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codeName="ThisWorkbook"/>
  <mc:AlternateContent xmlns:mc="http://schemas.openxmlformats.org/markup-compatibility/2006">
    <mc:Choice Requires="x15">
      <x15ac:absPath xmlns:x15ac="http://schemas.microsoft.com/office/spreadsheetml/2010/11/ac" url="D:\OneDrive - INEGI\Desktop\Estatal 0203\"/>
    </mc:Choice>
  </mc:AlternateContent>
  <xr:revisionPtr revIDLastSave="0" documentId="13_ncr:1_{98D96046-5DBD-45C0-A6CF-C28B2E2AAAF2}" xr6:coauthVersionLast="47" xr6:coauthVersionMax="47" xr10:uidLastSave="{00000000-0000-0000-0000-000000000000}"/>
  <bookViews>
    <workbookView xWindow="-120" yWindow="-120" windowWidth="29040" windowHeight="15840" xr2:uid="{00000000-000D-0000-FFFF-FFFF00000000}"/>
  </bookViews>
  <sheets>
    <sheet name="Índice" sheetId="13" r:id="rId1"/>
    <sheet name="Presentación" sheetId="24" r:id="rId2"/>
    <sheet name="Informantes" sheetId="22" r:id="rId3"/>
    <sheet name="Participantes" sheetId="23" r:id="rId4"/>
    <sheet name="CNGE_2023_M1_Secc12" sheetId="4" r:id="rId5"/>
    <sheet name="Complemento 1" sheetId="10" r:id="rId6"/>
    <sheet name="Complemento 2" sheetId="11" r:id="rId7"/>
    <sheet name="Glosario" sheetId="17" r:id="rId8"/>
  </sheets>
  <definedNames>
    <definedName name="_xlnm.Print_Area" localSheetId="4">CNGE_2023_M1_Secc12!$A$1:$AE$2302</definedName>
    <definedName name="_xlnm.Print_Area" localSheetId="5">'Complemento 1'!$A$1:$AE$164</definedName>
    <definedName name="_xlnm.Print_Area" localSheetId="6">'Complemento 2'!$A$1:$AE$164</definedName>
    <definedName name="_xlnm.Print_Area" localSheetId="7">Glosario!$A$1:$AE$73</definedName>
    <definedName name="_xlnm.Print_Area" localSheetId="0">Índice!$A$1:$AE$29</definedName>
    <definedName name="_xlnm.Print_Area" localSheetId="2">Informantes!$A$1:$AE$58</definedName>
    <definedName name="_xlnm.Print_Area" localSheetId="3">Participantes!$A$1:$BF$72</definedName>
    <definedName name="_xlnm.Print_Area" localSheetId="1">Presentación!$A$1:$AE$136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88" i="4" l="1"/>
  <c r="D189" i="4"/>
  <c r="D190" i="4"/>
  <c r="D191" i="4"/>
  <c r="D192" i="4"/>
  <c r="D193" i="4"/>
  <c r="D194" i="4"/>
  <c r="D195" i="4"/>
  <c r="D196" i="4"/>
  <c r="AJ1852" i="4" l="1"/>
  <c r="AJ1853" i="4"/>
  <c r="AJ1854" i="4"/>
  <c r="AJ1855" i="4"/>
  <c r="AJ1856" i="4"/>
  <c r="AJ1857" i="4"/>
  <c r="AJ1858" i="4"/>
  <c r="AJ1859" i="4"/>
  <c r="AJ1860" i="4"/>
  <c r="AJ1861" i="4"/>
  <c r="AJ1862" i="4"/>
  <c r="AJ1863" i="4"/>
  <c r="AJ1864" i="4"/>
  <c r="AJ1865" i="4"/>
  <c r="AJ1866" i="4"/>
  <c r="AJ1867" i="4"/>
  <c r="AJ1868" i="4"/>
  <c r="AJ1869" i="4"/>
  <c r="AJ1870" i="4"/>
  <c r="AJ1871" i="4"/>
  <c r="AJ1872" i="4"/>
  <c r="AJ1873" i="4"/>
  <c r="AJ1874" i="4"/>
  <c r="AJ1875" i="4"/>
  <c r="AJ1876" i="4"/>
  <c r="AJ1877" i="4"/>
  <c r="AJ1878" i="4"/>
  <c r="AJ1879" i="4"/>
  <c r="AJ1880" i="4"/>
  <c r="AJ1881" i="4"/>
  <c r="AJ1882" i="4"/>
  <c r="AJ1883" i="4"/>
  <c r="AJ1884" i="4"/>
  <c r="AJ1885" i="4"/>
  <c r="AJ1886" i="4"/>
  <c r="AJ1887" i="4"/>
  <c r="AJ1888" i="4"/>
  <c r="AJ1889" i="4"/>
  <c r="AJ1890" i="4"/>
  <c r="AJ1891" i="4"/>
  <c r="AJ1892" i="4"/>
  <c r="AJ1893" i="4"/>
  <c r="AJ1894" i="4"/>
  <c r="AJ1895" i="4"/>
  <c r="AJ1896" i="4"/>
  <c r="AJ1897" i="4"/>
  <c r="AJ1898" i="4"/>
  <c r="AJ1899" i="4"/>
  <c r="AJ1900" i="4"/>
  <c r="AJ1901" i="4"/>
  <c r="AJ1902" i="4"/>
  <c r="AJ1903" i="4"/>
  <c r="AJ1904" i="4"/>
  <c r="AJ1905" i="4"/>
  <c r="AJ1906" i="4"/>
  <c r="AJ1907" i="4"/>
  <c r="AJ1908" i="4"/>
  <c r="AJ1909" i="4"/>
  <c r="AJ1910" i="4"/>
  <c r="AJ1911" i="4"/>
  <c r="AJ1912" i="4"/>
  <c r="AJ1913" i="4"/>
  <c r="AJ1914" i="4"/>
  <c r="AJ1915" i="4"/>
  <c r="AJ1916" i="4"/>
  <c r="AJ1917" i="4"/>
  <c r="AJ1918" i="4"/>
  <c r="AJ1919" i="4"/>
  <c r="AJ1920" i="4"/>
  <c r="AJ1921" i="4"/>
  <c r="AJ1922" i="4"/>
  <c r="AJ1923" i="4"/>
  <c r="AJ1924" i="4"/>
  <c r="AJ1925" i="4"/>
  <c r="AJ1926" i="4"/>
  <c r="AJ1927" i="4"/>
  <c r="AJ1928" i="4"/>
  <c r="AJ1929" i="4"/>
  <c r="AJ1930" i="4"/>
  <c r="AJ1931" i="4"/>
  <c r="AJ1932" i="4"/>
  <c r="AJ1933" i="4"/>
  <c r="AJ1934" i="4"/>
  <c r="AJ1935" i="4"/>
  <c r="AJ1936" i="4"/>
  <c r="AJ1937" i="4"/>
  <c r="AJ1938" i="4"/>
  <c r="AJ1939" i="4"/>
  <c r="AJ1940" i="4"/>
  <c r="AJ1941" i="4"/>
  <c r="AJ1942" i="4"/>
  <c r="AJ1943" i="4"/>
  <c r="AJ1944" i="4"/>
  <c r="AJ1945" i="4"/>
  <c r="AJ1946" i="4"/>
  <c r="AJ1947" i="4"/>
  <c r="AJ1948" i="4"/>
  <c r="AJ1949" i="4"/>
  <c r="AJ1950" i="4"/>
  <c r="AJ1951" i="4"/>
  <c r="AJ1952" i="4"/>
  <c r="AJ1953" i="4"/>
  <c r="AJ1954" i="4"/>
  <c r="AJ1955" i="4"/>
  <c r="AJ1956" i="4"/>
  <c r="AJ1957" i="4"/>
  <c r="AJ1958" i="4"/>
  <c r="AJ1959" i="4"/>
  <c r="AJ1960" i="4"/>
  <c r="AJ1961" i="4"/>
  <c r="AJ1962" i="4"/>
  <c r="AJ1963" i="4"/>
  <c r="AJ1964" i="4"/>
  <c r="AJ1965" i="4"/>
  <c r="AJ1966" i="4"/>
  <c r="AJ1967" i="4"/>
  <c r="AJ1968" i="4"/>
  <c r="AJ1969" i="4"/>
  <c r="AJ1970" i="4"/>
  <c r="AJ1851" i="4"/>
  <c r="AH1851" i="4"/>
  <c r="B162" i="11" l="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B10" i="11"/>
  <c r="B162" i="10"/>
  <c r="D148" i="10"/>
  <c r="D147" i="10"/>
  <c r="D146" i="10"/>
  <c r="D145" i="10"/>
  <c r="D144" i="10"/>
  <c r="D143" i="10"/>
  <c r="D142" i="10"/>
  <c r="D141" i="10"/>
  <c r="D140" i="10"/>
  <c r="D139" i="10"/>
  <c r="D138" i="10"/>
  <c r="D137" i="10"/>
  <c r="D136" i="10"/>
  <c r="D135" i="10"/>
  <c r="D134" i="10"/>
  <c r="D133" i="10"/>
  <c r="D132" i="10"/>
  <c r="D131" i="10"/>
  <c r="D130" i="10"/>
  <c r="D129" i="10"/>
  <c r="D128" i="10"/>
  <c r="D127" i="10"/>
  <c r="D126" i="10"/>
  <c r="D125" i="10"/>
  <c r="D124" i="10"/>
  <c r="D123" i="10"/>
  <c r="D122" i="10"/>
  <c r="D121" i="10"/>
  <c r="D120" i="10"/>
  <c r="D119" i="10"/>
  <c r="D118" i="10"/>
  <c r="D117" i="10"/>
  <c r="D116" i="10"/>
  <c r="D115" i="10"/>
  <c r="D114" i="10"/>
  <c r="D113" i="10"/>
  <c r="D112" i="10"/>
  <c r="D111" i="10"/>
  <c r="D110" i="10"/>
  <c r="D109" i="10"/>
  <c r="D108" i="10"/>
  <c r="D107" i="10"/>
  <c r="D106" i="10"/>
  <c r="D105" i="10"/>
  <c r="D104" i="10"/>
  <c r="D103" i="10"/>
  <c r="D102" i="10"/>
  <c r="D101" i="10"/>
  <c r="D100" i="10"/>
  <c r="D99" i="10"/>
  <c r="D98" i="10"/>
  <c r="D97" i="10"/>
  <c r="D96" i="10"/>
  <c r="D95" i="10"/>
  <c r="D94" i="10"/>
  <c r="D93" i="10"/>
  <c r="D92" i="10"/>
  <c r="D91" i="10"/>
  <c r="D90" i="10"/>
  <c r="D89" i="10"/>
  <c r="D88" i="10"/>
  <c r="D87" i="10"/>
  <c r="D86" i="10"/>
  <c r="D85" i="10"/>
  <c r="D84" i="10"/>
  <c r="D83" i="10"/>
  <c r="D82" i="10"/>
  <c r="D81" i="10"/>
  <c r="D80" i="10"/>
  <c r="D79" i="10"/>
  <c r="D78" i="10"/>
  <c r="D77" i="10"/>
  <c r="D76" i="10"/>
  <c r="D75" i="10"/>
  <c r="D74" i="10"/>
  <c r="D73" i="10"/>
  <c r="D72" i="10"/>
  <c r="D71" i="10"/>
  <c r="D70" i="10"/>
  <c r="D69" i="10"/>
  <c r="D68" i="10"/>
  <c r="D67" i="10"/>
  <c r="D66" i="10"/>
  <c r="D65" i="10"/>
  <c r="D64" i="10"/>
  <c r="D63" i="10"/>
  <c r="D62" i="10"/>
  <c r="D61" i="10"/>
  <c r="D60" i="10"/>
  <c r="D59" i="10"/>
  <c r="D58" i="10"/>
  <c r="D57" i="10"/>
  <c r="D56" i="10"/>
  <c r="D55" i="10"/>
  <c r="D54" i="10"/>
  <c r="D53" i="10"/>
  <c r="D52" i="10"/>
  <c r="D51" i="10"/>
  <c r="D50" i="10"/>
  <c r="D49" i="10"/>
  <c r="D48" i="10"/>
  <c r="D47" i="10"/>
  <c r="D46" i="10"/>
  <c r="D45" i="10"/>
  <c r="D44" i="10"/>
  <c r="D43" i="10"/>
  <c r="D42" i="10"/>
  <c r="D41" i="10"/>
  <c r="D40" i="10"/>
  <c r="D39" i="10"/>
  <c r="D38" i="10"/>
  <c r="D37" i="10"/>
  <c r="D36" i="10"/>
  <c r="D35" i="10"/>
  <c r="D34" i="10"/>
  <c r="D33" i="10"/>
  <c r="D32" i="10"/>
  <c r="D31" i="10"/>
  <c r="D30" i="10"/>
  <c r="D29" i="10"/>
  <c r="B10" i="10"/>
  <c r="N10" i="24"/>
  <c r="N8" i="4" s="1"/>
  <c r="B2294" i="4"/>
  <c r="Y2293" i="4"/>
  <c r="D2292" i="4"/>
  <c r="D2291" i="4"/>
  <c r="D2290" i="4"/>
  <c r="D2289" i="4"/>
  <c r="D2288" i="4"/>
  <c r="D2287" i="4"/>
  <c r="D2286" i="4"/>
  <c r="D2285" i="4"/>
  <c r="D2284" i="4"/>
  <c r="D2283" i="4"/>
  <c r="D2282" i="4"/>
  <c r="D2281" i="4"/>
  <c r="D2280" i="4"/>
  <c r="D2279" i="4"/>
  <c r="D2278" i="4"/>
  <c r="D2277" i="4"/>
  <c r="D2276" i="4"/>
  <c r="D2275" i="4"/>
  <c r="D2274" i="4"/>
  <c r="D2273" i="4"/>
  <c r="D2272" i="4"/>
  <c r="D2271" i="4"/>
  <c r="D2270" i="4"/>
  <c r="D2269" i="4"/>
  <c r="D2268" i="4"/>
  <c r="D2267" i="4"/>
  <c r="D2266" i="4"/>
  <c r="D2265" i="4"/>
  <c r="D2264" i="4"/>
  <c r="D2263" i="4"/>
  <c r="D2262" i="4"/>
  <c r="D2261" i="4"/>
  <c r="D2260" i="4"/>
  <c r="D2259" i="4"/>
  <c r="D2258" i="4"/>
  <c r="D2257" i="4"/>
  <c r="D2256" i="4"/>
  <c r="D2255" i="4"/>
  <c r="D2254" i="4"/>
  <c r="D2253" i="4"/>
  <c r="D2252" i="4"/>
  <c r="D2251" i="4"/>
  <c r="D2250" i="4"/>
  <c r="D2249" i="4"/>
  <c r="D2248" i="4"/>
  <c r="D2247" i="4"/>
  <c r="D2246" i="4"/>
  <c r="D2245" i="4"/>
  <c r="D2244" i="4"/>
  <c r="D2243" i="4"/>
  <c r="D2242" i="4"/>
  <c r="D2241" i="4"/>
  <c r="D2240" i="4"/>
  <c r="D2239" i="4"/>
  <c r="D2238" i="4"/>
  <c r="D2237" i="4"/>
  <c r="D2236" i="4"/>
  <c r="D2235" i="4"/>
  <c r="D2234" i="4"/>
  <c r="D2233" i="4"/>
  <c r="D2232" i="4"/>
  <c r="D2231" i="4"/>
  <c r="D2230" i="4"/>
  <c r="D2229" i="4"/>
  <c r="D2228" i="4"/>
  <c r="D2227" i="4"/>
  <c r="D2226" i="4"/>
  <c r="D2225" i="4"/>
  <c r="D2224" i="4"/>
  <c r="D2223" i="4"/>
  <c r="D2222" i="4"/>
  <c r="D2221" i="4"/>
  <c r="D2220" i="4"/>
  <c r="D2219" i="4"/>
  <c r="D2218" i="4"/>
  <c r="D2217" i="4"/>
  <c r="D2216" i="4"/>
  <c r="D2215" i="4"/>
  <c r="D2214" i="4"/>
  <c r="D2213" i="4"/>
  <c r="D2212" i="4"/>
  <c r="D2211" i="4"/>
  <c r="D2210" i="4"/>
  <c r="D2209" i="4"/>
  <c r="D2208" i="4"/>
  <c r="D2207" i="4"/>
  <c r="D2206" i="4"/>
  <c r="D2205" i="4"/>
  <c r="D2204" i="4"/>
  <c r="D2203" i="4"/>
  <c r="D2202" i="4"/>
  <c r="D2201" i="4"/>
  <c r="D2200" i="4"/>
  <c r="D2199" i="4"/>
  <c r="D2198" i="4"/>
  <c r="D2197" i="4"/>
  <c r="D2196" i="4"/>
  <c r="D2195" i="4"/>
  <c r="D2194" i="4"/>
  <c r="D2193" i="4"/>
  <c r="D2192" i="4"/>
  <c r="D2191" i="4"/>
  <c r="D2190" i="4"/>
  <c r="D2189" i="4"/>
  <c r="D2188" i="4"/>
  <c r="D2187" i="4"/>
  <c r="D2186" i="4"/>
  <c r="D2185" i="4"/>
  <c r="D2184" i="4"/>
  <c r="D2183" i="4"/>
  <c r="D2182" i="4"/>
  <c r="D2181" i="4"/>
  <c r="D2180" i="4"/>
  <c r="D2179" i="4"/>
  <c r="D2178" i="4"/>
  <c r="D2177" i="4"/>
  <c r="D2176" i="4"/>
  <c r="D2175" i="4"/>
  <c r="D2174" i="4"/>
  <c r="D2173" i="4"/>
  <c r="B2155" i="4"/>
  <c r="AB2152" i="4"/>
  <c r="Y2152" i="4"/>
  <c r="V2152" i="4"/>
  <c r="S2152" i="4"/>
  <c r="P2152" i="4"/>
  <c r="AD2120" i="4"/>
  <c r="AC2120" i="4"/>
  <c r="AB2120" i="4"/>
  <c r="AA2120" i="4"/>
  <c r="Z2120" i="4"/>
  <c r="Y2120" i="4"/>
  <c r="X2120" i="4"/>
  <c r="W2120" i="4"/>
  <c r="V2120" i="4"/>
  <c r="U2120" i="4"/>
  <c r="T2120" i="4"/>
  <c r="D2119" i="4"/>
  <c r="D2118" i="4"/>
  <c r="D2117" i="4"/>
  <c r="D2116" i="4"/>
  <c r="D2115" i="4"/>
  <c r="D2114" i="4"/>
  <c r="D2113" i="4"/>
  <c r="D2112" i="4"/>
  <c r="D2111" i="4"/>
  <c r="D2110" i="4"/>
  <c r="D2109" i="4"/>
  <c r="D2108" i="4"/>
  <c r="D2107" i="4"/>
  <c r="D2106" i="4"/>
  <c r="D2105" i="4"/>
  <c r="D2104" i="4"/>
  <c r="D2103" i="4"/>
  <c r="D2102" i="4"/>
  <c r="D2101" i="4"/>
  <c r="D2100" i="4"/>
  <c r="D2099" i="4"/>
  <c r="D2098" i="4"/>
  <c r="D2097" i="4"/>
  <c r="D2096" i="4"/>
  <c r="D2095" i="4"/>
  <c r="D2094" i="4"/>
  <c r="D2093" i="4"/>
  <c r="D2092" i="4"/>
  <c r="D2091" i="4"/>
  <c r="D2090" i="4"/>
  <c r="D2089" i="4"/>
  <c r="D2088" i="4"/>
  <c r="D2087" i="4"/>
  <c r="D2086" i="4"/>
  <c r="D2085" i="4"/>
  <c r="D2084" i="4"/>
  <c r="D2083" i="4"/>
  <c r="D2082" i="4"/>
  <c r="D2081" i="4"/>
  <c r="D2080" i="4"/>
  <c r="D2079" i="4"/>
  <c r="D2078" i="4"/>
  <c r="D2077" i="4"/>
  <c r="D2076" i="4"/>
  <c r="D2075" i="4"/>
  <c r="D2074" i="4"/>
  <c r="D2073" i="4"/>
  <c r="D2072" i="4"/>
  <c r="D2071" i="4"/>
  <c r="D2070" i="4"/>
  <c r="D2069" i="4"/>
  <c r="D2068" i="4"/>
  <c r="D2067" i="4"/>
  <c r="D2066" i="4"/>
  <c r="D2065" i="4"/>
  <c r="D2064" i="4"/>
  <c r="D2063" i="4"/>
  <c r="D2062" i="4"/>
  <c r="D2061" i="4"/>
  <c r="D2060" i="4"/>
  <c r="D2059" i="4"/>
  <c r="D2058" i="4"/>
  <c r="D2057" i="4"/>
  <c r="D2056" i="4"/>
  <c r="D2055" i="4"/>
  <c r="D2054" i="4"/>
  <c r="D2053" i="4"/>
  <c r="D2052" i="4"/>
  <c r="D2051" i="4"/>
  <c r="D2050" i="4"/>
  <c r="D2049" i="4"/>
  <c r="D2048" i="4"/>
  <c r="D2047" i="4"/>
  <c r="D2046" i="4"/>
  <c r="D2045" i="4"/>
  <c r="D2044" i="4"/>
  <c r="D2043" i="4"/>
  <c r="D2042" i="4"/>
  <c r="D2041" i="4"/>
  <c r="D2040" i="4"/>
  <c r="D2039" i="4"/>
  <c r="D2038" i="4"/>
  <c r="D2037" i="4"/>
  <c r="D2036" i="4"/>
  <c r="D2035" i="4"/>
  <c r="D2034" i="4"/>
  <c r="D2033" i="4"/>
  <c r="D2032" i="4"/>
  <c r="D2031" i="4"/>
  <c r="D2030" i="4"/>
  <c r="D2029" i="4"/>
  <c r="D2028" i="4"/>
  <c r="D2027" i="4"/>
  <c r="D2026" i="4"/>
  <c r="D2025" i="4"/>
  <c r="D2024" i="4"/>
  <c r="D2023" i="4"/>
  <c r="D2022" i="4"/>
  <c r="D2021" i="4"/>
  <c r="D2020" i="4"/>
  <c r="D2019" i="4"/>
  <c r="D2018" i="4"/>
  <c r="D2017" i="4"/>
  <c r="D2016" i="4"/>
  <c r="D2015" i="4"/>
  <c r="D2014" i="4"/>
  <c r="D2013" i="4"/>
  <c r="D2012" i="4"/>
  <c r="D2011" i="4"/>
  <c r="D2010" i="4"/>
  <c r="D2009" i="4"/>
  <c r="D2008" i="4"/>
  <c r="D2007" i="4"/>
  <c r="D2006" i="4"/>
  <c r="D2005" i="4"/>
  <c r="D2004" i="4"/>
  <c r="D2003" i="4"/>
  <c r="D2002" i="4"/>
  <c r="D2001" i="4"/>
  <c r="D2000" i="4"/>
  <c r="AA1971" i="4"/>
  <c r="S1971" i="4"/>
  <c r="D1970" i="4"/>
  <c r="D1969" i="4"/>
  <c r="D1968" i="4"/>
  <c r="D1967" i="4"/>
  <c r="D1966" i="4"/>
  <c r="D1965" i="4"/>
  <c r="D1964" i="4"/>
  <c r="D1963" i="4"/>
  <c r="D1962" i="4"/>
  <c r="D1961" i="4"/>
  <c r="D1960" i="4"/>
  <c r="D1959" i="4"/>
  <c r="D1958" i="4"/>
  <c r="D1957" i="4"/>
  <c r="D1956" i="4"/>
  <c r="D1955" i="4"/>
  <c r="D1954" i="4"/>
  <c r="D1953" i="4"/>
  <c r="D1952" i="4"/>
  <c r="D1951" i="4"/>
  <c r="D1950" i="4"/>
  <c r="D1949" i="4"/>
  <c r="D1948" i="4"/>
  <c r="D1947" i="4"/>
  <c r="D1946" i="4"/>
  <c r="D1945" i="4"/>
  <c r="D1944" i="4"/>
  <c r="D1943" i="4"/>
  <c r="D1942" i="4"/>
  <c r="D1941" i="4"/>
  <c r="D1940" i="4"/>
  <c r="D1939" i="4"/>
  <c r="D1938" i="4"/>
  <c r="D1937" i="4"/>
  <c r="D1936" i="4"/>
  <c r="D1935" i="4"/>
  <c r="D1934" i="4"/>
  <c r="D1933" i="4"/>
  <c r="D1932" i="4"/>
  <c r="D1931" i="4"/>
  <c r="D1930" i="4"/>
  <c r="D1929" i="4"/>
  <c r="D1928" i="4"/>
  <c r="D1927" i="4"/>
  <c r="D1926" i="4"/>
  <c r="D1925" i="4"/>
  <c r="D1924" i="4"/>
  <c r="D1923" i="4"/>
  <c r="D1922" i="4"/>
  <c r="D1921" i="4"/>
  <c r="D1920" i="4"/>
  <c r="D1919" i="4"/>
  <c r="D1918" i="4"/>
  <c r="D1917" i="4"/>
  <c r="D1916" i="4"/>
  <c r="D1915" i="4"/>
  <c r="D1914" i="4"/>
  <c r="D1913" i="4"/>
  <c r="D1912" i="4"/>
  <c r="D1911" i="4"/>
  <c r="D1910" i="4"/>
  <c r="D1909" i="4"/>
  <c r="D1908" i="4"/>
  <c r="D1907" i="4"/>
  <c r="D1906" i="4"/>
  <c r="D1905" i="4"/>
  <c r="D1904" i="4"/>
  <c r="D1903" i="4"/>
  <c r="D1902" i="4"/>
  <c r="D1901" i="4"/>
  <c r="D1900" i="4"/>
  <c r="D1899" i="4"/>
  <c r="D1898" i="4"/>
  <c r="D1897" i="4"/>
  <c r="D1896" i="4"/>
  <c r="D1895" i="4"/>
  <c r="D1894" i="4"/>
  <c r="D1893" i="4"/>
  <c r="D1892" i="4"/>
  <c r="D1891" i="4"/>
  <c r="D1890" i="4"/>
  <c r="D1889" i="4"/>
  <c r="D1888" i="4"/>
  <c r="D1887" i="4"/>
  <c r="D1886" i="4"/>
  <c r="D1885" i="4"/>
  <c r="D1884" i="4"/>
  <c r="D1883" i="4"/>
  <c r="D1882" i="4"/>
  <c r="D1881" i="4"/>
  <c r="D1880" i="4"/>
  <c r="D1879" i="4"/>
  <c r="D1878" i="4"/>
  <c r="D1877" i="4"/>
  <c r="D1876" i="4"/>
  <c r="D1875" i="4"/>
  <c r="D1874" i="4"/>
  <c r="D1873" i="4"/>
  <c r="D1872" i="4"/>
  <c r="D1871" i="4"/>
  <c r="D1870" i="4"/>
  <c r="D1869" i="4"/>
  <c r="D1868" i="4"/>
  <c r="D1867" i="4"/>
  <c r="D1866" i="4"/>
  <c r="D1865" i="4"/>
  <c r="D1864" i="4"/>
  <c r="D1863" i="4"/>
  <c r="D1862" i="4"/>
  <c r="D1861" i="4"/>
  <c r="D1860" i="4"/>
  <c r="D1859" i="4"/>
  <c r="D1858" i="4"/>
  <c r="D1857" i="4"/>
  <c r="D1856" i="4"/>
  <c r="D1855" i="4"/>
  <c r="D1854" i="4"/>
  <c r="D1853" i="4"/>
  <c r="D1852" i="4"/>
  <c r="D1851" i="4"/>
  <c r="D1809" i="4"/>
  <c r="D1808" i="4"/>
  <c r="D1807" i="4"/>
  <c r="D1806" i="4"/>
  <c r="D1805" i="4"/>
  <c r="D1804" i="4"/>
  <c r="D1803" i="4"/>
  <c r="D1802" i="4"/>
  <c r="D1801" i="4"/>
  <c r="D1800" i="4"/>
  <c r="D1799" i="4"/>
  <c r="D1798" i="4"/>
  <c r="D1797" i="4"/>
  <c r="D1796" i="4"/>
  <c r="D1795" i="4"/>
  <c r="D1794" i="4"/>
  <c r="D1793" i="4"/>
  <c r="D1792" i="4"/>
  <c r="D1791" i="4"/>
  <c r="D1790" i="4"/>
  <c r="D1789" i="4"/>
  <c r="D1788" i="4"/>
  <c r="D1787" i="4"/>
  <c r="D1786" i="4"/>
  <c r="D1785" i="4"/>
  <c r="D1784" i="4"/>
  <c r="D1783" i="4"/>
  <c r="D1782" i="4"/>
  <c r="D1781" i="4"/>
  <c r="D1780" i="4"/>
  <c r="D1779" i="4"/>
  <c r="D1778" i="4"/>
  <c r="D1777" i="4"/>
  <c r="D1776" i="4"/>
  <c r="D1775" i="4"/>
  <c r="D1774" i="4"/>
  <c r="D1773" i="4"/>
  <c r="D1772" i="4"/>
  <c r="D1771" i="4"/>
  <c r="D1770" i="4"/>
  <c r="D1769" i="4"/>
  <c r="D1768" i="4"/>
  <c r="D1767" i="4"/>
  <c r="D1766" i="4"/>
  <c r="D1765" i="4"/>
  <c r="D1764" i="4"/>
  <c r="D1763" i="4"/>
  <c r="D1762" i="4"/>
  <c r="D1761" i="4"/>
  <c r="D1760" i="4"/>
  <c r="D1759" i="4"/>
  <c r="D1758" i="4"/>
  <c r="D1757" i="4"/>
  <c r="D1756" i="4"/>
  <c r="D1755" i="4"/>
  <c r="D1754" i="4"/>
  <c r="D1753" i="4"/>
  <c r="D1752" i="4"/>
  <c r="D1751" i="4"/>
  <c r="D1750" i="4"/>
  <c r="D1749" i="4"/>
  <c r="D1748" i="4"/>
  <c r="D1747" i="4"/>
  <c r="D1746" i="4"/>
  <c r="D1745" i="4"/>
  <c r="D1744" i="4"/>
  <c r="D1743" i="4"/>
  <c r="D1742" i="4"/>
  <c r="D1741" i="4"/>
  <c r="D1740" i="4"/>
  <c r="D1739" i="4"/>
  <c r="D1738" i="4"/>
  <c r="D1737" i="4"/>
  <c r="D1736" i="4"/>
  <c r="D1735" i="4"/>
  <c r="D1734" i="4"/>
  <c r="D1733" i="4"/>
  <c r="D1732" i="4"/>
  <c r="D1731" i="4"/>
  <c r="D1730" i="4"/>
  <c r="D1729" i="4"/>
  <c r="D1728" i="4"/>
  <c r="D1727" i="4"/>
  <c r="D1726" i="4"/>
  <c r="D1725" i="4"/>
  <c r="D1724" i="4"/>
  <c r="D1723" i="4"/>
  <c r="D1722" i="4"/>
  <c r="D1721" i="4"/>
  <c r="D1720" i="4"/>
  <c r="D1719" i="4"/>
  <c r="D1718" i="4"/>
  <c r="D1717" i="4"/>
  <c r="D1716" i="4"/>
  <c r="D1715" i="4"/>
  <c r="D1714" i="4"/>
  <c r="D1713" i="4"/>
  <c r="D1712" i="4"/>
  <c r="D1711" i="4"/>
  <c r="D1710" i="4"/>
  <c r="D1709" i="4"/>
  <c r="D1708" i="4"/>
  <c r="D1707" i="4"/>
  <c r="D1706" i="4"/>
  <c r="D1705" i="4"/>
  <c r="D1704" i="4"/>
  <c r="D1703" i="4"/>
  <c r="D1702" i="4"/>
  <c r="D1701" i="4"/>
  <c r="D1700" i="4"/>
  <c r="D1699" i="4"/>
  <c r="D1698" i="4"/>
  <c r="D1697" i="4"/>
  <c r="D1696" i="4"/>
  <c r="D1695" i="4"/>
  <c r="D1694" i="4"/>
  <c r="D1693" i="4"/>
  <c r="D1692" i="4"/>
  <c r="D1691" i="4"/>
  <c r="D1690" i="4"/>
  <c r="D1654" i="4"/>
  <c r="D1653" i="4"/>
  <c r="D1652" i="4"/>
  <c r="D1651" i="4"/>
  <c r="D1650" i="4"/>
  <c r="D1649" i="4"/>
  <c r="D1648" i="4"/>
  <c r="D1647" i="4"/>
  <c r="D1646" i="4"/>
  <c r="D1645" i="4"/>
  <c r="D1644" i="4"/>
  <c r="D1643" i="4"/>
  <c r="D1642" i="4"/>
  <c r="D1641" i="4"/>
  <c r="D1640" i="4"/>
  <c r="D1639" i="4"/>
  <c r="D1638" i="4"/>
  <c r="D1637" i="4"/>
  <c r="D1636" i="4"/>
  <c r="D1635" i="4"/>
  <c r="D1634" i="4"/>
  <c r="D1633" i="4"/>
  <c r="D1632" i="4"/>
  <c r="D1631" i="4"/>
  <c r="D1630" i="4"/>
  <c r="D1629" i="4"/>
  <c r="D1628" i="4"/>
  <c r="D1627" i="4"/>
  <c r="D1626" i="4"/>
  <c r="D1625" i="4"/>
  <c r="D1624" i="4"/>
  <c r="D1623" i="4"/>
  <c r="D1622" i="4"/>
  <c r="D1621" i="4"/>
  <c r="D1620" i="4"/>
  <c r="D1619" i="4"/>
  <c r="D1618" i="4"/>
  <c r="D1617" i="4"/>
  <c r="D1616" i="4"/>
  <c r="D1615" i="4"/>
  <c r="D1614" i="4"/>
  <c r="D1613" i="4"/>
  <c r="D1612" i="4"/>
  <c r="D1611" i="4"/>
  <c r="D1610" i="4"/>
  <c r="D1609" i="4"/>
  <c r="D1608" i="4"/>
  <c r="D1607" i="4"/>
  <c r="D1606" i="4"/>
  <c r="D1605" i="4"/>
  <c r="D1604" i="4"/>
  <c r="D1603" i="4"/>
  <c r="D1602" i="4"/>
  <c r="D1601" i="4"/>
  <c r="D1600" i="4"/>
  <c r="D1599" i="4"/>
  <c r="D1598" i="4"/>
  <c r="D1597" i="4"/>
  <c r="D1596" i="4"/>
  <c r="D1595" i="4"/>
  <c r="D1594" i="4"/>
  <c r="D1593" i="4"/>
  <c r="D1592" i="4"/>
  <c r="D1591" i="4"/>
  <c r="D1590" i="4"/>
  <c r="D1589" i="4"/>
  <c r="D1588" i="4"/>
  <c r="D1587" i="4"/>
  <c r="D1586" i="4"/>
  <c r="D1585" i="4"/>
  <c r="D1584" i="4"/>
  <c r="D1583" i="4"/>
  <c r="D1582" i="4"/>
  <c r="D1581" i="4"/>
  <c r="D1580" i="4"/>
  <c r="D1579" i="4"/>
  <c r="D1578" i="4"/>
  <c r="D1577" i="4"/>
  <c r="D1576" i="4"/>
  <c r="D1575" i="4"/>
  <c r="D1574" i="4"/>
  <c r="D1573" i="4"/>
  <c r="D1572" i="4"/>
  <c r="D1571" i="4"/>
  <c r="D1570" i="4"/>
  <c r="D1569" i="4"/>
  <c r="D1568" i="4"/>
  <c r="D1567" i="4"/>
  <c r="D1566" i="4"/>
  <c r="D1565" i="4"/>
  <c r="D1564" i="4"/>
  <c r="D1563" i="4"/>
  <c r="D1562" i="4"/>
  <c r="D1561" i="4"/>
  <c r="D1560" i="4"/>
  <c r="D1559" i="4"/>
  <c r="D1558" i="4"/>
  <c r="D1557" i="4"/>
  <c r="D1556" i="4"/>
  <c r="D1555" i="4"/>
  <c r="D1554" i="4"/>
  <c r="D1553" i="4"/>
  <c r="D1552" i="4"/>
  <c r="D1551" i="4"/>
  <c r="D1550" i="4"/>
  <c r="D1549" i="4"/>
  <c r="D1548" i="4"/>
  <c r="D1547" i="4"/>
  <c r="D1546" i="4"/>
  <c r="D1545" i="4"/>
  <c r="D1544" i="4"/>
  <c r="D1543" i="4"/>
  <c r="D1542" i="4"/>
  <c r="D1541" i="4"/>
  <c r="D1540" i="4"/>
  <c r="D1539" i="4"/>
  <c r="D1538" i="4"/>
  <c r="D1537" i="4"/>
  <c r="D1536" i="4"/>
  <c r="D1535" i="4"/>
  <c r="D1520" i="4"/>
  <c r="D1519" i="4"/>
  <c r="D1518" i="4"/>
  <c r="D1517" i="4"/>
  <c r="D1516" i="4"/>
  <c r="D1515" i="4"/>
  <c r="D1514" i="4"/>
  <c r="D1513" i="4"/>
  <c r="D1512" i="4"/>
  <c r="D1511" i="4"/>
  <c r="D1510" i="4"/>
  <c r="D1509" i="4"/>
  <c r="D1508" i="4"/>
  <c r="D1507" i="4"/>
  <c r="D1506" i="4"/>
  <c r="D1505" i="4"/>
  <c r="D1504" i="4"/>
  <c r="D1503" i="4"/>
  <c r="D1502" i="4"/>
  <c r="D1501" i="4"/>
  <c r="D1500" i="4"/>
  <c r="D1499" i="4"/>
  <c r="D1498" i="4"/>
  <c r="D1497" i="4"/>
  <c r="D1496" i="4"/>
  <c r="D1495" i="4"/>
  <c r="D1494" i="4"/>
  <c r="D1493" i="4"/>
  <c r="D1492" i="4"/>
  <c r="D1491" i="4"/>
  <c r="D1490" i="4"/>
  <c r="D1489" i="4"/>
  <c r="D1488" i="4"/>
  <c r="D1487" i="4"/>
  <c r="D1486" i="4"/>
  <c r="D1485" i="4"/>
  <c r="D1484" i="4"/>
  <c r="D1483" i="4"/>
  <c r="D1482" i="4"/>
  <c r="D1481" i="4"/>
  <c r="D1480" i="4"/>
  <c r="D1479" i="4"/>
  <c r="D1478" i="4"/>
  <c r="D1477" i="4"/>
  <c r="D1476" i="4"/>
  <c r="D1475" i="4"/>
  <c r="D1474" i="4"/>
  <c r="D1473" i="4"/>
  <c r="D1472" i="4"/>
  <c r="D1471" i="4"/>
  <c r="D1470" i="4"/>
  <c r="D1469" i="4"/>
  <c r="D1468" i="4"/>
  <c r="D1467" i="4"/>
  <c r="D1466" i="4"/>
  <c r="D1465" i="4"/>
  <c r="D1464" i="4"/>
  <c r="D1463" i="4"/>
  <c r="D1462" i="4"/>
  <c r="D1461" i="4"/>
  <c r="D1460" i="4"/>
  <c r="D1459" i="4"/>
  <c r="D1458" i="4"/>
  <c r="D1457" i="4"/>
  <c r="D1456" i="4"/>
  <c r="D1455" i="4"/>
  <c r="D1454" i="4"/>
  <c r="D1453" i="4"/>
  <c r="D1452" i="4"/>
  <c r="D1451" i="4"/>
  <c r="D1450" i="4"/>
  <c r="D1449" i="4"/>
  <c r="D1448" i="4"/>
  <c r="D1447" i="4"/>
  <c r="D1446" i="4"/>
  <c r="D1445" i="4"/>
  <c r="D1444" i="4"/>
  <c r="D1443" i="4"/>
  <c r="D1442" i="4"/>
  <c r="D1441" i="4"/>
  <c r="D1440" i="4"/>
  <c r="D1439" i="4"/>
  <c r="D1438" i="4"/>
  <c r="D1437" i="4"/>
  <c r="D1436" i="4"/>
  <c r="D1435" i="4"/>
  <c r="D1434" i="4"/>
  <c r="D1433" i="4"/>
  <c r="D1432" i="4"/>
  <c r="D1431" i="4"/>
  <c r="D1430" i="4"/>
  <c r="D1429" i="4"/>
  <c r="D1428" i="4"/>
  <c r="D1427" i="4"/>
  <c r="D1426" i="4"/>
  <c r="D1425" i="4"/>
  <c r="D1424" i="4"/>
  <c r="D1423" i="4"/>
  <c r="D1422" i="4"/>
  <c r="D1421" i="4"/>
  <c r="D1420" i="4"/>
  <c r="D1419" i="4"/>
  <c r="D1418" i="4"/>
  <c r="D1417" i="4"/>
  <c r="D1416" i="4"/>
  <c r="D1415" i="4"/>
  <c r="D1414" i="4"/>
  <c r="D1413" i="4"/>
  <c r="D1412" i="4"/>
  <c r="D1411" i="4"/>
  <c r="D1410" i="4"/>
  <c r="D1409" i="4"/>
  <c r="D1408" i="4"/>
  <c r="D1407" i="4"/>
  <c r="D1406" i="4"/>
  <c r="D1405" i="4"/>
  <c r="D1404" i="4"/>
  <c r="D1403" i="4"/>
  <c r="D1402" i="4"/>
  <c r="D1401" i="4"/>
  <c r="D1381" i="4"/>
  <c r="D1380" i="4"/>
  <c r="D1379" i="4"/>
  <c r="D1378" i="4"/>
  <c r="D1377" i="4"/>
  <c r="D1376" i="4"/>
  <c r="D1375" i="4"/>
  <c r="D1374" i="4"/>
  <c r="D1373" i="4"/>
  <c r="D1372" i="4"/>
  <c r="D1371" i="4"/>
  <c r="D1370" i="4"/>
  <c r="D1369" i="4"/>
  <c r="D1368" i="4"/>
  <c r="D1367" i="4"/>
  <c r="D1366" i="4"/>
  <c r="D1365" i="4"/>
  <c r="D1364" i="4"/>
  <c r="D1363" i="4"/>
  <c r="D1362" i="4"/>
  <c r="D1361" i="4"/>
  <c r="D1360" i="4"/>
  <c r="D1359" i="4"/>
  <c r="D1358" i="4"/>
  <c r="D1357" i="4"/>
  <c r="D1356" i="4"/>
  <c r="D1355" i="4"/>
  <c r="D1354" i="4"/>
  <c r="D1353" i="4"/>
  <c r="D1352" i="4"/>
  <c r="D1351" i="4"/>
  <c r="D1350" i="4"/>
  <c r="D1349" i="4"/>
  <c r="D1348" i="4"/>
  <c r="D1347" i="4"/>
  <c r="D1346" i="4"/>
  <c r="D1345" i="4"/>
  <c r="D1344" i="4"/>
  <c r="D1343" i="4"/>
  <c r="D1342" i="4"/>
  <c r="D1341" i="4"/>
  <c r="D1340" i="4"/>
  <c r="D1339" i="4"/>
  <c r="D1338" i="4"/>
  <c r="D1337" i="4"/>
  <c r="D1336" i="4"/>
  <c r="D1335" i="4"/>
  <c r="D1334" i="4"/>
  <c r="D1333" i="4"/>
  <c r="D1332" i="4"/>
  <c r="D1331" i="4"/>
  <c r="D1330" i="4"/>
  <c r="D1329" i="4"/>
  <c r="D1328" i="4"/>
  <c r="D1327" i="4"/>
  <c r="D1326" i="4"/>
  <c r="D1325" i="4"/>
  <c r="D1324" i="4"/>
  <c r="D1323" i="4"/>
  <c r="D1322" i="4"/>
  <c r="D1321" i="4"/>
  <c r="D1320" i="4"/>
  <c r="D1319" i="4"/>
  <c r="D1318" i="4"/>
  <c r="D1317" i="4"/>
  <c r="D1316" i="4"/>
  <c r="D1315" i="4"/>
  <c r="D1314" i="4"/>
  <c r="D1313" i="4"/>
  <c r="D1312" i="4"/>
  <c r="D1311" i="4"/>
  <c r="D1310" i="4"/>
  <c r="D1309" i="4"/>
  <c r="D1308" i="4"/>
  <c r="D1307" i="4"/>
  <c r="D1306" i="4"/>
  <c r="D1305" i="4"/>
  <c r="D1304" i="4"/>
  <c r="D1303" i="4"/>
  <c r="D1302" i="4"/>
  <c r="D1301" i="4"/>
  <c r="D1300" i="4"/>
  <c r="D1299" i="4"/>
  <c r="D1298" i="4"/>
  <c r="D1297" i="4"/>
  <c r="D1296" i="4"/>
  <c r="D1295" i="4"/>
  <c r="D1294" i="4"/>
  <c r="D1293" i="4"/>
  <c r="D1292" i="4"/>
  <c r="D1291" i="4"/>
  <c r="D1290" i="4"/>
  <c r="D1289" i="4"/>
  <c r="D1288" i="4"/>
  <c r="D1287" i="4"/>
  <c r="D1286" i="4"/>
  <c r="D1285" i="4"/>
  <c r="D1284" i="4"/>
  <c r="D1283" i="4"/>
  <c r="D1282" i="4"/>
  <c r="D1281" i="4"/>
  <c r="D1280" i="4"/>
  <c r="D1279" i="4"/>
  <c r="D1278" i="4"/>
  <c r="D1277" i="4"/>
  <c r="D1276" i="4"/>
  <c r="D1275" i="4"/>
  <c r="D1274" i="4"/>
  <c r="D1273" i="4"/>
  <c r="D1272" i="4"/>
  <c r="D1271" i="4"/>
  <c r="D1270" i="4"/>
  <c r="D1269" i="4"/>
  <c r="D1268" i="4"/>
  <c r="D1267" i="4"/>
  <c r="D1266" i="4"/>
  <c r="D1265" i="4"/>
  <c r="D1264" i="4"/>
  <c r="D1263" i="4"/>
  <c r="D1262" i="4"/>
  <c r="D1239" i="4"/>
  <c r="D1238" i="4"/>
  <c r="D1237" i="4"/>
  <c r="D1236" i="4"/>
  <c r="D1235" i="4"/>
  <c r="D1234" i="4"/>
  <c r="D1233" i="4"/>
  <c r="D1232" i="4"/>
  <c r="D1231" i="4"/>
  <c r="D1230" i="4"/>
  <c r="D1229" i="4"/>
  <c r="D1228" i="4"/>
  <c r="D1227" i="4"/>
  <c r="D1226" i="4"/>
  <c r="D1225" i="4"/>
  <c r="D1224" i="4"/>
  <c r="D1223" i="4"/>
  <c r="D1222" i="4"/>
  <c r="D1221" i="4"/>
  <c r="D1220" i="4"/>
  <c r="D1219" i="4"/>
  <c r="D1218" i="4"/>
  <c r="D1217" i="4"/>
  <c r="D1216" i="4"/>
  <c r="D1215" i="4"/>
  <c r="D1214" i="4"/>
  <c r="D1213" i="4"/>
  <c r="D1212" i="4"/>
  <c r="D1211" i="4"/>
  <c r="D1210" i="4"/>
  <c r="D1209" i="4"/>
  <c r="D1208" i="4"/>
  <c r="D1207" i="4"/>
  <c r="D1206" i="4"/>
  <c r="D1205" i="4"/>
  <c r="D1204" i="4"/>
  <c r="D1203" i="4"/>
  <c r="D1202" i="4"/>
  <c r="D1201" i="4"/>
  <c r="D1200" i="4"/>
  <c r="D1199" i="4"/>
  <c r="D1198" i="4"/>
  <c r="D1197" i="4"/>
  <c r="D1196" i="4"/>
  <c r="D1195" i="4"/>
  <c r="D1194" i="4"/>
  <c r="D1193" i="4"/>
  <c r="D1192" i="4"/>
  <c r="D1191" i="4"/>
  <c r="D1190" i="4"/>
  <c r="D1189" i="4"/>
  <c r="D1188" i="4"/>
  <c r="D1187" i="4"/>
  <c r="D1186" i="4"/>
  <c r="D1185" i="4"/>
  <c r="D1184" i="4"/>
  <c r="D1183" i="4"/>
  <c r="D1182" i="4"/>
  <c r="D1181" i="4"/>
  <c r="D1180" i="4"/>
  <c r="D1179" i="4"/>
  <c r="D1178" i="4"/>
  <c r="D1177" i="4"/>
  <c r="D1176" i="4"/>
  <c r="D1175" i="4"/>
  <c r="D1174" i="4"/>
  <c r="D1173" i="4"/>
  <c r="D1172" i="4"/>
  <c r="D1171" i="4"/>
  <c r="D1170" i="4"/>
  <c r="D1169" i="4"/>
  <c r="D1168" i="4"/>
  <c r="D1167" i="4"/>
  <c r="D1166" i="4"/>
  <c r="D1165" i="4"/>
  <c r="D1164" i="4"/>
  <c r="D1163" i="4"/>
  <c r="D1162" i="4"/>
  <c r="D1161" i="4"/>
  <c r="D1160" i="4"/>
  <c r="D1159" i="4"/>
  <c r="D1158" i="4"/>
  <c r="D1157" i="4"/>
  <c r="D1156" i="4"/>
  <c r="D1155" i="4"/>
  <c r="D1154" i="4"/>
  <c r="D1153" i="4"/>
  <c r="D1152" i="4"/>
  <c r="D1151" i="4"/>
  <c r="D1150" i="4"/>
  <c r="D1149" i="4"/>
  <c r="D1148" i="4"/>
  <c r="D1147" i="4"/>
  <c r="D1146" i="4"/>
  <c r="D1145" i="4"/>
  <c r="D1144" i="4"/>
  <c r="D1143" i="4"/>
  <c r="D1142" i="4"/>
  <c r="D1141" i="4"/>
  <c r="D1140" i="4"/>
  <c r="D1139" i="4"/>
  <c r="D1138" i="4"/>
  <c r="D1137" i="4"/>
  <c r="D1136" i="4"/>
  <c r="D1135" i="4"/>
  <c r="D1134" i="4"/>
  <c r="D1133" i="4"/>
  <c r="D1132" i="4"/>
  <c r="D1131" i="4"/>
  <c r="D1130" i="4"/>
  <c r="D1129" i="4"/>
  <c r="D1128" i="4"/>
  <c r="D1127" i="4"/>
  <c r="D1126" i="4"/>
  <c r="D1125" i="4"/>
  <c r="D1124" i="4"/>
  <c r="D1123" i="4"/>
  <c r="D1122" i="4"/>
  <c r="D1121" i="4"/>
  <c r="D1120" i="4"/>
  <c r="D1114" i="4"/>
  <c r="D1113" i="4"/>
  <c r="D1112" i="4"/>
  <c r="D1111" i="4"/>
  <c r="D1110" i="4"/>
  <c r="D1109" i="4"/>
  <c r="D1108" i="4"/>
  <c r="D1107" i="4"/>
  <c r="D1106" i="4"/>
  <c r="D1105" i="4"/>
  <c r="D1104" i="4"/>
  <c r="D1103" i="4"/>
  <c r="D1102" i="4"/>
  <c r="D1101" i="4"/>
  <c r="D1100" i="4"/>
  <c r="D1099" i="4"/>
  <c r="D1098" i="4"/>
  <c r="D1097" i="4"/>
  <c r="D1096" i="4"/>
  <c r="D1095" i="4"/>
  <c r="D1094" i="4"/>
  <c r="D1093" i="4"/>
  <c r="D1092" i="4"/>
  <c r="D1091" i="4"/>
  <c r="D1090" i="4"/>
  <c r="D1089" i="4"/>
  <c r="D1088" i="4"/>
  <c r="D1087" i="4"/>
  <c r="D1086" i="4"/>
  <c r="D1085" i="4"/>
  <c r="D1084" i="4"/>
  <c r="D1083" i="4"/>
  <c r="D1082" i="4"/>
  <c r="D1081" i="4"/>
  <c r="D1080" i="4"/>
  <c r="D1079" i="4"/>
  <c r="D1078" i="4"/>
  <c r="D1077" i="4"/>
  <c r="D1076" i="4"/>
  <c r="D1075" i="4"/>
  <c r="D1074" i="4"/>
  <c r="D1073" i="4"/>
  <c r="D1072" i="4"/>
  <c r="D1071" i="4"/>
  <c r="D1070" i="4"/>
  <c r="D1069" i="4"/>
  <c r="D1068" i="4"/>
  <c r="D1067" i="4"/>
  <c r="D1066" i="4"/>
  <c r="D1065" i="4"/>
  <c r="D1064" i="4"/>
  <c r="D1063" i="4"/>
  <c r="D1062" i="4"/>
  <c r="D1061" i="4"/>
  <c r="D1060" i="4"/>
  <c r="D1059" i="4"/>
  <c r="D1058" i="4"/>
  <c r="D1057" i="4"/>
  <c r="D1056" i="4"/>
  <c r="D1055" i="4"/>
  <c r="D1054" i="4"/>
  <c r="D1053" i="4"/>
  <c r="D1052" i="4"/>
  <c r="D1051" i="4"/>
  <c r="D1050" i="4"/>
  <c r="D1049" i="4"/>
  <c r="D1048" i="4"/>
  <c r="D1047" i="4"/>
  <c r="D1046" i="4"/>
  <c r="D1045" i="4"/>
  <c r="D1044" i="4"/>
  <c r="D1043" i="4"/>
  <c r="D1042" i="4"/>
  <c r="D1041" i="4"/>
  <c r="D1040" i="4"/>
  <c r="D1039" i="4"/>
  <c r="D1038" i="4"/>
  <c r="D1037" i="4"/>
  <c r="D1036" i="4"/>
  <c r="D1035" i="4"/>
  <c r="D1034" i="4"/>
  <c r="D1033" i="4"/>
  <c r="D1032" i="4"/>
  <c r="D1031" i="4"/>
  <c r="D1030" i="4"/>
  <c r="D1029" i="4"/>
  <c r="D1028" i="4"/>
  <c r="D1027" i="4"/>
  <c r="D1026" i="4"/>
  <c r="D1025" i="4"/>
  <c r="D1024" i="4"/>
  <c r="D1023" i="4"/>
  <c r="D1022" i="4"/>
  <c r="D1021" i="4"/>
  <c r="D1020" i="4"/>
  <c r="D1019" i="4"/>
  <c r="D1018" i="4"/>
  <c r="D1017" i="4"/>
  <c r="D1016" i="4"/>
  <c r="D1015" i="4"/>
  <c r="D1014" i="4"/>
  <c r="D1013" i="4"/>
  <c r="D1012" i="4"/>
  <c r="D1011" i="4"/>
  <c r="D1010" i="4"/>
  <c r="D1009" i="4"/>
  <c r="D1008" i="4"/>
  <c r="D1007" i="4"/>
  <c r="D1006" i="4"/>
  <c r="D1005" i="4"/>
  <c r="D1004" i="4"/>
  <c r="D1003" i="4"/>
  <c r="D1002" i="4"/>
  <c r="D1001" i="4"/>
  <c r="D1000" i="4"/>
  <c r="D999" i="4"/>
  <c r="D998" i="4"/>
  <c r="D997" i="4"/>
  <c r="D996" i="4"/>
  <c r="D995" i="4"/>
  <c r="D974" i="4"/>
  <c r="D973" i="4"/>
  <c r="D972" i="4"/>
  <c r="D971" i="4"/>
  <c r="D970" i="4"/>
  <c r="D969" i="4"/>
  <c r="D968" i="4"/>
  <c r="D967" i="4"/>
  <c r="D966" i="4"/>
  <c r="D965" i="4"/>
  <c r="D964" i="4"/>
  <c r="D963" i="4"/>
  <c r="D962" i="4"/>
  <c r="D961" i="4"/>
  <c r="D960" i="4"/>
  <c r="D959" i="4"/>
  <c r="D958" i="4"/>
  <c r="D957" i="4"/>
  <c r="D956" i="4"/>
  <c r="D955" i="4"/>
  <c r="D954" i="4"/>
  <c r="D953" i="4"/>
  <c r="D952" i="4"/>
  <c r="D951" i="4"/>
  <c r="D950" i="4"/>
  <c r="D949" i="4"/>
  <c r="D948" i="4"/>
  <c r="D947" i="4"/>
  <c r="D946" i="4"/>
  <c r="D945" i="4"/>
  <c r="D944" i="4"/>
  <c r="D943" i="4"/>
  <c r="D942" i="4"/>
  <c r="D941" i="4"/>
  <c r="D940" i="4"/>
  <c r="D939" i="4"/>
  <c r="D938" i="4"/>
  <c r="D937" i="4"/>
  <c r="D936" i="4"/>
  <c r="D935" i="4"/>
  <c r="D934" i="4"/>
  <c r="D933" i="4"/>
  <c r="D932" i="4"/>
  <c r="D931" i="4"/>
  <c r="D930" i="4"/>
  <c r="D929" i="4"/>
  <c r="D928" i="4"/>
  <c r="D927" i="4"/>
  <c r="D926" i="4"/>
  <c r="D925" i="4"/>
  <c r="D924" i="4"/>
  <c r="D923" i="4"/>
  <c r="D922" i="4"/>
  <c r="D921" i="4"/>
  <c r="D920" i="4"/>
  <c r="D919" i="4"/>
  <c r="D918" i="4"/>
  <c r="D917" i="4"/>
  <c r="D916" i="4"/>
  <c r="D915" i="4"/>
  <c r="D914" i="4"/>
  <c r="D913" i="4"/>
  <c r="D912" i="4"/>
  <c r="D911" i="4"/>
  <c r="D910" i="4"/>
  <c r="D909" i="4"/>
  <c r="D908" i="4"/>
  <c r="D907" i="4"/>
  <c r="D906" i="4"/>
  <c r="D905" i="4"/>
  <c r="D904" i="4"/>
  <c r="D903" i="4"/>
  <c r="D902" i="4"/>
  <c r="D901" i="4"/>
  <c r="D900" i="4"/>
  <c r="D899" i="4"/>
  <c r="D898" i="4"/>
  <c r="D897" i="4"/>
  <c r="D896" i="4"/>
  <c r="D895" i="4"/>
  <c r="D894" i="4"/>
  <c r="D893" i="4"/>
  <c r="D892" i="4"/>
  <c r="D891" i="4"/>
  <c r="D890" i="4"/>
  <c r="D889" i="4"/>
  <c r="D888" i="4"/>
  <c r="D887" i="4"/>
  <c r="D886" i="4"/>
  <c r="D885" i="4"/>
  <c r="D884" i="4"/>
  <c r="D883" i="4"/>
  <c r="D882" i="4"/>
  <c r="D881" i="4"/>
  <c r="D880" i="4"/>
  <c r="D879" i="4"/>
  <c r="D878" i="4"/>
  <c r="D877" i="4"/>
  <c r="D876" i="4"/>
  <c r="D875" i="4"/>
  <c r="D874" i="4"/>
  <c r="D873" i="4"/>
  <c r="D872" i="4"/>
  <c r="D871" i="4"/>
  <c r="D870" i="4"/>
  <c r="D869" i="4"/>
  <c r="D868" i="4"/>
  <c r="D867" i="4"/>
  <c r="D866" i="4"/>
  <c r="D865" i="4"/>
  <c r="D864" i="4"/>
  <c r="D863" i="4"/>
  <c r="D862" i="4"/>
  <c r="D861" i="4"/>
  <c r="D860" i="4"/>
  <c r="D859" i="4"/>
  <c r="D858" i="4"/>
  <c r="D857" i="4"/>
  <c r="D856" i="4"/>
  <c r="D855" i="4"/>
  <c r="D835" i="4"/>
  <c r="D834" i="4"/>
  <c r="D833" i="4"/>
  <c r="D832" i="4"/>
  <c r="D831" i="4"/>
  <c r="D830" i="4"/>
  <c r="D829" i="4"/>
  <c r="D828" i="4"/>
  <c r="D827" i="4"/>
  <c r="D826" i="4"/>
  <c r="D825" i="4"/>
  <c r="D824" i="4"/>
  <c r="D823" i="4"/>
  <c r="D822" i="4"/>
  <c r="D821" i="4"/>
  <c r="D820" i="4"/>
  <c r="D819" i="4"/>
  <c r="D818" i="4"/>
  <c r="D817" i="4"/>
  <c r="D816" i="4"/>
  <c r="D815" i="4"/>
  <c r="D814" i="4"/>
  <c r="D813" i="4"/>
  <c r="D812" i="4"/>
  <c r="D811" i="4"/>
  <c r="D810" i="4"/>
  <c r="D809" i="4"/>
  <c r="D808" i="4"/>
  <c r="D807" i="4"/>
  <c r="D806" i="4"/>
  <c r="D805" i="4"/>
  <c r="D804" i="4"/>
  <c r="D803" i="4"/>
  <c r="D802" i="4"/>
  <c r="D801" i="4"/>
  <c r="D800" i="4"/>
  <c r="D799" i="4"/>
  <c r="D798" i="4"/>
  <c r="D797" i="4"/>
  <c r="D796" i="4"/>
  <c r="D795" i="4"/>
  <c r="D794" i="4"/>
  <c r="D793" i="4"/>
  <c r="D792" i="4"/>
  <c r="D791" i="4"/>
  <c r="D790" i="4"/>
  <c r="D789" i="4"/>
  <c r="D788" i="4"/>
  <c r="D787" i="4"/>
  <c r="D786" i="4"/>
  <c r="D785" i="4"/>
  <c r="D784" i="4"/>
  <c r="D783" i="4"/>
  <c r="D782" i="4"/>
  <c r="D781" i="4"/>
  <c r="D780" i="4"/>
  <c r="D779" i="4"/>
  <c r="D778" i="4"/>
  <c r="D777" i="4"/>
  <c r="D776" i="4"/>
  <c r="D775" i="4"/>
  <c r="D774" i="4"/>
  <c r="D773" i="4"/>
  <c r="D772" i="4"/>
  <c r="D771" i="4"/>
  <c r="D770" i="4"/>
  <c r="D769" i="4"/>
  <c r="D768" i="4"/>
  <c r="D767" i="4"/>
  <c r="D766" i="4"/>
  <c r="D765" i="4"/>
  <c r="D764" i="4"/>
  <c r="D763" i="4"/>
  <c r="D762" i="4"/>
  <c r="D761" i="4"/>
  <c r="D760" i="4"/>
  <c r="D759" i="4"/>
  <c r="D758" i="4"/>
  <c r="D757" i="4"/>
  <c r="D756" i="4"/>
  <c r="D755" i="4"/>
  <c r="D754" i="4"/>
  <c r="D753" i="4"/>
  <c r="D752" i="4"/>
  <c r="D751" i="4"/>
  <c r="D750" i="4"/>
  <c r="D749" i="4"/>
  <c r="D748" i="4"/>
  <c r="D747" i="4"/>
  <c r="D746" i="4"/>
  <c r="D745" i="4"/>
  <c r="D744" i="4"/>
  <c r="D743" i="4"/>
  <c r="D742" i="4"/>
  <c r="D741" i="4"/>
  <c r="D740" i="4"/>
  <c r="D739" i="4"/>
  <c r="D738" i="4"/>
  <c r="D737" i="4"/>
  <c r="D736" i="4"/>
  <c r="D735" i="4"/>
  <c r="D734" i="4"/>
  <c r="D733" i="4"/>
  <c r="D732" i="4"/>
  <c r="D731" i="4"/>
  <c r="D730" i="4"/>
  <c r="D729" i="4"/>
  <c r="D728" i="4"/>
  <c r="D727" i="4"/>
  <c r="D726" i="4"/>
  <c r="D725" i="4"/>
  <c r="D724" i="4"/>
  <c r="D723" i="4"/>
  <c r="D722" i="4"/>
  <c r="D721" i="4"/>
  <c r="D720" i="4"/>
  <c r="D719" i="4"/>
  <c r="D718" i="4"/>
  <c r="D717" i="4"/>
  <c r="D716" i="4"/>
  <c r="D710" i="4"/>
  <c r="D709" i="4"/>
  <c r="D708" i="4"/>
  <c r="D707" i="4"/>
  <c r="D706" i="4"/>
  <c r="D705" i="4"/>
  <c r="D704" i="4"/>
  <c r="D703" i="4"/>
  <c r="D702" i="4"/>
  <c r="D701" i="4"/>
  <c r="D700" i="4"/>
  <c r="D699" i="4"/>
  <c r="D698" i="4"/>
  <c r="D697" i="4"/>
  <c r="D696" i="4"/>
  <c r="D695" i="4"/>
  <c r="D694" i="4"/>
  <c r="D693" i="4"/>
  <c r="D692" i="4"/>
  <c r="D691" i="4"/>
  <c r="D690" i="4"/>
  <c r="D689" i="4"/>
  <c r="D688" i="4"/>
  <c r="D687" i="4"/>
  <c r="D686" i="4"/>
  <c r="D685" i="4"/>
  <c r="D684" i="4"/>
  <c r="D683" i="4"/>
  <c r="D682" i="4"/>
  <c r="D681" i="4"/>
  <c r="D680" i="4"/>
  <c r="D679" i="4"/>
  <c r="D678" i="4"/>
  <c r="D677" i="4"/>
  <c r="D676" i="4"/>
  <c r="D675" i="4"/>
  <c r="D674" i="4"/>
  <c r="D673" i="4"/>
  <c r="D672" i="4"/>
  <c r="D671" i="4"/>
  <c r="D670" i="4"/>
  <c r="D669" i="4"/>
  <c r="D668" i="4"/>
  <c r="D667" i="4"/>
  <c r="D666" i="4"/>
  <c r="D665" i="4"/>
  <c r="D664" i="4"/>
  <c r="D663" i="4"/>
  <c r="D662" i="4"/>
  <c r="D661" i="4"/>
  <c r="D660" i="4"/>
  <c r="D659" i="4"/>
  <c r="D658" i="4"/>
  <c r="D657" i="4"/>
  <c r="D656" i="4"/>
  <c r="D655" i="4"/>
  <c r="D654" i="4"/>
  <c r="D653" i="4"/>
  <c r="D652" i="4"/>
  <c r="D651" i="4"/>
  <c r="D650" i="4"/>
  <c r="D649" i="4"/>
  <c r="D648" i="4"/>
  <c r="D647" i="4"/>
  <c r="D646" i="4"/>
  <c r="D645" i="4"/>
  <c r="D644" i="4"/>
  <c r="D643" i="4"/>
  <c r="D642" i="4"/>
  <c r="D641" i="4"/>
  <c r="D640" i="4"/>
  <c r="D639" i="4"/>
  <c r="D638" i="4"/>
  <c r="D637" i="4"/>
  <c r="D636" i="4"/>
  <c r="D635" i="4"/>
  <c r="D634" i="4"/>
  <c r="D633" i="4"/>
  <c r="D632" i="4"/>
  <c r="D631" i="4"/>
  <c r="D630" i="4"/>
  <c r="D629" i="4"/>
  <c r="D628" i="4"/>
  <c r="D627" i="4"/>
  <c r="D626" i="4"/>
  <c r="D625" i="4"/>
  <c r="D624" i="4"/>
  <c r="D623" i="4"/>
  <c r="D622" i="4"/>
  <c r="D621" i="4"/>
  <c r="D620" i="4"/>
  <c r="D619" i="4"/>
  <c r="D618" i="4"/>
  <c r="D617" i="4"/>
  <c r="D616" i="4"/>
  <c r="D615" i="4"/>
  <c r="D614" i="4"/>
  <c r="D613" i="4"/>
  <c r="D612" i="4"/>
  <c r="D611" i="4"/>
  <c r="D610" i="4"/>
  <c r="D609" i="4"/>
  <c r="D608" i="4"/>
  <c r="D607" i="4"/>
  <c r="D606" i="4"/>
  <c r="D605" i="4"/>
  <c r="D604" i="4"/>
  <c r="D603" i="4"/>
  <c r="D602" i="4"/>
  <c r="D601" i="4"/>
  <c r="D600" i="4"/>
  <c r="D599" i="4"/>
  <c r="D598" i="4"/>
  <c r="D597" i="4"/>
  <c r="D596" i="4"/>
  <c r="D595" i="4"/>
  <c r="D594" i="4"/>
  <c r="D593" i="4"/>
  <c r="D592" i="4"/>
  <c r="D591" i="4"/>
  <c r="D570" i="4"/>
  <c r="D569" i="4"/>
  <c r="D568" i="4"/>
  <c r="D567" i="4"/>
  <c r="D566" i="4"/>
  <c r="D565" i="4"/>
  <c r="D564" i="4"/>
  <c r="D563" i="4"/>
  <c r="D562" i="4"/>
  <c r="D561" i="4"/>
  <c r="D560" i="4"/>
  <c r="D559" i="4"/>
  <c r="D558" i="4"/>
  <c r="D557" i="4"/>
  <c r="D556" i="4"/>
  <c r="D555" i="4"/>
  <c r="D554" i="4"/>
  <c r="D553" i="4"/>
  <c r="D552" i="4"/>
  <c r="D551" i="4"/>
  <c r="D550" i="4"/>
  <c r="D549" i="4"/>
  <c r="D548" i="4"/>
  <c r="D547" i="4"/>
  <c r="D546" i="4"/>
  <c r="D545" i="4"/>
  <c r="D544" i="4"/>
  <c r="D543" i="4"/>
  <c r="D542" i="4"/>
  <c r="D541" i="4"/>
  <c r="D540" i="4"/>
  <c r="D539" i="4"/>
  <c r="D538" i="4"/>
  <c r="D537" i="4"/>
  <c r="D536" i="4"/>
  <c r="D535" i="4"/>
  <c r="D534" i="4"/>
  <c r="D533" i="4"/>
  <c r="D532" i="4"/>
  <c r="D531" i="4"/>
  <c r="D530" i="4"/>
  <c r="D529" i="4"/>
  <c r="D528" i="4"/>
  <c r="D527" i="4"/>
  <c r="D526" i="4"/>
  <c r="D525" i="4"/>
  <c r="D524" i="4"/>
  <c r="D523" i="4"/>
  <c r="D522" i="4"/>
  <c r="D521" i="4"/>
  <c r="D520" i="4"/>
  <c r="D519" i="4"/>
  <c r="D518" i="4"/>
  <c r="D517" i="4"/>
  <c r="D516" i="4"/>
  <c r="D515" i="4"/>
  <c r="D514" i="4"/>
  <c r="D513" i="4"/>
  <c r="D512" i="4"/>
  <c r="D511" i="4"/>
  <c r="D510" i="4"/>
  <c r="D509" i="4"/>
  <c r="D508" i="4"/>
  <c r="D507" i="4"/>
  <c r="D506" i="4"/>
  <c r="D505" i="4"/>
  <c r="D504" i="4"/>
  <c r="D503" i="4"/>
  <c r="D502" i="4"/>
  <c r="D501" i="4"/>
  <c r="D500" i="4"/>
  <c r="D499" i="4"/>
  <c r="D498" i="4"/>
  <c r="D497" i="4"/>
  <c r="D496" i="4"/>
  <c r="D495" i="4"/>
  <c r="D494" i="4"/>
  <c r="D493" i="4"/>
  <c r="D492" i="4"/>
  <c r="D491" i="4"/>
  <c r="D490" i="4"/>
  <c r="D489" i="4"/>
  <c r="D488" i="4"/>
  <c r="D487" i="4"/>
  <c r="D486" i="4"/>
  <c r="D485" i="4"/>
  <c r="D484" i="4"/>
  <c r="D483" i="4"/>
  <c r="D482" i="4"/>
  <c r="D481" i="4"/>
  <c r="D480" i="4"/>
  <c r="D479" i="4"/>
  <c r="D478" i="4"/>
  <c r="D477" i="4"/>
  <c r="D476" i="4"/>
  <c r="D475" i="4"/>
  <c r="D474" i="4"/>
  <c r="D473" i="4"/>
  <c r="D472" i="4"/>
  <c r="D471" i="4"/>
  <c r="D470" i="4"/>
  <c r="D469" i="4"/>
  <c r="D468" i="4"/>
  <c r="D467" i="4"/>
  <c r="D466" i="4"/>
  <c r="D465" i="4"/>
  <c r="D464" i="4"/>
  <c r="D463" i="4"/>
  <c r="D462" i="4"/>
  <c r="D461" i="4"/>
  <c r="D460" i="4"/>
  <c r="D459" i="4"/>
  <c r="D458" i="4"/>
  <c r="D457" i="4"/>
  <c r="D456" i="4"/>
  <c r="D455" i="4"/>
  <c r="D454" i="4"/>
  <c r="D453" i="4"/>
  <c r="D452" i="4"/>
  <c r="D451" i="4"/>
  <c r="D445" i="4"/>
  <c r="D444" i="4"/>
  <c r="D443" i="4"/>
  <c r="D442" i="4"/>
  <c r="D441" i="4"/>
  <c r="D440" i="4"/>
  <c r="D439" i="4"/>
  <c r="D438" i="4"/>
  <c r="D437" i="4"/>
  <c r="D436" i="4"/>
  <c r="D435" i="4"/>
  <c r="D434" i="4"/>
  <c r="D433" i="4"/>
  <c r="D432" i="4"/>
  <c r="D431" i="4"/>
  <c r="D430" i="4"/>
  <c r="D429" i="4"/>
  <c r="D428" i="4"/>
  <c r="D427" i="4"/>
  <c r="D426" i="4"/>
  <c r="D425" i="4"/>
  <c r="D424" i="4"/>
  <c r="D423" i="4"/>
  <c r="D422" i="4"/>
  <c r="D421" i="4"/>
  <c r="D420" i="4"/>
  <c r="D419" i="4"/>
  <c r="D418" i="4"/>
  <c r="D417" i="4"/>
  <c r="D416" i="4"/>
  <c r="D415" i="4"/>
  <c r="D414" i="4"/>
  <c r="D413" i="4"/>
  <c r="D412" i="4"/>
  <c r="D411" i="4"/>
  <c r="D410" i="4"/>
  <c r="D409" i="4"/>
  <c r="D408" i="4"/>
  <c r="D407" i="4"/>
  <c r="D406" i="4"/>
  <c r="D405" i="4"/>
  <c r="D404" i="4"/>
  <c r="D403" i="4"/>
  <c r="D402" i="4"/>
  <c r="D401" i="4"/>
  <c r="D400" i="4"/>
  <c r="D399" i="4"/>
  <c r="D398" i="4"/>
  <c r="D397" i="4"/>
  <c r="D396" i="4"/>
  <c r="D395" i="4"/>
  <c r="D394" i="4"/>
  <c r="D393" i="4"/>
  <c r="D392" i="4"/>
  <c r="D391" i="4"/>
  <c r="D390" i="4"/>
  <c r="D389" i="4"/>
  <c r="D388" i="4"/>
  <c r="D387" i="4"/>
  <c r="D386" i="4"/>
  <c r="D385" i="4"/>
  <c r="D384" i="4"/>
  <c r="D383" i="4"/>
  <c r="D382" i="4"/>
  <c r="D381" i="4"/>
  <c r="D380" i="4"/>
  <c r="D379" i="4"/>
  <c r="D378" i="4"/>
  <c r="D377" i="4"/>
  <c r="D376" i="4"/>
  <c r="D375" i="4"/>
  <c r="D374" i="4"/>
  <c r="D373" i="4"/>
  <c r="D372" i="4"/>
  <c r="D371" i="4"/>
  <c r="D370" i="4"/>
  <c r="D369" i="4"/>
  <c r="D368" i="4"/>
  <c r="D367" i="4"/>
  <c r="D366" i="4"/>
  <c r="D365" i="4"/>
  <c r="D364" i="4"/>
  <c r="D363" i="4"/>
  <c r="D362" i="4"/>
  <c r="D361" i="4"/>
  <c r="D360" i="4"/>
  <c r="D359" i="4"/>
  <c r="D358" i="4"/>
  <c r="D357" i="4"/>
  <c r="D356" i="4"/>
  <c r="D355" i="4"/>
  <c r="D354" i="4"/>
  <c r="D353" i="4"/>
  <c r="D352" i="4"/>
  <c r="D351" i="4"/>
  <c r="D350" i="4"/>
  <c r="D349" i="4"/>
  <c r="D348" i="4"/>
  <c r="D347" i="4"/>
  <c r="D346" i="4"/>
  <c r="D345" i="4"/>
  <c r="D344" i="4"/>
  <c r="D343" i="4"/>
  <c r="D342" i="4"/>
  <c r="D341" i="4"/>
  <c r="D340" i="4"/>
  <c r="D339" i="4"/>
  <c r="D338" i="4"/>
  <c r="D337" i="4"/>
  <c r="D336" i="4"/>
  <c r="D335" i="4"/>
  <c r="D334" i="4"/>
  <c r="D333" i="4"/>
  <c r="D332" i="4"/>
  <c r="D331" i="4"/>
  <c r="D330" i="4"/>
  <c r="D329" i="4"/>
  <c r="D328" i="4"/>
  <c r="D327" i="4"/>
  <c r="D326" i="4"/>
  <c r="D307" i="4"/>
  <c r="D306" i="4"/>
  <c r="D305" i="4"/>
  <c r="D304" i="4"/>
  <c r="D303" i="4"/>
  <c r="D302" i="4"/>
  <c r="D301" i="4"/>
  <c r="D300" i="4"/>
  <c r="D299" i="4"/>
  <c r="D298" i="4"/>
  <c r="D297" i="4"/>
  <c r="D296" i="4"/>
  <c r="D295" i="4"/>
  <c r="D294" i="4"/>
  <c r="D293" i="4"/>
  <c r="D292" i="4"/>
  <c r="D291" i="4"/>
  <c r="D290" i="4"/>
  <c r="D289" i="4"/>
  <c r="D288" i="4"/>
  <c r="D287" i="4"/>
  <c r="D286" i="4"/>
  <c r="D285" i="4"/>
  <c r="D284" i="4"/>
  <c r="D283" i="4"/>
  <c r="D282" i="4"/>
  <c r="D281" i="4"/>
  <c r="D280" i="4"/>
  <c r="D279" i="4"/>
  <c r="D278" i="4"/>
  <c r="D277" i="4"/>
  <c r="D276" i="4"/>
  <c r="D275" i="4"/>
  <c r="D274" i="4"/>
  <c r="D273" i="4"/>
  <c r="D272" i="4"/>
  <c r="D271" i="4"/>
  <c r="D270" i="4"/>
  <c r="D269" i="4"/>
  <c r="D268" i="4"/>
  <c r="D267" i="4"/>
  <c r="D266" i="4"/>
  <c r="D265" i="4"/>
  <c r="D264" i="4"/>
  <c r="D263" i="4"/>
  <c r="D262" i="4"/>
  <c r="D261" i="4"/>
  <c r="D260" i="4"/>
  <c r="D259" i="4"/>
  <c r="D258" i="4"/>
  <c r="D257" i="4"/>
  <c r="D256" i="4"/>
  <c r="D255" i="4"/>
  <c r="D254" i="4"/>
  <c r="D253" i="4"/>
  <c r="D252" i="4"/>
  <c r="D251" i="4"/>
  <c r="D250" i="4"/>
  <c r="D249" i="4"/>
  <c r="D248" i="4"/>
  <c r="D247" i="4"/>
  <c r="D246" i="4"/>
  <c r="D245" i="4"/>
  <c r="D244" i="4"/>
  <c r="D243" i="4"/>
  <c r="D242" i="4"/>
  <c r="D241" i="4"/>
  <c r="D240" i="4"/>
  <c r="D239" i="4"/>
  <c r="D238" i="4"/>
  <c r="D237" i="4"/>
  <c r="D236" i="4"/>
  <c r="D235" i="4"/>
  <c r="D234" i="4"/>
  <c r="D233" i="4"/>
  <c r="D232" i="4"/>
  <c r="D231" i="4"/>
  <c r="D230" i="4"/>
  <c r="D229" i="4"/>
  <c r="D228" i="4"/>
  <c r="D227" i="4"/>
  <c r="D226" i="4"/>
  <c r="D225" i="4"/>
  <c r="D224" i="4"/>
  <c r="D223" i="4"/>
  <c r="D222" i="4"/>
  <c r="D221" i="4"/>
  <c r="D220" i="4"/>
  <c r="D219" i="4"/>
  <c r="D218" i="4"/>
  <c r="D217" i="4"/>
  <c r="D216" i="4"/>
  <c r="D215" i="4"/>
  <c r="D214" i="4"/>
  <c r="D213" i="4"/>
  <c r="D212" i="4"/>
  <c r="D211" i="4"/>
  <c r="D210" i="4"/>
  <c r="D209" i="4"/>
  <c r="D208" i="4"/>
  <c r="D207" i="4"/>
  <c r="D206" i="4"/>
  <c r="D205" i="4"/>
  <c r="D204" i="4"/>
  <c r="D203" i="4"/>
  <c r="D202" i="4"/>
  <c r="D201" i="4"/>
  <c r="D200" i="4"/>
  <c r="D199" i="4"/>
  <c r="D198" i="4"/>
  <c r="D197" i="4"/>
  <c r="B158" i="4"/>
  <c r="B8" i="4"/>
  <c r="N10" i="11" l="1"/>
  <c r="N10" i="10"/>
  <c r="BI1690" i="4"/>
  <c r="BH1810" i="4"/>
  <c r="BI1809" i="4"/>
  <c r="BH1809" i="4"/>
  <c r="BI1808" i="4"/>
  <c r="BH1808" i="4"/>
  <c r="BI1807" i="4"/>
  <c r="BH1807" i="4"/>
  <c r="BI1806" i="4"/>
  <c r="BH1806" i="4"/>
  <c r="BI1805" i="4"/>
  <c r="BH1805" i="4"/>
  <c r="BI1804" i="4"/>
  <c r="BH1804" i="4"/>
  <c r="BI1803" i="4"/>
  <c r="BH1803" i="4"/>
  <c r="BI1802" i="4"/>
  <c r="BH1802" i="4"/>
  <c r="BI1801" i="4"/>
  <c r="BH1801" i="4"/>
  <c r="BI1800" i="4"/>
  <c r="BH1800" i="4"/>
  <c r="BI1799" i="4"/>
  <c r="BH1799" i="4"/>
  <c r="BI1798" i="4"/>
  <c r="BH1798" i="4"/>
  <c r="BI1797" i="4"/>
  <c r="BH1797" i="4"/>
  <c r="BI1796" i="4"/>
  <c r="BH1796" i="4"/>
  <c r="BI1795" i="4"/>
  <c r="BH1795" i="4"/>
  <c r="BI1794" i="4"/>
  <c r="BH1794" i="4"/>
  <c r="BI1793" i="4"/>
  <c r="BH1793" i="4"/>
  <c r="BI1792" i="4"/>
  <c r="BH1792" i="4"/>
  <c r="BI1791" i="4"/>
  <c r="BH1791" i="4"/>
  <c r="BI1790" i="4"/>
  <c r="BH1790" i="4"/>
  <c r="BI1789" i="4"/>
  <c r="BH1789" i="4"/>
  <c r="BI1788" i="4"/>
  <c r="BH1788" i="4"/>
  <c r="BI1787" i="4"/>
  <c r="BH1787" i="4"/>
  <c r="BI1786" i="4"/>
  <c r="BH1786" i="4"/>
  <c r="BI1785" i="4"/>
  <c r="BH1785" i="4"/>
  <c r="BI1784" i="4"/>
  <c r="BH1784" i="4"/>
  <c r="BI1783" i="4"/>
  <c r="BH1783" i="4"/>
  <c r="BI1782" i="4"/>
  <c r="BH1782" i="4"/>
  <c r="BI1781" i="4"/>
  <c r="BH1781" i="4"/>
  <c r="BI1780" i="4"/>
  <c r="BH1780" i="4"/>
  <c r="BI1779" i="4"/>
  <c r="BH1779" i="4"/>
  <c r="BI1778" i="4"/>
  <c r="BH1778" i="4"/>
  <c r="BI1777" i="4"/>
  <c r="BH1777" i="4"/>
  <c r="BI1776" i="4"/>
  <c r="BH1776" i="4"/>
  <c r="BI1775" i="4"/>
  <c r="BH1775" i="4"/>
  <c r="BI1774" i="4"/>
  <c r="BH1774" i="4"/>
  <c r="BI1773" i="4"/>
  <c r="BH1773" i="4"/>
  <c r="BI1772" i="4"/>
  <c r="BH1772" i="4"/>
  <c r="BI1771" i="4"/>
  <c r="BH1771" i="4"/>
  <c r="BI1770" i="4"/>
  <c r="BH1770" i="4"/>
  <c r="BI1769" i="4"/>
  <c r="BH1769" i="4"/>
  <c r="BI1768" i="4"/>
  <c r="BH1768" i="4"/>
  <c r="BI1767" i="4"/>
  <c r="BH1767" i="4"/>
  <c r="BI1766" i="4"/>
  <c r="BH1766" i="4"/>
  <c r="BI1765" i="4"/>
  <c r="BH1765" i="4"/>
  <c r="BI1764" i="4"/>
  <c r="BH1764" i="4"/>
  <c r="BI1763" i="4"/>
  <c r="BH1763" i="4"/>
  <c r="BI1762" i="4"/>
  <c r="BH1762" i="4"/>
  <c r="BI1761" i="4"/>
  <c r="BH1761" i="4"/>
  <c r="BI1760" i="4"/>
  <c r="BH1760" i="4"/>
  <c r="BI1759" i="4"/>
  <c r="BH1759" i="4"/>
  <c r="BI1758" i="4"/>
  <c r="BH1758" i="4"/>
  <c r="BI1757" i="4"/>
  <c r="BH1757" i="4"/>
  <c r="BI1756" i="4"/>
  <c r="BH1756" i="4"/>
  <c r="BI1755" i="4"/>
  <c r="BH1755" i="4"/>
  <c r="BI1754" i="4"/>
  <c r="BH1754" i="4"/>
  <c r="BI1753" i="4"/>
  <c r="BH1753" i="4"/>
  <c r="BI1752" i="4"/>
  <c r="BH1752" i="4"/>
  <c r="BI1751" i="4"/>
  <c r="BH1751" i="4"/>
  <c r="BI1750" i="4"/>
  <c r="BH1750" i="4"/>
  <c r="BI1749" i="4"/>
  <c r="BH1749" i="4"/>
  <c r="BI1748" i="4"/>
  <c r="BH1748" i="4"/>
  <c r="BI1747" i="4"/>
  <c r="BH1747" i="4"/>
  <c r="BI1746" i="4"/>
  <c r="BH1746" i="4"/>
  <c r="BI1745" i="4"/>
  <c r="BH1745" i="4"/>
  <c r="BI1744" i="4"/>
  <c r="BH1744" i="4"/>
  <c r="BI1743" i="4"/>
  <c r="BH1743" i="4"/>
  <c r="BI1742" i="4"/>
  <c r="BH1742" i="4"/>
  <c r="BI1741" i="4"/>
  <c r="BH1741" i="4"/>
  <c r="BI1740" i="4"/>
  <c r="BH1740" i="4"/>
  <c r="BI1739" i="4"/>
  <c r="BH1739" i="4"/>
  <c r="BI1738" i="4"/>
  <c r="BH1738" i="4"/>
  <c r="BI1737" i="4"/>
  <c r="BH1737" i="4"/>
  <c r="BI1736" i="4"/>
  <c r="BH1736" i="4"/>
  <c r="BI1735" i="4"/>
  <c r="BH1735" i="4"/>
  <c r="BI1734" i="4"/>
  <c r="BH1734" i="4"/>
  <c r="BI1733" i="4"/>
  <c r="BH1733" i="4"/>
  <c r="BI1732" i="4"/>
  <c r="BH1732" i="4"/>
  <c r="BI1731" i="4"/>
  <c r="BH1731" i="4"/>
  <c r="BI1730" i="4"/>
  <c r="BH1730" i="4"/>
  <c r="BI1729" i="4"/>
  <c r="BH1729" i="4"/>
  <c r="BI1728" i="4"/>
  <c r="BH1728" i="4"/>
  <c r="BI1727" i="4"/>
  <c r="BH1727" i="4"/>
  <c r="BI1726" i="4"/>
  <c r="BH1726" i="4"/>
  <c r="BI1725" i="4"/>
  <c r="BH1725" i="4"/>
  <c r="BI1724" i="4"/>
  <c r="BH1724" i="4"/>
  <c r="BI1723" i="4"/>
  <c r="BH1723" i="4"/>
  <c r="BI1722" i="4"/>
  <c r="BH1722" i="4"/>
  <c r="BI1721" i="4"/>
  <c r="BH1721" i="4"/>
  <c r="BI1720" i="4"/>
  <c r="BH1720" i="4"/>
  <c r="BI1719" i="4"/>
  <c r="BH1719" i="4"/>
  <c r="BI1718" i="4"/>
  <c r="BH1718" i="4"/>
  <c r="BI1717" i="4"/>
  <c r="BH1717" i="4"/>
  <c r="BI1716" i="4"/>
  <c r="BH1716" i="4"/>
  <c r="BI1715" i="4"/>
  <c r="BH1715" i="4"/>
  <c r="BI1714" i="4"/>
  <c r="BH1714" i="4"/>
  <c r="BI1713" i="4"/>
  <c r="BH1713" i="4"/>
  <c r="BI1712" i="4"/>
  <c r="BH1712" i="4"/>
  <c r="BI1711" i="4"/>
  <c r="BH1711" i="4"/>
  <c r="BI1710" i="4"/>
  <c r="BH1710" i="4"/>
  <c r="BI1709" i="4"/>
  <c r="BH1709" i="4"/>
  <c r="BI1708" i="4"/>
  <c r="BH1708" i="4"/>
  <c r="BI1707" i="4"/>
  <c r="BH1707" i="4"/>
  <c r="BI1706" i="4"/>
  <c r="BH1706" i="4"/>
  <c r="BI1705" i="4"/>
  <c r="BH1705" i="4"/>
  <c r="BI1704" i="4"/>
  <c r="BH1704" i="4"/>
  <c r="BI1703" i="4"/>
  <c r="BH1703" i="4"/>
  <c r="BI1702" i="4"/>
  <c r="BH1702" i="4"/>
  <c r="BI1701" i="4"/>
  <c r="BH1701" i="4"/>
  <c r="BI1700" i="4"/>
  <c r="BH1700" i="4"/>
  <c r="BI1699" i="4"/>
  <c r="BH1699" i="4"/>
  <c r="BI1698" i="4"/>
  <c r="BH1698" i="4"/>
  <c r="BI1697" i="4"/>
  <c r="BH1697" i="4"/>
  <c r="BI1696" i="4"/>
  <c r="BH1696" i="4"/>
  <c r="BI1695" i="4"/>
  <c r="BH1695" i="4"/>
  <c r="BI1694" i="4"/>
  <c r="BH1694" i="4"/>
  <c r="BI1693" i="4"/>
  <c r="BH1693" i="4"/>
  <c r="BI1692" i="4"/>
  <c r="BH1692" i="4"/>
  <c r="BI1691" i="4"/>
  <c r="BI1810" i="4" s="1"/>
  <c r="BH1691" i="4"/>
  <c r="AG1522" i="4"/>
  <c r="B1527" i="4" s="1"/>
  <c r="AG1383" i="4"/>
  <c r="B1388" i="4" s="1"/>
  <c r="AT30" i="11"/>
  <c r="AT31" i="11"/>
  <c r="AT32" i="11"/>
  <c r="AT33" i="11"/>
  <c r="AT34" i="11"/>
  <c r="AT35" i="11"/>
  <c r="AT36" i="11"/>
  <c r="AT37" i="11"/>
  <c r="AT38" i="11"/>
  <c r="AT39" i="11"/>
  <c r="AT40" i="11"/>
  <c r="AT41" i="11"/>
  <c r="AT42" i="11"/>
  <c r="AT43" i="11"/>
  <c r="AT44" i="11"/>
  <c r="AT45" i="11"/>
  <c r="AT46" i="11"/>
  <c r="AT47" i="11"/>
  <c r="AT48" i="11"/>
  <c r="AT49" i="11"/>
  <c r="AT50" i="11"/>
  <c r="AT51" i="11"/>
  <c r="AT52" i="11"/>
  <c r="AT53" i="11"/>
  <c r="AT54" i="11"/>
  <c r="AT55" i="11"/>
  <c r="AT56" i="11"/>
  <c r="AT57" i="11"/>
  <c r="AT58" i="11"/>
  <c r="AT59" i="11"/>
  <c r="AT60" i="11"/>
  <c r="AT61" i="11"/>
  <c r="AT62" i="11"/>
  <c r="AT63" i="11"/>
  <c r="AT64" i="11"/>
  <c r="AT65" i="11"/>
  <c r="AT66" i="11"/>
  <c r="AT67" i="11"/>
  <c r="AT68" i="11"/>
  <c r="AT69" i="11"/>
  <c r="AT70" i="11"/>
  <c r="AT71" i="11"/>
  <c r="AT72" i="11"/>
  <c r="AT73" i="11"/>
  <c r="AT74" i="11"/>
  <c r="AT75" i="11"/>
  <c r="AT76" i="11"/>
  <c r="AT77" i="11"/>
  <c r="AT78" i="11"/>
  <c r="AT79" i="11"/>
  <c r="AT80" i="11"/>
  <c r="AT81" i="11"/>
  <c r="AT82" i="11"/>
  <c r="AT83" i="11"/>
  <c r="AT84" i="11"/>
  <c r="AT85" i="11"/>
  <c r="AT86" i="11"/>
  <c r="AT87" i="11"/>
  <c r="AT88" i="11"/>
  <c r="AT89" i="11"/>
  <c r="AT90" i="11"/>
  <c r="AT91" i="11"/>
  <c r="AT92" i="11"/>
  <c r="AT93" i="11"/>
  <c r="AT94" i="11"/>
  <c r="AT95" i="11"/>
  <c r="AT96" i="11"/>
  <c r="AT97" i="11"/>
  <c r="AT98" i="11"/>
  <c r="AT99" i="11"/>
  <c r="AT100" i="11"/>
  <c r="AT101" i="11"/>
  <c r="AT102" i="11"/>
  <c r="AT103" i="11"/>
  <c r="AT104" i="11"/>
  <c r="AT105" i="11"/>
  <c r="AT106" i="11"/>
  <c r="AT107" i="11"/>
  <c r="AT108" i="11"/>
  <c r="AT109" i="11"/>
  <c r="AT110" i="11"/>
  <c r="AT111" i="11"/>
  <c r="AT112" i="11"/>
  <c r="AT113" i="11"/>
  <c r="AT114" i="11"/>
  <c r="AT115" i="11"/>
  <c r="AT116" i="11"/>
  <c r="AT117" i="11"/>
  <c r="AT118" i="11"/>
  <c r="AT119" i="11"/>
  <c r="AT120" i="11"/>
  <c r="AT121" i="11"/>
  <c r="AT122" i="11"/>
  <c r="AT123" i="11"/>
  <c r="AT124" i="11"/>
  <c r="AT125" i="11"/>
  <c r="AT126" i="11"/>
  <c r="AT127" i="11"/>
  <c r="AT128" i="11"/>
  <c r="AT129" i="11"/>
  <c r="AT130" i="11"/>
  <c r="AT131" i="11"/>
  <c r="AT132" i="11"/>
  <c r="AT133" i="11"/>
  <c r="AT134" i="11"/>
  <c r="AT135" i="11"/>
  <c r="AT136" i="11"/>
  <c r="AT137" i="11"/>
  <c r="AT138" i="11"/>
  <c r="AT139" i="11"/>
  <c r="AT140" i="11"/>
  <c r="AT141" i="11"/>
  <c r="AT142" i="11"/>
  <c r="AT143" i="11"/>
  <c r="AT144" i="11"/>
  <c r="AT145" i="11"/>
  <c r="AT146" i="11"/>
  <c r="AT147" i="11"/>
  <c r="AT148" i="11"/>
  <c r="AT29" i="11"/>
  <c r="AT30" i="10"/>
  <c r="AT31" i="10"/>
  <c r="AT32" i="10"/>
  <c r="AT33" i="10"/>
  <c r="AT34" i="10"/>
  <c r="AT35" i="10"/>
  <c r="AT36" i="10"/>
  <c r="AT37" i="10"/>
  <c r="AT38" i="10"/>
  <c r="AT39" i="10"/>
  <c r="AT40" i="10"/>
  <c r="AT41" i="10"/>
  <c r="AT42" i="10"/>
  <c r="AT43" i="10"/>
  <c r="AT44" i="10"/>
  <c r="AT45" i="10"/>
  <c r="AT46" i="10"/>
  <c r="AT47" i="10"/>
  <c r="AT48" i="10"/>
  <c r="AT49" i="10"/>
  <c r="AT50" i="10"/>
  <c r="AT51" i="10"/>
  <c r="AT52" i="10"/>
  <c r="AT53" i="10"/>
  <c r="AT54" i="10"/>
  <c r="AT55" i="10"/>
  <c r="AT56" i="10"/>
  <c r="AT57" i="10"/>
  <c r="AT58" i="10"/>
  <c r="AT59" i="10"/>
  <c r="AT60" i="10"/>
  <c r="AT61" i="10"/>
  <c r="AT62" i="10"/>
  <c r="AT63" i="10"/>
  <c r="AT64" i="10"/>
  <c r="AT65" i="10"/>
  <c r="AT66" i="10"/>
  <c r="AT67" i="10"/>
  <c r="AT68" i="10"/>
  <c r="AT69" i="10"/>
  <c r="AT70" i="10"/>
  <c r="AT71" i="10"/>
  <c r="AT72" i="10"/>
  <c r="AT73" i="10"/>
  <c r="AT74" i="10"/>
  <c r="AT75" i="10"/>
  <c r="AT76" i="10"/>
  <c r="AT77" i="10"/>
  <c r="AT78" i="10"/>
  <c r="AT79" i="10"/>
  <c r="AT80" i="10"/>
  <c r="AT81" i="10"/>
  <c r="AT82" i="10"/>
  <c r="AT83" i="10"/>
  <c r="AT84" i="10"/>
  <c r="AT85" i="10"/>
  <c r="AT86" i="10"/>
  <c r="AT87" i="10"/>
  <c r="AT88" i="10"/>
  <c r="AT89" i="10"/>
  <c r="AT90" i="10"/>
  <c r="AT91" i="10"/>
  <c r="AT92" i="10"/>
  <c r="AT93" i="10"/>
  <c r="AT94" i="10"/>
  <c r="AT95" i="10"/>
  <c r="AT96" i="10"/>
  <c r="AT97" i="10"/>
  <c r="AT98" i="10"/>
  <c r="AT99" i="10"/>
  <c r="AT100" i="10"/>
  <c r="AT101" i="10"/>
  <c r="AT102" i="10"/>
  <c r="AT103" i="10"/>
  <c r="AT104" i="10"/>
  <c r="AT105" i="10"/>
  <c r="AT106" i="10"/>
  <c r="AT107" i="10"/>
  <c r="AT108" i="10"/>
  <c r="AT109" i="10"/>
  <c r="AT110" i="10"/>
  <c r="AT111" i="10"/>
  <c r="AT112" i="10"/>
  <c r="AT113" i="10"/>
  <c r="AT114" i="10"/>
  <c r="AT115" i="10"/>
  <c r="AT116" i="10"/>
  <c r="AT117" i="10"/>
  <c r="AT118" i="10"/>
  <c r="AT119" i="10"/>
  <c r="AT120" i="10"/>
  <c r="AT121" i="10"/>
  <c r="AT122" i="10"/>
  <c r="AT123" i="10"/>
  <c r="AT124" i="10"/>
  <c r="AT125" i="10"/>
  <c r="AT126" i="10"/>
  <c r="AT127" i="10"/>
  <c r="AT128" i="10"/>
  <c r="AT129" i="10"/>
  <c r="AT130" i="10"/>
  <c r="AT131" i="10"/>
  <c r="AT132" i="10"/>
  <c r="AT133" i="10"/>
  <c r="AT134" i="10"/>
  <c r="AT135" i="10"/>
  <c r="AT136" i="10"/>
  <c r="AT137" i="10"/>
  <c r="AT138" i="10"/>
  <c r="AT139" i="10"/>
  <c r="AT140" i="10"/>
  <c r="AT141" i="10"/>
  <c r="AT142" i="10"/>
  <c r="AT143" i="10"/>
  <c r="AT144" i="10"/>
  <c r="AT145" i="10"/>
  <c r="AT146" i="10"/>
  <c r="AT147" i="10"/>
  <c r="AT148" i="10"/>
  <c r="AT29" i="10"/>
  <c r="AL1690" i="4"/>
  <c r="AT149" i="11" l="1"/>
  <c r="AK148" i="11"/>
  <c r="AL148" i="11" s="1"/>
  <c r="AK147" i="11"/>
  <c r="AL147" i="11" s="1"/>
  <c r="AK146" i="11"/>
  <c r="AL146" i="11" s="1"/>
  <c r="AK145" i="11"/>
  <c r="AL145" i="11" s="1"/>
  <c r="AK144" i="11"/>
  <c r="AL144" i="11" s="1"/>
  <c r="AK143" i="11"/>
  <c r="AL143" i="11" s="1"/>
  <c r="AK142" i="11"/>
  <c r="AL142" i="11" s="1"/>
  <c r="AK141" i="11"/>
  <c r="AL141" i="11" s="1"/>
  <c r="AK140" i="11"/>
  <c r="AL140" i="11" s="1"/>
  <c r="AK139" i="11"/>
  <c r="AL139" i="11" s="1"/>
  <c r="AK138" i="11"/>
  <c r="AL138" i="11" s="1"/>
  <c r="AK137" i="11"/>
  <c r="AL137" i="11" s="1"/>
  <c r="AK136" i="11"/>
  <c r="AL136" i="11" s="1"/>
  <c r="AK135" i="11"/>
  <c r="AL135" i="11" s="1"/>
  <c r="AK134" i="11"/>
  <c r="AL134" i="11" s="1"/>
  <c r="AK133" i="11"/>
  <c r="AL133" i="11" s="1"/>
  <c r="AK132" i="11"/>
  <c r="AL132" i="11" s="1"/>
  <c r="AK131" i="11"/>
  <c r="AL131" i="11" s="1"/>
  <c r="AK130" i="11"/>
  <c r="AL130" i="11" s="1"/>
  <c r="AK129" i="11"/>
  <c r="AL129" i="11" s="1"/>
  <c r="AK128" i="11"/>
  <c r="AL128" i="11" s="1"/>
  <c r="AK127" i="11"/>
  <c r="AL127" i="11" s="1"/>
  <c r="AK126" i="11"/>
  <c r="AL126" i="11" s="1"/>
  <c r="AK125" i="11"/>
  <c r="AL125" i="11" s="1"/>
  <c r="AK124" i="11"/>
  <c r="AL124" i="11" s="1"/>
  <c r="AK123" i="11"/>
  <c r="AL123" i="11" s="1"/>
  <c r="AK122" i="11"/>
  <c r="AL122" i="11" s="1"/>
  <c r="AK121" i="11"/>
  <c r="AL121" i="11" s="1"/>
  <c r="AK120" i="11"/>
  <c r="AL120" i="11" s="1"/>
  <c r="AK119" i="11"/>
  <c r="AL119" i="11" s="1"/>
  <c r="AK118" i="11"/>
  <c r="AL118" i="11" s="1"/>
  <c r="AK117" i="11"/>
  <c r="AL117" i="11" s="1"/>
  <c r="AK116" i="11"/>
  <c r="AL116" i="11" s="1"/>
  <c r="AK115" i="11"/>
  <c r="AL115" i="11" s="1"/>
  <c r="AK114" i="11"/>
  <c r="AL114" i="11" s="1"/>
  <c r="AK113" i="11"/>
  <c r="AL113" i="11" s="1"/>
  <c r="AK112" i="11"/>
  <c r="AL112" i="11" s="1"/>
  <c r="AK111" i="11"/>
  <c r="AL111" i="11" s="1"/>
  <c r="AK110" i="11"/>
  <c r="AL110" i="11" s="1"/>
  <c r="AK109" i="11"/>
  <c r="AL109" i="11" s="1"/>
  <c r="AK108" i="11"/>
  <c r="AL108" i="11" s="1"/>
  <c r="AK107" i="11"/>
  <c r="AL107" i="11" s="1"/>
  <c r="AK106" i="11"/>
  <c r="AL106" i="11" s="1"/>
  <c r="AK105" i="11"/>
  <c r="AL105" i="11" s="1"/>
  <c r="AK104" i="11"/>
  <c r="AL104" i="11" s="1"/>
  <c r="AK103" i="11"/>
  <c r="AL103" i="11" s="1"/>
  <c r="AK102" i="11"/>
  <c r="AL102" i="11" s="1"/>
  <c r="AK101" i="11"/>
  <c r="AL101" i="11" s="1"/>
  <c r="AK100" i="11"/>
  <c r="AL100" i="11" s="1"/>
  <c r="AK99" i="11"/>
  <c r="AL99" i="11" s="1"/>
  <c r="AK98" i="11"/>
  <c r="AL98" i="11" s="1"/>
  <c r="AK97" i="11"/>
  <c r="AL97" i="11" s="1"/>
  <c r="AK96" i="11"/>
  <c r="AL96" i="11" s="1"/>
  <c r="AK95" i="11"/>
  <c r="AL95" i="11" s="1"/>
  <c r="AK94" i="11"/>
  <c r="AL94" i="11" s="1"/>
  <c r="AK93" i="11"/>
  <c r="AL93" i="11" s="1"/>
  <c r="AK92" i="11"/>
  <c r="AL92" i="11" s="1"/>
  <c r="AK91" i="11"/>
  <c r="AL91" i="11" s="1"/>
  <c r="AK90" i="11"/>
  <c r="AL90" i="11" s="1"/>
  <c r="AK89" i="11"/>
  <c r="AL89" i="11" s="1"/>
  <c r="AK88" i="11"/>
  <c r="AL88" i="11" s="1"/>
  <c r="AK87" i="11"/>
  <c r="AL87" i="11" s="1"/>
  <c r="AK86" i="11"/>
  <c r="AL86" i="11" s="1"/>
  <c r="AK85" i="11"/>
  <c r="AL85" i="11" s="1"/>
  <c r="AK84" i="11"/>
  <c r="AL84" i="11" s="1"/>
  <c r="AK83" i="11"/>
  <c r="AL83" i="11" s="1"/>
  <c r="AK82" i="11"/>
  <c r="AL82" i="11" s="1"/>
  <c r="AK81" i="11"/>
  <c r="AL81" i="11" s="1"/>
  <c r="AK80" i="11"/>
  <c r="AL80" i="11" s="1"/>
  <c r="AK79" i="11"/>
  <c r="AL79" i="11" s="1"/>
  <c r="AK78" i="11"/>
  <c r="AL78" i="11" s="1"/>
  <c r="AK77" i="11"/>
  <c r="AL77" i="11" s="1"/>
  <c r="AK76" i="11"/>
  <c r="AL76" i="11" s="1"/>
  <c r="AK75" i="11"/>
  <c r="AL75" i="11" s="1"/>
  <c r="AK74" i="11"/>
  <c r="AL74" i="11" s="1"/>
  <c r="AK73" i="11"/>
  <c r="AL73" i="11" s="1"/>
  <c r="AK72" i="11"/>
  <c r="AL72" i="11" s="1"/>
  <c r="AK71" i="11"/>
  <c r="AL71" i="11" s="1"/>
  <c r="AK70" i="11"/>
  <c r="AL70" i="11" s="1"/>
  <c r="AK69" i="11"/>
  <c r="AL69" i="11" s="1"/>
  <c r="AK68" i="11"/>
  <c r="AL68" i="11" s="1"/>
  <c r="AK67" i="11"/>
  <c r="AL67" i="11" s="1"/>
  <c r="AK66" i="11"/>
  <c r="AL66" i="11" s="1"/>
  <c r="AK65" i="11"/>
  <c r="AL65" i="11" s="1"/>
  <c r="AK64" i="11"/>
  <c r="AL64" i="11" s="1"/>
  <c r="AK63" i="11"/>
  <c r="AL63" i="11" s="1"/>
  <c r="AK62" i="11"/>
  <c r="AL62" i="11" s="1"/>
  <c r="AK61" i="11"/>
  <c r="AL61" i="11" s="1"/>
  <c r="AK60" i="11"/>
  <c r="AL60" i="11" s="1"/>
  <c r="AK59" i="11"/>
  <c r="AL59" i="11" s="1"/>
  <c r="AK58" i="11"/>
  <c r="AL58" i="11" s="1"/>
  <c r="AK57" i="11"/>
  <c r="AL57" i="11" s="1"/>
  <c r="AK56" i="11"/>
  <c r="AL56" i="11" s="1"/>
  <c r="AK55" i="11"/>
  <c r="AL55" i="11" s="1"/>
  <c r="AK54" i="11"/>
  <c r="AL54" i="11" s="1"/>
  <c r="AK53" i="11"/>
  <c r="AL53" i="11" s="1"/>
  <c r="AK52" i="11"/>
  <c r="AL52" i="11" s="1"/>
  <c r="AK51" i="11"/>
  <c r="AL51" i="11" s="1"/>
  <c r="AK50" i="11"/>
  <c r="AL50" i="11" s="1"/>
  <c r="AK49" i="11"/>
  <c r="AL49" i="11" s="1"/>
  <c r="AK48" i="11"/>
  <c r="AL48" i="11" s="1"/>
  <c r="AK47" i="11"/>
  <c r="AL47" i="11" s="1"/>
  <c r="AK46" i="11"/>
  <c r="AL46" i="11" s="1"/>
  <c r="AK45" i="11"/>
  <c r="AL45" i="11" s="1"/>
  <c r="AK44" i="11"/>
  <c r="AL44" i="11" s="1"/>
  <c r="AK43" i="11"/>
  <c r="AL43" i="11" s="1"/>
  <c r="AK42" i="11"/>
  <c r="AL42" i="11" s="1"/>
  <c r="AK41" i="11"/>
  <c r="AL41" i="11" s="1"/>
  <c r="AK40" i="11"/>
  <c r="AL40" i="11" s="1"/>
  <c r="AK39" i="11"/>
  <c r="AL39" i="11" s="1"/>
  <c r="AK38" i="11"/>
  <c r="AL38" i="11" s="1"/>
  <c r="AK37" i="11"/>
  <c r="AL37" i="11" s="1"/>
  <c r="AK36" i="11"/>
  <c r="AL36" i="11" s="1"/>
  <c r="AK35" i="11"/>
  <c r="AL35" i="11" s="1"/>
  <c r="AK34" i="11"/>
  <c r="AL34" i="11" s="1"/>
  <c r="AK33" i="11"/>
  <c r="AL33" i="11" s="1"/>
  <c r="AK32" i="11"/>
  <c r="AL32" i="11" s="1"/>
  <c r="AK31" i="11"/>
  <c r="AL31" i="11" s="1"/>
  <c r="AK30" i="11"/>
  <c r="AL30" i="11" s="1"/>
  <c r="AK29" i="11"/>
  <c r="AL29" i="11" s="1"/>
  <c r="AK148" i="10"/>
  <c r="AL148" i="10" s="1"/>
  <c r="AK147" i="10"/>
  <c r="AL147" i="10" s="1"/>
  <c r="AL146" i="10"/>
  <c r="AK146" i="10"/>
  <c r="AK145" i="10"/>
  <c r="AL145" i="10" s="1"/>
  <c r="AK144" i="10"/>
  <c r="AL144" i="10" s="1"/>
  <c r="AK143" i="10"/>
  <c r="AL143" i="10" s="1"/>
  <c r="AL142" i="10"/>
  <c r="AK142" i="10"/>
  <c r="AK141" i="10"/>
  <c r="AL141" i="10" s="1"/>
  <c r="AK140" i="10"/>
  <c r="AL140" i="10" s="1"/>
  <c r="AK139" i="10"/>
  <c r="AL139" i="10" s="1"/>
  <c r="AL138" i="10"/>
  <c r="AK138" i="10"/>
  <c r="AK137" i="10"/>
  <c r="AL137" i="10" s="1"/>
  <c r="AK136" i="10"/>
  <c r="AL136" i="10" s="1"/>
  <c r="AK135" i="10"/>
  <c r="AL135" i="10" s="1"/>
  <c r="AL134" i="10"/>
  <c r="AK134" i="10"/>
  <c r="AK133" i="10"/>
  <c r="AL133" i="10" s="1"/>
  <c r="AK132" i="10"/>
  <c r="AL132" i="10" s="1"/>
  <c r="AK131" i="10"/>
  <c r="AL131" i="10" s="1"/>
  <c r="AL130" i="10"/>
  <c r="AK130" i="10"/>
  <c r="AK129" i="10"/>
  <c r="AL129" i="10" s="1"/>
  <c r="AK128" i="10"/>
  <c r="AL128" i="10" s="1"/>
  <c r="AK127" i="10"/>
  <c r="AL127" i="10" s="1"/>
  <c r="AL126" i="10"/>
  <c r="AK126" i="10"/>
  <c r="AK125" i="10"/>
  <c r="AL125" i="10" s="1"/>
  <c r="AK124" i="10"/>
  <c r="AL124" i="10" s="1"/>
  <c r="AK123" i="10"/>
  <c r="AL123" i="10" s="1"/>
  <c r="AL122" i="10"/>
  <c r="AK122" i="10"/>
  <c r="AK121" i="10"/>
  <c r="AL121" i="10" s="1"/>
  <c r="AK120" i="10"/>
  <c r="AL120" i="10" s="1"/>
  <c r="AK119" i="10"/>
  <c r="AL119" i="10" s="1"/>
  <c r="AL118" i="10"/>
  <c r="AK118" i="10"/>
  <c r="AK117" i="10"/>
  <c r="AL117" i="10" s="1"/>
  <c r="AK116" i="10"/>
  <c r="AL116" i="10" s="1"/>
  <c r="AK115" i="10"/>
  <c r="AL115" i="10" s="1"/>
  <c r="AL114" i="10"/>
  <c r="AK114" i="10"/>
  <c r="AK113" i="10"/>
  <c r="AL113" i="10" s="1"/>
  <c r="AK112" i="10"/>
  <c r="AL112" i="10" s="1"/>
  <c r="AK111" i="10"/>
  <c r="AL111" i="10" s="1"/>
  <c r="AL110" i="10"/>
  <c r="AK110" i="10"/>
  <c r="AK109" i="10"/>
  <c r="AL109" i="10" s="1"/>
  <c r="AK108" i="10"/>
  <c r="AL108" i="10" s="1"/>
  <c r="AK107" i="10"/>
  <c r="AL107" i="10" s="1"/>
  <c r="AL106" i="10"/>
  <c r="AK106" i="10"/>
  <c r="AK105" i="10"/>
  <c r="AL105" i="10" s="1"/>
  <c r="AK104" i="10"/>
  <c r="AL104" i="10" s="1"/>
  <c r="AK103" i="10"/>
  <c r="AL103" i="10" s="1"/>
  <c r="AL102" i="10"/>
  <c r="AK102" i="10"/>
  <c r="AK101" i="10"/>
  <c r="AL101" i="10" s="1"/>
  <c r="AK100" i="10"/>
  <c r="AL100" i="10" s="1"/>
  <c r="AK99" i="10"/>
  <c r="AL99" i="10" s="1"/>
  <c r="AL98" i="10"/>
  <c r="AK98" i="10"/>
  <c r="AK97" i="10"/>
  <c r="AL97" i="10" s="1"/>
  <c r="AK96" i="10"/>
  <c r="AL96" i="10" s="1"/>
  <c r="AK95" i="10"/>
  <c r="AL95" i="10" s="1"/>
  <c r="AL94" i="10"/>
  <c r="AK94" i="10"/>
  <c r="AK93" i="10"/>
  <c r="AL93" i="10" s="1"/>
  <c r="AK92" i="10"/>
  <c r="AL92" i="10" s="1"/>
  <c r="AK91" i="10"/>
  <c r="AL91" i="10" s="1"/>
  <c r="AL90" i="10"/>
  <c r="AK90" i="10"/>
  <c r="AK89" i="10"/>
  <c r="AL89" i="10" s="1"/>
  <c r="AK88" i="10"/>
  <c r="AL88" i="10" s="1"/>
  <c r="AK87" i="10"/>
  <c r="AL87" i="10" s="1"/>
  <c r="AL86" i="10"/>
  <c r="AK86" i="10"/>
  <c r="AK85" i="10"/>
  <c r="AL85" i="10" s="1"/>
  <c r="AK84" i="10"/>
  <c r="AL84" i="10" s="1"/>
  <c r="AK83" i="10"/>
  <c r="AL83" i="10" s="1"/>
  <c r="AL82" i="10"/>
  <c r="AK82" i="10"/>
  <c r="AK81" i="10"/>
  <c r="AL81" i="10" s="1"/>
  <c r="AK80" i="10"/>
  <c r="AL80" i="10" s="1"/>
  <c r="AK79" i="10"/>
  <c r="AL79" i="10" s="1"/>
  <c r="AL78" i="10"/>
  <c r="AK78" i="10"/>
  <c r="AK77" i="10"/>
  <c r="AL77" i="10" s="1"/>
  <c r="AK76" i="10"/>
  <c r="AL76" i="10" s="1"/>
  <c r="AK75" i="10"/>
  <c r="AL75" i="10" s="1"/>
  <c r="AL74" i="10"/>
  <c r="AK74" i="10"/>
  <c r="AK73" i="10"/>
  <c r="AL73" i="10" s="1"/>
  <c r="AK72" i="10"/>
  <c r="AL72" i="10" s="1"/>
  <c r="AK71" i="10"/>
  <c r="AL71" i="10" s="1"/>
  <c r="AL70" i="10"/>
  <c r="AK70" i="10"/>
  <c r="AK69" i="10"/>
  <c r="AL69" i="10" s="1"/>
  <c r="AK68" i="10"/>
  <c r="AL68" i="10" s="1"/>
  <c r="AK67" i="10"/>
  <c r="AL67" i="10" s="1"/>
  <c r="AL66" i="10"/>
  <c r="AK66" i="10"/>
  <c r="AK65" i="10"/>
  <c r="AL65" i="10" s="1"/>
  <c r="AK64" i="10"/>
  <c r="AL64" i="10" s="1"/>
  <c r="AK63" i="10"/>
  <c r="AL63" i="10" s="1"/>
  <c r="AL62" i="10"/>
  <c r="AK62" i="10"/>
  <c r="AK61" i="10"/>
  <c r="AL61" i="10" s="1"/>
  <c r="AK60" i="10"/>
  <c r="AL60" i="10" s="1"/>
  <c r="AK59" i="10"/>
  <c r="AL59" i="10" s="1"/>
  <c r="AK58" i="10"/>
  <c r="AL58" i="10" s="1"/>
  <c r="AK57" i="10"/>
  <c r="AL57" i="10" s="1"/>
  <c r="AK56" i="10"/>
  <c r="AL56" i="10" s="1"/>
  <c r="AK55" i="10"/>
  <c r="AL55" i="10" s="1"/>
  <c r="AK54" i="10"/>
  <c r="AL54" i="10" s="1"/>
  <c r="AK53" i="10"/>
  <c r="AL53" i="10" s="1"/>
  <c r="AK52" i="10"/>
  <c r="AL52" i="10" s="1"/>
  <c r="AK51" i="10"/>
  <c r="AL51" i="10" s="1"/>
  <c r="AK50" i="10"/>
  <c r="AL50" i="10" s="1"/>
  <c r="AK49" i="10"/>
  <c r="AL49" i="10" s="1"/>
  <c r="AK48" i="10"/>
  <c r="AL48" i="10" s="1"/>
  <c r="AK47" i="10"/>
  <c r="AL47" i="10" s="1"/>
  <c r="AK46" i="10"/>
  <c r="AL46" i="10" s="1"/>
  <c r="AK45" i="10"/>
  <c r="AL45" i="10" s="1"/>
  <c r="AK44" i="10"/>
  <c r="AL44" i="10" s="1"/>
  <c r="AK43" i="10"/>
  <c r="AL43" i="10" s="1"/>
  <c r="AK42" i="10"/>
  <c r="AL42" i="10" s="1"/>
  <c r="AK41" i="10"/>
  <c r="AL41" i="10" s="1"/>
  <c r="AK40" i="10"/>
  <c r="AL40" i="10" s="1"/>
  <c r="AK39" i="10"/>
  <c r="AL39" i="10" s="1"/>
  <c r="AK38" i="10"/>
  <c r="AL38" i="10" s="1"/>
  <c r="AK37" i="10"/>
  <c r="AL37" i="10" s="1"/>
  <c r="AK36" i="10"/>
  <c r="AL36" i="10" s="1"/>
  <c r="AK35" i="10"/>
  <c r="AL35" i="10" s="1"/>
  <c r="AK34" i="10"/>
  <c r="AL34" i="10" s="1"/>
  <c r="AK33" i="10"/>
  <c r="AL33" i="10" s="1"/>
  <c r="AK32" i="10"/>
  <c r="AL32" i="10" s="1"/>
  <c r="AK31" i="10"/>
  <c r="AL31" i="10" s="1"/>
  <c r="AK30" i="10"/>
  <c r="AL30" i="10" s="1"/>
  <c r="AK29" i="10"/>
  <c r="AL29" i="10" s="1"/>
  <c r="AL149" i="10" l="1"/>
  <c r="AL149" i="11"/>
  <c r="AI33" i="4"/>
  <c r="AK2174" i="4"/>
  <c r="AK2175" i="4"/>
  <c r="AK2176" i="4"/>
  <c r="AK2177" i="4"/>
  <c r="AL2177" i="4" s="1"/>
  <c r="AK2178" i="4"/>
  <c r="AL2178" i="4" s="1"/>
  <c r="AK2179" i="4"/>
  <c r="AK2180" i="4"/>
  <c r="AK2181" i="4"/>
  <c r="AL2181" i="4" s="1"/>
  <c r="AK2182" i="4"/>
  <c r="AK2183" i="4"/>
  <c r="AK2184" i="4"/>
  <c r="AK2185" i="4"/>
  <c r="AK2186" i="4"/>
  <c r="AL2186" i="4" s="1"/>
  <c r="AK2187" i="4"/>
  <c r="AK2188" i="4"/>
  <c r="AK2189" i="4"/>
  <c r="AL2189" i="4" s="1"/>
  <c r="AK2190" i="4"/>
  <c r="AK2191" i="4"/>
  <c r="AK2192" i="4"/>
  <c r="AK2193" i="4"/>
  <c r="AL2193" i="4" s="1"/>
  <c r="AK2194" i="4"/>
  <c r="AL2194" i="4" s="1"/>
  <c r="AK2195" i="4"/>
  <c r="AK2196" i="4"/>
  <c r="AK2197" i="4"/>
  <c r="AL2197" i="4" s="1"/>
  <c r="AK2198" i="4"/>
  <c r="AK2199" i="4"/>
  <c r="AK2200" i="4"/>
  <c r="AK2201" i="4"/>
  <c r="AL2201" i="4" s="1"/>
  <c r="AK2202" i="4"/>
  <c r="AL2202" i="4" s="1"/>
  <c r="AK2203" i="4"/>
  <c r="AK2204" i="4"/>
  <c r="AK2205" i="4"/>
  <c r="AL2205" i="4" s="1"/>
  <c r="AK2206" i="4"/>
  <c r="AK2207" i="4"/>
  <c r="AK2208" i="4"/>
  <c r="AL2208" i="4" s="1"/>
  <c r="AK2209" i="4"/>
  <c r="AL2209" i="4" s="1"/>
  <c r="AK2210" i="4"/>
  <c r="AL2210" i="4" s="1"/>
  <c r="AK2211" i="4"/>
  <c r="AK2212" i="4"/>
  <c r="AK2213" i="4"/>
  <c r="AL2213" i="4" s="1"/>
  <c r="AK2214" i="4"/>
  <c r="AK2215" i="4"/>
  <c r="AK2216" i="4"/>
  <c r="AK2217" i="4"/>
  <c r="AK2218" i="4"/>
  <c r="AL2218" i="4" s="1"/>
  <c r="AK2219" i="4"/>
  <c r="AK2220" i="4"/>
  <c r="AK2221" i="4"/>
  <c r="AL2221" i="4" s="1"/>
  <c r="AK2222" i="4"/>
  <c r="AK2223" i="4"/>
  <c r="AK2224" i="4"/>
  <c r="AL2224" i="4" s="1"/>
  <c r="AK2225" i="4"/>
  <c r="AL2225" i="4" s="1"/>
  <c r="AK2226" i="4"/>
  <c r="AL2226" i="4" s="1"/>
  <c r="AK2227" i="4"/>
  <c r="AK2228" i="4"/>
  <c r="AK2229" i="4"/>
  <c r="AL2229" i="4" s="1"/>
  <c r="AK2230" i="4"/>
  <c r="AK2231" i="4"/>
  <c r="AK2232" i="4"/>
  <c r="AL2232" i="4" s="1"/>
  <c r="AK2233" i="4"/>
  <c r="AL2233" i="4" s="1"/>
  <c r="AK2234" i="4"/>
  <c r="AL2234" i="4" s="1"/>
  <c r="AK2235" i="4"/>
  <c r="AK2236" i="4"/>
  <c r="AK2237" i="4"/>
  <c r="AL2237" i="4" s="1"/>
  <c r="AK2238" i="4"/>
  <c r="AK2239" i="4"/>
  <c r="AK2240" i="4"/>
  <c r="AL2240" i="4" s="1"/>
  <c r="AK2241" i="4"/>
  <c r="AL2241" i="4" s="1"/>
  <c r="AK2242" i="4"/>
  <c r="AL2242" i="4" s="1"/>
  <c r="AK2243" i="4"/>
  <c r="AK2244" i="4"/>
  <c r="AK2245" i="4"/>
  <c r="AL2245" i="4" s="1"/>
  <c r="AK2246" i="4"/>
  <c r="AK2247" i="4"/>
  <c r="AK2248" i="4"/>
  <c r="AK2249" i="4"/>
  <c r="AK2250" i="4"/>
  <c r="AL2250" i="4" s="1"/>
  <c r="AK2251" i="4"/>
  <c r="AL2251" i="4" s="1"/>
  <c r="AK2252" i="4"/>
  <c r="AK2253" i="4"/>
  <c r="AL2253" i="4" s="1"/>
  <c r="AK2254" i="4"/>
  <c r="AK2255" i="4"/>
  <c r="AK2256" i="4"/>
  <c r="AL2256" i="4" s="1"/>
  <c r="AK2257" i="4"/>
  <c r="AL2257" i="4" s="1"/>
  <c r="AK2258" i="4"/>
  <c r="AL2258" i="4" s="1"/>
  <c r="AK2259" i="4"/>
  <c r="AK2260" i="4"/>
  <c r="AK2261" i="4"/>
  <c r="AL2261" i="4" s="1"/>
  <c r="AK2262" i="4"/>
  <c r="AK2263" i="4"/>
  <c r="AK2264" i="4"/>
  <c r="AL2264" i="4" s="1"/>
  <c r="AK2265" i="4"/>
  <c r="AL2265" i="4" s="1"/>
  <c r="AK2266" i="4"/>
  <c r="AL2266" i="4" s="1"/>
  <c r="AK2267" i="4"/>
  <c r="AK2268" i="4"/>
  <c r="AK2269" i="4"/>
  <c r="AL2269" i="4" s="1"/>
  <c r="AK2270" i="4"/>
  <c r="AK2271" i="4"/>
  <c r="AK2272" i="4"/>
  <c r="AL2272" i="4" s="1"/>
  <c r="AK2273" i="4"/>
  <c r="AL2273" i="4" s="1"/>
  <c r="AK2274" i="4"/>
  <c r="AL2274" i="4" s="1"/>
  <c r="AK2275" i="4"/>
  <c r="AL2275" i="4" s="1"/>
  <c r="AK2276" i="4"/>
  <c r="AK2277" i="4"/>
  <c r="AL2277" i="4" s="1"/>
  <c r="AK2278" i="4"/>
  <c r="AK2279" i="4"/>
  <c r="AK2280" i="4"/>
  <c r="AK2281" i="4"/>
  <c r="AK2282" i="4"/>
  <c r="AL2282" i="4" s="1"/>
  <c r="AK2283" i="4"/>
  <c r="AL2283" i="4" s="1"/>
  <c r="AK2284" i="4"/>
  <c r="AK2285" i="4"/>
  <c r="AL2285" i="4" s="1"/>
  <c r="AK2286" i="4"/>
  <c r="AK2287" i="4"/>
  <c r="AK2288" i="4"/>
  <c r="AL2288" i="4" s="1"/>
  <c r="AK2289" i="4"/>
  <c r="AL2289" i="4" s="1"/>
  <c r="AK2290" i="4"/>
  <c r="AL2290" i="4" s="1"/>
  <c r="AK2291" i="4"/>
  <c r="AK2292" i="4"/>
  <c r="AL2292" i="4" s="1"/>
  <c r="AK2173" i="4"/>
  <c r="AL2173" i="4" s="1"/>
  <c r="AG2296" i="4"/>
  <c r="B2298" i="4" s="1"/>
  <c r="AG2171" i="4"/>
  <c r="AL2174" i="4"/>
  <c r="AL2175" i="4"/>
  <c r="AL2176" i="4"/>
  <c r="AL2179" i="4"/>
  <c r="AL2180" i="4"/>
  <c r="AL2182" i="4"/>
  <c r="AL2183" i="4"/>
  <c r="AL2184" i="4"/>
  <c r="AL2185" i="4"/>
  <c r="AL2187" i="4"/>
  <c r="AL2188" i="4"/>
  <c r="AL2190" i="4"/>
  <c r="AL2191" i="4"/>
  <c r="AL2192" i="4"/>
  <c r="AL2195" i="4"/>
  <c r="AL2196" i="4"/>
  <c r="AL2198" i="4"/>
  <c r="AL2199" i="4"/>
  <c r="AL2200" i="4"/>
  <c r="AL2203" i="4"/>
  <c r="AL2204" i="4"/>
  <c r="AL2206" i="4"/>
  <c r="AL2207" i="4"/>
  <c r="AL2211" i="4"/>
  <c r="AL2212" i="4"/>
  <c r="AL2214" i="4"/>
  <c r="AL2215" i="4"/>
  <c r="AL2216" i="4"/>
  <c r="AL2217" i="4"/>
  <c r="AL2219" i="4"/>
  <c r="AL2220" i="4"/>
  <c r="AL2222" i="4"/>
  <c r="AL2223" i="4"/>
  <c r="AL2227" i="4"/>
  <c r="AL2228" i="4"/>
  <c r="AL2230" i="4"/>
  <c r="AL2231" i="4"/>
  <c r="AL2235" i="4"/>
  <c r="AL2236" i="4"/>
  <c r="AL2238" i="4"/>
  <c r="AL2239" i="4"/>
  <c r="AL2243" i="4"/>
  <c r="AL2244" i="4"/>
  <c r="AL2246" i="4"/>
  <c r="AL2247" i="4"/>
  <c r="AL2248" i="4"/>
  <c r="AL2249" i="4"/>
  <c r="AL2252" i="4"/>
  <c r="AL2254" i="4"/>
  <c r="AL2255" i="4"/>
  <c r="AL2259" i="4"/>
  <c r="AL2260" i="4"/>
  <c r="AL2262" i="4"/>
  <c r="AL2263" i="4"/>
  <c r="AL2267" i="4"/>
  <c r="AL2268" i="4"/>
  <c r="AL2270" i="4"/>
  <c r="AL2271" i="4"/>
  <c r="AL2276" i="4"/>
  <c r="AL2278" i="4"/>
  <c r="AL2279" i="4"/>
  <c r="AL2280" i="4"/>
  <c r="AL2281" i="4"/>
  <c r="AL2284" i="4"/>
  <c r="AL2286" i="4"/>
  <c r="AL2287" i="4"/>
  <c r="AL2291" i="4"/>
  <c r="AG2194" i="4" l="1"/>
  <c r="AG2202" i="4"/>
  <c r="AG2210" i="4"/>
  <c r="AG2218" i="4"/>
  <c r="AG2226" i="4"/>
  <c r="AG2234" i="4"/>
  <c r="AG2242" i="4"/>
  <c r="AG2250" i="4"/>
  <c r="AG2258" i="4"/>
  <c r="AG2266" i="4"/>
  <c r="AG2274" i="4"/>
  <c r="AG2282" i="4"/>
  <c r="AG2290" i="4"/>
  <c r="AG2217" i="4"/>
  <c r="AG2257" i="4"/>
  <c r="AG2281" i="4"/>
  <c r="AG2195" i="4"/>
  <c r="AG2203" i="4"/>
  <c r="AG2211" i="4"/>
  <c r="AG2219" i="4"/>
  <c r="AG2227" i="4"/>
  <c r="AG2235" i="4"/>
  <c r="AG2243" i="4"/>
  <c r="AG2251" i="4"/>
  <c r="AG2259" i="4"/>
  <c r="AG2267" i="4"/>
  <c r="AG2275" i="4"/>
  <c r="AG2283" i="4"/>
  <c r="AG2291" i="4"/>
  <c r="AG2209" i="4"/>
  <c r="AG2196" i="4"/>
  <c r="AG2204" i="4"/>
  <c r="AG2212" i="4"/>
  <c r="AG2220" i="4"/>
  <c r="AG2228" i="4"/>
  <c r="AG2236" i="4"/>
  <c r="AG2244" i="4"/>
  <c r="AG2252" i="4"/>
  <c r="AG2260" i="4"/>
  <c r="AG2268" i="4"/>
  <c r="AG2276" i="4"/>
  <c r="AG2284" i="4"/>
  <c r="AG2292" i="4"/>
  <c r="AG2289" i="4"/>
  <c r="AG2197" i="4"/>
  <c r="AG2205" i="4"/>
  <c r="AG2213" i="4"/>
  <c r="AG2221" i="4"/>
  <c r="AG2229" i="4"/>
  <c r="AG2237" i="4"/>
  <c r="AG2245" i="4"/>
  <c r="AG2253" i="4"/>
  <c r="AG2261" i="4"/>
  <c r="AG2269" i="4"/>
  <c r="AG2277" i="4"/>
  <c r="AG2285" i="4"/>
  <c r="AG2193" i="4"/>
  <c r="AG2241" i="4"/>
  <c r="AG2273" i="4"/>
  <c r="AG2198" i="4"/>
  <c r="AG2206" i="4"/>
  <c r="AG2214" i="4"/>
  <c r="AG2222" i="4"/>
  <c r="AG2230" i="4"/>
  <c r="AG2238" i="4"/>
  <c r="AG2246" i="4"/>
  <c r="AG2254" i="4"/>
  <c r="AG2262" i="4"/>
  <c r="AG2270" i="4"/>
  <c r="AG2278" i="4"/>
  <c r="AG2286" i="4"/>
  <c r="AG2233" i="4"/>
  <c r="AG2199" i="4"/>
  <c r="AG2207" i="4"/>
  <c r="AG2215" i="4"/>
  <c r="AG2223" i="4"/>
  <c r="AG2231" i="4"/>
  <c r="AG2239" i="4"/>
  <c r="AG2247" i="4"/>
  <c r="AG2255" i="4"/>
  <c r="AG2263" i="4"/>
  <c r="AG2271" i="4"/>
  <c r="AG2279" i="4"/>
  <c r="AG2287" i="4"/>
  <c r="AG2225" i="4"/>
  <c r="AG2192" i="4"/>
  <c r="AG2200" i="4"/>
  <c r="AG2208" i="4"/>
  <c r="AG2216" i="4"/>
  <c r="AG2224" i="4"/>
  <c r="AG2232" i="4"/>
  <c r="AG2240" i="4"/>
  <c r="AG2248" i="4"/>
  <c r="AG2256" i="4"/>
  <c r="AG2264" i="4"/>
  <c r="AG2272" i="4"/>
  <c r="AG2280" i="4"/>
  <c r="AG2288" i="4"/>
  <c r="AG2201" i="4"/>
  <c r="AG2249" i="4"/>
  <c r="AG2265" i="4"/>
  <c r="AL2293" i="4"/>
  <c r="B2299" i="4" s="1"/>
  <c r="AZ2150" i="4" l="1"/>
  <c r="AY2150" i="4"/>
  <c r="AZ2146" i="4"/>
  <c r="AY2146" i="4"/>
  <c r="AU2151" i="4"/>
  <c r="AT2151" i="4"/>
  <c r="AS2151" i="4"/>
  <c r="AU2146" i="4"/>
  <c r="AT2146" i="4"/>
  <c r="AS2146" i="4"/>
  <c r="AK2151" i="4"/>
  <c r="AK2146" i="4"/>
  <c r="AZ2149" i="4"/>
  <c r="AZ2148" i="4"/>
  <c r="AZ2147" i="4"/>
  <c r="AY2149" i="4"/>
  <c r="AY2148" i="4"/>
  <c r="AY2147" i="4"/>
  <c r="AU2150" i="4"/>
  <c r="AT2150" i="4"/>
  <c r="AS2150" i="4"/>
  <c r="AU2149" i="4"/>
  <c r="AT2149" i="4"/>
  <c r="AS2149" i="4"/>
  <c r="AU2148" i="4"/>
  <c r="AT2148" i="4"/>
  <c r="AS2148" i="4"/>
  <c r="AU2147" i="4"/>
  <c r="AT2147" i="4"/>
  <c r="AS2147" i="4"/>
  <c r="AK2147" i="4"/>
  <c r="AK2148" i="4"/>
  <c r="AK2149" i="4"/>
  <c r="AK2150" i="4"/>
  <c r="AG2144" i="4"/>
  <c r="AG2154" i="4" s="1"/>
  <c r="B2162" i="4" s="1"/>
  <c r="AS2001" i="4"/>
  <c r="AT2001" i="4"/>
  <c r="AU2001" i="4"/>
  <c r="AS2002" i="4"/>
  <c r="AT2002" i="4"/>
  <c r="AU2002" i="4"/>
  <c r="AS2003" i="4"/>
  <c r="AT2003" i="4"/>
  <c r="AU2003" i="4"/>
  <c r="AS2004" i="4"/>
  <c r="AT2004" i="4"/>
  <c r="AU2004" i="4"/>
  <c r="AS2005" i="4"/>
  <c r="AT2005" i="4"/>
  <c r="AU2005" i="4"/>
  <c r="AS2006" i="4"/>
  <c r="AT2006" i="4"/>
  <c r="AU2006" i="4"/>
  <c r="AS2007" i="4"/>
  <c r="AT2007" i="4"/>
  <c r="AU2007" i="4"/>
  <c r="AS2008" i="4"/>
  <c r="AT2008" i="4"/>
  <c r="AU2008" i="4"/>
  <c r="AS2009" i="4"/>
  <c r="AT2009" i="4"/>
  <c r="AU2009" i="4"/>
  <c r="AS2010" i="4"/>
  <c r="AT2010" i="4"/>
  <c r="AU2010" i="4"/>
  <c r="AS2011" i="4"/>
  <c r="AT2011" i="4"/>
  <c r="AU2011" i="4"/>
  <c r="AS2012" i="4"/>
  <c r="AT2012" i="4"/>
  <c r="AU2012" i="4"/>
  <c r="AS2013" i="4"/>
  <c r="AT2013" i="4"/>
  <c r="AU2013" i="4"/>
  <c r="AS2014" i="4"/>
  <c r="AT2014" i="4"/>
  <c r="AU2014" i="4"/>
  <c r="AS2015" i="4"/>
  <c r="AT2015" i="4"/>
  <c r="AU2015" i="4"/>
  <c r="AS2016" i="4"/>
  <c r="AT2016" i="4"/>
  <c r="AU2016" i="4"/>
  <c r="AS2017" i="4"/>
  <c r="AT2017" i="4"/>
  <c r="AU2017" i="4"/>
  <c r="AS2018" i="4"/>
  <c r="AT2018" i="4"/>
  <c r="AU2018" i="4"/>
  <c r="AS2019" i="4"/>
  <c r="AT2019" i="4"/>
  <c r="AU2019" i="4"/>
  <c r="AS2020" i="4"/>
  <c r="AT2020" i="4"/>
  <c r="AU2020" i="4"/>
  <c r="AS2021" i="4"/>
  <c r="AT2021" i="4"/>
  <c r="AU2021" i="4"/>
  <c r="AS2022" i="4"/>
  <c r="AT2022" i="4"/>
  <c r="AU2022" i="4"/>
  <c r="AS2023" i="4"/>
  <c r="AT2023" i="4"/>
  <c r="AU2023" i="4"/>
  <c r="AS2024" i="4"/>
  <c r="AT2024" i="4"/>
  <c r="AU2024" i="4"/>
  <c r="AS2025" i="4"/>
  <c r="AT2025" i="4"/>
  <c r="AU2025" i="4"/>
  <c r="AS2026" i="4"/>
  <c r="AT2026" i="4"/>
  <c r="AU2026" i="4"/>
  <c r="AS2027" i="4"/>
  <c r="AT2027" i="4"/>
  <c r="AU2027" i="4"/>
  <c r="AS2028" i="4"/>
  <c r="AT2028" i="4"/>
  <c r="AU2028" i="4"/>
  <c r="AS2029" i="4"/>
  <c r="AT2029" i="4"/>
  <c r="AU2029" i="4"/>
  <c r="AS2030" i="4"/>
  <c r="AT2030" i="4"/>
  <c r="AU2030" i="4"/>
  <c r="AS2031" i="4"/>
  <c r="AT2031" i="4"/>
  <c r="AU2031" i="4"/>
  <c r="AS2032" i="4"/>
  <c r="AT2032" i="4"/>
  <c r="AU2032" i="4"/>
  <c r="AS2033" i="4"/>
  <c r="AT2033" i="4"/>
  <c r="AU2033" i="4"/>
  <c r="AS2034" i="4"/>
  <c r="AT2034" i="4"/>
  <c r="AU2034" i="4"/>
  <c r="AS2035" i="4"/>
  <c r="AT2035" i="4"/>
  <c r="AU2035" i="4"/>
  <c r="AS2036" i="4"/>
  <c r="AT2036" i="4"/>
  <c r="AU2036" i="4"/>
  <c r="AS2037" i="4"/>
  <c r="AT2037" i="4"/>
  <c r="AU2037" i="4"/>
  <c r="AS2038" i="4"/>
  <c r="AT2038" i="4"/>
  <c r="AU2038" i="4"/>
  <c r="AS2039" i="4"/>
  <c r="AT2039" i="4"/>
  <c r="AU2039" i="4"/>
  <c r="AS2040" i="4"/>
  <c r="AT2040" i="4"/>
  <c r="AU2040" i="4"/>
  <c r="AS2041" i="4"/>
  <c r="AT2041" i="4"/>
  <c r="AU2041" i="4"/>
  <c r="AS2042" i="4"/>
  <c r="AT2042" i="4"/>
  <c r="AU2042" i="4"/>
  <c r="AS2043" i="4"/>
  <c r="AT2043" i="4"/>
  <c r="AU2043" i="4"/>
  <c r="AS2044" i="4"/>
  <c r="AT2044" i="4"/>
  <c r="AU2044" i="4"/>
  <c r="AS2045" i="4"/>
  <c r="AT2045" i="4"/>
  <c r="AU2045" i="4"/>
  <c r="AS2046" i="4"/>
  <c r="AT2046" i="4"/>
  <c r="AU2046" i="4"/>
  <c r="AS2047" i="4"/>
  <c r="AT2047" i="4"/>
  <c r="AU2047" i="4"/>
  <c r="AS2048" i="4"/>
  <c r="AT2048" i="4"/>
  <c r="AU2048" i="4"/>
  <c r="AS2049" i="4"/>
  <c r="AT2049" i="4"/>
  <c r="AU2049" i="4"/>
  <c r="AS2050" i="4"/>
  <c r="AT2050" i="4"/>
  <c r="AU2050" i="4"/>
  <c r="AS2051" i="4"/>
  <c r="AT2051" i="4"/>
  <c r="AU2051" i="4"/>
  <c r="AS2052" i="4"/>
  <c r="AT2052" i="4"/>
  <c r="AU2052" i="4"/>
  <c r="AS2053" i="4"/>
  <c r="AT2053" i="4"/>
  <c r="AU2053" i="4"/>
  <c r="AS2054" i="4"/>
  <c r="AT2054" i="4"/>
  <c r="AU2054" i="4"/>
  <c r="AS2055" i="4"/>
  <c r="AT2055" i="4"/>
  <c r="AU2055" i="4"/>
  <c r="AS2056" i="4"/>
  <c r="AT2056" i="4"/>
  <c r="AU2056" i="4"/>
  <c r="AS2057" i="4"/>
  <c r="AT2057" i="4"/>
  <c r="AU2057" i="4"/>
  <c r="AS2058" i="4"/>
  <c r="AT2058" i="4"/>
  <c r="AU2058" i="4"/>
  <c r="AS2059" i="4"/>
  <c r="AT2059" i="4"/>
  <c r="AU2059" i="4"/>
  <c r="AS2060" i="4"/>
  <c r="AT2060" i="4"/>
  <c r="AU2060" i="4"/>
  <c r="AS2061" i="4"/>
  <c r="AT2061" i="4"/>
  <c r="AU2061" i="4"/>
  <c r="AS2062" i="4"/>
  <c r="AT2062" i="4"/>
  <c r="AU2062" i="4"/>
  <c r="AS2063" i="4"/>
  <c r="AT2063" i="4"/>
  <c r="AU2063" i="4"/>
  <c r="AS2064" i="4"/>
  <c r="AT2064" i="4"/>
  <c r="AU2064" i="4"/>
  <c r="AS2065" i="4"/>
  <c r="AT2065" i="4"/>
  <c r="AU2065" i="4"/>
  <c r="AS2066" i="4"/>
  <c r="AT2066" i="4"/>
  <c r="AU2066" i="4"/>
  <c r="AS2067" i="4"/>
  <c r="AT2067" i="4"/>
  <c r="AU2067" i="4"/>
  <c r="AS2068" i="4"/>
  <c r="AT2068" i="4"/>
  <c r="AU2068" i="4"/>
  <c r="AS2069" i="4"/>
  <c r="AT2069" i="4"/>
  <c r="AU2069" i="4"/>
  <c r="AS2070" i="4"/>
  <c r="AT2070" i="4"/>
  <c r="AU2070" i="4"/>
  <c r="AS2071" i="4"/>
  <c r="AT2071" i="4"/>
  <c r="AU2071" i="4"/>
  <c r="AS2072" i="4"/>
  <c r="AT2072" i="4"/>
  <c r="AU2072" i="4"/>
  <c r="AS2073" i="4"/>
  <c r="AT2073" i="4"/>
  <c r="AU2073" i="4"/>
  <c r="AS2074" i="4"/>
  <c r="AT2074" i="4"/>
  <c r="AU2074" i="4"/>
  <c r="AS2075" i="4"/>
  <c r="AT2075" i="4"/>
  <c r="AU2075" i="4"/>
  <c r="AS2076" i="4"/>
  <c r="AT2076" i="4"/>
  <c r="AU2076" i="4"/>
  <c r="AS2077" i="4"/>
  <c r="AT2077" i="4"/>
  <c r="AU2077" i="4"/>
  <c r="AS2078" i="4"/>
  <c r="AT2078" i="4"/>
  <c r="AU2078" i="4"/>
  <c r="AS2079" i="4"/>
  <c r="AT2079" i="4"/>
  <c r="AU2079" i="4"/>
  <c r="AS2080" i="4"/>
  <c r="AT2080" i="4"/>
  <c r="AU2080" i="4"/>
  <c r="AS2081" i="4"/>
  <c r="AT2081" i="4"/>
  <c r="AU2081" i="4"/>
  <c r="AS2082" i="4"/>
  <c r="AT2082" i="4"/>
  <c r="AU2082" i="4"/>
  <c r="AS2083" i="4"/>
  <c r="AT2083" i="4"/>
  <c r="AU2083" i="4"/>
  <c r="AS2084" i="4"/>
  <c r="AT2084" i="4"/>
  <c r="AU2084" i="4"/>
  <c r="AS2085" i="4"/>
  <c r="AT2085" i="4"/>
  <c r="AU2085" i="4"/>
  <c r="AS2086" i="4"/>
  <c r="AT2086" i="4"/>
  <c r="AU2086" i="4"/>
  <c r="AS2087" i="4"/>
  <c r="AT2087" i="4"/>
  <c r="AU2087" i="4"/>
  <c r="AS2088" i="4"/>
  <c r="AT2088" i="4"/>
  <c r="AU2088" i="4"/>
  <c r="AS2089" i="4"/>
  <c r="AT2089" i="4"/>
  <c r="AU2089" i="4"/>
  <c r="AS2090" i="4"/>
  <c r="AT2090" i="4"/>
  <c r="AU2090" i="4"/>
  <c r="AS2091" i="4"/>
  <c r="AT2091" i="4"/>
  <c r="AU2091" i="4"/>
  <c r="AS2092" i="4"/>
  <c r="AT2092" i="4"/>
  <c r="AU2092" i="4"/>
  <c r="AS2093" i="4"/>
  <c r="AT2093" i="4"/>
  <c r="AU2093" i="4"/>
  <c r="AS2094" i="4"/>
  <c r="AT2094" i="4"/>
  <c r="AU2094" i="4"/>
  <c r="AS2095" i="4"/>
  <c r="AT2095" i="4"/>
  <c r="AU2095" i="4"/>
  <c r="AS2096" i="4"/>
  <c r="AT2096" i="4"/>
  <c r="AU2096" i="4"/>
  <c r="AS2097" i="4"/>
  <c r="AT2097" i="4"/>
  <c r="AU2097" i="4"/>
  <c r="AS2098" i="4"/>
  <c r="AT2098" i="4"/>
  <c r="AU2098" i="4"/>
  <c r="AS2099" i="4"/>
  <c r="AT2099" i="4"/>
  <c r="AU2099" i="4"/>
  <c r="AS2100" i="4"/>
  <c r="AT2100" i="4"/>
  <c r="AU2100" i="4"/>
  <c r="AS2101" i="4"/>
  <c r="AT2101" i="4"/>
  <c r="AU2101" i="4"/>
  <c r="AS2102" i="4"/>
  <c r="AT2102" i="4"/>
  <c r="AU2102" i="4"/>
  <c r="AS2103" i="4"/>
  <c r="AT2103" i="4"/>
  <c r="AU2103" i="4"/>
  <c r="AS2104" i="4"/>
  <c r="AT2104" i="4"/>
  <c r="AU2104" i="4"/>
  <c r="AS2105" i="4"/>
  <c r="AT2105" i="4"/>
  <c r="AU2105" i="4"/>
  <c r="AS2106" i="4"/>
  <c r="AT2106" i="4"/>
  <c r="AU2106" i="4"/>
  <c r="AS2107" i="4"/>
  <c r="AT2107" i="4"/>
  <c r="AU2107" i="4"/>
  <c r="AS2108" i="4"/>
  <c r="AT2108" i="4"/>
  <c r="AU2108" i="4"/>
  <c r="AS2109" i="4"/>
  <c r="AT2109" i="4"/>
  <c r="AU2109" i="4"/>
  <c r="AS2110" i="4"/>
  <c r="AT2110" i="4"/>
  <c r="AU2110" i="4"/>
  <c r="AS2111" i="4"/>
  <c r="AT2111" i="4"/>
  <c r="AU2111" i="4"/>
  <c r="AS2112" i="4"/>
  <c r="AT2112" i="4"/>
  <c r="AU2112" i="4"/>
  <c r="AS2113" i="4"/>
  <c r="AT2113" i="4"/>
  <c r="AU2113" i="4"/>
  <c r="AS2114" i="4"/>
  <c r="AT2114" i="4"/>
  <c r="AU2114" i="4"/>
  <c r="AS2115" i="4"/>
  <c r="AT2115" i="4"/>
  <c r="AU2115" i="4"/>
  <c r="AS2116" i="4"/>
  <c r="AT2116" i="4"/>
  <c r="AU2116" i="4"/>
  <c r="AS2117" i="4"/>
  <c r="AT2117" i="4"/>
  <c r="AU2117" i="4"/>
  <c r="AS2118" i="4"/>
  <c r="AT2118" i="4"/>
  <c r="AU2118" i="4"/>
  <c r="AS2119" i="4"/>
  <c r="AT2119" i="4"/>
  <c r="AU2119" i="4"/>
  <c r="AU2000" i="4"/>
  <c r="AT2000" i="4"/>
  <c r="AS2000" i="4"/>
  <c r="BD2000" i="4"/>
  <c r="BD2001" i="4"/>
  <c r="BD2002" i="4"/>
  <c r="BD2003" i="4"/>
  <c r="BD2004" i="4"/>
  <c r="BD2005" i="4"/>
  <c r="BD2006" i="4"/>
  <c r="BD2007" i="4"/>
  <c r="BD2008" i="4"/>
  <c r="BD2009" i="4"/>
  <c r="BD2010" i="4"/>
  <c r="BD2011" i="4"/>
  <c r="BD2012" i="4"/>
  <c r="BD2013" i="4"/>
  <c r="BD2014" i="4"/>
  <c r="BD2015" i="4"/>
  <c r="BD2016" i="4"/>
  <c r="BD2017" i="4"/>
  <c r="BD2018" i="4"/>
  <c r="BD2019" i="4"/>
  <c r="BD2020" i="4"/>
  <c r="BD2021" i="4"/>
  <c r="BD2022" i="4"/>
  <c r="BD2023" i="4"/>
  <c r="BD2024" i="4"/>
  <c r="BD2025" i="4"/>
  <c r="BD2026" i="4"/>
  <c r="BD2027" i="4"/>
  <c r="BD2028" i="4"/>
  <c r="BD2029" i="4"/>
  <c r="BD2030" i="4"/>
  <c r="BD2031" i="4"/>
  <c r="BD2032" i="4"/>
  <c r="BD2033" i="4"/>
  <c r="BD2034" i="4"/>
  <c r="BD2035" i="4"/>
  <c r="BD2036" i="4"/>
  <c r="BD2037" i="4"/>
  <c r="BD2038" i="4"/>
  <c r="BD2039" i="4"/>
  <c r="BD2040" i="4"/>
  <c r="BD2041" i="4"/>
  <c r="BD2042" i="4"/>
  <c r="BD2043" i="4"/>
  <c r="BD2044" i="4"/>
  <c r="BD2045" i="4"/>
  <c r="BD2046" i="4"/>
  <c r="BD2047" i="4"/>
  <c r="BD2048" i="4"/>
  <c r="BD2049" i="4"/>
  <c r="BD2050" i="4"/>
  <c r="BD2051" i="4"/>
  <c r="BD2052" i="4"/>
  <c r="BD2053" i="4"/>
  <c r="BD2054" i="4"/>
  <c r="BD2055" i="4"/>
  <c r="BD2056" i="4"/>
  <c r="BD2057" i="4"/>
  <c r="BD2058" i="4"/>
  <c r="BD2059" i="4"/>
  <c r="BD2060" i="4"/>
  <c r="BD2061" i="4"/>
  <c r="BD2062" i="4"/>
  <c r="BD2063" i="4"/>
  <c r="BD2064" i="4"/>
  <c r="BD2065" i="4"/>
  <c r="BD2066" i="4"/>
  <c r="BD2067" i="4"/>
  <c r="BD2068" i="4"/>
  <c r="BD2069" i="4"/>
  <c r="BD2070" i="4"/>
  <c r="BD2071" i="4"/>
  <c r="BD2072" i="4"/>
  <c r="BD2073" i="4"/>
  <c r="BD2074" i="4"/>
  <c r="BD2075" i="4"/>
  <c r="BD2076" i="4"/>
  <c r="BD2077" i="4"/>
  <c r="BD2078" i="4"/>
  <c r="BD2079" i="4"/>
  <c r="BD2080" i="4"/>
  <c r="BD2081" i="4"/>
  <c r="BD2082" i="4"/>
  <c r="BD2083" i="4"/>
  <c r="BD2084" i="4"/>
  <c r="BD2085" i="4"/>
  <c r="BD2086" i="4"/>
  <c r="BD2087" i="4"/>
  <c r="BD2088" i="4"/>
  <c r="BD2089" i="4"/>
  <c r="BD2090" i="4"/>
  <c r="BD2091" i="4"/>
  <c r="BD2092" i="4"/>
  <c r="BD2093" i="4"/>
  <c r="BD2094" i="4"/>
  <c r="BD2095" i="4"/>
  <c r="BD2096" i="4"/>
  <c r="BD2097" i="4"/>
  <c r="BD2098" i="4"/>
  <c r="BD2099" i="4"/>
  <c r="BD2100" i="4"/>
  <c r="BD2101" i="4"/>
  <c r="BD2102" i="4"/>
  <c r="BD2103" i="4"/>
  <c r="BD2104" i="4"/>
  <c r="BD2105" i="4"/>
  <c r="BD2106" i="4"/>
  <c r="BD2107" i="4"/>
  <c r="BD2108" i="4"/>
  <c r="BD2109" i="4"/>
  <c r="BD2110" i="4"/>
  <c r="BD2111" i="4"/>
  <c r="BD2112" i="4"/>
  <c r="BD2113" i="4"/>
  <c r="BD2114" i="4"/>
  <c r="BD2115" i="4"/>
  <c r="BD2116" i="4"/>
  <c r="BD2117" i="4"/>
  <c r="BD2118" i="4"/>
  <c r="BD2119" i="4"/>
  <c r="AQ2000" i="4"/>
  <c r="AP2000" i="4"/>
  <c r="AO2000" i="4"/>
  <c r="AM2000" i="4"/>
  <c r="AL2000" i="4"/>
  <c r="AK2000" i="4"/>
  <c r="AQ2119" i="4"/>
  <c r="AP2119" i="4"/>
  <c r="AO2119" i="4"/>
  <c r="AM2119" i="4"/>
  <c r="AL2119" i="4"/>
  <c r="AK2119" i="4"/>
  <c r="AQ2118" i="4"/>
  <c r="AP2118" i="4"/>
  <c r="AO2118" i="4"/>
  <c r="AM2118" i="4"/>
  <c r="AL2118" i="4"/>
  <c r="AK2118" i="4"/>
  <c r="AQ2117" i="4"/>
  <c r="AP2117" i="4"/>
  <c r="AO2117" i="4"/>
  <c r="AM2117" i="4"/>
  <c r="AL2117" i="4"/>
  <c r="AK2117" i="4"/>
  <c r="AQ2116" i="4"/>
  <c r="AP2116" i="4"/>
  <c r="AO2116" i="4"/>
  <c r="AM2116" i="4"/>
  <c r="AL2116" i="4"/>
  <c r="AK2116" i="4"/>
  <c r="AQ2115" i="4"/>
  <c r="AP2115" i="4"/>
  <c r="AO2115" i="4"/>
  <c r="AM2115" i="4"/>
  <c r="AL2115" i="4"/>
  <c r="AK2115" i="4"/>
  <c r="AQ2114" i="4"/>
  <c r="AP2114" i="4"/>
  <c r="AO2114" i="4"/>
  <c r="AM2114" i="4"/>
  <c r="AL2114" i="4"/>
  <c r="AK2114" i="4"/>
  <c r="AQ2113" i="4"/>
  <c r="AP2113" i="4"/>
  <c r="AO2113" i="4"/>
  <c r="AM2113" i="4"/>
  <c r="AL2113" i="4"/>
  <c r="AK2113" i="4"/>
  <c r="AQ2112" i="4"/>
  <c r="AP2112" i="4"/>
  <c r="AO2112" i="4"/>
  <c r="AM2112" i="4"/>
  <c r="AL2112" i="4"/>
  <c r="AK2112" i="4"/>
  <c r="AQ2111" i="4"/>
  <c r="AP2111" i="4"/>
  <c r="AO2111" i="4"/>
  <c r="AM2111" i="4"/>
  <c r="AL2111" i="4"/>
  <c r="AK2111" i="4"/>
  <c r="AQ2110" i="4"/>
  <c r="AP2110" i="4"/>
  <c r="AO2110" i="4"/>
  <c r="AM2110" i="4"/>
  <c r="AL2110" i="4"/>
  <c r="AK2110" i="4"/>
  <c r="AQ2109" i="4"/>
  <c r="AP2109" i="4"/>
  <c r="AO2109" i="4"/>
  <c r="AM2109" i="4"/>
  <c r="AL2109" i="4"/>
  <c r="AK2109" i="4"/>
  <c r="AQ2108" i="4"/>
  <c r="AP2108" i="4"/>
  <c r="AO2108" i="4"/>
  <c r="AM2108" i="4"/>
  <c r="AL2108" i="4"/>
  <c r="AK2108" i="4"/>
  <c r="AQ2107" i="4"/>
  <c r="AP2107" i="4"/>
  <c r="AO2107" i="4"/>
  <c r="AM2107" i="4"/>
  <c r="AL2107" i="4"/>
  <c r="AK2107" i="4"/>
  <c r="AQ2106" i="4"/>
  <c r="AP2106" i="4"/>
  <c r="AO2106" i="4"/>
  <c r="AM2106" i="4"/>
  <c r="AL2106" i="4"/>
  <c r="AK2106" i="4"/>
  <c r="AQ2105" i="4"/>
  <c r="AP2105" i="4"/>
  <c r="AO2105" i="4"/>
  <c r="AM2105" i="4"/>
  <c r="AL2105" i="4"/>
  <c r="AK2105" i="4"/>
  <c r="AQ2104" i="4"/>
  <c r="AP2104" i="4"/>
  <c r="AO2104" i="4"/>
  <c r="AM2104" i="4"/>
  <c r="AL2104" i="4"/>
  <c r="AK2104" i="4"/>
  <c r="AQ2103" i="4"/>
  <c r="AP2103" i="4"/>
  <c r="AO2103" i="4"/>
  <c r="AM2103" i="4"/>
  <c r="AL2103" i="4"/>
  <c r="AK2103" i="4"/>
  <c r="AQ2102" i="4"/>
  <c r="AP2102" i="4"/>
  <c r="AO2102" i="4"/>
  <c r="AM2102" i="4"/>
  <c r="AL2102" i="4"/>
  <c r="AK2102" i="4"/>
  <c r="AQ2101" i="4"/>
  <c r="AP2101" i="4"/>
  <c r="AO2101" i="4"/>
  <c r="AM2101" i="4"/>
  <c r="AL2101" i="4"/>
  <c r="AK2101" i="4"/>
  <c r="AQ2100" i="4"/>
  <c r="AP2100" i="4"/>
  <c r="AO2100" i="4"/>
  <c r="AM2100" i="4"/>
  <c r="AL2100" i="4"/>
  <c r="AK2100" i="4"/>
  <c r="AQ2099" i="4"/>
  <c r="AP2099" i="4"/>
  <c r="AO2099" i="4"/>
  <c r="AM2099" i="4"/>
  <c r="AL2099" i="4"/>
  <c r="AK2099" i="4"/>
  <c r="AQ2098" i="4"/>
  <c r="AP2098" i="4"/>
  <c r="AO2098" i="4"/>
  <c r="AM2098" i="4"/>
  <c r="AL2098" i="4"/>
  <c r="AK2098" i="4"/>
  <c r="AQ2097" i="4"/>
  <c r="AP2097" i="4"/>
  <c r="AO2097" i="4"/>
  <c r="AM2097" i="4"/>
  <c r="AL2097" i="4"/>
  <c r="AK2097" i="4"/>
  <c r="AQ2096" i="4"/>
  <c r="AP2096" i="4"/>
  <c r="AO2096" i="4"/>
  <c r="AM2096" i="4"/>
  <c r="AL2096" i="4"/>
  <c r="AK2096" i="4"/>
  <c r="AQ2095" i="4"/>
  <c r="AP2095" i="4"/>
  <c r="AO2095" i="4"/>
  <c r="AM2095" i="4"/>
  <c r="AL2095" i="4"/>
  <c r="AK2095" i="4"/>
  <c r="AQ2094" i="4"/>
  <c r="AP2094" i="4"/>
  <c r="AO2094" i="4"/>
  <c r="AM2094" i="4"/>
  <c r="AL2094" i="4"/>
  <c r="AK2094" i="4"/>
  <c r="AQ2093" i="4"/>
  <c r="AP2093" i="4"/>
  <c r="AO2093" i="4"/>
  <c r="AM2093" i="4"/>
  <c r="AL2093" i="4"/>
  <c r="AK2093" i="4"/>
  <c r="AQ2092" i="4"/>
  <c r="AP2092" i="4"/>
  <c r="AO2092" i="4"/>
  <c r="AM2092" i="4"/>
  <c r="AL2092" i="4"/>
  <c r="AK2092" i="4"/>
  <c r="AQ2091" i="4"/>
  <c r="AP2091" i="4"/>
  <c r="AO2091" i="4"/>
  <c r="AM2091" i="4"/>
  <c r="AL2091" i="4"/>
  <c r="AK2091" i="4"/>
  <c r="AQ2090" i="4"/>
  <c r="AP2090" i="4"/>
  <c r="AO2090" i="4"/>
  <c r="AM2090" i="4"/>
  <c r="AL2090" i="4"/>
  <c r="AK2090" i="4"/>
  <c r="AQ2089" i="4"/>
  <c r="AP2089" i="4"/>
  <c r="AO2089" i="4"/>
  <c r="AM2089" i="4"/>
  <c r="AL2089" i="4"/>
  <c r="AK2089" i="4"/>
  <c r="AQ2088" i="4"/>
  <c r="AP2088" i="4"/>
  <c r="AO2088" i="4"/>
  <c r="AM2088" i="4"/>
  <c r="AL2088" i="4"/>
  <c r="AK2088" i="4"/>
  <c r="AQ2087" i="4"/>
  <c r="AP2087" i="4"/>
  <c r="AO2087" i="4"/>
  <c r="AM2087" i="4"/>
  <c r="AL2087" i="4"/>
  <c r="AK2087" i="4"/>
  <c r="AQ2086" i="4"/>
  <c r="AP2086" i="4"/>
  <c r="AO2086" i="4"/>
  <c r="AM2086" i="4"/>
  <c r="AL2086" i="4"/>
  <c r="AK2086" i="4"/>
  <c r="AQ2085" i="4"/>
  <c r="AP2085" i="4"/>
  <c r="AO2085" i="4"/>
  <c r="AM2085" i="4"/>
  <c r="AL2085" i="4"/>
  <c r="AK2085" i="4"/>
  <c r="AQ2084" i="4"/>
  <c r="AP2084" i="4"/>
  <c r="AO2084" i="4"/>
  <c r="AM2084" i="4"/>
  <c r="AL2084" i="4"/>
  <c r="AK2084" i="4"/>
  <c r="AQ2083" i="4"/>
  <c r="AP2083" i="4"/>
  <c r="AO2083" i="4"/>
  <c r="AM2083" i="4"/>
  <c r="AL2083" i="4"/>
  <c r="AK2083" i="4"/>
  <c r="AQ2082" i="4"/>
  <c r="AP2082" i="4"/>
  <c r="AO2082" i="4"/>
  <c r="AM2082" i="4"/>
  <c r="AL2082" i="4"/>
  <c r="AK2082" i="4"/>
  <c r="AQ2081" i="4"/>
  <c r="AP2081" i="4"/>
  <c r="AO2081" i="4"/>
  <c r="AM2081" i="4"/>
  <c r="AL2081" i="4"/>
  <c r="AK2081" i="4"/>
  <c r="AQ2080" i="4"/>
  <c r="AP2080" i="4"/>
  <c r="AO2080" i="4"/>
  <c r="AM2080" i="4"/>
  <c r="AL2080" i="4"/>
  <c r="AK2080" i="4"/>
  <c r="AQ2079" i="4"/>
  <c r="AP2079" i="4"/>
  <c r="AO2079" i="4"/>
  <c r="AM2079" i="4"/>
  <c r="AL2079" i="4"/>
  <c r="AK2079" i="4"/>
  <c r="AQ2078" i="4"/>
  <c r="AP2078" i="4"/>
  <c r="AO2078" i="4"/>
  <c r="AM2078" i="4"/>
  <c r="AL2078" i="4"/>
  <c r="AK2078" i="4"/>
  <c r="AQ2077" i="4"/>
  <c r="AP2077" i="4"/>
  <c r="AO2077" i="4"/>
  <c r="AM2077" i="4"/>
  <c r="AL2077" i="4"/>
  <c r="AK2077" i="4"/>
  <c r="AQ2076" i="4"/>
  <c r="AP2076" i="4"/>
  <c r="AO2076" i="4"/>
  <c r="AM2076" i="4"/>
  <c r="AL2076" i="4"/>
  <c r="AK2076" i="4"/>
  <c r="AQ2075" i="4"/>
  <c r="AP2075" i="4"/>
  <c r="AO2075" i="4"/>
  <c r="AM2075" i="4"/>
  <c r="AL2075" i="4"/>
  <c r="AK2075" i="4"/>
  <c r="AQ2074" i="4"/>
  <c r="AP2074" i="4"/>
  <c r="AO2074" i="4"/>
  <c r="AM2074" i="4"/>
  <c r="AL2074" i="4"/>
  <c r="AK2074" i="4"/>
  <c r="AQ2073" i="4"/>
  <c r="AP2073" i="4"/>
  <c r="AO2073" i="4"/>
  <c r="AM2073" i="4"/>
  <c r="AL2073" i="4"/>
  <c r="AK2073" i="4"/>
  <c r="AQ2072" i="4"/>
  <c r="AP2072" i="4"/>
  <c r="AO2072" i="4"/>
  <c r="AM2072" i="4"/>
  <c r="AL2072" i="4"/>
  <c r="AK2072" i="4"/>
  <c r="AQ2071" i="4"/>
  <c r="AP2071" i="4"/>
  <c r="AO2071" i="4"/>
  <c r="AM2071" i="4"/>
  <c r="AL2071" i="4"/>
  <c r="AK2071" i="4"/>
  <c r="AQ2070" i="4"/>
  <c r="AP2070" i="4"/>
  <c r="AO2070" i="4"/>
  <c r="AM2070" i="4"/>
  <c r="AL2070" i="4"/>
  <c r="AK2070" i="4"/>
  <c r="AQ2069" i="4"/>
  <c r="AP2069" i="4"/>
  <c r="AO2069" i="4"/>
  <c r="AM2069" i="4"/>
  <c r="AL2069" i="4"/>
  <c r="AK2069" i="4"/>
  <c r="AQ2068" i="4"/>
  <c r="AP2068" i="4"/>
  <c r="AO2068" i="4"/>
  <c r="AM2068" i="4"/>
  <c r="AL2068" i="4"/>
  <c r="AK2068" i="4"/>
  <c r="AQ2067" i="4"/>
  <c r="AP2067" i="4"/>
  <c r="AO2067" i="4"/>
  <c r="AM2067" i="4"/>
  <c r="AL2067" i="4"/>
  <c r="AK2067" i="4"/>
  <c r="AQ2066" i="4"/>
  <c r="AP2066" i="4"/>
  <c r="AO2066" i="4"/>
  <c r="AM2066" i="4"/>
  <c r="AL2066" i="4"/>
  <c r="AK2066" i="4"/>
  <c r="AQ2065" i="4"/>
  <c r="AP2065" i="4"/>
  <c r="AO2065" i="4"/>
  <c r="AM2065" i="4"/>
  <c r="AL2065" i="4"/>
  <c r="AK2065" i="4"/>
  <c r="AQ2064" i="4"/>
  <c r="AP2064" i="4"/>
  <c r="AO2064" i="4"/>
  <c r="AM2064" i="4"/>
  <c r="AL2064" i="4"/>
  <c r="AK2064" i="4"/>
  <c r="AQ2063" i="4"/>
  <c r="AP2063" i="4"/>
  <c r="AO2063" i="4"/>
  <c r="AM2063" i="4"/>
  <c r="AL2063" i="4"/>
  <c r="AK2063" i="4"/>
  <c r="AQ2062" i="4"/>
  <c r="AP2062" i="4"/>
  <c r="AO2062" i="4"/>
  <c r="AM2062" i="4"/>
  <c r="AL2062" i="4"/>
  <c r="AK2062" i="4"/>
  <c r="AQ2061" i="4"/>
  <c r="AP2061" i="4"/>
  <c r="AO2061" i="4"/>
  <c r="AM2061" i="4"/>
  <c r="AL2061" i="4"/>
  <c r="AK2061" i="4"/>
  <c r="AQ2060" i="4"/>
  <c r="AP2060" i="4"/>
  <c r="AO2060" i="4"/>
  <c r="AM2060" i="4"/>
  <c r="AL2060" i="4"/>
  <c r="AK2060" i="4"/>
  <c r="AQ2059" i="4"/>
  <c r="AP2059" i="4"/>
  <c r="AO2059" i="4"/>
  <c r="AM2059" i="4"/>
  <c r="AL2059" i="4"/>
  <c r="AK2059" i="4"/>
  <c r="AQ2058" i="4"/>
  <c r="AP2058" i="4"/>
  <c r="AO2058" i="4"/>
  <c r="AM2058" i="4"/>
  <c r="AL2058" i="4"/>
  <c r="AK2058" i="4"/>
  <c r="AQ2057" i="4"/>
  <c r="AP2057" i="4"/>
  <c r="AO2057" i="4"/>
  <c r="AM2057" i="4"/>
  <c r="AL2057" i="4"/>
  <c r="AK2057" i="4"/>
  <c r="AQ2056" i="4"/>
  <c r="AP2056" i="4"/>
  <c r="AO2056" i="4"/>
  <c r="AM2056" i="4"/>
  <c r="AL2056" i="4"/>
  <c r="AK2056" i="4"/>
  <c r="AQ2055" i="4"/>
  <c r="AP2055" i="4"/>
  <c r="AO2055" i="4"/>
  <c r="AM2055" i="4"/>
  <c r="AL2055" i="4"/>
  <c r="AK2055" i="4"/>
  <c r="AQ2054" i="4"/>
  <c r="AP2054" i="4"/>
  <c r="AO2054" i="4"/>
  <c r="AM2054" i="4"/>
  <c r="AL2054" i="4"/>
  <c r="AK2054" i="4"/>
  <c r="AQ2053" i="4"/>
  <c r="AP2053" i="4"/>
  <c r="AO2053" i="4"/>
  <c r="AM2053" i="4"/>
  <c r="AL2053" i="4"/>
  <c r="AK2053" i="4"/>
  <c r="AQ2052" i="4"/>
  <c r="AP2052" i="4"/>
  <c r="AO2052" i="4"/>
  <c r="AM2052" i="4"/>
  <c r="AL2052" i="4"/>
  <c r="AK2052" i="4"/>
  <c r="AQ2051" i="4"/>
  <c r="AP2051" i="4"/>
  <c r="AO2051" i="4"/>
  <c r="AM2051" i="4"/>
  <c r="AL2051" i="4"/>
  <c r="AK2051" i="4"/>
  <c r="AQ2050" i="4"/>
  <c r="AP2050" i="4"/>
  <c r="AO2050" i="4"/>
  <c r="AM2050" i="4"/>
  <c r="AL2050" i="4"/>
  <c r="AK2050" i="4"/>
  <c r="AQ2049" i="4"/>
  <c r="AP2049" i="4"/>
  <c r="AO2049" i="4"/>
  <c r="AM2049" i="4"/>
  <c r="AL2049" i="4"/>
  <c r="AK2049" i="4"/>
  <c r="AQ2048" i="4"/>
  <c r="AP2048" i="4"/>
  <c r="AO2048" i="4"/>
  <c r="AM2048" i="4"/>
  <c r="AL2048" i="4"/>
  <c r="AK2048" i="4"/>
  <c r="AQ2047" i="4"/>
  <c r="AP2047" i="4"/>
  <c r="AO2047" i="4"/>
  <c r="AM2047" i="4"/>
  <c r="AL2047" i="4"/>
  <c r="AK2047" i="4"/>
  <c r="AQ2046" i="4"/>
  <c r="AP2046" i="4"/>
  <c r="AO2046" i="4"/>
  <c r="AM2046" i="4"/>
  <c r="AL2046" i="4"/>
  <c r="AK2046" i="4"/>
  <c r="AQ2045" i="4"/>
  <c r="AP2045" i="4"/>
  <c r="AO2045" i="4"/>
  <c r="AM2045" i="4"/>
  <c r="AL2045" i="4"/>
  <c r="AK2045" i="4"/>
  <c r="AQ2044" i="4"/>
  <c r="AP2044" i="4"/>
  <c r="AO2044" i="4"/>
  <c r="AM2044" i="4"/>
  <c r="AL2044" i="4"/>
  <c r="AK2044" i="4"/>
  <c r="AQ2043" i="4"/>
  <c r="AP2043" i="4"/>
  <c r="AO2043" i="4"/>
  <c r="AM2043" i="4"/>
  <c r="AL2043" i="4"/>
  <c r="AK2043" i="4"/>
  <c r="AQ2042" i="4"/>
  <c r="AP2042" i="4"/>
  <c r="AO2042" i="4"/>
  <c r="AM2042" i="4"/>
  <c r="AL2042" i="4"/>
  <c r="AK2042" i="4"/>
  <c r="AQ2041" i="4"/>
  <c r="AP2041" i="4"/>
  <c r="AO2041" i="4"/>
  <c r="AM2041" i="4"/>
  <c r="AL2041" i="4"/>
  <c r="AK2041" i="4"/>
  <c r="AQ2040" i="4"/>
  <c r="AP2040" i="4"/>
  <c r="AO2040" i="4"/>
  <c r="AM2040" i="4"/>
  <c r="AL2040" i="4"/>
  <c r="AK2040" i="4"/>
  <c r="AQ2039" i="4"/>
  <c r="AP2039" i="4"/>
  <c r="AO2039" i="4"/>
  <c r="AM2039" i="4"/>
  <c r="AL2039" i="4"/>
  <c r="AK2039" i="4"/>
  <c r="AQ2038" i="4"/>
  <c r="AP2038" i="4"/>
  <c r="AO2038" i="4"/>
  <c r="AM2038" i="4"/>
  <c r="AL2038" i="4"/>
  <c r="AK2038" i="4"/>
  <c r="AQ2037" i="4"/>
  <c r="AP2037" i="4"/>
  <c r="AO2037" i="4"/>
  <c r="AM2037" i="4"/>
  <c r="AL2037" i="4"/>
  <c r="AK2037" i="4"/>
  <c r="AQ2036" i="4"/>
  <c r="AP2036" i="4"/>
  <c r="AO2036" i="4"/>
  <c r="AM2036" i="4"/>
  <c r="AL2036" i="4"/>
  <c r="AK2036" i="4"/>
  <c r="AQ2035" i="4"/>
  <c r="AP2035" i="4"/>
  <c r="AO2035" i="4"/>
  <c r="AM2035" i="4"/>
  <c r="AL2035" i="4"/>
  <c r="AK2035" i="4"/>
  <c r="AQ2034" i="4"/>
  <c r="AP2034" i="4"/>
  <c r="AO2034" i="4"/>
  <c r="AM2034" i="4"/>
  <c r="AL2034" i="4"/>
  <c r="AK2034" i="4"/>
  <c r="AQ2033" i="4"/>
  <c r="AP2033" i="4"/>
  <c r="AO2033" i="4"/>
  <c r="AM2033" i="4"/>
  <c r="AL2033" i="4"/>
  <c r="AK2033" i="4"/>
  <c r="AQ2032" i="4"/>
  <c r="AP2032" i="4"/>
  <c r="AO2032" i="4"/>
  <c r="AM2032" i="4"/>
  <c r="AL2032" i="4"/>
  <c r="AK2032" i="4"/>
  <c r="AQ2031" i="4"/>
  <c r="AP2031" i="4"/>
  <c r="AO2031" i="4"/>
  <c r="AM2031" i="4"/>
  <c r="AL2031" i="4"/>
  <c r="AK2031" i="4"/>
  <c r="AQ2030" i="4"/>
  <c r="AP2030" i="4"/>
  <c r="AO2030" i="4"/>
  <c r="AM2030" i="4"/>
  <c r="AL2030" i="4"/>
  <c r="AK2030" i="4"/>
  <c r="AQ2029" i="4"/>
  <c r="AP2029" i="4"/>
  <c r="AO2029" i="4"/>
  <c r="AM2029" i="4"/>
  <c r="AL2029" i="4"/>
  <c r="AK2029" i="4"/>
  <c r="AQ2028" i="4"/>
  <c r="AP2028" i="4"/>
  <c r="AO2028" i="4"/>
  <c r="AM2028" i="4"/>
  <c r="AL2028" i="4"/>
  <c r="AK2028" i="4"/>
  <c r="AQ2027" i="4"/>
  <c r="AP2027" i="4"/>
  <c r="AO2027" i="4"/>
  <c r="AM2027" i="4"/>
  <c r="AL2027" i="4"/>
  <c r="AK2027" i="4"/>
  <c r="AQ2026" i="4"/>
  <c r="AP2026" i="4"/>
  <c r="AO2026" i="4"/>
  <c r="AM2026" i="4"/>
  <c r="AL2026" i="4"/>
  <c r="AK2026" i="4"/>
  <c r="AQ2025" i="4"/>
  <c r="AP2025" i="4"/>
  <c r="AO2025" i="4"/>
  <c r="AM2025" i="4"/>
  <c r="AL2025" i="4"/>
  <c r="AK2025" i="4"/>
  <c r="AQ2024" i="4"/>
  <c r="AP2024" i="4"/>
  <c r="AO2024" i="4"/>
  <c r="AM2024" i="4"/>
  <c r="AL2024" i="4"/>
  <c r="AK2024" i="4"/>
  <c r="AQ2023" i="4"/>
  <c r="AP2023" i="4"/>
  <c r="AO2023" i="4"/>
  <c r="AM2023" i="4"/>
  <c r="AL2023" i="4"/>
  <c r="AK2023" i="4"/>
  <c r="AQ2022" i="4"/>
  <c r="AP2022" i="4"/>
  <c r="AO2022" i="4"/>
  <c r="AM2022" i="4"/>
  <c r="AL2022" i="4"/>
  <c r="AK2022" i="4"/>
  <c r="AQ2021" i="4"/>
  <c r="AP2021" i="4"/>
  <c r="AO2021" i="4"/>
  <c r="AM2021" i="4"/>
  <c r="AL2021" i="4"/>
  <c r="AK2021" i="4"/>
  <c r="AQ2020" i="4"/>
  <c r="AP2020" i="4"/>
  <c r="AO2020" i="4"/>
  <c r="AM2020" i="4"/>
  <c r="AL2020" i="4"/>
  <c r="AK2020" i="4"/>
  <c r="AQ2019" i="4"/>
  <c r="AP2019" i="4"/>
  <c r="AO2019" i="4"/>
  <c r="AM2019" i="4"/>
  <c r="AL2019" i="4"/>
  <c r="AK2019" i="4"/>
  <c r="AQ2018" i="4"/>
  <c r="AP2018" i="4"/>
  <c r="AO2018" i="4"/>
  <c r="AM2018" i="4"/>
  <c r="AL2018" i="4"/>
  <c r="AK2018" i="4"/>
  <c r="AQ2017" i="4"/>
  <c r="AP2017" i="4"/>
  <c r="AO2017" i="4"/>
  <c r="AM2017" i="4"/>
  <c r="AL2017" i="4"/>
  <c r="AK2017" i="4"/>
  <c r="AQ2016" i="4"/>
  <c r="AP2016" i="4"/>
  <c r="AO2016" i="4"/>
  <c r="AM2016" i="4"/>
  <c r="AL2016" i="4"/>
  <c r="AK2016" i="4"/>
  <c r="AQ2015" i="4"/>
  <c r="AP2015" i="4"/>
  <c r="AO2015" i="4"/>
  <c r="AM2015" i="4"/>
  <c r="AL2015" i="4"/>
  <c r="AK2015" i="4"/>
  <c r="AQ2014" i="4"/>
  <c r="AP2014" i="4"/>
  <c r="AO2014" i="4"/>
  <c r="AM2014" i="4"/>
  <c r="AL2014" i="4"/>
  <c r="AK2014" i="4"/>
  <c r="AQ2013" i="4"/>
  <c r="AP2013" i="4"/>
  <c r="AO2013" i="4"/>
  <c r="AM2013" i="4"/>
  <c r="AL2013" i="4"/>
  <c r="AK2013" i="4"/>
  <c r="AQ2012" i="4"/>
  <c r="AP2012" i="4"/>
  <c r="AO2012" i="4"/>
  <c r="AM2012" i="4"/>
  <c r="AL2012" i="4"/>
  <c r="AK2012" i="4"/>
  <c r="AQ2011" i="4"/>
  <c r="AP2011" i="4"/>
  <c r="AO2011" i="4"/>
  <c r="AM2011" i="4"/>
  <c r="AL2011" i="4"/>
  <c r="AK2011" i="4"/>
  <c r="AQ2010" i="4"/>
  <c r="AP2010" i="4"/>
  <c r="AO2010" i="4"/>
  <c r="AM2010" i="4"/>
  <c r="AL2010" i="4"/>
  <c r="AK2010" i="4"/>
  <c r="AQ2009" i="4"/>
  <c r="AP2009" i="4"/>
  <c r="AO2009" i="4"/>
  <c r="AM2009" i="4"/>
  <c r="AL2009" i="4"/>
  <c r="AK2009" i="4"/>
  <c r="AQ2008" i="4"/>
  <c r="AP2008" i="4"/>
  <c r="AO2008" i="4"/>
  <c r="AM2008" i="4"/>
  <c r="AL2008" i="4"/>
  <c r="AK2008" i="4"/>
  <c r="AQ2007" i="4"/>
  <c r="AP2007" i="4"/>
  <c r="AO2007" i="4"/>
  <c r="AM2007" i="4"/>
  <c r="AL2007" i="4"/>
  <c r="AK2007" i="4"/>
  <c r="AQ2006" i="4"/>
  <c r="AP2006" i="4"/>
  <c r="AO2006" i="4"/>
  <c r="AM2006" i="4"/>
  <c r="AL2006" i="4"/>
  <c r="AK2006" i="4"/>
  <c r="AQ2005" i="4"/>
  <c r="AP2005" i="4"/>
  <c r="AO2005" i="4"/>
  <c r="AM2005" i="4"/>
  <c r="AL2005" i="4"/>
  <c r="AK2005" i="4"/>
  <c r="AQ2004" i="4"/>
  <c r="AP2004" i="4"/>
  <c r="AO2004" i="4"/>
  <c r="AM2004" i="4"/>
  <c r="AL2004" i="4"/>
  <c r="AK2004" i="4"/>
  <c r="AQ2003" i="4"/>
  <c r="AP2003" i="4"/>
  <c r="AO2003" i="4"/>
  <c r="AM2003" i="4"/>
  <c r="AL2003" i="4"/>
  <c r="AK2003" i="4"/>
  <c r="AQ2002" i="4"/>
  <c r="AP2002" i="4"/>
  <c r="AO2002" i="4"/>
  <c r="AM2002" i="4"/>
  <c r="AL2002" i="4"/>
  <c r="AK2002" i="4"/>
  <c r="AQ2001" i="4"/>
  <c r="AP2001" i="4"/>
  <c r="AO2001" i="4"/>
  <c r="AM2001" i="4"/>
  <c r="AL2001" i="4"/>
  <c r="AK2001" i="4"/>
  <c r="BD2120" i="4" l="1"/>
  <c r="B2125" i="4" s="1"/>
  <c r="AG2147" i="4"/>
  <c r="AG2146" i="4"/>
  <c r="AV2149" i="4"/>
  <c r="BA2146" i="4"/>
  <c r="AG2151" i="4"/>
  <c r="AV2148" i="4"/>
  <c r="AV2146" i="4"/>
  <c r="AG2150" i="4"/>
  <c r="AV2147" i="4"/>
  <c r="AG2149" i="4"/>
  <c r="AG2148" i="4"/>
  <c r="BA2150" i="4"/>
  <c r="BA2149" i="4"/>
  <c r="AV2151" i="4"/>
  <c r="BA2148" i="4"/>
  <c r="BA2151" i="4" s="1"/>
  <c r="B2160" i="4" s="1"/>
  <c r="AV2150" i="4"/>
  <c r="BA2147" i="4"/>
  <c r="AK2152" i="4"/>
  <c r="B2159" i="4" s="1"/>
  <c r="AV2152" i="4" l="1"/>
  <c r="B2161" i="4" s="1"/>
  <c r="AI2144" i="4"/>
  <c r="AJ2144" i="4" s="1"/>
  <c r="B2163" i="4" s="1"/>
  <c r="AG2152" i="4"/>
  <c r="AG1998" i="4"/>
  <c r="AG1974" i="4"/>
  <c r="B1976" i="4" s="1"/>
  <c r="AH1852" i="4"/>
  <c r="AH1853" i="4"/>
  <c r="AH1854" i="4"/>
  <c r="AH1855" i="4"/>
  <c r="AH1856" i="4"/>
  <c r="AH1857" i="4"/>
  <c r="AH1858" i="4"/>
  <c r="AH1859" i="4"/>
  <c r="AH1860" i="4"/>
  <c r="AH1861" i="4"/>
  <c r="AH1862" i="4"/>
  <c r="AH1863" i="4"/>
  <c r="AH1864" i="4"/>
  <c r="AH1865" i="4"/>
  <c r="AH1866" i="4"/>
  <c r="AH1867" i="4"/>
  <c r="AH1868" i="4"/>
  <c r="AH1869" i="4"/>
  <c r="AH1870" i="4"/>
  <c r="AH1871" i="4"/>
  <c r="AH1872" i="4"/>
  <c r="AH1873" i="4"/>
  <c r="AH1874" i="4"/>
  <c r="AH1875" i="4"/>
  <c r="AH1876" i="4"/>
  <c r="AH1877" i="4"/>
  <c r="AH1878" i="4"/>
  <c r="AH1879" i="4"/>
  <c r="AH1880" i="4"/>
  <c r="AH1881" i="4"/>
  <c r="AH1882" i="4"/>
  <c r="AH1883" i="4"/>
  <c r="AH1884" i="4"/>
  <c r="AH1885" i="4"/>
  <c r="AH1886" i="4"/>
  <c r="AH1887" i="4"/>
  <c r="AH1888" i="4"/>
  <c r="AH1889" i="4"/>
  <c r="AH1890" i="4"/>
  <c r="AH1891" i="4"/>
  <c r="AH1892" i="4"/>
  <c r="AH1893" i="4"/>
  <c r="AH1894" i="4"/>
  <c r="AH1895" i="4"/>
  <c r="AH1896" i="4"/>
  <c r="AH1897" i="4"/>
  <c r="AH1898" i="4"/>
  <c r="AH1899" i="4"/>
  <c r="AH1900" i="4"/>
  <c r="AH1901" i="4"/>
  <c r="AH1902" i="4"/>
  <c r="AH1903" i="4"/>
  <c r="AH1904" i="4"/>
  <c r="AH1905" i="4"/>
  <c r="AH1906" i="4"/>
  <c r="AH1907" i="4"/>
  <c r="AH1908" i="4"/>
  <c r="AH1909" i="4"/>
  <c r="AH1910" i="4"/>
  <c r="AH1911" i="4"/>
  <c r="AH1912" i="4"/>
  <c r="AH1913" i="4"/>
  <c r="AH1914" i="4"/>
  <c r="AH1915" i="4"/>
  <c r="AH1916" i="4"/>
  <c r="AH1917" i="4"/>
  <c r="AH1918" i="4"/>
  <c r="AH1919" i="4"/>
  <c r="AH1920" i="4"/>
  <c r="AH1921" i="4"/>
  <c r="AH1922" i="4"/>
  <c r="AH1923" i="4"/>
  <c r="AH1924" i="4"/>
  <c r="AH1925" i="4"/>
  <c r="AH1926" i="4"/>
  <c r="AH1927" i="4"/>
  <c r="AH1928" i="4"/>
  <c r="AH1929" i="4"/>
  <c r="AH1930" i="4"/>
  <c r="AH1931" i="4"/>
  <c r="AH1932" i="4"/>
  <c r="AH1933" i="4"/>
  <c r="AH1934" i="4"/>
  <c r="AH1935" i="4"/>
  <c r="AH1936" i="4"/>
  <c r="AH1937" i="4"/>
  <c r="AH1938" i="4"/>
  <c r="AH1939" i="4"/>
  <c r="AH1940" i="4"/>
  <c r="AH1941" i="4"/>
  <c r="AH1942" i="4"/>
  <c r="AH1943" i="4"/>
  <c r="AH1944" i="4"/>
  <c r="AH1945" i="4"/>
  <c r="AH1946" i="4"/>
  <c r="AH1947" i="4"/>
  <c r="AH1948" i="4"/>
  <c r="AH1949" i="4"/>
  <c r="AH1950" i="4"/>
  <c r="AH1951" i="4"/>
  <c r="AH1952" i="4"/>
  <c r="AH1953" i="4"/>
  <c r="AH1954" i="4"/>
  <c r="AH1955" i="4"/>
  <c r="AH1956" i="4"/>
  <c r="AH1957" i="4"/>
  <c r="AH1958" i="4"/>
  <c r="AH1959" i="4"/>
  <c r="AH1960" i="4"/>
  <c r="AH1961" i="4"/>
  <c r="AH1962" i="4"/>
  <c r="AH1963" i="4"/>
  <c r="AH1964" i="4"/>
  <c r="AH1965" i="4"/>
  <c r="AH1966" i="4"/>
  <c r="AH1967" i="4"/>
  <c r="AH1968" i="4"/>
  <c r="AH1969" i="4"/>
  <c r="AH1970" i="4"/>
  <c r="AG1849" i="4"/>
  <c r="AG1688" i="4"/>
  <c r="AG1811" i="4"/>
  <c r="B1812" i="4" s="1"/>
  <c r="AG1813" i="4"/>
  <c r="B1814" i="4" s="1"/>
  <c r="AG1835" i="4"/>
  <c r="B1833" i="4" s="1"/>
  <c r="AK1691" i="4"/>
  <c r="AK1692" i="4"/>
  <c r="AK1693" i="4"/>
  <c r="AK1694" i="4"/>
  <c r="AK1695" i="4"/>
  <c r="AK1696" i="4"/>
  <c r="AK1697" i="4"/>
  <c r="AK1698" i="4"/>
  <c r="AK1699" i="4"/>
  <c r="AK1700" i="4"/>
  <c r="AK1701" i="4"/>
  <c r="AK1702" i="4"/>
  <c r="AK1703" i="4"/>
  <c r="AK1704" i="4"/>
  <c r="AK1705" i="4"/>
  <c r="AK1706" i="4"/>
  <c r="AK1707" i="4"/>
  <c r="AK1708" i="4"/>
  <c r="AK1709" i="4"/>
  <c r="AK1710" i="4"/>
  <c r="AK1711" i="4"/>
  <c r="AK1712" i="4"/>
  <c r="AK1713" i="4"/>
  <c r="AK1714" i="4"/>
  <c r="AK1715" i="4"/>
  <c r="AK1716" i="4"/>
  <c r="AK1717" i="4"/>
  <c r="AK1718" i="4"/>
  <c r="AK1719" i="4"/>
  <c r="AK1720" i="4"/>
  <c r="AK1721" i="4"/>
  <c r="AK1722" i="4"/>
  <c r="AK1723" i="4"/>
  <c r="AK1724" i="4"/>
  <c r="AK1725" i="4"/>
  <c r="AK1726" i="4"/>
  <c r="AK1727" i="4"/>
  <c r="AK1728" i="4"/>
  <c r="AK1729" i="4"/>
  <c r="AK1730" i="4"/>
  <c r="AK1731" i="4"/>
  <c r="AK1732" i="4"/>
  <c r="AK1733" i="4"/>
  <c r="AK1734" i="4"/>
  <c r="AK1735" i="4"/>
  <c r="AK1736" i="4"/>
  <c r="AK1737" i="4"/>
  <c r="AK1738" i="4"/>
  <c r="AK1739" i="4"/>
  <c r="AK1740" i="4"/>
  <c r="AK1741" i="4"/>
  <c r="AK1742" i="4"/>
  <c r="AK1743" i="4"/>
  <c r="AK1744" i="4"/>
  <c r="AK1745" i="4"/>
  <c r="AK1746" i="4"/>
  <c r="AK1747" i="4"/>
  <c r="AK1748" i="4"/>
  <c r="AK1749" i="4"/>
  <c r="AK1750" i="4"/>
  <c r="AK1751" i="4"/>
  <c r="AK1752" i="4"/>
  <c r="AK1753" i="4"/>
  <c r="AK1754" i="4"/>
  <c r="AK1755" i="4"/>
  <c r="AK1756" i="4"/>
  <c r="AK1757" i="4"/>
  <c r="AK1758" i="4"/>
  <c r="AK1759" i="4"/>
  <c r="AK1760" i="4"/>
  <c r="AK1761" i="4"/>
  <c r="AK1762" i="4"/>
  <c r="AK1763" i="4"/>
  <c r="AK1764" i="4"/>
  <c r="AK1765" i="4"/>
  <c r="AK1766" i="4"/>
  <c r="AK1767" i="4"/>
  <c r="AK1768" i="4"/>
  <c r="AK1769" i="4"/>
  <c r="AK1770" i="4"/>
  <c r="AK1771" i="4"/>
  <c r="AK1772" i="4"/>
  <c r="AK1773" i="4"/>
  <c r="AK1774" i="4"/>
  <c r="AK1775" i="4"/>
  <c r="AK1776" i="4"/>
  <c r="AK1777" i="4"/>
  <c r="AK1778" i="4"/>
  <c r="AK1779" i="4"/>
  <c r="AK1780" i="4"/>
  <c r="AK1781" i="4"/>
  <c r="AK1782" i="4"/>
  <c r="AK1783" i="4"/>
  <c r="AK1784" i="4"/>
  <c r="AK1785" i="4"/>
  <c r="AK1786" i="4"/>
  <c r="AK1787" i="4"/>
  <c r="AK1788" i="4"/>
  <c r="AK1789" i="4"/>
  <c r="AK1790" i="4"/>
  <c r="AK1791" i="4"/>
  <c r="AK1792" i="4"/>
  <c r="AK1793" i="4"/>
  <c r="AK1794" i="4"/>
  <c r="AK1795" i="4"/>
  <c r="AK1796" i="4"/>
  <c r="AK1797" i="4"/>
  <c r="AK1798" i="4"/>
  <c r="AK1799" i="4"/>
  <c r="AK1800" i="4"/>
  <c r="AK1801" i="4"/>
  <c r="AK1802" i="4"/>
  <c r="AK1803" i="4"/>
  <c r="AK1804" i="4"/>
  <c r="AK1805" i="4"/>
  <c r="AK1806" i="4"/>
  <c r="AK1807" i="4"/>
  <c r="AK1808" i="4"/>
  <c r="AK1809" i="4"/>
  <c r="AK1690" i="4"/>
  <c r="AL1691" i="4"/>
  <c r="AL1692" i="4"/>
  <c r="AL1693" i="4"/>
  <c r="AL1694" i="4"/>
  <c r="AL1695" i="4"/>
  <c r="AL1696" i="4"/>
  <c r="AL1697" i="4"/>
  <c r="AL1698" i="4"/>
  <c r="AL1699" i="4"/>
  <c r="AL1700" i="4"/>
  <c r="AL1701" i="4"/>
  <c r="AL1702" i="4"/>
  <c r="AL1703" i="4"/>
  <c r="AL1704" i="4"/>
  <c r="AL1705" i="4"/>
  <c r="AL1706" i="4"/>
  <c r="AL1707" i="4"/>
  <c r="AL1708" i="4"/>
  <c r="AL1709" i="4"/>
  <c r="AL1710" i="4"/>
  <c r="AL1711" i="4"/>
  <c r="AL1712" i="4"/>
  <c r="AL1713" i="4"/>
  <c r="AL1714" i="4"/>
  <c r="AL1715" i="4"/>
  <c r="AL1716" i="4"/>
  <c r="AL1717" i="4"/>
  <c r="AL1718" i="4"/>
  <c r="AL1719" i="4"/>
  <c r="AL1720" i="4"/>
  <c r="AL1721" i="4"/>
  <c r="AL1722" i="4"/>
  <c r="AL1723" i="4"/>
  <c r="AL1724" i="4"/>
  <c r="AL1725" i="4"/>
  <c r="AL1726" i="4"/>
  <c r="AL1727" i="4"/>
  <c r="AL1728" i="4"/>
  <c r="AL1729" i="4"/>
  <c r="AL1730" i="4"/>
  <c r="AL1731" i="4"/>
  <c r="AL1732" i="4"/>
  <c r="AL1733" i="4"/>
  <c r="AL1734" i="4"/>
  <c r="AL1735" i="4"/>
  <c r="AL1736" i="4"/>
  <c r="AL1737" i="4"/>
  <c r="AL1738" i="4"/>
  <c r="AL1739" i="4"/>
  <c r="AL1740" i="4"/>
  <c r="AL1741" i="4"/>
  <c r="AL1742" i="4"/>
  <c r="AL1743" i="4"/>
  <c r="AL1744" i="4"/>
  <c r="AL1745" i="4"/>
  <c r="AL1746" i="4"/>
  <c r="AL1747" i="4"/>
  <c r="AL1748" i="4"/>
  <c r="AL1749" i="4"/>
  <c r="AL1750" i="4"/>
  <c r="AL1751" i="4"/>
  <c r="AL1752" i="4"/>
  <c r="AL1753" i="4"/>
  <c r="AL1754" i="4"/>
  <c r="AL1755" i="4"/>
  <c r="AL1756" i="4"/>
  <c r="AL1757" i="4"/>
  <c r="AL1758" i="4"/>
  <c r="AL1759" i="4"/>
  <c r="AL1760" i="4"/>
  <c r="AL1761" i="4"/>
  <c r="AL1762" i="4"/>
  <c r="AL1763" i="4"/>
  <c r="AL1764" i="4"/>
  <c r="AL1765" i="4"/>
  <c r="AL1766" i="4"/>
  <c r="AL1767" i="4"/>
  <c r="AL1768" i="4"/>
  <c r="AL1769" i="4"/>
  <c r="AL1770" i="4"/>
  <c r="AL1771" i="4"/>
  <c r="AL1772" i="4"/>
  <c r="AL1773" i="4"/>
  <c r="AL1774" i="4"/>
  <c r="AL1775" i="4"/>
  <c r="AL1776" i="4"/>
  <c r="AL1777" i="4"/>
  <c r="AL1778" i="4"/>
  <c r="AL1779" i="4"/>
  <c r="AL1780" i="4"/>
  <c r="AL1781" i="4"/>
  <c r="AL1782" i="4"/>
  <c r="AL1783" i="4"/>
  <c r="AL1784" i="4"/>
  <c r="AL1785" i="4"/>
  <c r="AL1786" i="4"/>
  <c r="AL1787" i="4"/>
  <c r="AL1788" i="4"/>
  <c r="AL1789" i="4"/>
  <c r="AL1790" i="4"/>
  <c r="AL1791" i="4"/>
  <c r="AL1792" i="4"/>
  <c r="AL1793" i="4"/>
  <c r="AL1794" i="4"/>
  <c r="AL1795" i="4"/>
  <c r="AL1796" i="4"/>
  <c r="AL1797" i="4"/>
  <c r="AL1798" i="4"/>
  <c r="AL1799" i="4"/>
  <c r="AL1800" i="4"/>
  <c r="AL1801" i="4"/>
  <c r="AL1802" i="4"/>
  <c r="AL1803" i="4"/>
  <c r="AL1804" i="4"/>
  <c r="AL1805" i="4"/>
  <c r="AL1806" i="4"/>
  <c r="AL1807" i="4"/>
  <c r="AL1808" i="4"/>
  <c r="AL1809" i="4"/>
  <c r="AW1690" i="4"/>
  <c r="AR1690" i="4"/>
  <c r="AS1690" i="4" s="1"/>
  <c r="AJ1690" i="4"/>
  <c r="AI1690" i="4"/>
  <c r="AI1691" i="4"/>
  <c r="AJ1691" i="4"/>
  <c r="AR1691" i="4"/>
  <c r="AS1691" i="4" s="1"/>
  <c r="AI1692" i="4"/>
  <c r="AJ1692" i="4"/>
  <c r="AR1692" i="4"/>
  <c r="AS1692" i="4" s="1"/>
  <c r="AI1693" i="4"/>
  <c r="AJ1693" i="4"/>
  <c r="AR1693" i="4"/>
  <c r="AS1693" i="4" s="1"/>
  <c r="AI1694" i="4"/>
  <c r="AJ1694" i="4"/>
  <c r="AR1694" i="4"/>
  <c r="AS1694" i="4" s="1"/>
  <c r="AI1695" i="4"/>
  <c r="AJ1695" i="4"/>
  <c r="AR1695" i="4"/>
  <c r="AS1695" i="4" s="1"/>
  <c r="AI1696" i="4"/>
  <c r="AJ1696" i="4"/>
  <c r="AR1696" i="4"/>
  <c r="AS1696" i="4"/>
  <c r="AI1697" i="4"/>
  <c r="AJ1697" i="4"/>
  <c r="AR1697" i="4"/>
  <c r="AS1697" i="4" s="1"/>
  <c r="AI1698" i="4"/>
  <c r="AJ1698" i="4"/>
  <c r="AR1698" i="4"/>
  <c r="AS1698" i="4" s="1"/>
  <c r="AI1699" i="4"/>
  <c r="AJ1699" i="4"/>
  <c r="AR1699" i="4"/>
  <c r="AS1699" i="4" s="1"/>
  <c r="AI1700" i="4"/>
  <c r="AJ1700" i="4"/>
  <c r="AR1700" i="4"/>
  <c r="AS1700" i="4" s="1"/>
  <c r="AI1701" i="4"/>
  <c r="AJ1701" i="4"/>
  <c r="AR1701" i="4"/>
  <c r="AS1701" i="4" s="1"/>
  <c r="AI1702" i="4"/>
  <c r="AJ1702" i="4"/>
  <c r="AR1702" i="4"/>
  <c r="AS1702" i="4" s="1"/>
  <c r="AI1703" i="4"/>
  <c r="AJ1703" i="4"/>
  <c r="AR1703" i="4"/>
  <c r="AS1703" i="4" s="1"/>
  <c r="AI1704" i="4"/>
  <c r="AJ1704" i="4"/>
  <c r="AR1704" i="4"/>
  <c r="AS1704" i="4" s="1"/>
  <c r="AI1705" i="4"/>
  <c r="AJ1705" i="4"/>
  <c r="AR1705" i="4"/>
  <c r="AS1705" i="4" s="1"/>
  <c r="AI1706" i="4"/>
  <c r="AJ1706" i="4"/>
  <c r="AR1706" i="4"/>
  <c r="AS1706" i="4" s="1"/>
  <c r="AI1707" i="4"/>
  <c r="AJ1707" i="4"/>
  <c r="AR1707" i="4"/>
  <c r="AS1707" i="4" s="1"/>
  <c r="AI1708" i="4"/>
  <c r="AJ1708" i="4"/>
  <c r="AR1708" i="4"/>
  <c r="AS1708" i="4" s="1"/>
  <c r="AI1709" i="4"/>
  <c r="AJ1709" i="4"/>
  <c r="AR1709" i="4"/>
  <c r="AS1709" i="4" s="1"/>
  <c r="AI1710" i="4"/>
  <c r="AJ1710" i="4"/>
  <c r="AR1710" i="4"/>
  <c r="AS1710" i="4" s="1"/>
  <c r="AI1711" i="4"/>
  <c r="AJ1711" i="4"/>
  <c r="AR1711" i="4"/>
  <c r="AS1711" i="4" s="1"/>
  <c r="AI1712" i="4"/>
  <c r="AJ1712" i="4"/>
  <c r="AR1712" i="4"/>
  <c r="AS1712" i="4" s="1"/>
  <c r="AI1713" i="4"/>
  <c r="AJ1713" i="4"/>
  <c r="AR1713" i="4"/>
  <c r="AS1713" i="4" s="1"/>
  <c r="AI1714" i="4"/>
  <c r="AJ1714" i="4"/>
  <c r="AR1714" i="4"/>
  <c r="AS1714" i="4" s="1"/>
  <c r="AI1715" i="4"/>
  <c r="AJ1715" i="4"/>
  <c r="AR1715" i="4"/>
  <c r="AS1715" i="4" s="1"/>
  <c r="AI1716" i="4"/>
  <c r="AJ1716" i="4"/>
  <c r="AR1716" i="4"/>
  <c r="AS1716" i="4" s="1"/>
  <c r="AI1717" i="4"/>
  <c r="AJ1717" i="4"/>
  <c r="AR1717" i="4"/>
  <c r="AS1717" i="4" s="1"/>
  <c r="AI1718" i="4"/>
  <c r="AJ1718" i="4"/>
  <c r="AR1718" i="4"/>
  <c r="AS1718" i="4" s="1"/>
  <c r="AI1719" i="4"/>
  <c r="AJ1719" i="4"/>
  <c r="AR1719" i="4"/>
  <c r="AS1719" i="4" s="1"/>
  <c r="AI1720" i="4"/>
  <c r="AJ1720" i="4"/>
  <c r="AR1720" i="4"/>
  <c r="AS1720" i="4" s="1"/>
  <c r="AI1721" i="4"/>
  <c r="AJ1721" i="4"/>
  <c r="AR1721" i="4"/>
  <c r="AS1721" i="4" s="1"/>
  <c r="AI1722" i="4"/>
  <c r="AJ1722" i="4"/>
  <c r="AR1722" i="4"/>
  <c r="AS1722" i="4" s="1"/>
  <c r="AI1723" i="4"/>
  <c r="AJ1723" i="4"/>
  <c r="AR1723" i="4"/>
  <c r="AS1723" i="4" s="1"/>
  <c r="AI1724" i="4"/>
  <c r="AJ1724" i="4"/>
  <c r="AR1724" i="4"/>
  <c r="AS1724" i="4" s="1"/>
  <c r="AI1725" i="4"/>
  <c r="AJ1725" i="4"/>
  <c r="AR1725" i="4"/>
  <c r="AS1725" i="4" s="1"/>
  <c r="AI1726" i="4"/>
  <c r="AJ1726" i="4"/>
  <c r="AR1726" i="4"/>
  <c r="AS1726" i="4" s="1"/>
  <c r="AI1727" i="4"/>
  <c r="AJ1727" i="4"/>
  <c r="AR1727" i="4"/>
  <c r="AS1727" i="4" s="1"/>
  <c r="AI1728" i="4"/>
  <c r="AJ1728" i="4"/>
  <c r="AR1728" i="4"/>
  <c r="AS1728" i="4" s="1"/>
  <c r="AI1729" i="4"/>
  <c r="AJ1729" i="4"/>
  <c r="AR1729" i="4"/>
  <c r="AS1729" i="4" s="1"/>
  <c r="AI1730" i="4"/>
  <c r="AJ1730" i="4"/>
  <c r="AR1730" i="4"/>
  <c r="AS1730" i="4" s="1"/>
  <c r="AI1731" i="4"/>
  <c r="AJ1731" i="4"/>
  <c r="AR1731" i="4"/>
  <c r="AS1731" i="4" s="1"/>
  <c r="AI1732" i="4"/>
  <c r="AJ1732" i="4"/>
  <c r="AR1732" i="4"/>
  <c r="AS1732" i="4" s="1"/>
  <c r="AI1733" i="4"/>
  <c r="AJ1733" i="4"/>
  <c r="AR1733" i="4"/>
  <c r="AS1733" i="4" s="1"/>
  <c r="AI1734" i="4"/>
  <c r="AJ1734" i="4"/>
  <c r="AR1734" i="4"/>
  <c r="AS1734" i="4" s="1"/>
  <c r="AI1735" i="4"/>
  <c r="AJ1735" i="4"/>
  <c r="AR1735" i="4"/>
  <c r="AS1735" i="4" s="1"/>
  <c r="AI1736" i="4"/>
  <c r="AJ1736" i="4"/>
  <c r="AR1736" i="4"/>
  <c r="AS1736" i="4" s="1"/>
  <c r="AI1737" i="4"/>
  <c r="AJ1737" i="4"/>
  <c r="AR1737" i="4"/>
  <c r="AS1737" i="4" s="1"/>
  <c r="AI1738" i="4"/>
  <c r="AJ1738" i="4"/>
  <c r="AR1738" i="4"/>
  <c r="AS1738" i="4" s="1"/>
  <c r="AI1739" i="4"/>
  <c r="AJ1739" i="4"/>
  <c r="AR1739" i="4"/>
  <c r="AS1739" i="4" s="1"/>
  <c r="AI1740" i="4"/>
  <c r="AJ1740" i="4"/>
  <c r="AR1740" i="4"/>
  <c r="AS1740" i="4" s="1"/>
  <c r="AI1741" i="4"/>
  <c r="AJ1741" i="4"/>
  <c r="AR1741" i="4"/>
  <c r="AS1741" i="4" s="1"/>
  <c r="AI1742" i="4"/>
  <c r="AJ1742" i="4"/>
  <c r="AR1742" i="4"/>
  <c r="AS1742" i="4" s="1"/>
  <c r="AI1743" i="4"/>
  <c r="AJ1743" i="4"/>
  <c r="AR1743" i="4"/>
  <c r="AS1743" i="4" s="1"/>
  <c r="AI1744" i="4"/>
  <c r="AJ1744" i="4"/>
  <c r="AR1744" i="4"/>
  <c r="AS1744" i="4" s="1"/>
  <c r="AI1745" i="4"/>
  <c r="AJ1745" i="4"/>
  <c r="AR1745" i="4"/>
  <c r="AS1745" i="4" s="1"/>
  <c r="AI1746" i="4"/>
  <c r="AJ1746" i="4"/>
  <c r="AR1746" i="4"/>
  <c r="AS1746" i="4" s="1"/>
  <c r="AI1747" i="4"/>
  <c r="AJ1747" i="4"/>
  <c r="AR1747" i="4"/>
  <c r="AS1747" i="4" s="1"/>
  <c r="AI1748" i="4"/>
  <c r="AJ1748" i="4"/>
  <c r="AR1748" i="4"/>
  <c r="AS1748" i="4" s="1"/>
  <c r="AI1749" i="4"/>
  <c r="AJ1749" i="4"/>
  <c r="AR1749" i="4"/>
  <c r="AS1749" i="4" s="1"/>
  <c r="AI1750" i="4"/>
  <c r="AJ1750" i="4"/>
  <c r="AR1750" i="4"/>
  <c r="AS1750" i="4" s="1"/>
  <c r="AI1751" i="4"/>
  <c r="AJ1751" i="4"/>
  <c r="AR1751" i="4"/>
  <c r="AS1751" i="4" s="1"/>
  <c r="AI1752" i="4"/>
  <c r="AJ1752" i="4"/>
  <c r="AR1752" i="4"/>
  <c r="AS1752" i="4" s="1"/>
  <c r="AI1753" i="4"/>
  <c r="AJ1753" i="4"/>
  <c r="AR1753" i="4"/>
  <c r="AS1753" i="4" s="1"/>
  <c r="AI1754" i="4"/>
  <c r="AJ1754" i="4"/>
  <c r="AR1754" i="4"/>
  <c r="AS1754" i="4" s="1"/>
  <c r="AI1755" i="4"/>
  <c r="AJ1755" i="4"/>
  <c r="AR1755" i="4"/>
  <c r="AS1755" i="4" s="1"/>
  <c r="AI1756" i="4"/>
  <c r="AJ1756" i="4"/>
  <c r="AR1756" i="4"/>
  <c r="AS1756" i="4" s="1"/>
  <c r="AI1757" i="4"/>
  <c r="AJ1757" i="4"/>
  <c r="AR1757" i="4"/>
  <c r="AS1757" i="4" s="1"/>
  <c r="AI1758" i="4"/>
  <c r="AJ1758" i="4"/>
  <c r="AR1758" i="4"/>
  <c r="AS1758" i="4" s="1"/>
  <c r="AI1759" i="4"/>
  <c r="AJ1759" i="4"/>
  <c r="AR1759" i="4"/>
  <c r="AS1759" i="4" s="1"/>
  <c r="AI1760" i="4"/>
  <c r="AJ1760" i="4"/>
  <c r="AR1760" i="4"/>
  <c r="AS1760" i="4" s="1"/>
  <c r="AI1761" i="4"/>
  <c r="AJ1761" i="4"/>
  <c r="AR1761" i="4"/>
  <c r="AS1761" i="4" s="1"/>
  <c r="AI1762" i="4"/>
  <c r="AJ1762" i="4"/>
  <c r="AR1762" i="4"/>
  <c r="AS1762" i="4" s="1"/>
  <c r="AI1763" i="4"/>
  <c r="AJ1763" i="4"/>
  <c r="AR1763" i="4"/>
  <c r="AS1763" i="4" s="1"/>
  <c r="AI1764" i="4"/>
  <c r="AJ1764" i="4"/>
  <c r="AR1764" i="4"/>
  <c r="AS1764" i="4" s="1"/>
  <c r="AI1765" i="4"/>
  <c r="AJ1765" i="4"/>
  <c r="AR1765" i="4"/>
  <c r="AS1765" i="4" s="1"/>
  <c r="AI1766" i="4"/>
  <c r="AJ1766" i="4"/>
  <c r="AR1766" i="4"/>
  <c r="AS1766" i="4" s="1"/>
  <c r="AI1767" i="4"/>
  <c r="AJ1767" i="4"/>
  <c r="AR1767" i="4"/>
  <c r="AS1767" i="4" s="1"/>
  <c r="AI1768" i="4"/>
  <c r="AJ1768" i="4"/>
  <c r="AR1768" i="4"/>
  <c r="AS1768" i="4" s="1"/>
  <c r="AI1769" i="4"/>
  <c r="AJ1769" i="4"/>
  <c r="AR1769" i="4"/>
  <c r="AS1769" i="4" s="1"/>
  <c r="AI1770" i="4"/>
  <c r="AJ1770" i="4"/>
  <c r="AR1770" i="4"/>
  <c r="AS1770" i="4" s="1"/>
  <c r="AI1771" i="4"/>
  <c r="AJ1771" i="4"/>
  <c r="AR1771" i="4"/>
  <c r="AS1771" i="4" s="1"/>
  <c r="AI1772" i="4"/>
  <c r="AJ1772" i="4"/>
  <c r="AR1772" i="4"/>
  <c r="AS1772" i="4" s="1"/>
  <c r="AI1773" i="4"/>
  <c r="AJ1773" i="4"/>
  <c r="AR1773" i="4"/>
  <c r="AS1773" i="4" s="1"/>
  <c r="AI1774" i="4"/>
  <c r="AJ1774" i="4"/>
  <c r="AR1774" i="4"/>
  <c r="AS1774" i="4" s="1"/>
  <c r="AI1775" i="4"/>
  <c r="AJ1775" i="4"/>
  <c r="AR1775" i="4"/>
  <c r="AS1775" i="4" s="1"/>
  <c r="AI1776" i="4"/>
  <c r="AJ1776" i="4"/>
  <c r="AR1776" i="4"/>
  <c r="AS1776" i="4" s="1"/>
  <c r="AI1777" i="4"/>
  <c r="AJ1777" i="4"/>
  <c r="AR1777" i="4"/>
  <c r="AS1777" i="4" s="1"/>
  <c r="AI1778" i="4"/>
  <c r="AJ1778" i="4"/>
  <c r="AR1778" i="4"/>
  <c r="AS1778" i="4" s="1"/>
  <c r="AI1779" i="4"/>
  <c r="AJ1779" i="4"/>
  <c r="AR1779" i="4"/>
  <c r="AS1779" i="4" s="1"/>
  <c r="AI1780" i="4"/>
  <c r="AJ1780" i="4"/>
  <c r="AR1780" i="4"/>
  <c r="AS1780" i="4" s="1"/>
  <c r="AI1781" i="4"/>
  <c r="AJ1781" i="4"/>
  <c r="AR1781" i="4"/>
  <c r="AS1781" i="4" s="1"/>
  <c r="AI1782" i="4"/>
  <c r="AJ1782" i="4"/>
  <c r="AR1782" i="4"/>
  <c r="AS1782" i="4" s="1"/>
  <c r="AI1783" i="4"/>
  <c r="AJ1783" i="4"/>
  <c r="AR1783" i="4"/>
  <c r="AS1783" i="4" s="1"/>
  <c r="AI1784" i="4"/>
  <c r="AJ1784" i="4"/>
  <c r="AR1784" i="4"/>
  <c r="AS1784" i="4" s="1"/>
  <c r="AI1785" i="4"/>
  <c r="AJ1785" i="4"/>
  <c r="AR1785" i="4"/>
  <c r="AS1785" i="4" s="1"/>
  <c r="AI1786" i="4"/>
  <c r="AJ1786" i="4"/>
  <c r="AR1786" i="4"/>
  <c r="AS1786" i="4" s="1"/>
  <c r="AI1787" i="4"/>
  <c r="AJ1787" i="4"/>
  <c r="AR1787" i="4"/>
  <c r="AS1787" i="4" s="1"/>
  <c r="AI1788" i="4"/>
  <c r="AJ1788" i="4"/>
  <c r="AR1788" i="4"/>
  <c r="AS1788" i="4" s="1"/>
  <c r="AI1789" i="4"/>
  <c r="AJ1789" i="4"/>
  <c r="AR1789" i="4"/>
  <c r="AS1789" i="4" s="1"/>
  <c r="AI1790" i="4"/>
  <c r="AJ1790" i="4"/>
  <c r="AR1790" i="4"/>
  <c r="AS1790" i="4" s="1"/>
  <c r="AI1791" i="4"/>
  <c r="AJ1791" i="4"/>
  <c r="AR1791" i="4"/>
  <c r="AS1791" i="4" s="1"/>
  <c r="AI1792" i="4"/>
  <c r="AJ1792" i="4"/>
  <c r="AR1792" i="4"/>
  <c r="AS1792" i="4" s="1"/>
  <c r="AI1793" i="4"/>
  <c r="AJ1793" i="4"/>
  <c r="AR1793" i="4"/>
  <c r="AS1793" i="4" s="1"/>
  <c r="AI1794" i="4"/>
  <c r="AJ1794" i="4"/>
  <c r="AR1794" i="4"/>
  <c r="AS1794" i="4" s="1"/>
  <c r="AI1795" i="4"/>
  <c r="AJ1795" i="4"/>
  <c r="AR1795" i="4"/>
  <c r="AS1795" i="4" s="1"/>
  <c r="AI1796" i="4"/>
  <c r="AJ1796" i="4"/>
  <c r="AR1796" i="4"/>
  <c r="AS1796" i="4" s="1"/>
  <c r="AI1797" i="4"/>
  <c r="AJ1797" i="4"/>
  <c r="AR1797" i="4"/>
  <c r="AS1797" i="4" s="1"/>
  <c r="AI1798" i="4"/>
  <c r="AJ1798" i="4"/>
  <c r="AR1798" i="4"/>
  <c r="AS1798" i="4" s="1"/>
  <c r="AI1799" i="4"/>
  <c r="AJ1799" i="4"/>
  <c r="AR1799" i="4"/>
  <c r="AS1799" i="4" s="1"/>
  <c r="AI1800" i="4"/>
  <c r="AJ1800" i="4"/>
  <c r="AR1800" i="4"/>
  <c r="AS1800" i="4" s="1"/>
  <c r="AI1801" i="4"/>
  <c r="AJ1801" i="4"/>
  <c r="AR1801" i="4"/>
  <c r="AS1801" i="4" s="1"/>
  <c r="AI1802" i="4"/>
  <c r="AJ1802" i="4"/>
  <c r="AR1802" i="4"/>
  <c r="AS1802" i="4" s="1"/>
  <c r="AI1803" i="4"/>
  <c r="AJ1803" i="4"/>
  <c r="AR1803" i="4"/>
  <c r="AS1803" i="4" s="1"/>
  <c r="AI1804" i="4"/>
  <c r="AJ1804" i="4"/>
  <c r="AR1804" i="4"/>
  <c r="AS1804" i="4" s="1"/>
  <c r="AI1805" i="4"/>
  <c r="AJ1805" i="4"/>
  <c r="AR1805" i="4"/>
  <c r="AS1805" i="4"/>
  <c r="AI1806" i="4"/>
  <c r="AJ1806" i="4"/>
  <c r="AR1806" i="4"/>
  <c r="AS1806" i="4" s="1"/>
  <c r="AI1807" i="4"/>
  <c r="AJ1807" i="4"/>
  <c r="AR1807" i="4"/>
  <c r="AS1807" i="4" s="1"/>
  <c r="AI1808" i="4"/>
  <c r="AJ1808" i="4"/>
  <c r="AR1808" i="4"/>
  <c r="AS1808" i="4" s="1"/>
  <c r="AI1809" i="4"/>
  <c r="AJ1809" i="4"/>
  <c r="AR1809" i="4"/>
  <c r="AS1809" i="4"/>
  <c r="BG1691" i="4"/>
  <c r="BG1692" i="4"/>
  <c r="BG1693" i="4"/>
  <c r="BG1694" i="4"/>
  <c r="BG1695" i="4"/>
  <c r="BG1696" i="4"/>
  <c r="BG1697" i="4"/>
  <c r="BG1698" i="4"/>
  <c r="BG1699" i="4"/>
  <c r="BG1700" i="4"/>
  <c r="BG1701" i="4"/>
  <c r="BG1702" i="4"/>
  <c r="BG1703" i="4"/>
  <c r="BG1704" i="4"/>
  <c r="BG1705" i="4"/>
  <c r="BG1706" i="4"/>
  <c r="BG1707" i="4"/>
  <c r="BG1708" i="4"/>
  <c r="BG1709" i="4"/>
  <c r="BG1710" i="4"/>
  <c r="BG1711" i="4"/>
  <c r="BG1712" i="4"/>
  <c r="BG1713" i="4"/>
  <c r="BG1714" i="4"/>
  <c r="BG1715" i="4"/>
  <c r="BG1716" i="4"/>
  <c r="BG1717" i="4"/>
  <c r="BG1718" i="4"/>
  <c r="BG1719" i="4"/>
  <c r="BG1720" i="4"/>
  <c r="BG1721" i="4"/>
  <c r="BG1722" i="4"/>
  <c r="BG1723" i="4"/>
  <c r="BG1724" i="4"/>
  <c r="BG1725" i="4"/>
  <c r="BG1726" i="4"/>
  <c r="BG1727" i="4"/>
  <c r="BG1728" i="4"/>
  <c r="BG1729" i="4"/>
  <c r="BG1730" i="4"/>
  <c r="BG1731" i="4"/>
  <c r="BG1732" i="4"/>
  <c r="BG1733" i="4"/>
  <c r="BG1734" i="4"/>
  <c r="BG1735" i="4"/>
  <c r="BG1736" i="4"/>
  <c r="BG1737" i="4"/>
  <c r="BG1738" i="4"/>
  <c r="BG1739" i="4"/>
  <c r="BG1740" i="4"/>
  <c r="BG1741" i="4"/>
  <c r="BG1742" i="4"/>
  <c r="BG1743" i="4"/>
  <c r="BG1744" i="4"/>
  <c r="BG1745" i="4"/>
  <c r="BG1746" i="4"/>
  <c r="BG1747" i="4"/>
  <c r="BG1748" i="4"/>
  <c r="BG1749" i="4"/>
  <c r="BG1750" i="4"/>
  <c r="BG1751" i="4"/>
  <c r="BG1752" i="4"/>
  <c r="BG1753" i="4"/>
  <c r="BG1754" i="4"/>
  <c r="BG1755" i="4"/>
  <c r="BG1756" i="4"/>
  <c r="BG1757" i="4"/>
  <c r="BG1758" i="4"/>
  <c r="BG1759" i="4"/>
  <c r="BG1760" i="4"/>
  <c r="BG1761" i="4"/>
  <c r="BG1762" i="4"/>
  <c r="BG1763" i="4"/>
  <c r="BG1764" i="4"/>
  <c r="BG1765" i="4"/>
  <c r="BG1766" i="4"/>
  <c r="BG1767" i="4"/>
  <c r="BG1768" i="4"/>
  <c r="BG1769" i="4"/>
  <c r="BG1770" i="4"/>
  <c r="BG1771" i="4"/>
  <c r="BG1772" i="4"/>
  <c r="BG1773" i="4"/>
  <c r="BG1774" i="4"/>
  <c r="BG1775" i="4"/>
  <c r="BG1776" i="4"/>
  <c r="BG1777" i="4"/>
  <c r="BG1778" i="4"/>
  <c r="BG1779" i="4"/>
  <c r="BG1780" i="4"/>
  <c r="BG1781" i="4"/>
  <c r="BG1782" i="4"/>
  <c r="BG1783" i="4"/>
  <c r="BG1784" i="4"/>
  <c r="BG1785" i="4"/>
  <c r="BG1786" i="4"/>
  <c r="BG1787" i="4"/>
  <c r="BG1788" i="4"/>
  <c r="BG1789" i="4"/>
  <c r="BG1790" i="4"/>
  <c r="BG1791" i="4"/>
  <c r="BG1792" i="4"/>
  <c r="BG1793" i="4"/>
  <c r="BG1794" i="4"/>
  <c r="BG1795" i="4"/>
  <c r="BG1796" i="4"/>
  <c r="BG1797" i="4"/>
  <c r="BG1798" i="4"/>
  <c r="BG1799" i="4"/>
  <c r="BG1800" i="4"/>
  <c r="BG1801" i="4"/>
  <c r="BG1802" i="4"/>
  <c r="BG1803" i="4"/>
  <c r="BG1804" i="4"/>
  <c r="BG1805" i="4"/>
  <c r="BG1806" i="4"/>
  <c r="BG1807" i="4"/>
  <c r="BG1808" i="4"/>
  <c r="BG1809" i="4"/>
  <c r="BG1690" i="4"/>
  <c r="AX2119" i="4" l="1"/>
  <c r="AX2117" i="4"/>
  <c r="AX2115" i="4"/>
  <c r="AX2113" i="4"/>
  <c r="AX2111" i="4"/>
  <c r="AX2109" i="4"/>
  <c r="AX2107" i="4"/>
  <c r="AX2105" i="4"/>
  <c r="AX2103" i="4"/>
  <c r="AX2101" i="4"/>
  <c r="AX2099" i="4"/>
  <c r="AX2097" i="4"/>
  <c r="AX2095" i="4"/>
  <c r="AX2093" i="4"/>
  <c r="AX2091" i="4"/>
  <c r="AX2089" i="4"/>
  <c r="AX2087" i="4"/>
  <c r="AX2085" i="4"/>
  <c r="AX2083" i="4"/>
  <c r="AX2081" i="4"/>
  <c r="AX2079" i="4"/>
  <c r="AX2077" i="4"/>
  <c r="AX2075" i="4"/>
  <c r="AX2073" i="4"/>
  <c r="AX2071" i="4"/>
  <c r="AX2069" i="4"/>
  <c r="AX2067" i="4"/>
  <c r="AX2065" i="4"/>
  <c r="AX2063" i="4"/>
  <c r="AX2061" i="4"/>
  <c r="AX2059" i="4"/>
  <c r="AX2057" i="4"/>
  <c r="AX2055" i="4"/>
  <c r="AX2053" i="4"/>
  <c r="AX2051" i="4"/>
  <c r="AX2049" i="4"/>
  <c r="AX2047" i="4"/>
  <c r="AX2045" i="4"/>
  <c r="AX2043" i="4"/>
  <c r="AX2041" i="4"/>
  <c r="AX2039" i="4"/>
  <c r="AX2037" i="4"/>
  <c r="AX2035" i="4"/>
  <c r="AX2033" i="4"/>
  <c r="AX2031" i="4"/>
  <c r="AX2029" i="4"/>
  <c r="AX2027" i="4"/>
  <c r="AX2025" i="4"/>
  <c r="AX2023" i="4"/>
  <c r="AX2021" i="4"/>
  <c r="AX2019" i="4"/>
  <c r="BA2115" i="4"/>
  <c r="BA2107" i="4"/>
  <c r="BA2097" i="4"/>
  <c r="BA2087" i="4"/>
  <c r="BA2077" i="4"/>
  <c r="BA2069" i="4"/>
  <c r="BA2059" i="4"/>
  <c r="BA2049" i="4"/>
  <c r="BA2039" i="4"/>
  <c r="BA2027" i="4"/>
  <c r="BA2118" i="4"/>
  <c r="BA2116" i="4"/>
  <c r="BA2114" i="4"/>
  <c r="BA2112" i="4"/>
  <c r="BA2110" i="4"/>
  <c r="BA2108" i="4"/>
  <c r="BA2106" i="4"/>
  <c r="BA2104" i="4"/>
  <c r="BA2102" i="4"/>
  <c r="BA2100" i="4"/>
  <c r="BA2098" i="4"/>
  <c r="BA2096" i="4"/>
  <c r="BA2094" i="4"/>
  <c r="BA2092" i="4"/>
  <c r="BA2090" i="4"/>
  <c r="BA2088" i="4"/>
  <c r="BA2086" i="4"/>
  <c r="BA2084" i="4"/>
  <c r="BA2082" i="4"/>
  <c r="BA2080" i="4"/>
  <c r="BA2078" i="4"/>
  <c r="BA2076" i="4"/>
  <c r="BA2074" i="4"/>
  <c r="BA2072" i="4"/>
  <c r="BA2070" i="4"/>
  <c r="BA2068" i="4"/>
  <c r="BA2066" i="4"/>
  <c r="BA2064" i="4"/>
  <c r="BA2062" i="4"/>
  <c r="BA2060" i="4"/>
  <c r="BA2058" i="4"/>
  <c r="BA2056" i="4"/>
  <c r="BA2054" i="4"/>
  <c r="BA2052" i="4"/>
  <c r="BA2050" i="4"/>
  <c r="BA2048" i="4"/>
  <c r="BA2046" i="4"/>
  <c r="BA2044" i="4"/>
  <c r="BA2042" i="4"/>
  <c r="BA2040" i="4"/>
  <c r="BA2038" i="4"/>
  <c r="BA2036" i="4"/>
  <c r="BA2034" i="4"/>
  <c r="BA2032" i="4"/>
  <c r="BA2030" i="4"/>
  <c r="BA2028" i="4"/>
  <c r="BA2026" i="4"/>
  <c r="BA2024" i="4"/>
  <c r="BA2022" i="4"/>
  <c r="BA2020" i="4"/>
  <c r="BA2095" i="4"/>
  <c r="BA2063" i="4"/>
  <c r="AZ2118" i="4"/>
  <c r="AZ2116" i="4"/>
  <c r="AZ2114" i="4"/>
  <c r="AZ2112" i="4"/>
  <c r="AZ2110" i="4"/>
  <c r="AZ2108" i="4"/>
  <c r="AZ2106" i="4"/>
  <c r="AZ2104" i="4"/>
  <c r="AZ2102" i="4"/>
  <c r="AZ2100" i="4"/>
  <c r="AZ2098" i="4"/>
  <c r="AZ2096" i="4"/>
  <c r="AZ2094" i="4"/>
  <c r="AZ2092" i="4"/>
  <c r="AZ2090" i="4"/>
  <c r="AZ2088" i="4"/>
  <c r="AZ2086" i="4"/>
  <c r="AZ2084" i="4"/>
  <c r="AZ2082" i="4"/>
  <c r="AZ2080" i="4"/>
  <c r="AZ2078" i="4"/>
  <c r="AZ2076" i="4"/>
  <c r="AZ2074" i="4"/>
  <c r="AZ2072" i="4"/>
  <c r="AZ2070" i="4"/>
  <c r="AZ2068" i="4"/>
  <c r="AZ2066" i="4"/>
  <c r="AZ2064" i="4"/>
  <c r="AZ2062" i="4"/>
  <c r="AZ2060" i="4"/>
  <c r="AZ2058" i="4"/>
  <c r="AZ2056" i="4"/>
  <c r="AZ2054" i="4"/>
  <c r="AZ2052" i="4"/>
  <c r="AZ2050" i="4"/>
  <c r="AZ2048" i="4"/>
  <c r="AZ2046" i="4"/>
  <c r="AZ2044" i="4"/>
  <c r="AZ2042" i="4"/>
  <c r="AZ2040" i="4"/>
  <c r="AZ2038" i="4"/>
  <c r="AZ2036" i="4"/>
  <c r="AZ2034" i="4"/>
  <c r="AZ2032" i="4"/>
  <c r="AZ2030" i="4"/>
  <c r="AZ2028" i="4"/>
  <c r="AZ2026" i="4"/>
  <c r="AZ2024" i="4"/>
  <c r="AZ2022" i="4"/>
  <c r="AZ2020" i="4"/>
  <c r="BA2113" i="4"/>
  <c r="BA2101" i="4"/>
  <c r="BA2089" i="4"/>
  <c r="BA2079" i="4"/>
  <c r="BA2067" i="4"/>
  <c r="BA2053" i="4"/>
  <c r="BA2043" i="4"/>
  <c r="BA2031" i="4"/>
  <c r="BA2021" i="4"/>
  <c r="AY2118" i="4"/>
  <c r="AY2116" i="4"/>
  <c r="AY2114" i="4"/>
  <c r="AY2112" i="4"/>
  <c r="AY2110" i="4"/>
  <c r="AY2108" i="4"/>
  <c r="AY2106" i="4"/>
  <c r="AY2104" i="4"/>
  <c r="AY2102" i="4"/>
  <c r="AY2100" i="4"/>
  <c r="AY2098" i="4"/>
  <c r="AY2096" i="4"/>
  <c r="AY2094" i="4"/>
  <c r="AY2092" i="4"/>
  <c r="AY2090" i="4"/>
  <c r="AY2088" i="4"/>
  <c r="AY2086" i="4"/>
  <c r="AY2084" i="4"/>
  <c r="AY2082" i="4"/>
  <c r="AY2080" i="4"/>
  <c r="AY2078" i="4"/>
  <c r="AY2076" i="4"/>
  <c r="AY2074" i="4"/>
  <c r="AY2072" i="4"/>
  <c r="AY2070" i="4"/>
  <c r="AY2068" i="4"/>
  <c r="AY2066" i="4"/>
  <c r="AY2064" i="4"/>
  <c r="AY2062" i="4"/>
  <c r="AY2060" i="4"/>
  <c r="AY2058" i="4"/>
  <c r="AY2056" i="4"/>
  <c r="AY2054" i="4"/>
  <c r="AY2052" i="4"/>
  <c r="AY2050" i="4"/>
  <c r="AY2048" i="4"/>
  <c r="AY2046" i="4"/>
  <c r="AY2044" i="4"/>
  <c r="AY2042" i="4"/>
  <c r="AY2040" i="4"/>
  <c r="AY2038" i="4"/>
  <c r="AY2036" i="4"/>
  <c r="AY2034" i="4"/>
  <c r="AY2032" i="4"/>
  <c r="AY2030" i="4"/>
  <c r="AY2028" i="4"/>
  <c r="AY2026" i="4"/>
  <c r="AY2024" i="4"/>
  <c r="AY2022" i="4"/>
  <c r="AY2020" i="4"/>
  <c r="BA2117" i="4"/>
  <c r="BA2109" i="4"/>
  <c r="BA2105" i="4"/>
  <c r="BA2099" i="4"/>
  <c r="BA2093" i="4"/>
  <c r="BA2085" i="4"/>
  <c r="BA2081" i="4"/>
  <c r="BA2075" i="4"/>
  <c r="BA2071" i="4"/>
  <c r="BA2061" i="4"/>
  <c r="BA2055" i="4"/>
  <c r="BA2047" i="4"/>
  <c r="BA2041" i="4"/>
  <c r="BA2033" i="4"/>
  <c r="BA2025" i="4"/>
  <c r="BA2019" i="4"/>
  <c r="AX2118" i="4"/>
  <c r="AX2116" i="4"/>
  <c r="AX2114" i="4"/>
  <c r="AX2112" i="4"/>
  <c r="AX2110" i="4"/>
  <c r="AX2108" i="4"/>
  <c r="AX2106" i="4"/>
  <c r="AX2104" i="4"/>
  <c r="AX2102" i="4"/>
  <c r="AX2100" i="4"/>
  <c r="AX2098" i="4"/>
  <c r="AX2096" i="4"/>
  <c r="AX2094" i="4"/>
  <c r="AX2092" i="4"/>
  <c r="AX2090" i="4"/>
  <c r="AX2088" i="4"/>
  <c r="AX2086" i="4"/>
  <c r="AX2084" i="4"/>
  <c r="AX2082" i="4"/>
  <c r="AX2080" i="4"/>
  <c r="AX2078" i="4"/>
  <c r="AX2076" i="4"/>
  <c r="AX2074" i="4"/>
  <c r="AX2072" i="4"/>
  <c r="AX2070" i="4"/>
  <c r="AX2068" i="4"/>
  <c r="AX2066" i="4"/>
  <c r="AX2064" i="4"/>
  <c r="AX2062" i="4"/>
  <c r="AX2060" i="4"/>
  <c r="AX2058" i="4"/>
  <c r="AX2056" i="4"/>
  <c r="AX2054" i="4"/>
  <c r="AX2052" i="4"/>
  <c r="AX2050" i="4"/>
  <c r="AX2048" i="4"/>
  <c r="AX2046" i="4"/>
  <c r="AX2044" i="4"/>
  <c r="AX2042" i="4"/>
  <c r="AX2040" i="4"/>
  <c r="AX2038" i="4"/>
  <c r="AX2036" i="4"/>
  <c r="AX2034" i="4"/>
  <c r="AX2032" i="4"/>
  <c r="AX2030" i="4"/>
  <c r="AX2028" i="4"/>
  <c r="AX2026" i="4"/>
  <c r="AX2024" i="4"/>
  <c r="AX2022" i="4"/>
  <c r="AX2020" i="4"/>
  <c r="AY2119" i="4"/>
  <c r="BA2111" i="4"/>
  <c r="BA2103" i="4"/>
  <c r="BA2091" i="4"/>
  <c r="BA2083" i="4"/>
  <c r="BA2073" i="4"/>
  <c r="BA2065" i="4"/>
  <c r="BA2057" i="4"/>
  <c r="BA2051" i="4"/>
  <c r="BA2045" i="4"/>
  <c r="BA2035" i="4"/>
  <c r="BA2029" i="4"/>
  <c r="BA2023" i="4"/>
  <c r="AZ2115" i="4"/>
  <c r="AZ2107" i="4"/>
  <c r="AZ2099" i="4"/>
  <c r="AZ2091" i="4"/>
  <c r="AZ2083" i="4"/>
  <c r="AZ2075" i="4"/>
  <c r="AZ2067" i="4"/>
  <c r="AZ2059" i="4"/>
  <c r="AZ2051" i="4"/>
  <c r="AZ2043" i="4"/>
  <c r="AY2037" i="4"/>
  <c r="AY2029" i="4"/>
  <c r="AY2021" i="4"/>
  <c r="AZ2093" i="4"/>
  <c r="AZ2045" i="4"/>
  <c r="AZ2037" i="4"/>
  <c r="AY2115" i="4"/>
  <c r="AY2107" i="4"/>
  <c r="AY2099" i="4"/>
  <c r="AY2091" i="4"/>
  <c r="AY2083" i="4"/>
  <c r="AY2075" i="4"/>
  <c r="AY2067" i="4"/>
  <c r="AY2059" i="4"/>
  <c r="AY2051" i="4"/>
  <c r="AY2043" i="4"/>
  <c r="AZ2035" i="4"/>
  <c r="AZ2027" i="4"/>
  <c r="AZ2019" i="4"/>
  <c r="AZ2041" i="4"/>
  <c r="AY2027" i="4"/>
  <c r="AY2057" i="4"/>
  <c r="AZ2111" i="4"/>
  <c r="AY2025" i="4"/>
  <c r="AZ2117" i="4"/>
  <c r="AZ2085" i="4"/>
  <c r="AZ2053" i="4"/>
  <c r="AY2031" i="4"/>
  <c r="AY2077" i="4"/>
  <c r="AZ2113" i="4"/>
  <c r="AZ2105" i="4"/>
  <c r="AZ2097" i="4"/>
  <c r="AZ2089" i="4"/>
  <c r="AZ2081" i="4"/>
  <c r="AZ2073" i="4"/>
  <c r="AZ2065" i="4"/>
  <c r="AZ2057" i="4"/>
  <c r="AZ2049" i="4"/>
  <c r="AY2035" i="4"/>
  <c r="AY2019" i="4"/>
  <c r="AZ2095" i="4"/>
  <c r="AZ2079" i="4"/>
  <c r="AZ2063" i="4"/>
  <c r="AZ2047" i="4"/>
  <c r="AY2033" i="4"/>
  <c r="AZ2101" i="4"/>
  <c r="AZ2061" i="4"/>
  <c r="AY2023" i="4"/>
  <c r="AY2117" i="4"/>
  <c r="AY2093" i="4"/>
  <c r="AY2061" i="4"/>
  <c r="AZ2029" i="4"/>
  <c r="AY2113" i="4"/>
  <c r="AY2105" i="4"/>
  <c r="AY2097" i="4"/>
  <c r="AY2089" i="4"/>
  <c r="AY2081" i="4"/>
  <c r="AY2073" i="4"/>
  <c r="AY2065" i="4"/>
  <c r="AY2049" i="4"/>
  <c r="AY2041" i="4"/>
  <c r="AZ2033" i="4"/>
  <c r="AZ2025" i="4"/>
  <c r="BA2119" i="4"/>
  <c r="AZ2103" i="4"/>
  <c r="AZ2087" i="4"/>
  <c r="AZ2071" i="4"/>
  <c r="AZ2055" i="4"/>
  <c r="AZ2039" i="4"/>
  <c r="AZ2069" i="4"/>
  <c r="AY2101" i="4"/>
  <c r="AY2045" i="4"/>
  <c r="AZ2119" i="4"/>
  <c r="AY2111" i="4"/>
  <c r="AY2103" i="4"/>
  <c r="AY2095" i="4"/>
  <c r="AY2087" i="4"/>
  <c r="AY2079" i="4"/>
  <c r="AY2071" i="4"/>
  <c r="AY2063" i="4"/>
  <c r="AY2055" i="4"/>
  <c r="AY2047" i="4"/>
  <c r="AY2039" i="4"/>
  <c r="AZ2031" i="4"/>
  <c r="AZ2023" i="4"/>
  <c r="AZ2109" i="4"/>
  <c r="AZ2077" i="4"/>
  <c r="BA2037" i="4"/>
  <c r="AY2109" i="4"/>
  <c r="AY2069" i="4"/>
  <c r="AY2053" i="4"/>
  <c r="AZ2021" i="4"/>
  <c r="AY2085" i="4"/>
  <c r="AI1852" i="4"/>
  <c r="AI1860" i="4"/>
  <c r="AI1868" i="4"/>
  <c r="AG1868" i="4" s="1"/>
  <c r="AI1876" i="4"/>
  <c r="AI1884" i="4"/>
  <c r="AI1892" i="4"/>
  <c r="AI1900" i="4"/>
  <c r="AI1908" i="4"/>
  <c r="AI1916" i="4"/>
  <c r="AI1924" i="4"/>
  <c r="AI1932" i="4"/>
  <c r="AG1932" i="4" s="1"/>
  <c r="AI1940" i="4"/>
  <c r="AI1948" i="4"/>
  <c r="AI1956" i="4"/>
  <c r="AI1964" i="4"/>
  <c r="AK1852" i="4"/>
  <c r="AK1860" i="4"/>
  <c r="AK1868" i="4"/>
  <c r="AK1876" i="4"/>
  <c r="AG1876" i="4" s="1"/>
  <c r="AK1884" i="4"/>
  <c r="AK1892" i="4"/>
  <c r="AK1900" i="4"/>
  <c r="AK1908" i="4"/>
  <c r="AK1916" i="4"/>
  <c r="AK1924" i="4"/>
  <c r="AK1932" i="4"/>
  <c r="AK1940" i="4"/>
  <c r="AG1940" i="4" s="1"/>
  <c r="AK1948" i="4"/>
  <c r="AK1956" i="4"/>
  <c r="AK1964" i="4"/>
  <c r="AK1856" i="4"/>
  <c r="AK1880" i="4"/>
  <c r="AK1920" i="4"/>
  <c r="AK1952" i="4"/>
  <c r="AK1968" i="4"/>
  <c r="AK1874" i="4"/>
  <c r="AK1930" i="4"/>
  <c r="AI1875" i="4"/>
  <c r="AI1915" i="4"/>
  <c r="AK1859" i="4"/>
  <c r="AK1899" i="4"/>
  <c r="AK1963" i="4"/>
  <c r="AI1853" i="4"/>
  <c r="AI1861" i="4"/>
  <c r="AI1869" i="4"/>
  <c r="AI1877" i="4"/>
  <c r="AI1885" i="4"/>
  <c r="AI1893" i="4"/>
  <c r="AI1901" i="4"/>
  <c r="AI1909" i="4"/>
  <c r="AI1917" i="4"/>
  <c r="AI1925" i="4"/>
  <c r="AI1933" i="4"/>
  <c r="AG1933" i="4" s="1"/>
  <c r="AI1941" i="4"/>
  <c r="AI1949" i="4"/>
  <c r="AI1957" i="4"/>
  <c r="AI1965" i="4"/>
  <c r="AK1853" i="4"/>
  <c r="AK1861" i="4"/>
  <c r="AK1869" i="4"/>
  <c r="AK1877" i="4"/>
  <c r="AK1885" i="4"/>
  <c r="AK1893" i="4"/>
  <c r="AK1901" i="4"/>
  <c r="AK1909" i="4"/>
  <c r="AK1917" i="4"/>
  <c r="AK1925" i="4"/>
  <c r="AK1933" i="4"/>
  <c r="AK1941" i="4"/>
  <c r="AK1949" i="4"/>
  <c r="AK1957" i="4"/>
  <c r="AK1965" i="4"/>
  <c r="AK1864" i="4"/>
  <c r="AK1896" i="4"/>
  <c r="AK1928" i="4"/>
  <c r="AK1858" i="4"/>
  <c r="AK1914" i="4"/>
  <c r="AK1970" i="4"/>
  <c r="AI1891" i="4"/>
  <c r="AI1923" i="4"/>
  <c r="AI1851" i="4"/>
  <c r="AK1915" i="4"/>
  <c r="AK1851" i="4"/>
  <c r="AI1854" i="4"/>
  <c r="AI1862" i="4"/>
  <c r="AI1870" i="4"/>
  <c r="AI1878" i="4"/>
  <c r="AI1886" i="4"/>
  <c r="AI1894" i="4"/>
  <c r="AI1902" i="4"/>
  <c r="AI1910" i="4"/>
  <c r="AI1918" i="4"/>
  <c r="AI1926" i="4"/>
  <c r="AI1934" i="4"/>
  <c r="AI1942" i="4"/>
  <c r="AI1950" i="4"/>
  <c r="AI1958" i="4"/>
  <c r="AI1966" i="4"/>
  <c r="AK1854" i="4"/>
  <c r="AK1862" i="4"/>
  <c r="AK1870" i="4"/>
  <c r="AK1878" i="4"/>
  <c r="AK1886" i="4"/>
  <c r="AK1894" i="4"/>
  <c r="AK1902" i="4"/>
  <c r="AK1910" i="4"/>
  <c r="AK1918" i="4"/>
  <c r="AK1926" i="4"/>
  <c r="AK1934" i="4"/>
  <c r="AK1942" i="4"/>
  <c r="AK1950" i="4"/>
  <c r="AK1958" i="4"/>
  <c r="AK1966" i="4"/>
  <c r="AI1968" i="4"/>
  <c r="AK1888" i="4"/>
  <c r="AK1944" i="4"/>
  <c r="AK1890" i="4"/>
  <c r="AK1922" i="4"/>
  <c r="AI1883" i="4"/>
  <c r="AI1963" i="4"/>
  <c r="AG1963" i="4" s="1"/>
  <c r="AK1923" i="4"/>
  <c r="AI1855" i="4"/>
  <c r="AI1863" i="4"/>
  <c r="AI1871" i="4"/>
  <c r="AI1879" i="4"/>
  <c r="AI1887" i="4"/>
  <c r="AI1895" i="4"/>
  <c r="AI1903" i="4"/>
  <c r="AI1911" i="4"/>
  <c r="AI1919" i="4"/>
  <c r="AI1927" i="4"/>
  <c r="AI1935" i="4"/>
  <c r="AI1943" i="4"/>
  <c r="AI1951" i="4"/>
  <c r="AI1959" i="4"/>
  <c r="AI1967" i="4"/>
  <c r="AK1855" i="4"/>
  <c r="AK1863" i="4"/>
  <c r="AK1871" i="4"/>
  <c r="AK1879" i="4"/>
  <c r="AK1887" i="4"/>
  <c r="AK1895" i="4"/>
  <c r="AK1903" i="4"/>
  <c r="AK1911" i="4"/>
  <c r="AK1919" i="4"/>
  <c r="AK1927" i="4"/>
  <c r="AK1935" i="4"/>
  <c r="AK1943" i="4"/>
  <c r="AK1951" i="4"/>
  <c r="AK1959" i="4"/>
  <c r="AK1967" i="4"/>
  <c r="AI1952" i="4"/>
  <c r="AK1912" i="4"/>
  <c r="AK1960" i="4"/>
  <c r="AK1882" i="4"/>
  <c r="AK1938" i="4"/>
  <c r="AI1859" i="4"/>
  <c r="AI1931" i="4"/>
  <c r="AK1867" i="4"/>
  <c r="AK1907" i="4"/>
  <c r="AK1939" i="4"/>
  <c r="AI1856" i="4"/>
  <c r="AI1864" i="4"/>
  <c r="AI1872" i="4"/>
  <c r="AI1880" i="4"/>
  <c r="AI1888" i="4"/>
  <c r="AI1896" i="4"/>
  <c r="AI1904" i="4"/>
  <c r="AI1912" i="4"/>
  <c r="AI1920" i="4"/>
  <c r="AI1928" i="4"/>
  <c r="AI1936" i="4"/>
  <c r="AI1944" i="4"/>
  <c r="AI1960" i="4"/>
  <c r="AK1872" i="4"/>
  <c r="AK1904" i="4"/>
  <c r="AK1936" i="4"/>
  <c r="AK1906" i="4"/>
  <c r="AK1954" i="4"/>
  <c r="AI1899" i="4"/>
  <c r="AI1947" i="4"/>
  <c r="AK1875" i="4"/>
  <c r="AG1875" i="4" s="1"/>
  <c r="AK1931" i="4"/>
  <c r="AI1857" i="4"/>
  <c r="AI1865" i="4"/>
  <c r="AI1873" i="4"/>
  <c r="AI1881" i="4"/>
  <c r="AI1889" i="4"/>
  <c r="AI1897" i="4"/>
  <c r="AI1905" i="4"/>
  <c r="AI1913" i="4"/>
  <c r="AI1921" i="4"/>
  <c r="AI1929" i="4"/>
  <c r="AI1937" i="4"/>
  <c r="AI1945" i="4"/>
  <c r="AI1953" i="4"/>
  <c r="AI1961" i="4"/>
  <c r="AI1969" i="4"/>
  <c r="AK1857" i="4"/>
  <c r="AK1865" i="4"/>
  <c r="AK1873" i="4"/>
  <c r="AK1881" i="4"/>
  <c r="AK1889" i="4"/>
  <c r="AK1897" i="4"/>
  <c r="AK1905" i="4"/>
  <c r="AK1913" i="4"/>
  <c r="AK1921" i="4"/>
  <c r="AK1929" i="4"/>
  <c r="AK1937" i="4"/>
  <c r="AK1945" i="4"/>
  <c r="AK1953" i="4"/>
  <c r="AK1961" i="4"/>
  <c r="AK1969" i="4"/>
  <c r="AI1970" i="4"/>
  <c r="AK1946" i="4"/>
  <c r="AI1867" i="4"/>
  <c r="AI1939" i="4"/>
  <c r="AG1939" i="4" s="1"/>
  <c r="AK1883" i="4"/>
  <c r="AK1955" i="4"/>
  <c r="AI1858" i="4"/>
  <c r="AI1866" i="4"/>
  <c r="AI1874" i="4"/>
  <c r="AI1882" i="4"/>
  <c r="AI1890" i="4"/>
  <c r="AI1898" i="4"/>
  <c r="AI1906" i="4"/>
  <c r="AI1914" i="4"/>
  <c r="AI1922" i="4"/>
  <c r="AI1930" i="4"/>
  <c r="AI1938" i="4"/>
  <c r="AG1938" i="4" s="1"/>
  <c r="AI1946" i="4"/>
  <c r="AG1946" i="4" s="1"/>
  <c r="AI1954" i="4"/>
  <c r="AI1962" i="4"/>
  <c r="AK1866" i="4"/>
  <c r="AK1898" i="4"/>
  <c r="AK1962" i="4"/>
  <c r="AI1907" i="4"/>
  <c r="AI1955" i="4"/>
  <c r="AK1891" i="4"/>
  <c r="AK1947" i="4"/>
  <c r="AG1902" i="4"/>
  <c r="AG1966" i="4"/>
  <c r="AG1899" i="4"/>
  <c r="AP1714" i="4"/>
  <c r="AP1722" i="4"/>
  <c r="AP1730" i="4"/>
  <c r="AP1738" i="4"/>
  <c r="AP1746" i="4"/>
  <c r="AP1754" i="4"/>
  <c r="AP1762" i="4"/>
  <c r="AP1770" i="4"/>
  <c r="AP1778" i="4"/>
  <c r="AP1786" i="4"/>
  <c r="AP1794" i="4"/>
  <c r="AP1802" i="4"/>
  <c r="AO1714" i="4"/>
  <c r="AO1722" i="4"/>
  <c r="AO1730" i="4"/>
  <c r="AO1738" i="4"/>
  <c r="AO1746" i="4"/>
  <c r="AO1754" i="4"/>
  <c r="AO1762" i="4"/>
  <c r="AO1770" i="4"/>
  <c r="AO1778" i="4"/>
  <c r="AO1786" i="4"/>
  <c r="AO1794" i="4"/>
  <c r="AO1802" i="4"/>
  <c r="AN1803" i="4"/>
  <c r="AN1795" i="4"/>
  <c r="AN1787" i="4"/>
  <c r="AN1779" i="4"/>
  <c r="AN1771" i="4"/>
  <c r="AN1763" i="4"/>
  <c r="AN1755" i="4"/>
  <c r="AN1747" i="4"/>
  <c r="AN1739" i="4"/>
  <c r="AN1731" i="4"/>
  <c r="AN1723" i="4"/>
  <c r="AN1715" i="4"/>
  <c r="AP1715" i="4"/>
  <c r="AP1723" i="4"/>
  <c r="AP1731" i="4"/>
  <c r="AP1739" i="4"/>
  <c r="AP1747" i="4"/>
  <c r="AP1755" i="4"/>
  <c r="AP1763" i="4"/>
  <c r="AP1771" i="4"/>
  <c r="AP1779" i="4"/>
  <c r="AP1787" i="4"/>
  <c r="AP1795" i="4"/>
  <c r="AP1803" i="4"/>
  <c r="AO1715" i="4"/>
  <c r="AO1723" i="4"/>
  <c r="AO1731" i="4"/>
  <c r="AO1739" i="4"/>
  <c r="AO1747" i="4"/>
  <c r="AO1755" i="4"/>
  <c r="AO1763" i="4"/>
  <c r="AO1771" i="4"/>
  <c r="AO1779" i="4"/>
  <c r="AO1787" i="4"/>
  <c r="AO1795" i="4"/>
  <c r="AO1803" i="4"/>
  <c r="AN1802" i="4"/>
  <c r="AN1794" i="4"/>
  <c r="AN1786" i="4"/>
  <c r="AN1778" i="4"/>
  <c r="AN1770" i="4"/>
  <c r="AN1762" i="4"/>
  <c r="AN1754" i="4"/>
  <c r="AN1746" i="4"/>
  <c r="AN1738" i="4"/>
  <c r="AN1730" i="4"/>
  <c r="AN1722" i="4"/>
  <c r="AN1714" i="4"/>
  <c r="AP1716" i="4"/>
  <c r="AP1724" i="4"/>
  <c r="AP1732" i="4"/>
  <c r="AP1740" i="4"/>
  <c r="AP1748" i="4"/>
  <c r="AP1756" i="4"/>
  <c r="AP1764" i="4"/>
  <c r="AP1772" i="4"/>
  <c r="AP1780" i="4"/>
  <c r="AP1788" i="4"/>
  <c r="AP1796" i="4"/>
  <c r="AP1804" i="4"/>
  <c r="AO1716" i="4"/>
  <c r="AO1724" i="4"/>
  <c r="AO1732" i="4"/>
  <c r="AO1740" i="4"/>
  <c r="AO1748" i="4"/>
  <c r="AO1756" i="4"/>
  <c r="AO1764" i="4"/>
  <c r="AO1772" i="4"/>
  <c r="AO1780" i="4"/>
  <c r="AO1788" i="4"/>
  <c r="AO1796" i="4"/>
  <c r="AO1804" i="4"/>
  <c r="AN1809" i="4"/>
  <c r="AN1801" i="4"/>
  <c r="AN1793" i="4"/>
  <c r="AN1785" i="4"/>
  <c r="AN1777" i="4"/>
  <c r="AN1769" i="4"/>
  <c r="AN1761" i="4"/>
  <c r="AN1753" i="4"/>
  <c r="AN1745" i="4"/>
  <c r="AN1737" i="4"/>
  <c r="AN1729" i="4"/>
  <c r="AN1721" i="4"/>
  <c r="AN1713" i="4"/>
  <c r="AP1709" i="4"/>
  <c r="AP1717" i="4"/>
  <c r="AP1725" i="4"/>
  <c r="AP1733" i="4"/>
  <c r="AP1741" i="4"/>
  <c r="AP1749" i="4"/>
  <c r="AP1757" i="4"/>
  <c r="AP1765" i="4"/>
  <c r="AP1773" i="4"/>
  <c r="AP1781" i="4"/>
  <c r="AP1789" i="4"/>
  <c r="AP1797" i="4"/>
  <c r="AP1805" i="4"/>
  <c r="AO1709" i="4"/>
  <c r="AO1717" i="4"/>
  <c r="AO1725" i="4"/>
  <c r="AO1733" i="4"/>
  <c r="AO1741" i="4"/>
  <c r="AO1749" i="4"/>
  <c r="AO1757" i="4"/>
  <c r="AO1765" i="4"/>
  <c r="AO1773" i="4"/>
  <c r="AO1781" i="4"/>
  <c r="AO1789" i="4"/>
  <c r="AO1797" i="4"/>
  <c r="AO1805" i="4"/>
  <c r="AN1808" i="4"/>
  <c r="AN1800" i="4"/>
  <c r="AN1792" i="4"/>
  <c r="AN1784" i="4"/>
  <c r="AN1776" i="4"/>
  <c r="AN1768" i="4"/>
  <c r="AN1760" i="4"/>
  <c r="AN1752" i="4"/>
  <c r="AN1744" i="4"/>
  <c r="AN1736" i="4"/>
  <c r="AN1728" i="4"/>
  <c r="AN1720" i="4"/>
  <c r="AN1712" i="4"/>
  <c r="AP1710" i="4"/>
  <c r="AP1718" i="4"/>
  <c r="AP1726" i="4"/>
  <c r="AP1734" i="4"/>
  <c r="AP1742" i="4"/>
  <c r="AP1750" i="4"/>
  <c r="AP1758" i="4"/>
  <c r="AP1766" i="4"/>
  <c r="AP1774" i="4"/>
  <c r="AP1782" i="4"/>
  <c r="AP1790" i="4"/>
  <c r="AP1798" i="4"/>
  <c r="AP1806" i="4"/>
  <c r="AO1710" i="4"/>
  <c r="AO1718" i="4"/>
  <c r="AO1726" i="4"/>
  <c r="AO1734" i="4"/>
  <c r="AO1742" i="4"/>
  <c r="AO1750" i="4"/>
  <c r="AO1758" i="4"/>
  <c r="AO1766" i="4"/>
  <c r="AO1774" i="4"/>
  <c r="AO1782" i="4"/>
  <c r="AO1790" i="4"/>
  <c r="AO1798" i="4"/>
  <c r="AO1806" i="4"/>
  <c r="AN1807" i="4"/>
  <c r="AN1799" i="4"/>
  <c r="AN1791" i="4"/>
  <c r="AN1783" i="4"/>
  <c r="AN1775" i="4"/>
  <c r="AN1767" i="4"/>
  <c r="AN1759" i="4"/>
  <c r="AN1751" i="4"/>
  <c r="AN1743" i="4"/>
  <c r="AN1735" i="4"/>
  <c r="AN1727" i="4"/>
  <c r="AN1719" i="4"/>
  <c r="AN1711" i="4"/>
  <c r="AP1711" i="4"/>
  <c r="AP1719" i="4"/>
  <c r="AP1727" i="4"/>
  <c r="AP1735" i="4"/>
  <c r="AP1743" i="4"/>
  <c r="AP1751" i="4"/>
  <c r="AP1759" i="4"/>
  <c r="AP1767" i="4"/>
  <c r="AP1775" i="4"/>
  <c r="AP1783" i="4"/>
  <c r="AP1791" i="4"/>
  <c r="AP1799" i="4"/>
  <c r="AP1807" i="4"/>
  <c r="AO1711" i="4"/>
  <c r="AO1719" i="4"/>
  <c r="AO1727" i="4"/>
  <c r="AO1735" i="4"/>
  <c r="AO1743" i="4"/>
  <c r="AO1751" i="4"/>
  <c r="AO1759" i="4"/>
  <c r="AO1767" i="4"/>
  <c r="AO1775" i="4"/>
  <c r="AO1783" i="4"/>
  <c r="AO1791" i="4"/>
  <c r="AO1799" i="4"/>
  <c r="AO1807" i="4"/>
  <c r="AN1806" i="4"/>
  <c r="AN1798" i="4"/>
  <c r="AN1790" i="4"/>
  <c r="AN1782" i="4"/>
  <c r="AN1774" i="4"/>
  <c r="AN1766" i="4"/>
  <c r="AN1758" i="4"/>
  <c r="AN1750" i="4"/>
  <c r="AN1742" i="4"/>
  <c r="AN1734" i="4"/>
  <c r="AN1726" i="4"/>
  <c r="AN1718" i="4"/>
  <c r="AN1710" i="4"/>
  <c r="AP1712" i="4"/>
  <c r="AP1720" i="4"/>
  <c r="AP1728" i="4"/>
  <c r="AP1736" i="4"/>
  <c r="AP1744" i="4"/>
  <c r="AP1752" i="4"/>
  <c r="AP1760" i="4"/>
  <c r="AP1768" i="4"/>
  <c r="AP1776" i="4"/>
  <c r="AP1784" i="4"/>
  <c r="AP1792" i="4"/>
  <c r="AP1800" i="4"/>
  <c r="AP1808" i="4"/>
  <c r="AO1712" i="4"/>
  <c r="AO1720" i="4"/>
  <c r="AO1728" i="4"/>
  <c r="AO1736" i="4"/>
  <c r="AO1744" i="4"/>
  <c r="AO1752" i="4"/>
  <c r="AO1760" i="4"/>
  <c r="AO1768" i="4"/>
  <c r="AO1776" i="4"/>
  <c r="AO1784" i="4"/>
  <c r="AO1792" i="4"/>
  <c r="AO1800" i="4"/>
  <c r="AO1808" i="4"/>
  <c r="AN1805" i="4"/>
  <c r="AN1797" i="4"/>
  <c r="AN1789" i="4"/>
  <c r="AN1781" i="4"/>
  <c r="AN1773" i="4"/>
  <c r="AN1765" i="4"/>
  <c r="AN1757" i="4"/>
  <c r="AN1749" i="4"/>
  <c r="AN1741" i="4"/>
  <c r="AN1733" i="4"/>
  <c r="AN1725" i="4"/>
  <c r="AN1717" i="4"/>
  <c r="AN1709" i="4"/>
  <c r="AP1713" i="4"/>
  <c r="AP1721" i="4"/>
  <c r="AP1729" i="4"/>
  <c r="AP1737" i="4"/>
  <c r="AP1745" i="4"/>
  <c r="AP1753" i="4"/>
  <c r="AP1761" i="4"/>
  <c r="AP1769" i="4"/>
  <c r="AP1777" i="4"/>
  <c r="AP1785" i="4"/>
  <c r="AP1793" i="4"/>
  <c r="AP1801" i="4"/>
  <c r="AP1809" i="4"/>
  <c r="AO1713" i="4"/>
  <c r="AO1721" i="4"/>
  <c r="AO1729" i="4"/>
  <c r="AO1737" i="4"/>
  <c r="AO1745" i="4"/>
  <c r="AO1753" i="4"/>
  <c r="AO1761" i="4"/>
  <c r="AO1769" i="4"/>
  <c r="AO1777" i="4"/>
  <c r="AO1785" i="4"/>
  <c r="AO1793" i="4"/>
  <c r="AO1801" i="4"/>
  <c r="AO1809" i="4"/>
  <c r="AN1804" i="4"/>
  <c r="AN1796" i="4"/>
  <c r="AN1788" i="4"/>
  <c r="AN1780" i="4"/>
  <c r="AN1772" i="4"/>
  <c r="AN1764" i="4"/>
  <c r="AN1756" i="4"/>
  <c r="AN1748" i="4"/>
  <c r="AN1740" i="4"/>
  <c r="AN1732" i="4"/>
  <c r="AN1724" i="4"/>
  <c r="AN1716" i="4"/>
  <c r="AV2000" i="4"/>
  <c r="AV2115" i="4"/>
  <c r="AV2104" i="4"/>
  <c r="AV2040" i="4"/>
  <c r="AV2101" i="4"/>
  <c r="AV2037" i="4"/>
  <c r="AV2090" i="4"/>
  <c r="AV2026" i="4"/>
  <c r="AV2103" i="4"/>
  <c r="AV2039" i="4"/>
  <c r="AV2011" i="4"/>
  <c r="AV2060" i="4"/>
  <c r="AV2019" i="4"/>
  <c r="AV2057" i="4"/>
  <c r="AV2118" i="4"/>
  <c r="AV2054" i="4"/>
  <c r="AV2078" i="4"/>
  <c r="AV2106" i="4"/>
  <c r="AV2042" i="4"/>
  <c r="AV2119" i="4"/>
  <c r="AV2076" i="4"/>
  <c r="AV2009" i="4"/>
  <c r="AV2083" i="4"/>
  <c r="AV2096" i="4"/>
  <c r="AV2032" i="4"/>
  <c r="AV2093" i="4"/>
  <c r="AV2029" i="4"/>
  <c r="AV2082" i="4"/>
  <c r="AV2018" i="4"/>
  <c r="AV2095" i="4"/>
  <c r="AV2031" i="4"/>
  <c r="AV2116" i="4"/>
  <c r="AV2052" i="4"/>
  <c r="AV2113" i="4"/>
  <c r="AV2049" i="4"/>
  <c r="AV2110" i="4"/>
  <c r="AV2046" i="4"/>
  <c r="AV2053" i="4"/>
  <c r="AV2091" i="4"/>
  <c r="AV2006" i="4"/>
  <c r="AV2059" i="4"/>
  <c r="AV2088" i="4"/>
  <c r="AV2024" i="4"/>
  <c r="AV2085" i="4"/>
  <c r="AV2021" i="4"/>
  <c r="AV2074" i="4"/>
  <c r="AV2010" i="4"/>
  <c r="AV2087" i="4"/>
  <c r="AV2023" i="4"/>
  <c r="AV2108" i="4"/>
  <c r="AV2044" i="4"/>
  <c r="AV2105" i="4"/>
  <c r="AV2041" i="4"/>
  <c r="AV2102" i="4"/>
  <c r="AV2038" i="4"/>
  <c r="AV2017" i="4"/>
  <c r="AV2056" i="4"/>
  <c r="AV2073" i="4"/>
  <c r="AV2043" i="4"/>
  <c r="AV2080" i="4"/>
  <c r="AV2016" i="4"/>
  <c r="AV2077" i="4"/>
  <c r="AV2013" i="4"/>
  <c r="AV2066" i="4"/>
  <c r="AV2002" i="4"/>
  <c r="AV2079" i="4"/>
  <c r="AV2015" i="4"/>
  <c r="AV2100" i="4"/>
  <c r="AV2036" i="4"/>
  <c r="AV2097" i="4"/>
  <c r="AV2033" i="4"/>
  <c r="AV2094" i="4"/>
  <c r="AV2030" i="4"/>
  <c r="AV2014" i="4"/>
  <c r="AV2003" i="4"/>
  <c r="AV2012" i="4"/>
  <c r="AV2035" i="4"/>
  <c r="AV2072" i="4"/>
  <c r="AV2008" i="4"/>
  <c r="AV2069" i="4"/>
  <c r="AV2005" i="4"/>
  <c r="AV2058" i="4"/>
  <c r="AV2099" i="4"/>
  <c r="AV2071" i="4"/>
  <c r="AV2007" i="4"/>
  <c r="AV2092" i="4"/>
  <c r="AV2028" i="4"/>
  <c r="AV2089" i="4"/>
  <c r="AV2025" i="4"/>
  <c r="AV2086" i="4"/>
  <c r="AV2022" i="4"/>
  <c r="AV2117" i="4"/>
  <c r="AV2055" i="4"/>
  <c r="AV2070" i="4"/>
  <c r="AV2027" i="4"/>
  <c r="AV2064" i="4"/>
  <c r="AV2051" i="4"/>
  <c r="AV2061" i="4"/>
  <c r="AV2114" i="4"/>
  <c r="AV2050" i="4"/>
  <c r="AV2075" i="4"/>
  <c r="AV2063" i="4"/>
  <c r="AV2107" i="4"/>
  <c r="AV2084" i="4"/>
  <c r="AV2020" i="4"/>
  <c r="AV2081" i="4"/>
  <c r="AV2112" i="4"/>
  <c r="AV2048" i="4"/>
  <c r="AV2109" i="4"/>
  <c r="AV2045" i="4"/>
  <c r="AV2098" i="4"/>
  <c r="AV2034" i="4"/>
  <c r="AV2111" i="4"/>
  <c r="AV2047" i="4"/>
  <c r="AV2067" i="4"/>
  <c r="AV2068" i="4"/>
  <c r="AV2004" i="4"/>
  <c r="AV2065" i="4"/>
  <c r="AV2001" i="4"/>
  <c r="AV2062" i="4"/>
  <c r="BC2117" i="4"/>
  <c r="BC2109" i="4"/>
  <c r="BC2101" i="4"/>
  <c r="BC2093" i="4"/>
  <c r="BC2085" i="4"/>
  <c r="BC2077" i="4"/>
  <c r="BC2069" i="4"/>
  <c r="BC2061" i="4"/>
  <c r="BC2053" i="4"/>
  <c r="BC2045" i="4"/>
  <c r="BC2037" i="4"/>
  <c r="BC2029" i="4"/>
  <c r="BC2021" i="4"/>
  <c r="BC2013" i="4"/>
  <c r="BC2005" i="4"/>
  <c r="BC2116" i="4"/>
  <c r="BC2108" i="4"/>
  <c r="BC2100" i="4"/>
  <c r="BC2092" i="4"/>
  <c r="BC2084" i="4"/>
  <c r="BC2076" i="4"/>
  <c r="BC2068" i="4"/>
  <c r="BC2060" i="4"/>
  <c r="BC2052" i="4"/>
  <c r="BC2044" i="4"/>
  <c r="BC2036" i="4"/>
  <c r="BC2028" i="4"/>
  <c r="BC2020" i="4"/>
  <c r="BC2012" i="4"/>
  <c r="BC2004" i="4"/>
  <c r="BC2115" i="4"/>
  <c r="BC2107" i="4"/>
  <c r="BC2099" i="4"/>
  <c r="BC2091" i="4"/>
  <c r="BC2083" i="4"/>
  <c r="BC2075" i="4"/>
  <c r="BC2067" i="4"/>
  <c r="BC2059" i="4"/>
  <c r="BC2051" i="4"/>
  <c r="BC2043" i="4"/>
  <c r="BC2035" i="4"/>
  <c r="BC2027" i="4"/>
  <c r="BC2019" i="4"/>
  <c r="BC2011" i="4"/>
  <c r="BC2003" i="4"/>
  <c r="BC2114" i="4"/>
  <c r="BC2106" i="4"/>
  <c r="BC2098" i="4"/>
  <c r="BC2090" i="4"/>
  <c r="BC2082" i="4"/>
  <c r="BC2074" i="4"/>
  <c r="BC2066" i="4"/>
  <c r="BC2058" i="4"/>
  <c r="BC2050" i="4"/>
  <c r="BC2042" i="4"/>
  <c r="BC2034" i="4"/>
  <c r="BC2026" i="4"/>
  <c r="BC2018" i="4"/>
  <c r="BC2010" i="4"/>
  <c r="BC2002" i="4"/>
  <c r="BC2113" i="4"/>
  <c r="BC2105" i="4"/>
  <c r="BC2097" i="4"/>
  <c r="BC2089" i="4"/>
  <c r="BC2081" i="4"/>
  <c r="BC2073" i="4"/>
  <c r="BC2065" i="4"/>
  <c r="BC2057" i="4"/>
  <c r="BC2049" i="4"/>
  <c r="BC2041" i="4"/>
  <c r="BC2033" i="4"/>
  <c r="BC2025" i="4"/>
  <c r="BC2017" i="4"/>
  <c r="BC2009" i="4"/>
  <c r="BC2001" i="4"/>
  <c r="BC2112" i="4"/>
  <c r="BC2104" i="4"/>
  <c r="BC2096" i="4"/>
  <c r="BC2088" i="4"/>
  <c r="BC2080" i="4"/>
  <c r="BC2072" i="4"/>
  <c r="BC2064" i="4"/>
  <c r="BC2056" i="4"/>
  <c r="BC2048" i="4"/>
  <c r="BC2040" i="4"/>
  <c r="BC2032" i="4"/>
  <c r="BC2024" i="4"/>
  <c r="BC2016" i="4"/>
  <c r="BC2008" i="4"/>
  <c r="BC2119" i="4"/>
  <c r="BC2111" i="4"/>
  <c r="BC2103" i="4"/>
  <c r="BC2095" i="4"/>
  <c r="BC2087" i="4"/>
  <c r="BC2079" i="4"/>
  <c r="BC2071" i="4"/>
  <c r="BC2063" i="4"/>
  <c r="BC2055" i="4"/>
  <c r="BC2047" i="4"/>
  <c r="BC2039" i="4"/>
  <c r="BC2031" i="4"/>
  <c r="BC2023" i="4"/>
  <c r="BC2015" i="4"/>
  <c r="BC2007" i="4"/>
  <c r="BC2118" i="4"/>
  <c r="BC2110" i="4"/>
  <c r="BC2102" i="4"/>
  <c r="BC2094" i="4"/>
  <c r="BC2086" i="4"/>
  <c r="BC2078" i="4"/>
  <c r="BC2070" i="4"/>
  <c r="BC2062" i="4"/>
  <c r="BC2054" i="4"/>
  <c r="BC2046" i="4"/>
  <c r="BC2038" i="4"/>
  <c r="BC2030" i="4"/>
  <c r="BC2022" i="4"/>
  <c r="BC2014" i="4"/>
  <c r="BC2006" i="4"/>
  <c r="BC2000" i="4"/>
  <c r="AR2000" i="4"/>
  <c r="AN2029" i="4"/>
  <c r="AR2028" i="4"/>
  <c r="AN2021" i="4"/>
  <c r="AR2020" i="4"/>
  <c r="AN2013" i="4"/>
  <c r="AR2012" i="4"/>
  <c r="AN2005" i="4"/>
  <c r="AR2004" i="4"/>
  <c r="AN2031" i="4"/>
  <c r="AR2030" i="4"/>
  <c r="AN2023" i="4"/>
  <c r="AR2022" i="4"/>
  <c r="AN2015" i="4"/>
  <c r="AR2014" i="4"/>
  <c r="AN2007" i="4"/>
  <c r="AR2006" i="4"/>
  <c r="AN2000" i="4"/>
  <c r="AN2033" i="4"/>
  <c r="AR2032" i="4"/>
  <c r="AN2025" i="4"/>
  <c r="AR2024" i="4"/>
  <c r="AN2017" i="4"/>
  <c r="AR2016" i="4"/>
  <c r="AN2009" i="4"/>
  <c r="AR2008" i="4"/>
  <c r="AN2001" i="4"/>
  <c r="AR2034" i="4"/>
  <c r="AN2027" i="4"/>
  <c r="AR2026" i="4"/>
  <c r="AN2019" i="4"/>
  <c r="AR2018" i="4"/>
  <c r="AN2011" i="4"/>
  <c r="AR2010" i="4"/>
  <c r="AN2003" i="4"/>
  <c r="AR2002" i="4"/>
  <c r="AR2003" i="4"/>
  <c r="AN2010" i="4"/>
  <c r="AR2052" i="4"/>
  <c r="AR2084" i="4"/>
  <c r="AN2117" i="4"/>
  <c r="AN2102" i="4"/>
  <c r="AN2016" i="4"/>
  <c r="AN2107" i="4"/>
  <c r="AN2119" i="4"/>
  <c r="AN2044" i="4"/>
  <c r="AN2076" i="4"/>
  <c r="AR2106" i="4"/>
  <c r="AR2043" i="4"/>
  <c r="AR2075" i="4"/>
  <c r="AR2107" i="4"/>
  <c r="AN2053" i="4"/>
  <c r="AN2085" i="4"/>
  <c r="AN2046" i="4"/>
  <c r="AN2078" i="4"/>
  <c r="AR2069" i="4"/>
  <c r="AR2101" i="4"/>
  <c r="AN2051" i="4"/>
  <c r="AN2083" i="4"/>
  <c r="AR2050" i="4"/>
  <c r="AR2082" i="4"/>
  <c r="AR2093" i="4"/>
  <c r="AN2004" i="4"/>
  <c r="AN2018" i="4"/>
  <c r="AR2056" i="4"/>
  <c r="AR2088" i="4"/>
  <c r="AR2001" i="4"/>
  <c r="AN2106" i="4"/>
  <c r="AN2024" i="4"/>
  <c r="AR2027" i="4"/>
  <c r="AR2019" i="4"/>
  <c r="AR2011" i="4"/>
  <c r="AN2048" i="4"/>
  <c r="AN2080" i="4"/>
  <c r="AN2108" i="4"/>
  <c r="AR2047" i="4"/>
  <c r="AR2079" i="4"/>
  <c r="AR2111" i="4"/>
  <c r="AN2057" i="4"/>
  <c r="AN2089" i="4"/>
  <c r="AN2050" i="4"/>
  <c r="AN2082" i="4"/>
  <c r="AR2073" i="4"/>
  <c r="AR2105" i="4"/>
  <c r="AN2055" i="4"/>
  <c r="AN2087" i="4"/>
  <c r="AR2054" i="4"/>
  <c r="AR2086" i="4"/>
  <c r="AR2049" i="4"/>
  <c r="AN2012" i="4"/>
  <c r="AN2026" i="4"/>
  <c r="AR2060" i="4"/>
  <c r="AR2092" i="4"/>
  <c r="AR2009" i="4"/>
  <c r="AR2108" i="4"/>
  <c r="AN2032" i="4"/>
  <c r="AR2007" i="4"/>
  <c r="AN2006" i="4"/>
  <c r="AR2005" i="4"/>
  <c r="AN2052" i="4"/>
  <c r="AN2084" i="4"/>
  <c r="AR2110" i="4"/>
  <c r="AR2051" i="4"/>
  <c r="AR2083" i="4"/>
  <c r="AR2115" i="4"/>
  <c r="AN2061" i="4"/>
  <c r="AN2093" i="4"/>
  <c r="AN2054" i="4"/>
  <c r="AN2086" i="4"/>
  <c r="AR2077" i="4"/>
  <c r="AR2109" i="4"/>
  <c r="AN2059" i="4"/>
  <c r="AN2091" i="4"/>
  <c r="AR2058" i="4"/>
  <c r="AR2090" i="4"/>
  <c r="AR2076" i="4"/>
  <c r="AN2035" i="4"/>
  <c r="AN2036" i="4"/>
  <c r="AN2068" i="4"/>
  <c r="AR2067" i="4"/>
  <c r="AN2077" i="4"/>
  <c r="AR2061" i="4"/>
  <c r="AN2075" i="4"/>
  <c r="AN2020" i="4"/>
  <c r="AN2034" i="4"/>
  <c r="AR2064" i="4"/>
  <c r="AR2096" i="4"/>
  <c r="AR2017" i="4"/>
  <c r="AN2110" i="4"/>
  <c r="AR2037" i="4"/>
  <c r="AR2015" i="4"/>
  <c r="AN2014" i="4"/>
  <c r="AR2013" i="4"/>
  <c r="AN2056" i="4"/>
  <c r="AN2088" i="4"/>
  <c r="AN2112" i="4"/>
  <c r="AR2055" i="4"/>
  <c r="AR2087" i="4"/>
  <c r="AR2119" i="4"/>
  <c r="AN2065" i="4"/>
  <c r="AN2097" i="4"/>
  <c r="AN2058" i="4"/>
  <c r="AN2090" i="4"/>
  <c r="AR2081" i="4"/>
  <c r="AR2113" i="4"/>
  <c r="AN2063" i="4"/>
  <c r="AN2095" i="4"/>
  <c r="AR2062" i="4"/>
  <c r="AR2094" i="4"/>
  <c r="AN2109" i="4"/>
  <c r="AN2045" i="4"/>
  <c r="AR2042" i="4"/>
  <c r="AN2028" i="4"/>
  <c r="AR2036" i="4"/>
  <c r="AR2068" i="4"/>
  <c r="AR2100" i="4"/>
  <c r="AR2025" i="4"/>
  <c r="AR2112" i="4"/>
  <c r="AR2041" i="4"/>
  <c r="AR2023" i="4"/>
  <c r="AN2022" i="4"/>
  <c r="AR2021" i="4"/>
  <c r="AN2060" i="4"/>
  <c r="AN2092" i="4"/>
  <c r="AR2114" i="4"/>
  <c r="AR2059" i="4"/>
  <c r="AR2091" i="4"/>
  <c r="AN2037" i="4"/>
  <c r="AN2069" i="4"/>
  <c r="AN2101" i="4"/>
  <c r="AN2062" i="4"/>
  <c r="AN2118" i="4"/>
  <c r="AR2085" i="4"/>
  <c r="AR2117" i="4"/>
  <c r="AN2067" i="4"/>
  <c r="AN2099" i="4"/>
  <c r="AR2066" i="4"/>
  <c r="AR2098" i="4"/>
  <c r="AN2094" i="4"/>
  <c r="AR2118" i="4"/>
  <c r="AN2070" i="4"/>
  <c r="AR2035" i="4"/>
  <c r="AR2040" i="4"/>
  <c r="AR2072" i="4"/>
  <c r="AR2104" i="4"/>
  <c r="AR2033" i="4"/>
  <c r="AN2114" i="4"/>
  <c r="AR2045" i="4"/>
  <c r="AR2031" i="4"/>
  <c r="AN2030" i="4"/>
  <c r="AR2029" i="4"/>
  <c r="AN2064" i="4"/>
  <c r="AN2096" i="4"/>
  <c r="AN2116" i="4"/>
  <c r="AR2063" i="4"/>
  <c r="AR2095" i="4"/>
  <c r="AN2041" i="4"/>
  <c r="AN2073" i="4"/>
  <c r="AN2105" i="4"/>
  <c r="AN2066" i="4"/>
  <c r="AR2057" i="4"/>
  <c r="AR2089" i="4"/>
  <c r="AN2039" i="4"/>
  <c r="AN2071" i="4"/>
  <c r="AR2038" i="4"/>
  <c r="AR2070" i="4"/>
  <c r="AR2102" i="4"/>
  <c r="AR2116" i="4"/>
  <c r="AN2002" i="4"/>
  <c r="AR2048" i="4"/>
  <c r="AR2080" i="4"/>
  <c r="AN2113" i="4"/>
  <c r="AN2098" i="4"/>
  <c r="AN2008" i="4"/>
  <c r="AR2053" i="4"/>
  <c r="AN2103" i="4"/>
  <c r="AN2115" i="4"/>
  <c r="AN2040" i="4"/>
  <c r="AN2072" i="4"/>
  <c r="AN2104" i="4"/>
  <c r="AR2039" i="4"/>
  <c r="AR2071" i="4"/>
  <c r="AR2103" i="4"/>
  <c r="AN2049" i="4"/>
  <c r="AN2081" i="4"/>
  <c r="AN2042" i="4"/>
  <c r="AN2074" i="4"/>
  <c r="AR2065" i="4"/>
  <c r="AR2097" i="4"/>
  <c r="AN2047" i="4"/>
  <c r="AN2079" i="4"/>
  <c r="AR2046" i="4"/>
  <c r="AR2078" i="4"/>
  <c r="AR2044" i="4"/>
  <c r="AN2111" i="4"/>
  <c r="AN2100" i="4"/>
  <c r="AR2099" i="4"/>
  <c r="AN2038" i="4"/>
  <c r="AN2043" i="4"/>
  <c r="AR2074" i="4"/>
  <c r="BG1810" i="4"/>
  <c r="B1810" i="4" s="1"/>
  <c r="AI1810" i="4"/>
  <c r="B1837" i="4" s="1"/>
  <c r="AL1810" i="4"/>
  <c r="B1836" i="4" s="1"/>
  <c r="AJ1810" i="4"/>
  <c r="B1838" i="4" s="1"/>
  <c r="AK1810" i="4"/>
  <c r="B1839" i="4" s="1"/>
  <c r="AS1810" i="4"/>
  <c r="Q1840" i="4" s="1"/>
  <c r="AG1947" i="4" l="1"/>
  <c r="AG1958" i="4"/>
  <c r="AG1894" i="4"/>
  <c r="AG1965" i="4"/>
  <c r="AG1941" i="4"/>
  <c r="AG1922" i="4"/>
  <c r="AG1959" i="4"/>
  <c r="AG1895" i="4"/>
  <c r="AG1878" i="4"/>
  <c r="AG1907" i="4"/>
  <c r="AG1923" i="4"/>
  <c r="AG1967" i="4"/>
  <c r="AG1883" i="4"/>
  <c r="AG1891" i="4"/>
  <c r="AG1957" i="4"/>
  <c r="AG1893" i="4"/>
  <c r="AG1964" i="4"/>
  <c r="AG1877" i="4"/>
  <c r="AG1956" i="4"/>
  <c r="AG1892" i="4"/>
  <c r="AG1968" i="4"/>
  <c r="AG1903" i="4"/>
  <c r="AG1901" i="4"/>
  <c r="AG1887" i="4"/>
  <c r="AG1915" i="4"/>
  <c r="AG1908" i="4"/>
  <c r="AG1951" i="4"/>
  <c r="AG1955" i="4"/>
  <c r="AG1960" i="4"/>
  <c r="AG1969" i="4"/>
  <c r="AG1912" i="4"/>
  <c r="AG1911" i="4"/>
  <c r="AG1910" i="4"/>
  <c r="AG1909" i="4"/>
  <c r="AG1916" i="4"/>
  <c r="AG1886" i="4"/>
  <c r="AG1950" i="4"/>
  <c r="AG1885" i="4"/>
  <c r="AG1884" i="4"/>
  <c r="AG1949" i="4"/>
  <c r="AG1948" i="4"/>
  <c r="AG1900" i="4"/>
  <c r="AG1851" i="4"/>
  <c r="AG1942" i="4"/>
  <c r="AG1896" i="4"/>
  <c r="AG1904" i="4"/>
  <c r="AG1859" i="4"/>
  <c r="AG1924" i="4"/>
  <c r="AG1898" i="4"/>
  <c r="AG1906" i="4"/>
  <c r="AG1914" i="4"/>
  <c r="AG1860" i="4"/>
  <c r="AG1905" i="4"/>
  <c r="AG1890" i="4"/>
  <c r="AG1962" i="4"/>
  <c r="AG1889" i="4"/>
  <c r="AG1869" i="4"/>
  <c r="AG1970" i="4"/>
  <c r="AG1897" i="4"/>
  <c r="AG1882" i="4"/>
  <c r="AG1954" i="4"/>
  <c r="AG1881" i="4"/>
  <c r="AG1953" i="4"/>
  <c r="AG1880" i="4"/>
  <c r="AG1961" i="4"/>
  <c r="AG1888" i="4"/>
  <c r="AG1931" i="4"/>
  <c r="AG1874" i="4"/>
  <c r="AG1873" i="4"/>
  <c r="AG1945" i="4"/>
  <c r="AG1872" i="4"/>
  <c r="AG1944" i="4"/>
  <c r="AG1871" i="4"/>
  <c r="AG1952" i="4"/>
  <c r="AG1879" i="4"/>
  <c r="AG1858" i="4"/>
  <c r="AG1866" i="4"/>
  <c r="AG1865" i="4"/>
  <c r="AG1937" i="4"/>
  <c r="AG1864" i="4"/>
  <c r="AG1936" i="4"/>
  <c r="AG1863" i="4"/>
  <c r="AG1935" i="4"/>
  <c r="AG1862" i="4"/>
  <c r="AG1943" i="4"/>
  <c r="AG1870" i="4"/>
  <c r="AG1930" i="4"/>
  <c r="AG1857" i="4"/>
  <c r="AG1929" i="4"/>
  <c r="AG1856" i="4"/>
  <c r="AG1928" i="4"/>
  <c r="AG1855" i="4"/>
  <c r="AG1927" i="4"/>
  <c r="AG1854" i="4"/>
  <c r="AG1926" i="4"/>
  <c r="AG1853" i="4"/>
  <c r="AG1934" i="4"/>
  <c r="AG1861" i="4"/>
  <c r="AG1867" i="4"/>
  <c r="AG1913" i="4"/>
  <c r="AG1921" i="4"/>
  <c r="AG1920" i="4"/>
  <c r="AG1919" i="4"/>
  <c r="AG1918" i="4"/>
  <c r="AG1917" i="4"/>
  <c r="AG1925" i="4"/>
  <c r="AG1852" i="4"/>
  <c r="AV2120" i="4"/>
  <c r="B2128" i="4" s="1"/>
  <c r="BC2120" i="4"/>
  <c r="AN2120" i="4"/>
  <c r="B2126" i="4" s="1"/>
  <c r="AR2120" i="4"/>
  <c r="B2127" i="4" s="1"/>
  <c r="AG1533" i="4"/>
  <c r="AH1402" i="4"/>
  <c r="AI1402" i="4"/>
  <c r="AH1403" i="4"/>
  <c r="AI1403" i="4"/>
  <c r="AH1404" i="4"/>
  <c r="AI1404" i="4"/>
  <c r="AH1405" i="4"/>
  <c r="AI1405" i="4"/>
  <c r="AH1406" i="4"/>
  <c r="AI1406" i="4"/>
  <c r="AH1407" i="4"/>
  <c r="AI1407" i="4"/>
  <c r="AH1408" i="4"/>
  <c r="AI1408" i="4"/>
  <c r="AH1409" i="4"/>
  <c r="AI1409" i="4"/>
  <c r="AH1410" i="4"/>
  <c r="AI1410" i="4"/>
  <c r="AH1411" i="4"/>
  <c r="AI1411" i="4"/>
  <c r="AH1412" i="4"/>
  <c r="AI1412" i="4"/>
  <c r="AH1413" i="4"/>
  <c r="AI1413" i="4"/>
  <c r="AH1414" i="4"/>
  <c r="AI1414" i="4"/>
  <c r="AH1415" i="4"/>
  <c r="AI1415" i="4"/>
  <c r="AH1416" i="4"/>
  <c r="AI1416" i="4"/>
  <c r="AH1417" i="4"/>
  <c r="AI1417" i="4"/>
  <c r="AH1418" i="4"/>
  <c r="AI1418" i="4"/>
  <c r="AH1419" i="4"/>
  <c r="AI1419" i="4"/>
  <c r="AH1420" i="4"/>
  <c r="AI1420" i="4"/>
  <c r="AH1421" i="4"/>
  <c r="AI1421" i="4"/>
  <c r="AH1422" i="4"/>
  <c r="AI1422" i="4"/>
  <c r="AH1423" i="4"/>
  <c r="AI1423" i="4"/>
  <c r="AH1424" i="4"/>
  <c r="AI1424" i="4"/>
  <c r="AH1425" i="4"/>
  <c r="AI1425" i="4"/>
  <c r="AH1426" i="4"/>
  <c r="AI1426" i="4"/>
  <c r="AH1427" i="4"/>
  <c r="AI1427" i="4"/>
  <c r="AH1428" i="4"/>
  <c r="AI1428" i="4"/>
  <c r="AH1429" i="4"/>
  <c r="AI1429" i="4"/>
  <c r="AH1430" i="4"/>
  <c r="AI1430" i="4"/>
  <c r="AH1431" i="4"/>
  <c r="AI1431" i="4"/>
  <c r="AH1432" i="4"/>
  <c r="AI1432" i="4"/>
  <c r="AH1433" i="4"/>
  <c r="AI1433" i="4"/>
  <c r="AH1434" i="4"/>
  <c r="AI1434" i="4"/>
  <c r="AH1435" i="4"/>
  <c r="AI1435" i="4"/>
  <c r="AH1436" i="4"/>
  <c r="AI1436" i="4"/>
  <c r="AH1437" i="4"/>
  <c r="AI1437" i="4"/>
  <c r="AH1438" i="4"/>
  <c r="AI1438" i="4"/>
  <c r="AH1439" i="4"/>
  <c r="AI1439" i="4"/>
  <c r="AH1440" i="4"/>
  <c r="AI1440" i="4"/>
  <c r="AH1441" i="4"/>
  <c r="AI1441" i="4"/>
  <c r="AH1442" i="4"/>
  <c r="AI1442" i="4"/>
  <c r="AH1443" i="4"/>
  <c r="AI1443" i="4"/>
  <c r="AH1444" i="4"/>
  <c r="AI1444" i="4"/>
  <c r="AH1445" i="4"/>
  <c r="AI1445" i="4"/>
  <c r="AH1446" i="4"/>
  <c r="AI1446" i="4"/>
  <c r="AH1447" i="4"/>
  <c r="AI1447" i="4"/>
  <c r="AH1448" i="4"/>
  <c r="AI1448" i="4"/>
  <c r="AH1449" i="4"/>
  <c r="AI1449" i="4"/>
  <c r="AH1450" i="4"/>
  <c r="AI1450" i="4"/>
  <c r="AH1451" i="4"/>
  <c r="AI1451" i="4"/>
  <c r="AH1452" i="4"/>
  <c r="AI1452" i="4"/>
  <c r="AH1453" i="4"/>
  <c r="AI1453" i="4"/>
  <c r="AH1454" i="4"/>
  <c r="AI1454" i="4"/>
  <c r="AH1455" i="4"/>
  <c r="AI1455" i="4"/>
  <c r="AH1456" i="4"/>
  <c r="AI1456" i="4"/>
  <c r="AH1457" i="4"/>
  <c r="AI1457" i="4"/>
  <c r="AH1458" i="4"/>
  <c r="AI1458" i="4"/>
  <c r="AH1459" i="4"/>
  <c r="AI1459" i="4"/>
  <c r="AH1460" i="4"/>
  <c r="AI1460" i="4"/>
  <c r="AH1461" i="4"/>
  <c r="AI1461" i="4"/>
  <c r="AH1462" i="4"/>
  <c r="AI1462" i="4"/>
  <c r="AH1463" i="4"/>
  <c r="AI1463" i="4"/>
  <c r="AH1464" i="4"/>
  <c r="AI1464" i="4"/>
  <c r="AH1465" i="4"/>
  <c r="AI1465" i="4"/>
  <c r="AH1466" i="4"/>
  <c r="AI1466" i="4"/>
  <c r="AH1467" i="4"/>
  <c r="AI1467" i="4"/>
  <c r="AH1468" i="4"/>
  <c r="AI1468" i="4"/>
  <c r="AH1469" i="4"/>
  <c r="AI1469" i="4"/>
  <c r="AH1470" i="4"/>
  <c r="AI1470" i="4"/>
  <c r="AH1471" i="4"/>
  <c r="AI1471" i="4"/>
  <c r="AH1472" i="4"/>
  <c r="AI1472" i="4"/>
  <c r="AH1473" i="4"/>
  <c r="AI1473" i="4"/>
  <c r="AH1474" i="4"/>
  <c r="AI1474" i="4"/>
  <c r="AH1475" i="4"/>
  <c r="AI1475" i="4"/>
  <c r="AH1476" i="4"/>
  <c r="AI1476" i="4"/>
  <c r="AH1477" i="4"/>
  <c r="AI1477" i="4"/>
  <c r="AH1478" i="4"/>
  <c r="AI1478" i="4"/>
  <c r="AH1479" i="4"/>
  <c r="AI1479" i="4"/>
  <c r="AH1480" i="4"/>
  <c r="AI1480" i="4"/>
  <c r="AH1481" i="4"/>
  <c r="AI1481" i="4"/>
  <c r="AH1482" i="4"/>
  <c r="AI1482" i="4"/>
  <c r="AH1483" i="4"/>
  <c r="AI1483" i="4"/>
  <c r="AH1484" i="4"/>
  <c r="AI1484" i="4"/>
  <c r="AH1485" i="4"/>
  <c r="AI1485" i="4"/>
  <c r="AH1486" i="4"/>
  <c r="AI1486" i="4"/>
  <c r="AH1487" i="4"/>
  <c r="AI1487" i="4"/>
  <c r="AH1488" i="4"/>
  <c r="AI1488" i="4"/>
  <c r="AH1489" i="4"/>
  <c r="AI1489" i="4"/>
  <c r="AH1490" i="4"/>
  <c r="AI1490" i="4"/>
  <c r="AH1491" i="4"/>
  <c r="AI1491" i="4"/>
  <c r="AH1492" i="4"/>
  <c r="AI1492" i="4"/>
  <c r="AH1493" i="4"/>
  <c r="AI1493" i="4"/>
  <c r="AH1494" i="4"/>
  <c r="AI1494" i="4"/>
  <c r="AH1495" i="4"/>
  <c r="AI1495" i="4"/>
  <c r="AH1496" i="4"/>
  <c r="AI1496" i="4"/>
  <c r="AH1497" i="4"/>
  <c r="AI1497" i="4"/>
  <c r="AH1498" i="4"/>
  <c r="AI1498" i="4"/>
  <c r="AH1499" i="4"/>
  <c r="AI1499" i="4"/>
  <c r="AH1500" i="4"/>
  <c r="AI1500" i="4"/>
  <c r="AH1501" i="4"/>
  <c r="AI1501" i="4"/>
  <c r="AH1502" i="4"/>
  <c r="AI1502" i="4"/>
  <c r="AH1503" i="4"/>
  <c r="AI1503" i="4"/>
  <c r="AH1504" i="4"/>
  <c r="AI1504" i="4"/>
  <c r="AH1505" i="4"/>
  <c r="AI1505" i="4"/>
  <c r="AH1506" i="4"/>
  <c r="AI1506" i="4"/>
  <c r="AH1507" i="4"/>
  <c r="AI1507" i="4"/>
  <c r="AH1508" i="4"/>
  <c r="AI1508" i="4"/>
  <c r="AH1509" i="4"/>
  <c r="AI1509" i="4"/>
  <c r="AH1510" i="4"/>
  <c r="AI1510" i="4"/>
  <c r="AH1511" i="4"/>
  <c r="AI1511" i="4"/>
  <c r="AH1512" i="4"/>
  <c r="AI1512" i="4"/>
  <c r="AH1513" i="4"/>
  <c r="AI1513" i="4"/>
  <c r="AH1514" i="4"/>
  <c r="AI1514" i="4"/>
  <c r="AH1515" i="4"/>
  <c r="AI1515" i="4"/>
  <c r="AH1516" i="4"/>
  <c r="AI1516" i="4"/>
  <c r="AH1517" i="4"/>
  <c r="AI1517" i="4"/>
  <c r="AH1518" i="4"/>
  <c r="AI1518" i="4"/>
  <c r="AH1519" i="4"/>
  <c r="AI1519" i="4"/>
  <c r="AH1520" i="4"/>
  <c r="AI1520" i="4"/>
  <c r="AI1401" i="4"/>
  <c r="AH1401" i="4"/>
  <c r="AG1399" i="4"/>
  <c r="AH1262" i="4"/>
  <c r="AH1263" i="4"/>
  <c r="AH1264" i="4"/>
  <c r="AH1265" i="4"/>
  <c r="AH1266" i="4"/>
  <c r="AH1267" i="4"/>
  <c r="AH1268" i="4"/>
  <c r="AH1269" i="4"/>
  <c r="AH1270" i="4"/>
  <c r="AH1271" i="4"/>
  <c r="AH1272" i="4"/>
  <c r="AH1273" i="4"/>
  <c r="AH1274" i="4"/>
  <c r="AH1275" i="4"/>
  <c r="AH1276" i="4"/>
  <c r="AH1277" i="4"/>
  <c r="AH1278" i="4"/>
  <c r="AH1279" i="4"/>
  <c r="AH1280" i="4"/>
  <c r="AH1281" i="4"/>
  <c r="AH1282" i="4"/>
  <c r="AH1283" i="4"/>
  <c r="AH1284" i="4"/>
  <c r="AH1285" i="4"/>
  <c r="AH1286" i="4"/>
  <c r="AH1287" i="4"/>
  <c r="AH1288" i="4"/>
  <c r="AH1289" i="4"/>
  <c r="AH1290" i="4"/>
  <c r="AH1291" i="4"/>
  <c r="AH1292" i="4"/>
  <c r="AH1293" i="4"/>
  <c r="AH1294" i="4"/>
  <c r="AH1295" i="4"/>
  <c r="AH1296" i="4"/>
  <c r="AH1297" i="4"/>
  <c r="AH1298" i="4"/>
  <c r="AH1299" i="4"/>
  <c r="AH1300" i="4"/>
  <c r="AH1301" i="4"/>
  <c r="AH1302" i="4"/>
  <c r="AH1303" i="4"/>
  <c r="AH1304" i="4"/>
  <c r="AH1305" i="4"/>
  <c r="AH1306" i="4"/>
  <c r="AH1307" i="4"/>
  <c r="AH1308" i="4"/>
  <c r="AH1309" i="4"/>
  <c r="AH1310" i="4"/>
  <c r="AH1311" i="4"/>
  <c r="AH1312" i="4"/>
  <c r="AH1313" i="4"/>
  <c r="AH1314" i="4"/>
  <c r="AH1315" i="4"/>
  <c r="AH1316" i="4"/>
  <c r="AH1317" i="4"/>
  <c r="AH1318" i="4"/>
  <c r="AH1319" i="4"/>
  <c r="AH1320" i="4"/>
  <c r="AH1321" i="4"/>
  <c r="AH1322" i="4"/>
  <c r="AH1323" i="4"/>
  <c r="AH1324" i="4"/>
  <c r="AH1325" i="4"/>
  <c r="AH1326" i="4"/>
  <c r="AH1327" i="4"/>
  <c r="AH1328" i="4"/>
  <c r="AH1329" i="4"/>
  <c r="AH1330" i="4"/>
  <c r="AH1331" i="4"/>
  <c r="AH1332" i="4"/>
  <c r="AH1333" i="4"/>
  <c r="AH1334" i="4"/>
  <c r="AH1335" i="4"/>
  <c r="AH1336" i="4"/>
  <c r="AH1337" i="4"/>
  <c r="AH1338" i="4"/>
  <c r="AH1339" i="4"/>
  <c r="AH1340" i="4"/>
  <c r="AH1341" i="4"/>
  <c r="AH1342" i="4"/>
  <c r="AH1343" i="4"/>
  <c r="AH1344" i="4"/>
  <c r="AH1345" i="4"/>
  <c r="AH1346" i="4"/>
  <c r="AH1347" i="4"/>
  <c r="AH1348" i="4"/>
  <c r="AH1349" i="4"/>
  <c r="AH1350" i="4"/>
  <c r="AH1351" i="4"/>
  <c r="AH1352" i="4"/>
  <c r="AH1353" i="4"/>
  <c r="AH1354" i="4"/>
  <c r="AH1355" i="4"/>
  <c r="AH1356" i="4"/>
  <c r="AH1357" i="4"/>
  <c r="AH1358" i="4"/>
  <c r="AH1359" i="4"/>
  <c r="AH1360" i="4"/>
  <c r="AH1361" i="4"/>
  <c r="AH1362" i="4"/>
  <c r="AH1363" i="4"/>
  <c r="AH1364" i="4"/>
  <c r="AH1365" i="4"/>
  <c r="AH1366" i="4"/>
  <c r="AH1367" i="4"/>
  <c r="AH1368" i="4"/>
  <c r="AH1369" i="4"/>
  <c r="AH1370" i="4"/>
  <c r="AH1371" i="4"/>
  <c r="AH1372" i="4"/>
  <c r="AH1373" i="4"/>
  <c r="AH1374" i="4"/>
  <c r="AH1375" i="4"/>
  <c r="AH1376" i="4"/>
  <c r="AH1377" i="4"/>
  <c r="AH1378" i="4"/>
  <c r="AH1379" i="4"/>
  <c r="AH1380" i="4"/>
  <c r="AH1381" i="4"/>
  <c r="AG1260" i="4"/>
  <c r="AG1386" i="4" s="1"/>
  <c r="B1389" i="4" s="1"/>
  <c r="AG1241" i="4"/>
  <c r="B1247" i="4" s="1"/>
  <c r="AG993" i="4"/>
  <c r="AH996" i="4"/>
  <c r="AJ996" i="4"/>
  <c r="AK996" i="4"/>
  <c r="AL996" i="4"/>
  <c r="AN996" i="4"/>
  <c r="AO996" i="4"/>
  <c r="AP996" i="4"/>
  <c r="AR996" i="4"/>
  <c r="AS996" i="4"/>
  <c r="AT996" i="4"/>
  <c r="AV996" i="4"/>
  <c r="AW996" i="4"/>
  <c r="AH997" i="4"/>
  <c r="AJ997" i="4"/>
  <c r="AK997" i="4"/>
  <c r="AL997" i="4"/>
  <c r="AN997" i="4"/>
  <c r="AO997" i="4"/>
  <c r="AP997" i="4"/>
  <c r="AR997" i="4"/>
  <c r="AS997" i="4"/>
  <c r="AT997" i="4"/>
  <c r="AV997" i="4"/>
  <c r="AW997" i="4"/>
  <c r="AH998" i="4"/>
  <c r="AJ998" i="4"/>
  <c r="AK998" i="4"/>
  <c r="AL998" i="4"/>
  <c r="AN998" i="4"/>
  <c r="AO998" i="4"/>
  <c r="AP998" i="4"/>
  <c r="AR998" i="4"/>
  <c r="AS998" i="4"/>
  <c r="AT998" i="4"/>
  <c r="AV998" i="4"/>
  <c r="AW998" i="4"/>
  <c r="AH999" i="4"/>
  <c r="AJ999" i="4"/>
  <c r="AK999" i="4"/>
  <c r="AL999" i="4"/>
  <c r="AN999" i="4"/>
  <c r="AO999" i="4"/>
  <c r="AP999" i="4"/>
  <c r="AR999" i="4"/>
  <c r="AS999" i="4"/>
  <c r="AT999" i="4"/>
  <c r="AV999" i="4"/>
  <c r="AW999" i="4"/>
  <c r="AH1000" i="4"/>
  <c r="AJ1000" i="4"/>
  <c r="AK1000" i="4"/>
  <c r="AL1000" i="4"/>
  <c r="AN1000" i="4"/>
  <c r="AO1000" i="4"/>
  <c r="AP1000" i="4"/>
  <c r="AR1000" i="4"/>
  <c r="AS1000" i="4"/>
  <c r="AT1000" i="4"/>
  <c r="AV1000" i="4"/>
  <c r="AW1000" i="4"/>
  <c r="AH1001" i="4"/>
  <c r="AJ1001" i="4"/>
  <c r="AK1001" i="4"/>
  <c r="AL1001" i="4"/>
  <c r="AN1001" i="4"/>
  <c r="AO1001" i="4"/>
  <c r="AP1001" i="4"/>
  <c r="AR1001" i="4"/>
  <c r="AS1001" i="4"/>
  <c r="AT1001" i="4"/>
  <c r="AV1001" i="4"/>
  <c r="AW1001" i="4"/>
  <c r="AH1002" i="4"/>
  <c r="AJ1002" i="4"/>
  <c r="AK1002" i="4"/>
  <c r="AL1002" i="4"/>
  <c r="AN1002" i="4"/>
  <c r="AO1002" i="4"/>
  <c r="AP1002" i="4"/>
  <c r="AR1002" i="4"/>
  <c r="AS1002" i="4"/>
  <c r="AT1002" i="4"/>
  <c r="AV1002" i="4"/>
  <c r="AW1002" i="4"/>
  <c r="AH1003" i="4"/>
  <c r="AJ1003" i="4"/>
  <c r="AK1003" i="4"/>
  <c r="AL1003" i="4"/>
  <c r="AN1003" i="4"/>
  <c r="AO1003" i="4"/>
  <c r="AP1003" i="4"/>
  <c r="AR1003" i="4"/>
  <c r="AS1003" i="4"/>
  <c r="AT1003" i="4"/>
  <c r="AV1003" i="4"/>
  <c r="AW1003" i="4"/>
  <c r="AH1004" i="4"/>
  <c r="AJ1004" i="4"/>
  <c r="AK1004" i="4"/>
  <c r="AL1004" i="4"/>
  <c r="AN1004" i="4"/>
  <c r="AO1004" i="4"/>
  <c r="AP1004" i="4"/>
  <c r="AR1004" i="4"/>
  <c r="AS1004" i="4"/>
  <c r="AT1004" i="4"/>
  <c r="AV1004" i="4"/>
  <c r="AW1004" i="4"/>
  <c r="AH1005" i="4"/>
  <c r="AJ1005" i="4"/>
  <c r="AK1005" i="4"/>
  <c r="AL1005" i="4"/>
  <c r="AN1005" i="4"/>
  <c r="AO1005" i="4"/>
  <c r="AP1005" i="4"/>
  <c r="AR1005" i="4"/>
  <c r="AS1005" i="4"/>
  <c r="AT1005" i="4"/>
  <c r="AV1005" i="4"/>
  <c r="AW1005" i="4"/>
  <c r="AH1006" i="4"/>
  <c r="AJ1006" i="4"/>
  <c r="AK1006" i="4"/>
  <c r="AL1006" i="4"/>
  <c r="AN1006" i="4"/>
  <c r="AO1006" i="4"/>
  <c r="AP1006" i="4"/>
  <c r="AR1006" i="4"/>
  <c r="AS1006" i="4"/>
  <c r="AT1006" i="4"/>
  <c r="AV1006" i="4"/>
  <c r="AW1006" i="4"/>
  <c r="AH1007" i="4"/>
  <c r="AJ1007" i="4"/>
  <c r="AK1007" i="4"/>
  <c r="AL1007" i="4"/>
  <c r="AN1007" i="4"/>
  <c r="AO1007" i="4"/>
  <c r="AP1007" i="4"/>
  <c r="AR1007" i="4"/>
  <c r="AS1007" i="4"/>
  <c r="AT1007" i="4"/>
  <c r="AV1007" i="4"/>
  <c r="AW1007" i="4"/>
  <c r="AH1008" i="4"/>
  <c r="AJ1008" i="4"/>
  <c r="AK1008" i="4"/>
  <c r="AL1008" i="4"/>
  <c r="AN1008" i="4"/>
  <c r="AO1008" i="4"/>
  <c r="AP1008" i="4"/>
  <c r="AR1008" i="4"/>
  <c r="AS1008" i="4"/>
  <c r="AT1008" i="4"/>
  <c r="AV1008" i="4"/>
  <c r="AW1008" i="4"/>
  <c r="AH1009" i="4"/>
  <c r="AJ1009" i="4"/>
  <c r="AK1009" i="4"/>
  <c r="AL1009" i="4"/>
  <c r="AN1009" i="4"/>
  <c r="AO1009" i="4"/>
  <c r="AP1009" i="4"/>
  <c r="AR1009" i="4"/>
  <c r="AS1009" i="4"/>
  <c r="AT1009" i="4"/>
  <c r="AV1009" i="4"/>
  <c r="AW1009" i="4"/>
  <c r="AH1010" i="4"/>
  <c r="AJ1010" i="4"/>
  <c r="AK1010" i="4"/>
  <c r="AL1010" i="4"/>
  <c r="AN1010" i="4"/>
  <c r="AO1010" i="4"/>
  <c r="AP1010" i="4"/>
  <c r="AR1010" i="4"/>
  <c r="AS1010" i="4"/>
  <c r="AT1010" i="4"/>
  <c r="AV1010" i="4"/>
  <c r="AW1010" i="4"/>
  <c r="AH1011" i="4"/>
  <c r="AJ1011" i="4"/>
  <c r="AK1011" i="4"/>
  <c r="AL1011" i="4"/>
  <c r="AN1011" i="4"/>
  <c r="AO1011" i="4"/>
  <c r="AP1011" i="4"/>
  <c r="AR1011" i="4"/>
  <c r="AS1011" i="4"/>
  <c r="AT1011" i="4"/>
  <c r="AV1011" i="4"/>
  <c r="AW1011" i="4"/>
  <c r="AH1012" i="4"/>
  <c r="AJ1012" i="4"/>
  <c r="AK1012" i="4"/>
  <c r="AL1012" i="4"/>
  <c r="AN1012" i="4"/>
  <c r="AO1012" i="4"/>
  <c r="AP1012" i="4"/>
  <c r="AR1012" i="4"/>
  <c r="AS1012" i="4"/>
  <c r="AT1012" i="4"/>
  <c r="AV1012" i="4"/>
  <c r="AW1012" i="4"/>
  <c r="AH1013" i="4"/>
  <c r="AJ1013" i="4"/>
  <c r="AK1013" i="4"/>
  <c r="AL1013" i="4"/>
  <c r="AN1013" i="4"/>
  <c r="AO1013" i="4"/>
  <c r="AP1013" i="4"/>
  <c r="AR1013" i="4"/>
  <c r="AS1013" i="4"/>
  <c r="AT1013" i="4"/>
  <c r="AV1013" i="4"/>
  <c r="AW1013" i="4"/>
  <c r="AH1014" i="4"/>
  <c r="AJ1014" i="4"/>
  <c r="AK1014" i="4"/>
  <c r="AL1014" i="4"/>
  <c r="AN1014" i="4"/>
  <c r="AO1014" i="4"/>
  <c r="AP1014" i="4"/>
  <c r="AR1014" i="4"/>
  <c r="AS1014" i="4"/>
  <c r="AT1014" i="4"/>
  <c r="AV1014" i="4"/>
  <c r="AW1014" i="4"/>
  <c r="AH1015" i="4"/>
  <c r="AJ1015" i="4"/>
  <c r="AK1015" i="4"/>
  <c r="AL1015" i="4"/>
  <c r="AN1015" i="4"/>
  <c r="AO1015" i="4"/>
  <c r="AP1015" i="4"/>
  <c r="AR1015" i="4"/>
  <c r="AS1015" i="4"/>
  <c r="AT1015" i="4"/>
  <c r="AV1015" i="4"/>
  <c r="AW1015" i="4"/>
  <c r="AH1016" i="4"/>
  <c r="AJ1016" i="4"/>
  <c r="AK1016" i="4"/>
  <c r="AL1016" i="4"/>
  <c r="AN1016" i="4"/>
  <c r="AO1016" i="4"/>
  <c r="AP1016" i="4"/>
  <c r="AR1016" i="4"/>
  <c r="AS1016" i="4"/>
  <c r="AT1016" i="4"/>
  <c r="AV1016" i="4"/>
  <c r="AW1016" i="4"/>
  <c r="AH1017" i="4"/>
  <c r="AJ1017" i="4"/>
  <c r="AK1017" i="4"/>
  <c r="AL1017" i="4"/>
  <c r="AN1017" i="4"/>
  <c r="AO1017" i="4"/>
  <c r="AP1017" i="4"/>
  <c r="AR1017" i="4"/>
  <c r="AS1017" i="4"/>
  <c r="AT1017" i="4"/>
  <c r="AV1017" i="4"/>
  <c r="AW1017" i="4"/>
  <c r="AH1018" i="4"/>
  <c r="AJ1018" i="4"/>
  <c r="AK1018" i="4"/>
  <c r="AL1018" i="4"/>
  <c r="AN1018" i="4"/>
  <c r="AO1018" i="4"/>
  <c r="AP1018" i="4"/>
  <c r="AR1018" i="4"/>
  <c r="AS1018" i="4"/>
  <c r="AT1018" i="4"/>
  <c r="AV1018" i="4"/>
  <c r="AW1018" i="4"/>
  <c r="AH1019" i="4"/>
  <c r="AJ1019" i="4"/>
  <c r="AK1019" i="4"/>
  <c r="AL1019" i="4"/>
  <c r="AN1019" i="4"/>
  <c r="AO1019" i="4"/>
  <c r="AP1019" i="4"/>
  <c r="AR1019" i="4"/>
  <c r="AS1019" i="4"/>
  <c r="AT1019" i="4"/>
  <c r="AV1019" i="4"/>
  <c r="AW1019" i="4"/>
  <c r="AH1020" i="4"/>
  <c r="AJ1020" i="4"/>
  <c r="AK1020" i="4"/>
  <c r="AL1020" i="4"/>
  <c r="AN1020" i="4"/>
  <c r="AO1020" i="4"/>
  <c r="AP1020" i="4"/>
  <c r="AR1020" i="4"/>
  <c r="AS1020" i="4"/>
  <c r="AT1020" i="4"/>
  <c r="AV1020" i="4"/>
  <c r="AW1020" i="4"/>
  <c r="AH1021" i="4"/>
  <c r="AJ1021" i="4"/>
  <c r="AK1021" i="4"/>
  <c r="AL1021" i="4"/>
  <c r="AN1021" i="4"/>
  <c r="AO1021" i="4"/>
  <c r="AP1021" i="4"/>
  <c r="AR1021" i="4"/>
  <c r="AS1021" i="4"/>
  <c r="AT1021" i="4"/>
  <c r="AV1021" i="4"/>
  <c r="AW1021" i="4"/>
  <c r="AH1022" i="4"/>
  <c r="AJ1022" i="4"/>
  <c r="AK1022" i="4"/>
  <c r="AL1022" i="4"/>
  <c r="AN1022" i="4"/>
  <c r="AO1022" i="4"/>
  <c r="AP1022" i="4"/>
  <c r="AR1022" i="4"/>
  <c r="AS1022" i="4"/>
  <c r="AT1022" i="4"/>
  <c r="AV1022" i="4"/>
  <c r="AW1022" i="4"/>
  <c r="AH1023" i="4"/>
  <c r="AJ1023" i="4"/>
  <c r="AK1023" i="4"/>
  <c r="AL1023" i="4"/>
  <c r="AN1023" i="4"/>
  <c r="AO1023" i="4"/>
  <c r="AP1023" i="4"/>
  <c r="AR1023" i="4"/>
  <c r="AS1023" i="4"/>
  <c r="AT1023" i="4"/>
  <c r="AV1023" i="4"/>
  <c r="AW1023" i="4"/>
  <c r="AH1024" i="4"/>
  <c r="AJ1024" i="4"/>
  <c r="AK1024" i="4"/>
  <c r="AL1024" i="4"/>
  <c r="AN1024" i="4"/>
  <c r="AO1024" i="4"/>
  <c r="AP1024" i="4"/>
  <c r="AR1024" i="4"/>
  <c r="AS1024" i="4"/>
  <c r="AT1024" i="4"/>
  <c r="AV1024" i="4"/>
  <c r="AW1024" i="4"/>
  <c r="AH1025" i="4"/>
  <c r="AJ1025" i="4"/>
  <c r="AK1025" i="4"/>
  <c r="AL1025" i="4"/>
  <c r="AN1025" i="4"/>
  <c r="AO1025" i="4"/>
  <c r="AP1025" i="4"/>
  <c r="AR1025" i="4"/>
  <c r="AS1025" i="4"/>
  <c r="AT1025" i="4"/>
  <c r="AV1025" i="4"/>
  <c r="AW1025" i="4"/>
  <c r="AH1026" i="4"/>
  <c r="AJ1026" i="4"/>
  <c r="AK1026" i="4"/>
  <c r="AL1026" i="4"/>
  <c r="AN1026" i="4"/>
  <c r="AO1026" i="4"/>
  <c r="AP1026" i="4"/>
  <c r="AR1026" i="4"/>
  <c r="AS1026" i="4"/>
  <c r="AT1026" i="4"/>
  <c r="AV1026" i="4"/>
  <c r="AW1026" i="4"/>
  <c r="AH1027" i="4"/>
  <c r="AJ1027" i="4"/>
  <c r="AK1027" i="4"/>
  <c r="AL1027" i="4"/>
  <c r="AN1027" i="4"/>
  <c r="AO1027" i="4"/>
  <c r="AP1027" i="4"/>
  <c r="AR1027" i="4"/>
  <c r="AS1027" i="4"/>
  <c r="AT1027" i="4"/>
  <c r="AV1027" i="4"/>
  <c r="AW1027" i="4"/>
  <c r="AH1028" i="4"/>
  <c r="AJ1028" i="4"/>
  <c r="AK1028" i="4"/>
  <c r="AL1028" i="4"/>
  <c r="AN1028" i="4"/>
  <c r="AO1028" i="4"/>
  <c r="AP1028" i="4"/>
  <c r="AR1028" i="4"/>
  <c r="AS1028" i="4"/>
  <c r="AT1028" i="4"/>
  <c r="AV1028" i="4"/>
  <c r="AW1028" i="4"/>
  <c r="AH1029" i="4"/>
  <c r="AJ1029" i="4"/>
  <c r="AK1029" i="4"/>
  <c r="AL1029" i="4"/>
  <c r="AN1029" i="4"/>
  <c r="AO1029" i="4"/>
  <c r="AP1029" i="4"/>
  <c r="AR1029" i="4"/>
  <c r="AS1029" i="4"/>
  <c r="AT1029" i="4"/>
  <c r="AV1029" i="4"/>
  <c r="AW1029" i="4"/>
  <c r="AH1030" i="4"/>
  <c r="AJ1030" i="4"/>
  <c r="AK1030" i="4"/>
  <c r="AL1030" i="4"/>
  <c r="AN1030" i="4"/>
  <c r="AO1030" i="4"/>
  <c r="AP1030" i="4"/>
  <c r="AR1030" i="4"/>
  <c r="AS1030" i="4"/>
  <c r="AT1030" i="4"/>
  <c r="AV1030" i="4"/>
  <c r="AW1030" i="4"/>
  <c r="AH1031" i="4"/>
  <c r="AJ1031" i="4"/>
  <c r="AK1031" i="4"/>
  <c r="AL1031" i="4"/>
  <c r="AN1031" i="4"/>
  <c r="AO1031" i="4"/>
  <c r="AP1031" i="4"/>
  <c r="AR1031" i="4"/>
  <c r="AS1031" i="4"/>
  <c r="AT1031" i="4"/>
  <c r="AV1031" i="4"/>
  <c r="AW1031" i="4"/>
  <c r="AH1032" i="4"/>
  <c r="AJ1032" i="4"/>
  <c r="AK1032" i="4"/>
  <c r="AL1032" i="4"/>
  <c r="AN1032" i="4"/>
  <c r="AO1032" i="4"/>
  <c r="AP1032" i="4"/>
  <c r="AR1032" i="4"/>
  <c r="AS1032" i="4"/>
  <c r="AT1032" i="4"/>
  <c r="AV1032" i="4"/>
  <c r="AW1032" i="4"/>
  <c r="AH1033" i="4"/>
  <c r="AJ1033" i="4"/>
  <c r="AK1033" i="4"/>
  <c r="AL1033" i="4"/>
  <c r="AN1033" i="4"/>
  <c r="AO1033" i="4"/>
  <c r="AP1033" i="4"/>
  <c r="AR1033" i="4"/>
  <c r="AS1033" i="4"/>
  <c r="AT1033" i="4"/>
  <c r="AV1033" i="4"/>
  <c r="AW1033" i="4"/>
  <c r="AH1034" i="4"/>
  <c r="AJ1034" i="4"/>
  <c r="AK1034" i="4"/>
  <c r="AL1034" i="4"/>
  <c r="AN1034" i="4"/>
  <c r="AO1034" i="4"/>
  <c r="AP1034" i="4"/>
  <c r="AR1034" i="4"/>
  <c r="AS1034" i="4"/>
  <c r="AT1034" i="4"/>
  <c r="AV1034" i="4"/>
  <c r="AW1034" i="4"/>
  <c r="AH1035" i="4"/>
  <c r="AJ1035" i="4"/>
  <c r="AK1035" i="4"/>
  <c r="AL1035" i="4"/>
  <c r="AN1035" i="4"/>
  <c r="AO1035" i="4"/>
  <c r="AP1035" i="4"/>
  <c r="AR1035" i="4"/>
  <c r="AS1035" i="4"/>
  <c r="AT1035" i="4"/>
  <c r="AV1035" i="4"/>
  <c r="AW1035" i="4"/>
  <c r="AH1036" i="4"/>
  <c r="AJ1036" i="4"/>
  <c r="AK1036" i="4"/>
  <c r="AL1036" i="4"/>
  <c r="AN1036" i="4"/>
  <c r="AO1036" i="4"/>
  <c r="AP1036" i="4"/>
  <c r="AR1036" i="4"/>
  <c r="AS1036" i="4"/>
  <c r="AT1036" i="4"/>
  <c r="AV1036" i="4"/>
  <c r="AW1036" i="4"/>
  <c r="AH1037" i="4"/>
  <c r="AJ1037" i="4"/>
  <c r="AK1037" i="4"/>
  <c r="AL1037" i="4"/>
  <c r="AN1037" i="4"/>
  <c r="AO1037" i="4"/>
  <c r="AP1037" i="4"/>
  <c r="AR1037" i="4"/>
  <c r="AS1037" i="4"/>
  <c r="AT1037" i="4"/>
  <c r="AV1037" i="4"/>
  <c r="AW1037" i="4"/>
  <c r="AH1038" i="4"/>
  <c r="AJ1038" i="4"/>
  <c r="AK1038" i="4"/>
  <c r="AL1038" i="4"/>
  <c r="AN1038" i="4"/>
  <c r="AO1038" i="4"/>
  <c r="AP1038" i="4"/>
  <c r="AR1038" i="4"/>
  <c r="AS1038" i="4"/>
  <c r="AT1038" i="4"/>
  <c r="AV1038" i="4"/>
  <c r="AW1038" i="4"/>
  <c r="AH1039" i="4"/>
  <c r="AJ1039" i="4"/>
  <c r="AK1039" i="4"/>
  <c r="AL1039" i="4"/>
  <c r="AN1039" i="4"/>
  <c r="AO1039" i="4"/>
  <c r="AP1039" i="4"/>
  <c r="AR1039" i="4"/>
  <c r="AS1039" i="4"/>
  <c r="AT1039" i="4"/>
  <c r="AV1039" i="4"/>
  <c r="AW1039" i="4"/>
  <c r="AH1040" i="4"/>
  <c r="AJ1040" i="4"/>
  <c r="AK1040" i="4"/>
  <c r="AL1040" i="4"/>
  <c r="AN1040" i="4"/>
  <c r="AO1040" i="4"/>
  <c r="AP1040" i="4"/>
  <c r="AR1040" i="4"/>
  <c r="AS1040" i="4"/>
  <c r="AT1040" i="4"/>
  <c r="AV1040" i="4"/>
  <c r="AW1040" i="4"/>
  <c r="AH1041" i="4"/>
  <c r="AJ1041" i="4"/>
  <c r="AK1041" i="4"/>
  <c r="AL1041" i="4"/>
  <c r="AN1041" i="4"/>
  <c r="AO1041" i="4"/>
  <c r="AP1041" i="4"/>
  <c r="AR1041" i="4"/>
  <c r="AS1041" i="4"/>
  <c r="AT1041" i="4"/>
  <c r="AV1041" i="4"/>
  <c r="AW1041" i="4"/>
  <c r="AH1042" i="4"/>
  <c r="AJ1042" i="4"/>
  <c r="AK1042" i="4"/>
  <c r="AL1042" i="4"/>
  <c r="AN1042" i="4"/>
  <c r="AO1042" i="4"/>
  <c r="AP1042" i="4"/>
  <c r="AR1042" i="4"/>
  <c r="AS1042" i="4"/>
  <c r="AT1042" i="4"/>
  <c r="AV1042" i="4"/>
  <c r="AW1042" i="4"/>
  <c r="AH1043" i="4"/>
  <c r="AJ1043" i="4"/>
  <c r="AK1043" i="4"/>
  <c r="AL1043" i="4"/>
  <c r="AN1043" i="4"/>
  <c r="AO1043" i="4"/>
  <c r="AP1043" i="4"/>
  <c r="AR1043" i="4"/>
  <c r="AS1043" i="4"/>
  <c r="AT1043" i="4"/>
  <c r="AV1043" i="4"/>
  <c r="AW1043" i="4"/>
  <c r="AH1044" i="4"/>
  <c r="AJ1044" i="4"/>
  <c r="AK1044" i="4"/>
  <c r="AL1044" i="4"/>
  <c r="AN1044" i="4"/>
  <c r="AO1044" i="4"/>
  <c r="AP1044" i="4"/>
  <c r="AR1044" i="4"/>
  <c r="AS1044" i="4"/>
  <c r="AT1044" i="4"/>
  <c r="AV1044" i="4"/>
  <c r="AW1044" i="4"/>
  <c r="AH1045" i="4"/>
  <c r="AJ1045" i="4"/>
  <c r="AK1045" i="4"/>
  <c r="AL1045" i="4"/>
  <c r="AN1045" i="4"/>
  <c r="AO1045" i="4"/>
  <c r="AP1045" i="4"/>
  <c r="AR1045" i="4"/>
  <c r="AS1045" i="4"/>
  <c r="AT1045" i="4"/>
  <c r="AV1045" i="4"/>
  <c r="AW1045" i="4"/>
  <c r="AH1046" i="4"/>
  <c r="AJ1046" i="4"/>
  <c r="AK1046" i="4"/>
  <c r="AL1046" i="4"/>
  <c r="AN1046" i="4"/>
  <c r="AO1046" i="4"/>
  <c r="AP1046" i="4"/>
  <c r="AR1046" i="4"/>
  <c r="AS1046" i="4"/>
  <c r="AT1046" i="4"/>
  <c r="AV1046" i="4"/>
  <c r="AW1046" i="4"/>
  <c r="AH1047" i="4"/>
  <c r="AJ1047" i="4"/>
  <c r="AK1047" i="4"/>
  <c r="AL1047" i="4"/>
  <c r="AN1047" i="4"/>
  <c r="AO1047" i="4"/>
  <c r="AP1047" i="4"/>
  <c r="AR1047" i="4"/>
  <c r="AS1047" i="4"/>
  <c r="AT1047" i="4"/>
  <c r="AV1047" i="4"/>
  <c r="AW1047" i="4"/>
  <c r="AH1048" i="4"/>
  <c r="AJ1048" i="4"/>
  <c r="AK1048" i="4"/>
  <c r="AL1048" i="4"/>
  <c r="AN1048" i="4"/>
  <c r="AO1048" i="4"/>
  <c r="AP1048" i="4"/>
  <c r="AR1048" i="4"/>
  <c r="AS1048" i="4"/>
  <c r="AT1048" i="4"/>
  <c r="AV1048" i="4"/>
  <c r="AW1048" i="4"/>
  <c r="AH1049" i="4"/>
  <c r="AJ1049" i="4"/>
  <c r="AK1049" i="4"/>
  <c r="AL1049" i="4"/>
  <c r="AN1049" i="4"/>
  <c r="AO1049" i="4"/>
  <c r="AP1049" i="4"/>
  <c r="AR1049" i="4"/>
  <c r="AS1049" i="4"/>
  <c r="AT1049" i="4"/>
  <c r="AV1049" i="4"/>
  <c r="AW1049" i="4"/>
  <c r="AH1050" i="4"/>
  <c r="AJ1050" i="4"/>
  <c r="AK1050" i="4"/>
  <c r="AL1050" i="4"/>
  <c r="AN1050" i="4"/>
  <c r="AO1050" i="4"/>
  <c r="AP1050" i="4"/>
  <c r="AR1050" i="4"/>
  <c r="AS1050" i="4"/>
  <c r="AT1050" i="4"/>
  <c r="AV1050" i="4"/>
  <c r="AW1050" i="4"/>
  <c r="AH1051" i="4"/>
  <c r="AJ1051" i="4"/>
  <c r="AK1051" i="4"/>
  <c r="AL1051" i="4"/>
  <c r="AN1051" i="4"/>
  <c r="AO1051" i="4"/>
  <c r="AP1051" i="4"/>
  <c r="AR1051" i="4"/>
  <c r="AS1051" i="4"/>
  <c r="AT1051" i="4"/>
  <c r="AV1051" i="4"/>
  <c r="AW1051" i="4"/>
  <c r="AH1052" i="4"/>
  <c r="AJ1052" i="4"/>
  <c r="AK1052" i="4"/>
  <c r="AL1052" i="4"/>
  <c r="AN1052" i="4"/>
  <c r="AO1052" i="4"/>
  <c r="AP1052" i="4"/>
  <c r="AR1052" i="4"/>
  <c r="AS1052" i="4"/>
  <c r="AT1052" i="4"/>
  <c r="AV1052" i="4"/>
  <c r="AW1052" i="4"/>
  <c r="AH1053" i="4"/>
  <c r="AJ1053" i="4"/>
  <c r="AK1053" i="4"/>
  <c r="AL1053" i="4"/>
  <c r="AN1053" i="4"/>
  <c r="AO1053" i="4"/>
  <c r="AP1053" i="4"/>
  <c r="AR1053" i="4"/>
  <c r="AS1053" i="4"/>
  <c r="AT1053" i="4"/>
  <c r="AV1053" i="4"/>
  <c r="AW1053" i="4"/>
  <c r="AH1054" i="4"/>
  <c r="AJ1054" i="4"/>
  <c r="AK1054" i="4"/>
  <c r="AL1054" i="4"/>
  <c r="AN1054" i="4"/>
  <c r="AO1054" i="4"/>
  <c r="AP1054" i="4"/>
  <c r="AR1054" i="4"/>
  <c r="AS1054" i="4"/>
  <c r="AT1054" i="4"/>
  <c r="AV1054" i="4"/>
  <c r="AW1054" i="4"/>
  <c r="AH1055" i="4"/>
  <c r="AJ1055" i="4"/>
  <c r="AK1055" i="4"/>
  <c r="AL1055" i="4"/>
  <c r="AN1055" i="4"/>
  <c r="AO1055" i="4"/>
  <c r="AP1055" i="4"/>
  <c r="AR1055" i="4"/>
  <c r="AS1055" i="4"/>
  <c r="AT1055" i="4"/>
  <c r="AV1055" i="4"/>
  <c r="AW1055" i="4"/>
  <c r="AH1056" i="4"/>
  <c r="AJ1056" i="4"/>
  <c r="AK1056" i="4"/>
  <c r="AL1056" i="4"/>
  <c r="AN1056" i="4"/>
  <c r="AO1056" i="4"/>
  <c r="AP1056" i="4"/>
  <c r="AR1056" i="4"/>
  <c r="AS1056" i="4"/>
  <c r="AT1056" i="4"/>
  <c r="AV1056" i="4"/>
  <c r="AW1056" i="4"/>
  <c r="AH1057" i="4"/>
  <c r="AJ1057" i="4"/>
  <c r="AK1057" i="4"/>
  <c r="AL1057" i="4"/>
  <c r="AN1057" i="4"/>
  <c r="AO1057" i="4"/>
  <c r="AP1057" i="4"/>
  <c r="AR1057" i="4"/>
  <c r="AS1057" i="4"/>
  <c r="AT1057" i="4"/>
  <c r="AV1057" i="4"/>
  <c r="AW1057" i="4"/>
  <c r="AH1058" i="4"/>
  <c r="AJ1058" i="4"/>
  <c r="AK1058" i="4"/>
  <c r="AL1058" i="4"/>
  <c r="AN1058" i="4"/>
  <c r="AO1058" i="4"/>
  <c r="AP1058" i="4"/>
  <c r="AR1058" i="4"/>
  <c r="AS1058" i="4"/>
  <c r="AT1058" i="4"/>
  <c r="AV1058" i="4"/>
  <c r="AW1058" i="4"/>
  <c r="AH1059" i="4"/>
  <c r="AJ1059" i="4"/>
  <c r="AK1059" i="4"/>
  <c r="AL1059" i="4"/>
  <c r="AN1059" i="4"/>
  <c r="AO1059" i="4"/>
  <c r="AP1059" i="4"/>
  <c r="AR1059" i="4"/>
  <c r="AS1059" i="4"/>
  <c r="AT1059" i="4"/>
  <c r="AV1059" i="4"/>
  <c r="AW1059" i="4"/>
  <c r="AH1060" i="4"/>
  <c r="AJ1060" i="4"/>
  <c r="AK1060" i="4"/>
  <c r="AL1060" i="4"/>
  <c r="AN1060" i="4"/>
  <c r="AO1060" i="4"/>
  <c r="AP1060" i="4"/>
  <c r="AR1060" i="4"/>
  <c r="AS1060" i="4"/>
  <c r="AT1060" i="4"/>
  <c r="AV1060" i="4"/>
  <c r="AW1060" i="4"/>
  <c r="AH1061" i="4"/>
  <c r="AJ1061" i="4"/>
  <c r="AK1061" i="4"/>
  <c r="AL1061" i="4"/>
  <c r="AN1061" i="4"/>
  <c r="AO1061" i="4"/>
  <c r="AP1061" i="4"/>
  <c r="AR1061" i="4"/>
  <c r="AS1061" i="4"/>
  <c r="AT1061" i="4"/>
  <c r="AV1061" i="4"/>
  <c r="AW1061" i="4"/>
  <c r="AH1062" i="4"/>
  <c r="AJ1062" i="4"/>
  <c r="AK1062" i="4"/>
  <c r="AL1062" i="4"/>
  <c r="AN1062" i="4"/>
  <c r="AO1062" i="4"/>
  <c r="AP1062" i="4"/>
  <c r="AR1062" i="4"/>
  <c r="AS1062" i="4"/>
  <c r="AT1062" i="4"/>
  <c r="AV1062" i="4"/>
  <c r="AW1062" i="4"/>
  <c r="AH1063" i="4"/>
  <c r="AJ1063" i="4"/>
  <c r="AK1063" i="4"/>
  <c r="AL1063" i="4"/>
  <c r="AN1063" i="4"/>
  <c r="AO1063" i="4"/>
  <c r="AP1063" i="4"/>
  <c r="AR1063" i="4"/>
  <c r="AS1063" i="4"/>
  <c r="AT1063" i="4"/>
  <c r="AV1063" i="4"/>
  <c r="AW1063" i="4"/>
  <c r="AH1064" i="4"/>
  <c r="AJ1064" i="4"/>
  <c r="AK1064" i="4"/>
  <c r="AL1064" i="4"/>
  <c r="AN1064" i="4"/>
  <c r="AO1064" i="4"/>
  <c r="AP1064" i="4"/>
  <c r="AR1064" i="4"/>
  <c r="AS1064" i="4"/>
  <c r="AT1064" i="4"/>
  <c r="AV1064" i="4"/>
  <c r="AW1064" i="4"/>
  <c r="AH1065" i="4"/>
  <c r="AJ1065" i="4"/>
  <c r="AK1065" i="4"/>
  <c r="AL1065" i="4"/>
  <c r="AN1065" i="4"/>
  <c r="AO1065" i="4"/>
  <c r="AP1065" i="4"/>
  <c r="AR1065" i="4"/>
  <c r="AS1065" i="4"/>
  <c r="AT1065" i="4"/>
  <c r="AV1065" i="4"/>
  <c r="AW1065" i="4"/>
  <c r="AH1066" i="4"/>
  <c r="AJ1066" i="4"/>
  <c r="AK1066" i="4"/>
  <c r="AL1066" i="4"/>
  <c r="AN1066" i="4"/>
  <c r="AO1066" i="4"/>
  <c r="AP1066" i="4"/>
  <c r="AR1066" i="4"/>
  <c r="AS1066" i="4"/>
  <c r="AT1066" i="4"/>
  <c r="AV1066" i="4"/>
  <c r="AW1066" i="4"/>
  <c r="AH1067" i="4"/>
  <c r="AJ1067" i="4"/>
  <c r="AK1067" i="4"/>
  <c r="AL1067" i="4"/>
  <c r="AN1067" i="4"/>
  <c r="AO1067" i="4"/>
  <c r="AP1067" i="4"/>
  <c r="AR1067" i="4"/>
  <c r="AS1067" i="4"/>
  <c r="AT1067" i="4"/>
  <c r="AV1067" i="4"/>
  <c r="AW1067" i="4"/>
  <c r="AH1068" i="4"/>
  <c r="AJ1068" i="4"/>
  <c r="AK1068" i="4"/>
  <c r="AL1068" i="4"/>
  <c r="AN1068" i="4"/>
  <c r="AO1068" i="4"/>
  <c r="AP1068" i="4"/>
  <c r="AR1068" i="4"/>
  <c r="AS1068" i="4"/>
  <c r="AT1068" i="4"/>
  <c r="AV1068" i="4"/>
  <c r="AW1068" i="4"/>
  <c r="AH1069" i="4"/>
  <c r="AJ1069" i="4"/>
  <c r="AK1069" i="4"/>
  <c r="AL1069" i="4"/>
  <c r="AN1069" i="4"/>
  <c r="AO1069" i="4"/>
  <c r="AP1069" i="4"/>
  <c r="AR1069" i="4"/>
  <c r="AS1069" i="4"/>
  <c r="AT1069" i="4"/>
  <c r="AV1069" i="4"/>
  <c r="AW1069" i="4"/>
  <c r="AH1070" i="4"/>
  <c r="AJ1070" i="4"/>
  <c r="AK1070" i="4"/>
  <c r="AL1070" i="4"/>
  <c r="AN1070" i="4"/>
  <c r="AO1070" i="4"/>
  <c r="AP1070" i="4"/>
  <c r="AR1070" i="4"/>
  <c r="AS1070" i="4"/>
  <c r="AT1070" i="4"/>
  <c r="AV1070" i="4"/>
  <c r="AW1070" i="4"/>
  <c r="AH1071" i="4"/>
  <c r="AJ1071" i="4"/>
  <c r="AK1071" i="4"/>
  <c r="AL1071" i="4"/>
  <c r="AN1071" i="4"/>
  <c r="AO1071" i="4"/>
  <c r="AP1071" i="4"/>
  <c r="AR1071" i="4"/>
  <c r="AS1071" i="4"/>
  <c r="AT1071" i="4"/>
  <c r="AV1071" i="4"/>
  <c r="AW1071" i="4"/>
  <c r="AH1072" i="4"/>
  <c r="AJ1072" i="4"/>
  <c r="AK1072" i="4"/>
  <c r="AL1072" i="4"/>
  <c r="AN1072" i="4"/>
  <c r="AO1072" i="4"/>
  <c r="AP1072" i="4"/>
  <c r="AR1072" i="4"/>
  <c r="AS1072" i="4"/>
  <c r="AT1072" i="4"/>
  <c r="AV1072" i="4"/>
  <c r="AW1072" i="4"/>
  <c r="AH1073" i="4"/>
  <c r="AJ1073" i="4"/>
  <c r="AK1073" i="4"/>
  <c r="AL1073" i="4"/>
  <c r="AN1073" i="4"/>
  <c r="AO1073" i="4"/>
  <c r="AP1073" i="4"/>
  <c r="AR1073" i="4"/>
  <c r="AS1073" i="4"/>
  <c r="AT1073" i="4"/>
  <c r="AV1073" i="4"/>
  <c r="AW1073" i="4"/>
  <c r="AH1074" i="4"/>
  <c r="AJ1074" i="4"/>
  <c r="AK1074" i="4"/>
  <c r="AL1074" i="4"/>
  <c r="AN1074" i="4"/>
  <c r="AO1074" i="4"/>
  <c r="AP1074" i="4"/>
  <c r="AR1074" i="4"/>
  <c r="AS1074" i="4"/>
  <c r="AT1074" i="4"/>
  <c r="AV1074" i="4"/>
  <c r="AW1074" i="4"/>
  <c r="AH1075" i="4"/>
  <c r="AJ1075" i="4"/>
  <c r="AK1075" i="4"/>
  <c r="AL1075" i="4"/>
  <c r="AN1075" i="4"/>
  <c r="AO1075" i="4"/>
  <c r="AP1075" i="4"/>
  <c r="AR1075" i="4"/>
  <c r="AS1075" i="4"/>
  <c r="AT1075" i="4"/>
  <c r="AV1075" i="4"/>
  <c r="AW1075" i="4"/>
  <c r="AH1076" i="4"/>
  <c r="AJ1076" i="4"/>
  <c r="AK1076" i="4"/>
  <c r="AL1076" i="4"/>
  <c r="AN1076" i="4"/>
  <c r="AO1076" i="4"/>
  <c r="AP1076" i="4"/>
  <c r="AR1076" i="4"/>
  <c r="AS1076" i="4"/>
  <c r="AT1076" i="4"/>
  <c r="AV1076" i="4"/>
  <c r="AW1076" i="4"/>
  <c r="AH1077" i="4"/>
  <c r="AJ1077" i="4"/>
  <c r="AK1077" i="4"/>
  <c r="AL1077" i="4"/>
  <c r="AN1077" i="4"/>
  <c r="AO1077" i="4"/>
  <c r="AP1077" i="4"/>
  <c r="AR1077" i="4"/>
  <c r="AS1077" i="4"/>
  <c r="AT1077" i="4"/>
  <c r="AV1077" i="4"/>
  <c r="AW1077" i="4"/>
  <c r="AH1078" i="4"/>
  <c r="AJ1078" i="4"/>
  <c r="AK1078" i="4"/>
  <c r="AL1078" i="4"/>
  <c r="AN1078" i="4"/>
  <c r="AO1078" i="4"/>
  <c r="AP1078" i="4"/>
  <c r="AR1078" i="4"/>
  <c r="AS1078" i="4"/>
  <c r="AT1078" i="4"/>
  <c r="AV1078" i="4"/>
  <c r="AW1078" i="4"/>
  <c r="AH1079" i="4"/>
  <c r="AJ1079" i="4"/>
  <c r="AK1079" i="4"/>
  <c r="AL1079" i="4"/>
  <c r="AN1079" i="4"/>
  <c r="AO1079" i="4"/>
  <c r="AP1079" i="4"/>
  <c r="AR1079" i="4"/>
  <c r="AS1079" i="4"/>
  <c r="AT1079" i="4"/>
  <c r="AV1079" i="4"/>
  <c r="AW1079" i="4"/>
  <c r="AH1080" i="4"/>
  <c r="AJ1080" i="4"/>
  <c r="AK1080" i="4"/>
  <c r="AL1080" i="4"/>
  <c r="AN1080" i="4"/>
  <c r="AO1080" i="4"/>
  <c r="AP1080" i="4"/>
  <c r="AR1080" i="4"/>
  <c r="AS1080" i="4"/>
  <c r="AT1080" i="4"/>
  <c r="AV1080" i="4"/>
  <c r="AW1080" i="4"/>
  <c r="AH1081" i="4"/>
  <c r="AJ1081" i="4"/>
  <c r="AK1081" i="4"/>
  <c r="AL1081" i="4"/>
  <c r="AN1081" i="4"/>
  <c r="AO1081" i="4"/>
  <c r="AP1081" i="4"/>
  <c r="AR1081" i="4"/>
  <c r="AS1081" i="4"/>
  <c r="AT1081" i="4"/>
  <c r="AV1081" i="4"/>
  <c r="AW1081" i="4"/>
  <c r="AH1082" i="4"/>
  <c r="AJ1082" i="4"/>
  <c r="AK1082" i="4"/>
  <c r="AL1082" i="4"/>
  <c r="AN1082" i="4"/>
  <c r="AO1082" i="4"/>
  <c r="AP1082" i="4"/>
  <c r="AR1082" i="4"/>
  <c r="AS1082" i="4"/>
  <c r="AT1082" i="4"/>
  <c r="AV1082" i="4"/>
  <c r="AW1082" i="4"/>
  <c r="AH1083" i="4"/>
  <c r="AJ1083" i="4"/>
  <c r="AK1083" i="4"/>
  <c r="AL1083" i="4"/>
  <c r="AN1083" i="4"/>
  <c r="AO1083" i="4"/>
  <c r="AP1083" i="4"/>
  <c r="AR1083" i="4"/>
  <c r="AS1083" i="4"/>
  <c r="AT1083" i="4"/>
  <c r="AV1083" i="4"/>
  <c r="AW1083" i="4"/>
  <c r="AH1084" i="4"/>
  <c r="AJ1084" i="4"/>
  <c r="AK1084" i="4"/>
  <c r="AL1084" i="4"/>
  <c r="AN1084" i="4"/>
  <c r="AO1084" i="4"/>
  <c r="AP1084" i="4"/>
  <c r="AR1084" i="4"/>
  <c r="AS1084" i="4"/>
  <c r="AT1084" i="4"/>
  <c r="AV1084" i="4"/>
  <c r="AW1084" i="4"/>
  <c r="AH1085" i="4"/>
  <c r="AJ1085" i="4"/>
  <c r="AK1085" i="4"/>
  <c r="AL1085" i="4"/>
  <c r="AN1085" i="4"/>
  <c r="AO1085" i="4"/>
  <c r="AP1085" i="4"/>
  <c r="AR1085" i="4"/>
  <c r="AS1085" i="4"/>
  <c r="AT1085" i="4"/>
  <c r="AV1085" i="4"/>
  <c r="AW1085" i="4"/>
  <c r="AH1086" i="4"/>
  <c r="AJ1086" i="4"/>
  <c r="AK1086" i="4"/>
  <c r="AL1086" i="4"/>
  <c r="AN1086" i="4"/>
  <c r="AO1086" i="4"/>
  <c r="AP1086" i="4"/>
  <c r="AR1086" i="4"/>
  <c r="AS1086" i="4"/>
  <c r="AT1086" i="4"/>
  <c r="AV1086" i="4"/>
  <c r="AW1086" i="4"/>
  <c r="AH1087" i="4"/>
  <c r="AJ1087" i="4"/>
  <c r="AK1087" i="4"/>
  <c r="AL1087" i="4"/>
  <c r="AN1087" i="4"/>
  <c r="AO1087" i="4"/>
  <c r="AP1087" i="4"/>
  <c r="AR1087" i="4"/>
  <c r="AS1087" i="4"/>
  <c r="AT1087" i="4"/>
  <c r="AV1087" i="4"/>
  <c r="AW1087" i="4"/>
  <c r="AH1088" i="4"/>
  <c r="AJ1088" i="4"/>
  <c r="AK1088" i="4"/>
  <c r="AL1088" i="4"/>
  <c r="AN1088" i="4"/>
  <c r="AO1088" i="4"/>
  <c r="AP1088" i="4"/>
  <c r="AR1088" i="4"/>
  <c r="AS1088" i="4"/>
  <c r="AT1088" i="4"/>
  <c r="AV1088" i="4"/>
  <c r="AW1088" i="4"/>
  <c r="AH1089" i="4"/>
  <c r="AJ1089" i="4"/>
  <c r="AK1089" i="4"/>
  <c r="AL1089" i="4"/>
  <c r="AN1089" i="4"/>
  <c r="AO1089" i="4"/>
  <c r="AP1089" i="4"/>
  <c r="AR1089" i="4"/>
  <c r="AS1089" i="4"/>
  <c r="AT1089" i="4"/>
  <c r="AV1089" i="4"/>
  <c r="AW1089" i="4"/>
  <c r="AH1090" i="4"/>
  <c r="AJ1090" i="4"/>
  <c r="AK1090" i="4"/>
  <c r="AL1090" i="4"/>
  <c r="AN1090" i="4"/>
  <c r="AO1090" i="4"/>
  <c r="AP1090" i="4"/>
  <c r="AR1090" i="4"/>
  <c r="AS1090" i="4"/>
  <c r="AT1090" i="4"/>
  <c r="AV1090" i="4"/>
  <c r="AW1090" i="4"/>
  <c r="AH1091" i="4"/>
  <c r="AJ1091" i="4"/>
  <c r="AK1091" i="4"/>
  <c r="AL1091" i="4"/>
  <c r="AN1091" i="4"/>
  <c r="AO1091" i="4"/>
  <c r="AP1091" i="4"/>
  <c r="AR1091" i="4"/>
  <c r="AS1091" i="4"/>
  <c r="AT1091" i="4"/>
  <c r="AV1091" i="4"/>
  <c r="AW1091" i="4"/>
  <c r="AH1092" i="4"/>
  <c r="AJ1092" i="4"/>
  <c r="AK1092" i="4"/>
  <c r="AL1092" i="4"/>
  <c r="AN1092" i="4"/>
  <c r="AO1092" i="4"/>
  <c r="AP1092" i="4"/>
  <c r="AR1092" i="4"/>
  <c r="AS1092" i="4"/>
  <c r="AT1092" i="4"/>
  <c r="AV1092" i="4"/>
  <c r="AW1092" i="4"/>
  <c r="AH1093" i="4"/>
  <c r="AJ1093" i="4"/>
  <c r="AK1093" i="4"/>
  <c r="AL1093" i="4"/>
  <c r="AN1093" i="4"/>
  <c r="AO1093" i="4"/>
  <c r="AP1093" i="4"/>
  <c r="AR1093" i="4"/>
  <c r="AS1093" i="4"/>
  <c r="AT1093" i="4"/>
  <c r="AV1093" i="4"/>
  <c r="AW1093" i="4"/>
  <c r="AH1094" i="4"/>
  <c r="AJ1094" i="4"/>
  <c r="AK1094" i="4"/>
  <c r="AL1094" i="4"/>
  <c r="AN1094" i="4"/>
  <c r="AO1094" i="4"/>
  <c r="AP1094" i="4"/>
  <c r="AR1094" i="4"/>
  <c r="AS1094" i="4"/>
  <c r="AT1094" i="4"/>
  <c r="AV1094" i="4"/>
  <c r="AW1094" i="4"/>
  <c r="AH1095" i="4"/>
  <c r="AJ1095" i="4"/>
  <c r="AK1095" i="4"/>
  <c r="AL1095" i="4"/>
  <c r="AN1095" i="4"/>
  <c r="AO1095" i="4"/>
  <c r="AP1095" i="4"/>
  <c r="AR1095" i="4"/>
  <c r="AS1095" i="4"/>
  <c r="AT1095" i="4"/>
  <c r="AV1095" i="4"/>
  <c r="AW1095" i="4"/>
  <c r="AH1096" i="4"/>
  <c r="AJ1096" i="4"/>
  <c r="AK1096" i="4"/>
  <c r="AL1096" i="4"/>
  <c r="AN1096" i="4"/>
  <c r="AO1096" i="4"/>
  <c r="AP1096" i="4"/>
  <c r="AR1096" i="4"/>
  <c r="AS1096" i="4"/>
  <c r="AT1096" i="4"/>
  <c r="AV1096" i="4"/>
  <c r="AW1096" i="4"/>
  <c r="AH1097" i="4"/>
  <c r="AJ1097" i="4"/>
  <c r="AK1097" i="4"/>
  <c r="AL1097" i="4"/>
  <c r="AN1097" i="4"/>
  <c r="AO1097" i="4"/>
  <c r="AP1097" i="4"/>
  <c r="AR1097" i="4"/>
  <c r="AS1097" i="4"/>
  <c r="AT1097" i="4"/>
  <c r="AV1097" i="4"/>
  <c r="AW1097" i="4"/>
  <c r="AH1098" i="4"/>
  <c r="AJ1098" i="4"/>
  <c r="AK1098" i="4"/>
  <c r="AL1098" i="4"/>
  <c r="AN1098" i="4"/>
  <c r="AO1098" i="4"/>
  <c r="AP1098" i="4"/>
  <c r="AR1098" i="4"/>
  <c r="AS1098" i="4"/>
  <c r="AT1098" i="4"/>
  <c r="AV1098" i="4"/>
  <c r="AW1098" i="4"/>
  <c r="AH1099" i="4"/>
  <c r="AJ1099" i="4"/>
  <c r="AK1099" i="4"/>
  <c r="AL1099" i="4"/>
  <c r="AN1099" i="4"/>
  <c r="AO1099" i="4"/>
  <c r="AP1099" i="4"/>
  <c r="AR1099" i="4"/>
  <c r="AS1099" i="4"/>
  <c r="AT1099" i="4"/>
  <c r="AV1099" i="4"/>
  <c r="AW1099" i="4"/>
  <c r="AH1100" i="4"/>
  <c r="AJ1100" i="4"/>
  <c r="AK1100" i="4"/>
  <c r="AL1100" i="4"/>
  <c r="AN1100" i="4"/>
  <c r="AO1100" i="4"/>
  <c r="AP1100" i="4"/>
  <c r="AR1100" i="4"/>
  <c r="AS1100" i="4"/>
  <c r="AT1100" i="4"/>
  <c r="AV1100" i="4"/>
  <c r="AW1100" i="4"/>
  <c r="AH1101" i="4"/>
  <c r="AJ1101" i="4"/>
  <c r="AK1101" i="4"/>
  <c r="AL1101" i="4"/>
  <c r="AN1101" i="4"/>
  <c r="AO1101" i="4"/>
  <c r="AP1101" i="4"/>
  <c r="AR1101" i="4"/>
  <c r="AS1101" i="4"/>
  <c r="AT1101" i="4"/>
  <c r="AV1101" i="4"/>
  <c r="AW1101" i="4"/>
  <c r="AH1102" i="4"/>
  <c r="AJ1102" i="4"/>
  <c r="AK1102" i="4"/>
  <c r="AL1102" i="4"/>
  <c r="AN1102" i="4"/>
  <c r="AO1102" i="4"/>
  <c r="AP1102" i="4"/>
  <c r="AR1102" i="4"/>
  <c r="AS1102" i="4"/>
  <c r="AT1102" i="4"/>
  <c r="AV1102" i="4"/>
  <c r="AW1102" i="4"/>
  <c r="AH1103" i="4"/>
  <c r="AJ1103" i="4"/>
  <c r="AK1103" i="4"/>
  <c r="AL1103" i="4"/>
  <c r="AN1103" i="4"/>
  <c r="AO1103" i="4"/>
  <c r="AP1103" i="4"/>
  <c r="AR1103" i="4"/>
  <c r="AS1103" i="4"/>
  <c r="AT1103" i="4"/>
  <c r="AV1103" i="4"/>
  <c r="AW1103" i="4"/>
  <c r="AH1104" i="4"/>
  <c r="AJ1104" i="4"/>
  <c r="AK1104" i="4"/>
  <c r="AL1104" i="4"/>
  <c r="AN1104" i="4"/>
  <c r="AO1104" i="4"/>
  <c r="AP1104" i="4"/>
  <c r="AR1104" i="4"/>
  <c r="AS1104" i="4"/>
  <c r="AT1104" i="4"/>
  <c r="AV1104" i="4"/>
  <c r="AW1104" i="4"/>
  <c r="AH1105" i="4"/>
  <c r="AJ1105" i="4"/>
  <c r="AK1105" i="4"/>
  <c r="AL1105" i="4"/>
  <c r="AN1105" i="4"/>
  <c r="AO1105" i="4"/>
  <c r="AP1105" i="4"/>
  <c r="AR1105" i="4"/>
  <c r="AS1105" i="4"/>
  <c r="AT1105" i="4"/>
  <c r="AV1105" i="4"/>
  <c r="AW1105" i="4"/>
  <c r="AH1106" i="4"/>
  <c r="AJ1106" i="4"/>
  <c r="AK1106" i="4"/>
  <c r="AL1106" i="4"/>
  <c r="AN1106" i="4"/>
  <c r="AO1106" i="4"/>
  <c r="AP1106" i="4"/>
  <c r="AR1106" i="4"/>
  <c r="AS1106" i="4"/>
  <c r="AT1106" i="4"/>
  <c r="AV1106" i="4"/>
  <c r="AW1106" i="4"/>
  <c r="AH1107" i="4"/>
  <c r="AJ1107" i="4"/>
  <c r="AK1107" i="4"/>
  <c r="AL1107" i="4"/>
  <c r="AN1107" i="4"/>
  <c r="AO1107" i="4"/>
  <c r="AP1107" i="4"/>
  <c r="AR1107" i="4"/>
  <c r="AS1107" i="4"/>
  <c r="AT1107" i="4"/>
  <c r="AV1107" i="4"/>
  <c r="AW1107" i="4"/>
  <c r="AH1108" i="4"/>
  <c r="AJ1108" i="4"/>
  <c r="AK1108" i="4"/>
  <c r="AL1108" i="4"/>
  <c r="AN1108" i="4"/>
  <c r="AO1108" i="4"/>
  <c r="AP1108" i="4"/>
  <c r="AR1108" i="4"/>
  <c r="AS1108" i="4"/>
  <c r="AT1108" i="4"/>
  <c r="AV1108" i="4"/>
  <c r="AW1108" i="4"/>
  <c r="AH1109" i="4"/>
  <c r="AJ1109" i="4"/>
  <c r="AK1109" i="4"/>
  <c r="AL1109" i="4"/>
  <c r="AN1109" i="4"/>
  <c r="AO1109" i="4"/>
  <c r="AP1109" i="4"/>
  <c r="AR1109" i="4"/>
  <c r="AS1109" i="4"/>
  <c r="AT1109" i="4"/>
  <c r="AV1109" i="4"/>
  <c r="AW1109" i="4"/>
  <c r="AH1110" i="4"/>
  <c r="AJ1110" i="4"/>
  <c r="AK1110" i="4"/>
  <c r="AL1110" i="4"/>
  <c r="AN1110" i="4"/>
  <c r="AO1110" i="4"/>
  <c r="AP1110" i="4"/>
  <c r="AR1110" i="4"/>
  <c r="AS1110" i="4"/>
  <c r="AT1110" i="4"/>
  <c r="AV1110" i="4"/>
  <c r="AW1110" i="4"/>
  <c r="AH1111" i="4"/>
  <c r="AJ1111" i="4"/>
  <c r="AK1111" i="4"/>
  <c r="AL1111" i="4"/>
  <c r="AN1111" i="4"/>
  <c r="AO1111" i="4"/>
  <c r="AP1111" i="4"/>
  <c r="AR1111" i="4"/>
  <c r="AS1111" i="4"/>
  <c r="AT1111" i="4"/>
  <c r="AV1111" i="4"/>
  <c r="AW1111" i="4"/>
  <c r="AH1112" i="4"/>
  <c r="AJ1112" i="4"/>
  <c r="AK1112" i="4"/>
  <c r="AL1112" i="4"/>
  <c r="AN1112" i="4"/>
  <c r="AO1112" i="4"/>
  <c r="AP1112" i="4"/>
  <c r="AR1112" i="4"/>
  <c r="AS1112" i="4"/>
  <c r="AT1112" i="4"/>
  <c r="AV1112" i="4"/>
  <c r="AW1112" i="4"/>
  <c r="AH1113" i="4"/>
  <c r="AJ1113" i="4"/>
  <c r="AK1113" i="4"/>
  <c r="AL1113" i="4"/>
  <c r="AN1113" i="4"/>
  <c r="AO1113" i="4"/>
  <c r="AP1113" i="4"/>
  <c r="AR1113" i="4"/>
  <c r="AS1113" i="4"/>
  <c r="AT1113" i="4"/>
  <c r="AV1113" i="4"/>
  <c r="AW1113" i="4"/>
  <c r="AH1114" i="4"/>
  <c r="AJ1114" i="4"/>
  <c r="AK1114" i="4"/>
  <c r="AL1114" i="4"/>
  <c r="AN1114" i="4"/>
  <c r="AO1114" i="4"/>
  <c r="AP1114" i="4"/>
  <c r="AR1114" i="4"/>
  <c r="AS1114" i="4"/>
  <c r="AT1114" i="4"/>
  <c r="AV1114" i="4"/>
  <c r="AW1114" i="4"/>
  <c r="AV995" i="4"/>
  <c r="AW995" i="4"/>
  <c r="AW1115" i="4" s="1"/>
  <c r="AS995" i="4"/>
  <c r="AR995" i="4"/>
  <c r="AR1115" i="4" s="1"/>
  <c r="AT995" i="4"/>
  <c r="AO995" i="4"/>
  <c r="AN995" i="4"/>
  <c r="AN1115" i="4" s="1"/>
  <c r="AK995" i="4"/>
  <c r="AJ995" i="4"/>
  <c r="AH995" i="4"/>
  <c r="AP995" i="4"/>
  <c r="AL995" i="4"/>
  <c r="AG976" i="4"/>
  <c r="B982" i="4" s="1"/>
  <c r="AL855" i="4"/>
  <c r="AK855" i="4"/>
  <c r="AQ974" i="4"/>
  <c r="AP974" i="4"/>
  <c r="AM974" i="4"/>
  <c r="AL974" i="4"/>
  <c r="AK974" i="4"/>
  <c r="AH974" i="4"/>
  <c r="AQ973" i="4"/>
  <c r="AP973" i="4"/>
  <c r="AM973" i="4"/>
  <c r="AL973" i="4"/>
  <c r="AK973" i="4"/>
  <c r="AH973" i="4"/>
  <c r="AQ972" i="4"/>
  <c r="AP972" i="4"/>
  <c r="AM972" i="4"/>
  <c r="AL972" i="4"/>
  <c r="AK972" i="4"/>
  <c r="AH972" i="4"/>
  <c r="AQ971" i="4"/>
  <c r="AP971" i="4"/>
  <c r="AM971" i="4"/>
  <c r="AL971" i="4"/>
  <c r="AK971" i="4"/>
  <c r="AH971" i="4"/>
  <c r="AQ970" i="4"/>
  <c r="AP970" i="4"/>
  <c r="AM970" i="4"/>
  <c r="AL970" i="4"/>
  <c r="AK970" i="4"/>
  <c r="AH970" i="4"/>
  <c r="AQ969" i="4"/>
  <c r="AP969" i="4"/>
  <c r="AM969" i="4"/>
  <c r="AL969" i="4"/>
  <c r="AK969" i="4"/>
  <c r="AH969" i="4"/>
  <c r="AQ968" i="4"/>
  <c r="AP968" i="4"/>
  <c r="AM968" i="4"/>
  <c r="AL968" i="4"/>
  <c r="AK968" i="4"/>
  <c r="AH968" i="4"/>
  <c r="AQ967" i="4"/>
  <c r="AP967" i="4"/>
  <c r="AM967" i="4"/>
  <c r="AL967" i="4"/>
  <c r="AK967" i="4"/>
  <c r="AH967" i="4"/>
  <c r="AQ966" i="4"/>
  <c r="AP966" i="4"/>
  <c r="AM966" i="4"/>
  <c r="AL966" i="4"/>
  <c r="AK966" i="4"/>
  <c r="AH966" i="4"/>
  <c r="AQ965" i="4"/>
  <c r="AP965" i="4"/>
  <c r="AM965" i="4"/>
  <c r="AL965" i="4"/>
  <c r="AK965" i="4"/>
  <c r="AH965" i="4"/>
  <c r="AQ964" i="4"/>
  <c r="AP964" i="4"/>
  <c r="AM964" i="4"/>
  <c r="AL964" i="4"/>
  <c r="AK964" i="4"/>
  <c r="AH964" i="4"/>
  <c r="AQ963" i="4"/>
  <c r="AP963" i="4"/>
  <c r="AM963" i="4"/>
  <c r="AL963" i="4"/>
  <c r="AK963" i="4"/>
  <c r="AH963" i="4"/>
  <c r="AQ962" i="4"/>
  <c r="AP962" i="4"/>
  <c r="AM962" i="4"/>
  <c r="AL962" i="4"/>
  <c r="AK962" i="4"/>
  <c r="AH962" i="4"/>
  <c r="AQ961" i="4"/>
  <c r="AP961" i="4"/>
  <c r="AM961" i="4"/>
  <c r="AL961" i="4"/>
  <c r="AK961" i="4"/>
  <c r="AH961" i="4"/>
  <c r="AQ960" i="4"/>
  <c r="AP960" i="4"/>
  <c r="AM960" i="4"/>
  <c r="AL960" i="4"/>
  <c r="AK960" i="4"/>
  <c r="AH960" i="4"/>
  <c r="AQ959" i="4"/>
  <c r="AP959" i="4"/>
  <c r="AM959" i="4"/>
  <c r="AL959" i="4"/>
  <c r="AK959" i="4"/>
  <c r="AH959" i="4"/>
  <c r="AQ958" i="4"/>
  <c r="AP958" i="4"/>
  <c r="AM958" i="4"/>
  <c r="AL958" i="4"/>
  <c r="AK958" i="4"/>
  <c r="AH958" i="4"/>
  <c r="AQ957" i="4"/>
  <c r="AP957" i="4"/>
  <c r="AM957" i="4"/>
  <c r="AL957" i="4"/>
  <c r="AK957" i="4"/>
  <c r="AH957" i="4"/>
  <c r="AQ956" i="4"/>
  <c r="AP956" i="4"/>
  <c r="AM956" i="4"/>
  <c r="AL956" i="4"/>
  <c r="AK956" i="4"/>
  <c r="AH956" i="4"/>
  <c r="AQ955" i="4"/>
  <c r="AP955" i="4"/>
  <c r="AM955" i="4"/>
  <c r="AL955" i="4"/>
  <c r="AK955" i="4"/>
  <c r="AH955" i="4"/>
  <c r="AQ954" i="4"/>
  <c r="AP954" i="4"/>
  <c r="AM954" i="4"/>
  <c r="AL954" i="4"/>
  <c r="AK954" i="4"/>
  <c r="AH954" i="4"/>
  <c r="AQ953" i="4"/>
  <c r="AP953" i="4"/>
  <c r="AM953" i="4"/>
  <c r="AL953" i="4"/>
  <c r="AK953" i="4"/>
  <c r="AH953" i="4"/>
  <c r="AQ952" i="4"/>
  <c r="AP952" i="4"/>
  <c r="AM952" i="4"/>
  <c r="AL952" i="4"/>
  <c r="AK952" i="4"/>
  <c r="AH952" i="4"/>
  <c r="AQ951" i="4"/>
  <c r="AP951" i="4"/>
  <c r="AM951" i="4"/>
  <c r="AL951" i="4"/>
  <c r="AK951" i="4"/>
  <c r="AH951" i="4"/>
  <c r="AQ950" i="4"/>
  <c r="AP950" i="4"/>
  <c r="AM950" i="4"/>
  <c r="AL950" i="4"/>
  <c r="AK950" i="4"/>
  <c r="AH950" i="4"/>
  <c r="AQ949" i="4"/>
  <c r="AP949" i="4"/>
  <c r="AM949" i="4"/>
  <c r="AL949" i="4"/>
  <c r="AK949" i="4"/>
  <c r="AH949" i="4"/>
  <c r="AQ948" i="4"/>
  <c r="AP948" i="4"/>
  <c r="AM948" i="4"/>
  <c r="AL948" i="4"/>
  <c r="AK948" i="4"/>
  <c r="AH948" i="4"/>
  <c r="AQ947" i="4"/>
  <c r="AP947" i="4"/>
  <c r="AM947" i="4"/>
  <c r="AL947" i="4"/>
  <c r="AK947" i="4"/>
  <c r="AH947" i="4"/>
  <c r="AQ946" i="4"/>
  <c r="AP946" i="4"/>
  <c r="AM946" i="4"/>
  <c r="AL946" i="4"/>
  <c r="AK946" i="4"/>
  <c r="AH946" i="4"/>
  <c r="AQ945" i="4"/>
  <c r="AP945" i="4"/>
  <c r="AM945" i="4"/>
  <c r="AL945" i="4"/>
  <c r="AK945" i="4"/>
  <c r="AH945" i="4"/>
  <c r="AQ944" i="4"/>
  <c r="AP944" i="4"/>
  <c r="AM944" i="4"/>
  <c r="AL944" i="4"/>
  <c r="AK944" i="4"/>
  <c r="AH944" i="4"/>
  <c r="AQ943" i="4"/>
  <c r="AP943" i="4"/>
  <c r="AM943" i="4"/>
  <c r="AL943" i="4"/>
  <c r="AK943" i="4"/>
  <c r="AH943" i="4"/>
  <c r="AQ942" i="4"/>
  <c r="AP942" i="4"/>
  <c r="AM942" i="4"/>
  <c r="AL942" i="4"/>
  <c r="AK942" i="4"/>
  <c r="AH942" i="4"/>
  <c r="AQ941" i="4"/>
  <c r="AP941" i="4"/>
  <c r="AM941" i="4"/>
  <c r="AL941" i="4"/>
  <c r="AK941" i="4"/>
  <c r="AH941" i="4"/>
  <c r="AQ940" i="4"/>
  <c r="AP940" i="4"/>
  <c r="AM940" i="4"/>
  <c r="AL940" i="4"/>
  <c r="AK940" i="4"/>
  <c r="AH940" i="4"/>
  <c r="AQ939" i="4"/>
  <c r="AP939" i="4"/>
  <c r="AM939" i="4"/>
  <c r="AL939" i="4"/>
  <c r="AK939" i="4"/>
  <c r="AH939" i="4"/>
  <c r="AQ938" i="4"/>
  <c r="AP938" i="4"/>
  <c r="AM938" i="4"/>
  <c r="AL938" i="4"/>
  <c r="AK938" i="4"/>
  <c r="AH938" i="4"/>
  <c r="AQ937" i="4"/>
  <c r="AP937" i="4"/>
  <c r="AM937" i="4"/>
  <c r="AL937" i="4"/>
  <c r="AK937" i="4"/>
  <c r="AH937" i="4"/>
  <c r="AQ936" i="4"/>
  <c r="AP936" i="4"/>
  <c r="AM936" i="4"/>
  <c r="AL936" i="4"/>
  <c r="AK936" i="4"/>
  <c r="AH936" i="4"/>
  <c r="AQ935" i="4"/>
  <c r="AP935" i="4"/>
  <c r="AM935" i="4"/>
  <c r="AL935" i="4"/>
  <c r="AK935" i="4"/>
  <c r="AH935" i="4"/>
  <c r="AQ934" i="4"/>
  <c r="AP934" i="4"/>
  <c r="AM934" i="4"/>
  <c r="AL934" i="4"/>
  <c r="AK934" i="4"/>
  <c r="AH934" i="4"/>
  <c r="AQ933" i="4"/>
  <c r="AP933" i="4"/>
  <c r="AM933" i="4"/>
  <c r="AL933" i="4"/>
  <c r="AK933" i="4"/>
  <c r="AH933" i="4"/>
  <c r="AQ932" i="4"/>
  <c r="AP932" i="4"/>
  <c r="AM932" i="4"/>
  <c r="AL932" i="4"/>
  <c r="AK932" i="4"/>
  <c r="AH932" i="4"/>
  <c r="AQ931" i="4"/>
  <c r="AP931" i="4"/>
  <c r="AM931" i="4"/>
  <c r="AL931" i="4"/>
  <c r="AK931" i="4"/>
  <c r="AH931" i="4"/>
  <c r="AQ930" i="4"/>
  <c r="AP930" i="4"/>
  <c r="AM930" i="4"/>
  <c r="AL930" i="4"/>
  <c r="AK930" i="4"/>
  <c r="AH930" i="4"/>
  <c r="AQ929" i="4"/>
  <c r="AP929" i="4"/>
  <c r="AM929" i="4"/>
  <c r="AL929" i="4"/>
  <c r="AK929" i="4"/>
  <c r="AH929" i="4"/>
  <c r="AQ928" i="4"/>
  <c r="AP928" i="4"/>
  <c r="AM928" i="4"/>
  <c r="AL928" i="4"/>
  <c r="AK928" i="4"/>
  <c r="AH928" i="4"/>
  <c r="AQ927" i="4"/>
  <c r="AP927" i="4"/>
  <c r="AM927" i="4"/>
  <c r="AL927" i="4"/>
  <c r="AK927" i="4"/>
  <c r="AH927" i="4"/>
  <c r="AQ926" i="4"/>
  <c r="AP926" i="4"/>
  <c r="AM926" i="4"/>
  <c r="AL926" i="4"/>
  <c r="AK926" i="4"/>
  <c r="AH926" i="4"/>
  <c r="AQ925" i="4"/>
  <c r="AP925" i="4"/>
  <c r="AM925" i="4"/>
  <c r="AL925" i="4"/>
  <c r="AK925" i="4"/>
  <c r="AH925" i="4"/>
  <c r="AQ924" i="4"/>
  <c r="AP924" i="4"/>
  <c r="AM924" i="4"/>
  <c r="AL924" i="4"/>
  <c r="AK924" i="4"/>
  <c r="AH924" i="4"/>
  <c r="AQ923" i="4"/>
  <c r="AP923" i="4"/>
  <c r="AM923" i="4"/>
  <c r="AL923" i="4"/>
  <c r="AK923" i="4"/>
  <c r="AH923" i="4"/>
  <c r="AQ922" i="4"/>
  <c r="AP922" i="4"/>
  <c r="AM922" i="4"/>
  <c r="AL922" i="4"/>
  <c r="AK922" i="4"/>
  <c r="AH922" i="4"/>
  <c r="AQ921" i="4"/>
  <c r="AP921" i="4"/>
  <c r="AM921" i="4"/>
  <c r="AL921" i="4"/>
  <c r="AK921" i="4"/>
  <c r="AH921" i="4"/>
  <c r="AQ920" i="4"/>
  <c r="AP920" i="4"/>
  <c r="AM920" i="4"/>
  <c r="AL920" i="4"/>
  <c r="AK920" i="4"/>
  <c r="AH920" i="4"/>
  <c r="AQ919" i="4"/>
  <c r="AP919" i="4"/>
  <c r="AM919" i="4"/>
  <c r="AL919" i="4"/>
  <c r="AK919" i="4"/>
  <c r="AH919" i="4"/>
  <c r="AQ918" i="4"/>
  <c r="AP918" i="4"/>
  <c r="AM918" i="4"/>
  <c r="AL918" i="4"/>
  <c r="AK918" i="4"/>
  <c r="AH918" i="4"/>
  <c r="AQ917" i="4"/>
  <c r="AP917" i="4"/>
  <c r="AM917" i="4"/>
  <c r="AL917" i="4"/>
  <c r="AK917" i="4"/>
  <c r="AH917" i="4"/>
  <c r="AQ916" i="4"/>
  <c r="AP916" i="4"/>
  <c r="AM916" i="4"/>
  <c r="AL916" i="4"/>
  <c r="AK916" i="4"/>
  <c r="AH916" i="4"/>
  <c r="AQ915" i="4"/>
  <c r="AP915" i="4"/>
  <c r="AM915" i="4"/>
  <c r="AL915" i="4"/>
  <c r="AK915" i="4"/>
  <c r="AH915" i="4"/>
  <c r="AQ914" i="4"/>
  <c r="AP914" i="4"/>
  <c r="AM914" i="4"/>
  <c r="AL914" i="4"/>
  <c r="AK914" i="4"/>
  <c r="AH914" i="4"/>
  <c r="AQ913" i="4"/>
  <c r="AP913" i="4"/>
  <c r="AM913" i="4"/>
  <c r="AL913" i="4"/>
  <c r="AK913" i="4"/>
  <c r="AH913" i="4"/>
  <c r="AQ912" i="4"/>
  <c r="AP912" i="4"/>
  <c r="AM912" i="4"/>
  <c r="AL912" i="4"/>
  <c r="AK912" i="4"/>
  <c r="AH912" i="4"/>
  <c r="AQ911" i="4"/>
  <c r="AP911" i="4"/>
  <c r="AM911" i="4"/>
  <c r="AL911" i="4"/>
  <c r="AK911" i="4"/>
  <c r="AH911" i="4"/>
  <c r="AI911" i="4" s="1"/>
  <c r="AQ910" i="4"/>
  <c r="AP910" i="4"/>
  <c r="AM910" i="4"/>
  <c r="AN910" i="4" s="1"/>
  <c r="AL910" i="4"/>
  <c r="AK910" i="4"/>
  <c r="AH910" i="4"/>
  <c r="AQ909" i="4"/>
  <c r="AP909" i="4"/>
  <c r="AM909" i="4"/>
  <c r="AL909" i="4"/>
  <c r="AK909" i="4"/>
  <c r="AH909" i="4"/>
  <c r="AQ908" i="4"/>
  <c r="AP908" i="4"/>
  <c r="AM908" i="4"/>
  <c r="AL908" i="4"/>
  <c r="AK908" i="4"/>
  <c r="AH908" i="4"/>
  <c r="AQ907" i="4"/>
  <c r="AP907" i="4"/>
  <c r="AM907" i="4"/>
  <c r="AL907" i="4"/>
  <c r="AK907" i="4"/>
  <c r="AH907" i="4"/>
  <c r="AI907" i="4" s="1"/>
  <c r="AQ906" i="4"/>
  <c r="AP906" i="4"/>
  <c r="AM906" i="4"/>
  <c r="AN906" i="4" s="1"/>
  <c r="AL906" i="4"/>
  <c r="AK906" i="4"/>
  <c r="AH906" i="4"/>
  <c r="AQ905" i="4"/>
  <c r="AP905" i="4"/>
  <c r="AM905" i="4"/>
  <c r="AL905" i="4"/>
  <c r="AK905" i="4"/>
  <c r="AH905" i="4"/>
  <c r="AQ904" i="4"/>
  <c r="AP904" i="4"/>
  <c r="AM904" i="4"/>
  <c r="AL904" i="4"/>
  <c r="AK904" i="4"/>
  <c r="AH904" i="4"/>
  <c r="AQ903" i="4"/>
  <c r="AP903" i="4"/>
  <c r="AM903" i="4"/>
  <c r="AL903" i="4"/>
  <c r="AK903" i="4"/>
  <c r="AH903" i="4"/>
  <c r="AI903" i="4" s="1"/>
  <c r="AQ902" i="4"/>
  <c r="AP902" i="4"/>
  <c r="AM902" i="4"/>
  <c r="AN902" i="4" s="1"/>
  <c r="AL902" i="4"/>
  <c r="AK902" i="4"/>
  <c r="AH902" i="4"/>
  <c r="AQ901" i="4"/>
  <c r="AP901" i="4"/>
  <c r="AM901" i="4"/>
  <c r="AL901" i="4"/>
  <c r="AK901" i="4"/>
  <c r="AH901" i="4"/>
  <c r="AQ900" i="4"/>
  <c r="AP900" i="4"/>
  <c r="AM900" i="4"/>
  <c r="AL900" i="4"/>
  <c r="AK900" i="4"/>
  <c r="AH900" i="4"/>
  <c r="AQ899" i="4"/>
  <c r="AP899" i="4"/>
  <c r="AM899" i="4"/>
  <c r="AL899" i="4"/>
  <c r="AK899" i="4"/>
  <c r="AH899" i="4"/>
  <c r="AI899" i="4" s="1"/>
  <c r="AQ898" i="4"/>
  <c r="AP898" i="4"/>
  <c r="AM898" i="4"/>
  <c r="AN898" i="4" s="1"/>
  <c r="AL898" i="4"/>
  <c r="AK898" i="4"/>
  <c r="AH898" i="4"/>
  <c r="AQ897" i="4"/>
  <c r="AP897" i="4"/>
  <c r="AM897" i="4"/>
  <c r="AL897" i="4"/>
  <c r="AK897" i="4"/>
  <c r="AH897" i="4"/>
  <c r="AQ896" i="4"/>
  <c r="AP896" i="4"/>
  <c r="AM896" i="4"/>
  <c r="AL896" i="4"/>
  <c r="AK896" i="4"/>
  <c r="AH896" i="4"/>
  <c r="AQ895" i="4"/>
  <c r="AP895" i="4"/>
  <c r="AM895" i="4"/>
  <c r="AL895" i="4"/>
  <c r="AK895" i="4"/>
  <c r="AH895" i="4"/>
  <c r="AI895" i="4" s="1"/>
  <c r="AQ894" i="4"/>
  <c r="AP894" i="4"/>
  <c r="AM894" i="4"/>
  <c r="AN894" i="4" s="1"/>
  <c r="AL894" i="4"/>
  <c r="AK894" i="4"/>
  <c r="AH894" i="4"/>
  <c r="AQ893" i="4"/>
  <c r="AP893" i="4"/>
  <c r="AM893" i="4"/>
  <c r="AL893" i="4"/>
  <c r="AK893" i="4"/>
  <c r="AH893" i="4"/>
  <c r="AQ892" i="4"/>
  <c r="AP892" i="4"/>
  <c r="AM892" i="4"/>
  <c r="AL892" i="4"/>
  <c r="AK892" i="4"/>
  <c r="AH892" i="4"/>
  <c r="AQ891" i="4"/>
  <c r="AP891" i="4"/>
  <c r="AM891" i="4"/>
  <c r="AL891" i="4"/>
  <c r="AK891" i="4"/>
  <c r="AH891" i="4"/>
  <c r="AI891" i="4" s="1"/>
  <c r="AQ890" i="4"/>
  <c r="AP890" i="4"/>
  <c r="AM890" i="4"/>
  <c r="AN890" i="4" s="1"/>
  <c r="AL890" i="4"/>
  <c r="AK890" i="4"/>
  <c r="AH890" i="4"/>
  <c r="AQ889" i="4"/>
  <c r="AP889" i="4"/>
  <c r="AM889" i="4"/>
  <c r="AL889" i="4"/>
  <c r="AK889" i="4"/>
  <c r="AH889" i="4"/>
  <c r="AQ888" i="4"/>
  <c r="AP888" i="4"/>
  <c r="AM888" i="4"/>
  <c r="AL888" i="4"/>
  <c r="AK888" i="4"/>
  <c r="AH888" i="4"/>
  <c r="AQ887" i="4"/>
  <c r="AP887" i="4"/>
  <c r="AM887" i="4"/>
  <c r="AN887" i="4" s="1"/>
  <c r="AL887" i="4"/>
  <c r="AK887" i="4"/>
  <c r="AH887" i="4"/>
  <c r="AI887" i="4" s="1"/>
  <c r="AQ886" i="4"/>
  <c r="AP886" i="4"/>
  <c r="AM886" i="4"/>
  <c r="AN886" i="4" s="1"/>
  <c r="AL886" i="4"/>
  <c r="AK886" i="4"/>
  <c r="AH886" i="4"/>
  <c r="AQ885" i="4"/>
  <c r="AP885" i="4"/>
  <c r="AM885" i="4"/>
  <c r="AL885" i="4"/>
  <c r="AK885" i="4"/>
  <c r="AH885" i="4"/>
  <c r="AQ884" i="4"/>
  <c r="AP884" i="4"/>
  <c r="AM884" i="4"/>
  <c r="AL884" i="4"/>
  <c r="AK884" i="4"/>
  <c r="AH884" i="4"/>
  <c r="AQ883" i="4"/>
  <c r="AP883" i="4"/>
  <c r="AM883" i="4"/>
  <c r="AN883" i="4" s="1"/>
  <c r="AL883" i="4"/>
  <c r="AK883" i="4"/>
  <c r="AH883" i="4"/>
  <c r="AI883" i="4" s="1"/>
  <c r="AQ882" i="4"/>
  <c r="AP882" i="4"/>
  <c r="AM882" i="4"/>
  <c r="AN882" i="4" s="1"/>
  <c r="AL882" i="4"/>
  <c r="AK882" i="4"/>
  <c r="AH882" i="4"/>
  <c r="AQ881" i="4"/>
  <c r="AP881" i="4"/>
  <c r="AM881" i="4"/>
  <c r="AL881" i="4"/>
  <c r="AK881" i="4"/>
  <c r="AH881" i="4"/>
  <c r="AQ880" i="4"/>
  <c r="AP880" i="4"/>
  <c r="AM880" i="4"/>
  <c r="AL880" i="4"/>
  <c r="AK880" i="4"/>
  <c r="AH880" i="4"/>
  <c r="AQ879" i="4"/>
  <c r="AP879" i="4"/>
  <c r="AM879" i="4"/>
  <c r="AN879" i="4" s="1"/>
  <c r="AL879" i="4"/>
  <c r="AK879" i="4"/>
  <c r="AH879" i="4"/>
  <c r="AI879" i="4" s="1"/>
  <c r="AQ878" i="4"/>
  <c r="AP878" i="4"/>
  <c r="AM878" i="4"/>
  <c r="AN878" i="4" s="1"/>
  <c r="AL878" i="4"/>
  <c r="AK878" i="4"/>
  <c r="AH878" i="4"/>
  <c r="AQ877" i="4"/>
  <c r="AP877" i="4"/>
  <c r="AM877" i="4"/>
  <c r="AL877" i="4"/>
  <c r="AK877" i="4"/>
  <c r="AH877" i="4"/>
  <c r="AQ876" i="4"/>
  <c r="AP876" i="4"/>
  <c r="AM876" i="4"/>
  <c r="AL876" i="4"/>
  <c r="AK876" i="4"/>
  <c r="AH876" i="4"/>
  <c r="AQ875" i="4"/>
  <c r="AP875" i="4"/>
  <c r="AM875" i="4"/>
  <c r="AN875" i="4" s="1"/>
  <c r="AL875" i="4"/>
  <c r="AK875" i="4"/>
  <c r="AH875" i="4"/>
  <c r="AI875" i="4" s="1"/>
  <c r="AQ874" i="4"/>
  <c r="AP874" i="4"/>
  <c r="AM874" i="4"/>
  <c r="AN874" i="4" s="1"/>
  <c r="AL874" i="4"/>
  <c r="AK874" i="4"/>
  <c r="AH874" i="4"/>
  <c r="AQ873" i="4"/>
  <c r="AP873" i="4"/>
  <c r="AM873" i="4"/>
  <c r="AL873" i="4"/>
  <c r="AK873" i="4"/>
  <c r="AH873" i="4"/>
  <c r="AQ872" i="4"/>
  <c r="AP872" i="4"/>
  <c r="AM872" i="4"/>
  <c r="AL872" i="4"/>
  <c r="AK872" i="4"/>
  <c r="AH872" i="4"/>
  <c r="AQ871" i="4"/>
  <c r="AP871" i="4"/>
  <c r="AM871" i="4"/>
  <c r="AL871" i="4"/>
  <c r="AK871" i="4"/>
  <c r="AH871" i="4"/>
  <c r="AQ870" i="4"/>
  <c r="AP870" i="4"/>
  <c r="AM870" i="4"/>
  <c r="AL870" i="4"/>
  <c r="AK870" i="4"/>
  <c r="AH870" i="4"/>
  <c r="AQ869" i="4"/>
  <c r="AP869" i="4"/>
  <c r="AM869" i="4"/>
  <c r="AL869" i="4"/>
  <c r="AK869" i="4"/>
  <c r="AH869" i="4"/>
  <c r="AQ868" i="4"/>
  <c r="AP868" i="4"/>
  <c r="AM868" i="4"/>
  <c r="AL868" i="4"/>
  <c r="AK868" i="4"/>
  <c r="AH868" i="4"/>
  <c r="AQ867" i="4"/>
  <c r="AP867" i="4"/>
  <c r="AM867" i="4"/>
  <c r="AL867" i="4"/>
  <c r="AK867" i="4"/>
  <c r="AH867" i="4"/>
  <c r="AQ866" i="4"/>
  <c r="AP866" i="4"/>
  <c r="AM866" i="4"/>
  <c r="AL866" i="4"/>
  <c r="AK866" i="4"/>
  <c r="AH866" i="4"/>
  <c r="AQ865" i="4"/>
  <c r="AP865" i="4"/>
  <c r="AM865" i="4"/>
  <c r="AL865" i="4"/>
  <c r="AK865" i="4"/>
  <c r="AH865" i="4"/>
  <c r="AQ864" i="4"/>
  <c r="AP864" i="4"/>
  <c r="AM864" i="4"/>
  <c r="AL864" i="4"/>
  <c r="AK864" i="4"/>
  <c r="AH864" i="4"/>
  <c r="AQ863" i="4"/>
  <c r="AP863" i="4"/>
  <c r="AM863" i="4"/>
  <c r="AL863" i="4"/>
  <c r="AK863" i="4"/>
  <c r="AH863" i="4"/>
  <c r="AQ862" i="4"/>
  <c r="AP862" i="4"/>
  <c r="AM862" i="4"/>
  <c r="AL862" i="4"/>
  <c r="AK862" i="4"/>
  <c r="AH862" i="4"/>
  <c r="AQ861" i="4"/>
  <c r="AP861" i="4"/>
  <c r="AM861" i="4"/>
  <c r="AL861" i="4"/>
  <c r="AK861" i="4"/>
  <c r="AH861" i="4"/>
  <c r="AQ860" i="4"/>
  <c r="AP860" i="4"/>
  <c r="AM860" i="4"/>
  <c r="AL860" i="4"/>
  <c r="AK860" i="4"/>
  <c r="AH860" i="4"/>
  <c r="AQ859" i="4"/>
  <c r="AP859" i="4"/>
  <c r="AM859" i="4"/>
  <c r="AL859" i="4"/>
  <c r="AK859" i="4"/>
  <c r="AH859" i="4"/>
  <c r="AQ858" i="4"/>
  <c r="AP858" i="4"/>
  <c r="AM858" i="4"/>
  <c r="AL858" i="4"/>
  <c r="AK858" i="4"/>
  <c r="AH858" i="4"/>
  <c r="AQ857" i="4"/>
  <c r="AP857" i="4"/>
  <c r="AM857" i="4"/>
  <c r="AL857" i="4"/>
  <c r="AK857" i="4"/>
  <c r="AH857" i="4"/>
  <c r="AQ856" i="4"/>
  <c r="AP856" i="4"/>
  <c r="AM856" i="4"/>
  <c r="AL856" i="4"/>
  <c r="AK856" i="4"/>
  <c r="AH856" i="4"/>
  <c r="AQ855" i="4"/>
  <c r="AP855" i="4"/>
  <c r="AM855" i="4"/>
  <c r="AH855" i="4"/>
  <c r="AG853" i="4"/>
  <c r="AG837" i="4"/>
  <c r="B843" i="4" s="1"/>
  <c r="AW710" i="4"/>
  <c r="AV710" i="4"/>
  <c r="AT710" i="4"/>
  <c r="AS710" i="4"/>
  <c r="AR710" i="4"/>
  <c r="AP710" i="4"/>
  <c r="AO710" i="4"/>
  <c r="AN710" i="4"/>
  <c r="AL710" i="4"/>
  <c r="AK710" i="4"/>
  <c r="AJ710" i="4"/>
  <c r="AH710" i="4"/>
  <c r="AW709" i="4"/>
  <c r="AV709" i="4"/>
  <c r="AT709" i="4"/>
  <c r="AS709" i="4"/>
  <c r="AR709" i="4"/>
  <c r="AP709" i="4"/>
  <c r="AO709" i="4"/>
  <c r="AN709" i="4"/>
  <c r="AL709" i="4"/>
  <c r="AK709" i="4"/>
  <c r="AJ709" i="4"/>
  <c r="AH709" i="4"/>
  <c r="AW708" i="4"/>
  <c r="AV708" i="4"/>
  <c r="AT708" i="4"/>
  <c r="AS708" i="4"/>
  <c r="AR708" i="4"/>
  <c r="AP708" i="4"/>
  <c r="AO708" i="4"/>
  <c r="AN708" i="4"/>
  <c r="AL708" i="4"/>
  <c r="AK708" i="4"/>
  <c r="AJ708" i="4"/>
  <c r="AH708" i="4"/>
  <c r="AW707" i="4"/>
  <c r="AV707" i="4"/>
  <c r="AT707" i="4"/>
  <c r="AS707" i="4"/>
  <c r="AR707" i="4"/>
  <c r="AP707" i="4"/>
  <c r="AO707" i="4"/>
  <c r="AN707" i="4"/>
  <c r="AL707" i="4"/>
  <c r="AK707" i="4"/>
  <c r="AJ707" i="4"/>
  <c r="AH707" i="4"/>
  <c r="AW706" i="4"/>
  <c r="AV706" i="4"/>
  <c r="AT706" i="4"/>
  <c r="AS706" i="4"/>
  <c r="AR706" i="4"/>
  <c r="AP706" i="4"/>
  <c r="AO706" i="4"/>
  <c r="AN706" i="4"/>
  <c r="AL706" i="4"/>
  <c r="AK706" i="4"/>
  <c r="AJ706" i="4"/>
  <c r="AH706" i="4"/>
  <c r="AW705" i="4"/>
  <c r="AV705" i="4"/>
  <c r="AT705" i="4"/>
  <c r="AS705" i="4"/>
  <c r="AR705" i="4"/>
  <c r="AP705" i="4"/>
  <c r="AO705" i="4"/>
  <c r="AN705" i="4"/>
  <c r="AL705" i="4"/>
  <c r="AK705" i="4"/>
  <c r="AJ705" i="4"/>
  <c r="AH705" i="4"/>
  <c r="AW704" i="4"/>
  <c r="AV704" i="4"/>
  <c r="AT704" i="4"/>
  <c r="AS704" i="4"/>
  <c r="AR704" i="4"/>
  <c r="AP704" i="4"/>
  <c r="AO704" i="4"/>
  <c r="AN704" i="4"/>
  <c r="AL704" i="4"/>
  <c r="AK704" i="4"/>
  <c r="AJ704" i="4"/>
  <c r="AH704" i="4"/>
  <c r="AW703" i="4"/>
  <c r="AV703" i="4"/>
  <c r="AT703" i="4"/>
  <c r="AS703" i="4"/>
  <c r="AR703" i="4"/>
  <c r="AP703" i="4"/>
  <c r="AO703" i="4"/>
  <c r="AN703" i="4"/>
  <c r="AL703" i="4"/>
  <c r="AK703" i="4"/>
  <c r="AJ703" i="4"/>
  <c r="AH703" i="4"/>
  <c r="AW702" i="4"/>
  <c r="AV702" i="4"/>
  <c r="AT702" i="4"/>
  <c r="AS702" i="4"/>
  <c r="AR702" i="4"/>
  <c r="AP702" i="4"/>
  <c r="AO702" i="4"/>
  <c r="AN702" i="4"/>
  <c r="AL702" i="4"/>
  <c r="AK702" i="4"/>
  <c r="AJ702" i="4"/>
  <c r="AH702" i="4"/>
  <c r="AW701" i="4"/>
  <c r="AV701" i="4"/>
  <c r="AT701" i="4"/>
  <c r="AS701" i="4"/>
  <c r="AR701" i="4"/>
  <c r="AP701" i="4"/>
  <c r="AO701" i="4"/>
  <c r="AN701" i="4"/>
  <c r="AL701" i="4"/>
  <c r="AK701" i="4"/>
  <c r="AJ701" i="4"/>
  <c r="AH701" i="4"/>
  <c r="AW700" i="4"/>
  <c r="AV700" i="4"/>
  <c r="AT700" i="4"/>
  <c r="AS700" i="4"/>
  <c r="AR700" i="4"/>
  <c r="AP700" i="4"/>
  <c r="AO700" i="4"/>
  <c r="AN700" i="4"/>
  <c r="AL700" i="4"/>
  <c r="AK700" i="4"/>
  <c r="AJ700" i="4"/>
  <c r="AH700" i="4"/>
  <c r="AW699" i="4"/>
  <c r="AV699" i="4"/>
  <c r="AT699" i="4"/>
  <c r="AS699" i="4"/>
  <c r="AR699" i="4"/>
  <c r="AP699" i="4"/>
  <c r="AO699" i="4"/>
  <c r="AN699" i="4"/>
  <c r="AL699" i="4"/>
  <c r="AK699" i="4"/>
  <c r="AJ699" i="4"/>
  <c r="AH699" i="4"/>
  <c r="AW698" i="4"/>
  <c r="AV698" i="4"/>
  <c r="AT698" i="4"/>
  <c r="AS698" i="4"/>
  <c r="AR698" i="4"/>
  <c r="AP698" i="4"/>
  <c r="AO698" i="4"/>
  <c r="AN698" i="4"/>
  <c r="AL698" i="4"/>
  <c r="AK698" i="4"/>
  <c r="AJ698" i="4"/>
  <c r="AH698" i="4"/>
  <c r="AW697" i="4"/>
  <c r="AV697" i="4"/>
  <c r="AT697" i="4"/>
  <c r="AS697" i="4"/>
  <c r="AR697" i="4"/>
  <c r="AP697" i="4"/>
  <c r="AO697" i="4"/>
  <c r="AN697" i="4"/>
  <c r="AL697" i="4"/>
  <c r="AK697" i="4"/>
  <c r="AJ697" i="4"/>
  <c r="AH697" i="4"/>
  <c r="AW696" i="4"/>
  <c r="AV696" i="4"/>
  <c r="AT696" i="4"/>
  <c r="AS696" i="4"/>
  <c r="AR696" i="4"/>
  <c r="AP696" i="4"/>
  <c r="AO696" i="4"/>
  <c r="AN696" i="4"/>
  <c r="AL696" i="4"/>
  <c r="AK696" i="4"/>
  <c r="AJ696" i="4"/>
  <c r="AH696" i="4"/>
  <c r="AW695" i="4"/>
  <c r="AV695" i="4"/>
  <c r="AT695" i="4"/>
  <c r="AS695" i="4"/>
  <c r="AR695" i="4"/>
  <c r="AP695" i="4"/>
  <c r="AO695" i="4"/>
  <c r="AN695" i="4"/>
  <c r="AL695" i="4"/>
  <c r="AK695" i="4"/>
  <c r="AJ695" i="4"/>
  <c r="AH695" i="4"/>
  <c r="AW694" i="4"/>
  <c r="AV694" i="4"/>
  <c r="AT694" i="4"/>
  <c r="AS694" i="4"/>
  <c r="AR694" i="4"/>
  <c r="AP694" i="4"/>
  <c r="AO694" i="4"/>
  <c r="AN694" i="4"/>
  <c r="AL694" i="4"/>
  <c r="AK694" i="4"/>
  <c r="AJ694" i="4"/>
  <c r="AH694" i="4"/>
  <c r="AW693" i="4"/>
  <c r="AV693" i="4"/>
  <c r="AT693" i="4"/>
  <c r="AS693" i="4"/>
  <c r="AR693" i="4"/>
  <c r="AP693" i="4"/>
  <c r="AO693" i="4"/>
  <c r="AN693" i="4"/>
  <c r="AL693" i="4"/>
  <c r="AK693" i="4"/>
  <c r="AJ693" i="4"/>
  <c r="AH693" i="4"/>
  <c r="AW692" i="4"/>
  <c r="AV692" i="4"/>
  <c r="AT692" i="4"/>
  <c r="AS692" i="4"/>
  <c r="AR692" i="4"/>
  <c r="AP692" i="4"/>
  <c r="AO692" i="4"/>
  <c r="AN692" i="4"/>
  <c r="AL692" i="4"/>
  <c r="AK692" i="4"/>
  <c r="AJ692" i="4"/>
  <c r="AH692" i="4"/>
  <c r="AW691" i="4"/>
  <c r="AV691" i="4"/>
  <c r="AT691" i="4"/>
  <c r="AS691" i="4"/>
  <c r="AR691" i="4"/>
  <c r="AP691" i="4"/>
  <c r="AO691" i="4"/>
  <c r="AN691" i="4"/>
  <c r="AL691" i="4"/>
  <c r="AK691" i="4"/>
  <c r="AJ691" i="4"/>
  <c r="AH691" i="4"/>
  <c r="AW690" i="4"/>
  <c r="AV690" i="4"/>
  <c r="AT690" i="4"/>
  <c r="AS690" i="4"/>
  <c r="AR690" i="4"/>
  <c r="AP690" i="4"/>
  <c r="AO690" i="4"/>
  <c r="AN690" i="4"/>
  <c r="AL690" i="4"/>
  <c r="AK690" i="4"/>
  <c r="AJ690" i="4"/>
  <c r="AH690" i="4"/>
  <c r="AW689" i="4"/>
  <c r="AV689" i="4"/>
  <c r="AT689" i="4"/>
  <c r="AS689" i="4"/>
  <c r="AR689" i="4"/>
  <c r="AP689" i="4"/>
  <c r="AO689" i="4"/>
  <c r="AN689" i="4"/>
  <c r="AL689" i="4"/>
  <c r="AK689" i="4"/>
  <c r="AJ689" i="4"/>
  <c r="AH689" i="4"/>
  <c r="AW688" i="4"/>
  <c r="AV688" i="4"/>
  <c r="AT688" i="4"/>
  <c r="AS688" i="4"/>
  <c r="AR688" i="4"/>
  <c r="AP688" i="4"/>
  <c r="AO688" i="4"/>
  <c r="AN688" i="4"/>
  <c r="AL688" i="4"/>
  <c r="AK688" i="4"/>
  <c r="AJ688" i="4"/>
  <c r="AH688" i="4"/>
  <c r="AW687" i="4"/>
  <c r="AV687" i="4"/>
  <c r="AT687" i="4"/>
  <c r="AS687" i="4"/>
  <c r="AR687" i="4"/>
  <c r="AP687" i="4"/>
  <c r="AO687" i="4"/>
  <c r="AN687" i="4"/>
  <c r="AL687" i="4"/>
  <c r="AK687" i="4"/>
  <c r="AJ687" i="4"/>
  <c r="AH687" i="4"/>
  <c r="AW686" i="4"/>
  <c r="AV686" i="4"/>
  <c r="AT686" i="4"/>
  <c r="AS686" i="4"/>
  <c r="AR686" i="4"/>
  <c r="AP686" i="4"/>
  <c r="AO686" i="4"/>
  <c r="AN686" i="4"/>
  <c r="AL686" i="4"/>
  <c r="AK686" i="4"/>
  <c r="AJ686" i="4"/>
  <c r="AH686" i="4"/>
  <c r="AW685" i="4"/>
  <c r="AV685" i="4"/>
  <c r="AT685" i="4"/>
  <c r="AS685" i="4"/>
  <c r="AR685" i="4"/>
  <c r="AP685" i="4"/>
  <c r="AO685" i="4"/>
  <c r="AN685" i="4"/>
  <c r="AL685" i="4"/>
  <c r="AK685" i="4"/>
  <c r="AJ685" i="4"/>
  <c r="AH685" i="4"/>
  <c r="AW684" i="4"/>
  <c r="AV684" i="4"/>
  <c r="AT684" i="4"/>
  <c r="AS684" i="4"/>
  <c r="AR684" i="4"/>
  <c r="AP684" i="4"/>
  <c r="AO684" i="4"/>
  <c r="AN684" i="4"/>
  <c r="AL684" i="4"/>
  <c r="AK684" i="4"/>
  <c r="AJ684" i="4"/>
  <c r="AH684" i="4"/>
  <c r="AW683" i="4"/>
  <c r="AV683" i="4"/>
  <c r="AT683" i="4"/>
  <c r="AS683" i="4"/>
  <c r="AR683" i="4"/>
  <c r="AP683" i="4"/>
  <c r="AO683" i="4"/>
  <c r="AN683" i="4"/>
  <c r="AL683" i="4"/>
  <c r="AK683" i="4"/>
  <c r="AJ683" i="4"/>
  <c r="AH683" i="4"/>
  <c r="AW682" i="4"/>
  <c r="AV682" i="4"/>
  <c r="AT682" i="4"/>
  <c r="AS682" i="4"/>
  <c r="AR682" i="4"/>
  <c r="AP682" i="4"/>
  <c r="AO682" i="4"/>
  <c r="AN682" i="4"/>
  <c r="AL682" i="4"/>
  <c r="AK682" i="4"/>
  <c r="AJ682" i="4"/>
  <c r="AH682" i="4"/>
  <c r="AW681" i="4"/>
  <c r="AV681" i="4"/>
  <c r="AT681" i="4"/>
  <c r="AS681" i="4"/>
  <c r="AR681" i="4"/>
  <c r="AP681" i="4"/>
  <c r="AO681" i="4"/>
  <c r="AN681" i="4"/>
  <c r="AL681" i="4"/>
  <c r="AK681" i="4"/>
  <c r="AJ681" i="4"/>
  <c r="AH681" i="4"/>
  <c r="AW680" i="4"/>
  <c r="AV680" i="4"/>
  <c r="AT680" i="4"/>
  <c r="AS680" i="4"/>
  <c r="AR680" i="4"/>
  <c r="AP680" i="4"/>
  <c r="AO680" i="4"/>
  <c r="AN680" i="4"/>
  <c r="AL680" i="4"/>
  <c r="AK680" i="4"/>
  <c r="AJ680" i="4"/>
  <c r="AH680" i="4"/>
  <c r="AW679" i="4"/>
  <c r="AV679" i="4"/>
  <c r="AT679" i="4"/>
  <c r="AS679" i="4"/>
  <c r="AR679" i="4"/>
  <c r="AP679" i="4"/>
  <c r="AO679" i="4"/>
  <c r="AN679" i="4"/>
  <c r="AL679" i="4"/>
  <c r="AK679" i="4"/>
  <c r="AJ679" i="4"/>
  <c r="AH679" i="4"/>
  <c r="AW678" i="4"/>
  <c r="AV678" i="4"/>
  <c r="AT678" i="4"/>
  <c r="AS678" i="4"/>
  <c r="AR678" i="4"/>
  <c r="AP678" i="4"/>
  <c r="AO678" i="4"/>
  <c r="AN678" i="4"/>
  <c r="AL678" i="4"/>
  <c r="AK678" i="4"/>
  <c r="AJ678" i="4"/>
  <c r="AH678" i="4"/>
  <c r="AW677" i="4"/>
  <c r="AV677" i="4"/>
  <c r="AT677" i="4"/>
  <c r="AS677" i="4"/>
  <c r="AR677" i="4"/>
  <c r="AP677" i="4"/>
  <c r="AO677" i="4"/>
  <c r="AN677" i="4"/>
  <c r="AL677" i="4"/>
  <c r="AK677" i="4"/>
  <c r="AJ677" i="4"/>
  <c r="AH677" i="4"/>
  <c r="AW676" i="4"/>
  <c r="AV676" i="4"/>
  <c r="AT676" i="4"/>
  <c r="AS676" i="4"/>
  <c r="AR676" i="4"/>
  <c r="AP676" i="4"/>
  <c r="AO676" i="4"/>
  <c r="AN676" i="4"/>
  <c r="AL676" i="4"/>
  <c r="AK676" i="4"/>
  <c r="AJ676" i="4"/>
  <c r="AH676" i="4"/>
  <c r="AW675" i="4"/>
  <c r="AV675" i="4"/>
  <c r="AT675" i="4"/>
  <c r="AS675" i="4"/>
  <c r="AR675" i="4"/>
  <c r="AP675" i="4"/>
  <c r="AO675" i="4"/>
  <c r="AN675" i="4"/>
  <c r="AL675" i="4"/>
  <c r="AK675" i="4"/>
  <c r="AJ675" i="4"/>
  <c r="AH675" i="4"/>
  <c r="AW674" i="4"/>
  <c r="AV674" i="4"/>
  <c r="AT674" i="4"/>
  <c r="AS674" i="4"/>
  <c r="AR674" i="4"/>
  <c r="AP674" i="4"/>
  <c r="AO674" i="4"/>
  <c r="AN674" i="4"/>
  <c r="AL674" i="4"/>
  <c r="AK674" i="4"/>
  <c r="AJ674" i="4"/>
  <c r="AH674" i="4"/>
  <c r="AW673" i="4"/>
  <c r="AV673" i="4"/>
  <c r="AT673" i="4"/>
  <c r="AS673" i="4"/>
  <c r="AR673" i="4"/>
  <c r="AP673" i="4"/>
  <c r="AO673" i="4"/>
  <c r="AN673" i="4"/>
  <c r="AL673" i="4"/>
  <c r="AK673" i="4"/>
  <c r="AJ673" i="4"/>
  <c r="AH673" i="4"/>
  <c r="AW672" i="4"/>
  <c r="AV672" i="4"/>
  <c r="AT672" i="4"/>
  <c r="AS672" i="4"/>
  <c r="AR672" i="4"/>
  <c r="AP672" i="4"/>
  <c r="AO672" i="4"/>
  <c r="AN672" i="4"/>
  <c r="AL672" i="4"/>
  <c r="AK672" i="4"/>
  <c r="AJ672" i="4"/>
  <c r="AH672" i="4"/>
  <c r="AW671" i="4"/>
  <c r="AV671" i="4"/>
  <c r="AT671" i="4"/>
  <c r="AS671" i="4"/>
  <c r="AR671" i="4"/>
  <c r="AP671" i="4"/>
  <c r="AO671" i="4"/>
  <c r="AN671" i="4"/>
  <c r="AL671" i="4"/>
  <c r="AK671" i="4"/>
  <c r="AJ671" i="4"/>
  <c r="AH671" i="4"/>
  <c r="AW670" i="4"/>
  <c r="AV670" i="4"/>
  <c r="AT670" i="4"/>
  <c r="AS670" i="4"/>
  <c r="AR670" i="4"/>
  <c r="AP670" i="4"/>
  <c r="AO670" i="4"/>
  <c r="AN670" i="4"/>
  <c r="AL670" i="4"/>
  <c r="AK670" i="4"/>
  <c r="AJ670" i="4"/>
  <c r="AH670" i="4"/>
  <c r="AW669" i="4"/>
  <c r="AV669" i="4"/>
  <c r="AT669" i="4"/>
  <c r="AS669" i="4"/>
  <c r="AR669" i="4"/>
  <c r="AP669" i="4"/>
  <c r="AO669" i="4"/>
  <c r="AN669" i="4"/>
  <c r="AL669" i="4"/>
  <c r="AK669" i="4"/>
  <c r="AJ669" i="4"/>
  <c r="AH669" i="4"/>
  <c r="AW668" i="4"/>
  <c r="AV668" i="4"/>
  <c r="AT668" i="4"/>
  <c r="AS668" i="4"/>
  <c r="AR668" i="4"/>
  <c r="AP668" i="4"/>
  <c r="AO668" i="4"/>
  <c r="AN668" i="4"/>
  <c r="AL668" i="4"/>
  <c r="AK668" i="4"/>
  <c r="AJ668" i="4"/>
  <c r="AH668" i="4"/>
  <c r="AW667" i="4"/>
  <c r="AV667" i="4"/>
  <c r="AT667" i="4"/>
  <c r="AS667" i="4"/>
  <c r="AR667" i="4"/>
  <c r="AP667" i="4"/>
  <c r="AO667" i="4"/>
  <c r="AN667" i="4"/>
  <c r="AL667" i="4"/>
  <c r="AK667" i="4"/>
  <c r="AJ667" i="4"/>
  <c r="AH667" i="4"/>
  <c r="AW666" i="4"/>
  <c r="AV666" i="4"/>
  <c r="AT666" i="4"/>
  <c r="AS666" i="4"/>
  <c r="AR666" i="4"/>
  <c r="AP666" i="4"/>
  <c r="AO666" i="4"/>
  <c r="AN666" i="4"/>
  <c r="AL666" i="4"/>
  <c r="AK666" i="4"/>
  <c r="AJ666" i="4"/>
  <c r="AH666" i="4"/>
  <c r="AW665" i="4"/>
  <c r="AV665" i="4"/>
  <c r="AT665" i="4"/>
  <c r="AS665" i="4"/>
  <c r="AR665" i="4"/>
  <c r="AP665" i="4"/>
  <c r="AO665" i="4"/>
  <c r="AN665" i="4"/>
  <c r="AL665" i="4"/>
  <c r="AK665" i="4"/>
  <c r="AJ665" i="4"/>
  <c r="AH665" i="4"/>
  <c r="AW664" i="4"/>
  <c r="AV664" i="4"/>
  <c r="AT664" i="4"/>
  <c r="AS664" i="4"/>
  <c r="AR664" i="4"/>
  <c r="AP664" i="4"/>
  <c r="AO664" i="4"/>
  <c r="AN664" i="4"/>
  <c r="AL664" i="4"/>
  <c r="AK664" i="4"/>
  <c r="AJ664" i="4"/>
  <c r="AH664" i="4"/>
  <c r="AW663" i="4"/>
  <c r="AV663" i="4"/>
  <c r="AT663" i="4"/>
  <c r="AS663" i="4"/>
  <c r="AR663" i="4"/>
  <c r="AP663" i="4"/>
  <c r="AO663" i="4"/>
  <c r="AN663" i="4"/>
  <c r="AL663" i="4"/>
  <c r="AK663" i="4"/>
  <c r="AJ663" i="4"/>
  <c r="AH663" i="4"/>
  <c r="AW662" i="4"/>
  <c r="AV662" i="4"/>
  <c r="AT662" i="4"/>
  <c r="AS662" i="4"/>
  <c r="AR662" i="4"/>
  <c r="AP662" i="4"/>
  <c r="AO662" i="4"/>
  <c r="AN662" i="4"/>
  <c r="AL662" i="4"/>
  <c r="AK662" i="4"/>
  <c r="AJ662" i="4"/>
  <c r="AH662" i="4"/>
  <c r="AW661" i="4"/>
  <c r="AV661" i="4"/>
  <c r="AT661" i="4"/>
  <c r="AS661" i="4"/>
  <c r="AR661" i="4"/>
  <c r="AP661" i="4"/>
  <c r="AO661" i="4"/>
  <c r="AN661" i="4"/>
  <c r="AL661" i="4"/>
  <c r="AK661" i="4"/>
  <c r="AJ661" i="4"/>
  <c r="AH661" i="4"/>
  <c r="AW660" i="4"/>
  <c r="AV660" i="4"/>
  <c r="AT660" i="4"/>
  <c r="AS660" i="4"/>
  <c r="AR660" i="4"/>
  <c r="AP660" i="4"/>
  <c r="AO660" i="4"/>
  <c r="AN660" i="4"/>
  <c r="AL660" i="4"/>
  <c r="AK660" i="4"/>
  <c r="AJ660" i="4"/>
  <c r="AH660" i="4"/>
  <c r="AW659" i="4"/>
  <c r="AV659" i="4"/>
  <c r="AT659" i="4"/>
  <c r="AS659" i="4"/>
  <c r="AR659" i="4"/>
  <c r="AP659" i="4"/>
  <c r="AO659" i="4"/>
  <c r="AN659" i="4"/>
  <c r="AL659" i="4"/>
  <c r="AK659" i="4"/>
  <c r="AJ659" i="4"/>
  <c r="AH659" i="4"/>
  <c r="AW658" i="4"/>
  <c r="AV658" i="4"/>
  <c r="AT658" i="4"/>
  <c r="AS658" i="4"/>
  <c r="AR658" i="4"/>
  <c r="AP658" i="4"/>
  <c r="AO658" i="4"/>
  <c r="AN658" i="4"/>
  <c r="AL658" i="4"/>
  <c r="AK658" i="4"/>
  <c r="AJ658" i="4"/>
  <c r="AH658" i="4"/>
  <c r="AW657" i="4"/>
  <c r="AV657" i="4"/>
  <c r="AT657" i="4"/>
  <c r="AS657" i="4"/>
  <c r="AR657" i="4"/>
  <c r="AP657" i="4"/>
  <c r="AO657" i="4"/>
  <c r="AN657" i="4"/>
  <c r="AL657" i="4"/>
  <c r="AK657" i="4"/>
  <c r="AJ657" i="4"/>
  <c r="AH657" i="4"/>
  <c r="AW656" i="4"/>
  <c r="AV656" i="4"/>
  <c r="AT656" i="4"/>
  <c r="AS656" i="4"/>
  <c r="AR656" i="4"/>
  <c r="AP656" i="4"/>
  <c r="AO656" i="4"/>
  <c r="AN656" i="4"/>
  <c r="AL656" i="4"/>
  <c r="AK656" i="4"/>
  <c r="AJ656" i="4"/>
  <c r="AH656" i="4"/>
  <c r="AW655" i="4"/>
  <c r="AV655" i="4"/>
  <c r="AT655" i="4"/>
  <c r="AS655" i="4"/>
  <c r="AR655" i="4"/>
  <c r="AP655" i="4"/>
  <c r="AO655" i="4"/>
  <c r="AN655" i="4"/>
  <c r="AL655" i="4"/>
  <c r="AK655" i="4"/>
  <c r="AJ655" i="4"/>
  <c r="AH655" i="4"/>
  <c r="AW654" i="4"/>
  <c r="AV654" i="4"/>
  <c r="AT654" i="4"/>
  <c r="AS654" i="4"/>
  <c r="AR654" i="4"/>
  <c r="AP654" i="4"/>
  <c r="AO654" i="4"/>
  <c r="AN654" i="4"/>
  <c r="AL654" i="4"/>
  <c r="AK654" i="4"/>
  <c r="AJ654" i="4"/>
  <c r="AH654" i="4"/>
  <c r="AW653" i="4"/>
  <c r="AV653" i="4"/>
  <c r="AT653" i="4"/>
  <c r="AS653" i="4"/>
  <c r="AR653" i="4"/>
  <c r="AP653" i="4"/>
  <c r="AO653" i="4"/>
  <c r="AN653" i="4"/>
  <c r="AL653" i="4"/>
  <c r="AK653" i="4"/>
  <c r="AJ653" i="4"/>
  <c r="AH653" i="4"/>
  <c r="AW652" i="4"/>
  <c r="AV652" i="4"/>
  <c r="AT652" i="4"/>
  <c r="AS652" i="4"/>
  <c r="AR652" i="4"/>
  <c r="AP652" i="4"/>
  <c r="AO652" i="4"/>
  <c r="AN652" i="4"/>
  <c r="AL652" i="4"/>
  <c r="AK652" i="4"/>
  <c r="AJ652" i="4"/>
  <c r="AH652" i="4"/>
  <c r="AW651" i="4"/>
  <c r="AV651" i="4"/>
  <c r="AT651" i="4"/>
  <c r="AS651" i="4"/>
  <c r="AR651" i="4"/>
  <c r="AP651" i="4"/>
  <c r="AO651" i="4"/>
  <c r="AN651" i="4"/>
  <c r="AL651" i="4"/>
  <c r="AK651" i="4"/>
  <c r="AJ651" i="4"/>
  <c r="AH651" i="4"/>
  <c r="AW650" i="4"/>
  <c r="AV650" i="4"/>
  <c r="AT650" i="4"/>
  <c r="AS650" i="4"/>
  <c r="AR650" i="4"/>
  <c r="AP650" i="4"/>
  <c r="AO650" i="4"/>
  <c r="AN650" i="4"/>
  <c r="AL650" i="4"/>
  <c r="AK650" i="4"/>
  <c r="AJ650" i="4"/>
  <c r="AH650" i="4"/>
  <c r="AW649" i="4"/>
  <c r="AV649" i="4"/>
  <c r="AT649" i="4"/>
  <c r="AS649" i="4"/>
  <c r="AR649" i="4"/>
  <c r="AP649" i="4"/>
  <c r="AO649" i="4"/>
  <c r="AN649" i="4"/>
  <c r="AL649" i="4"/>
  <c r="AK649" i="4"/>
  <c r="AJ649" i="4"/>
  <c r="AH649" i="4"/>
  <c r="AW648" i="4"/>
  <c r="AV648" i="4"/>
  <c r="AT648" i="4"/>
  <c r="AS648" i="4"/>
  <c r="AR648" i="4"/>
  <c r="AP648" i="4"/>
  <c r="AO648" i="4"/>
  <c r="AN648" i="4"/>
  <c r="AL648" i="4"/>
  <c r="AK648" i="4"/>
  <c r="AJ648" i="4"/>
  <c r="AH648" i="4"/>
  <c r="AW647" i="4"/>
  <c r="AV647" i="4"/>
  <c r="AT647" i="4"/>
  <c r="AS647" i="4"/>
  <c r="AR647" i="4"/>
  <c r="AP647" i="4"/>
  <c r="AO647" i="4"/>
  <c r="AN647" i="4"/>
  <c r="AL647" i="4"/>
  <c r="AK647" i="4"/>
  <c r="AJ647" i="4"/>
  <c r="AH647" i="4"/>
  <c r="AW646" i="4"/>
  <c r="AV646" i="4"/>
  <c r="AT646" i="4"/>
  <c r="AS646" i="4"/>
  <c r="AR646" i="4"/>
  <c r="AP646" i="4"/>
  <c r="AO646" i="4"/>
  <c r="AN646" i="4"/>
  <c r="AL646" i="4"/>
  <c r="AK646" i="4"/>
  <c r="AJ646" i="4"/>
  <c r="AH646" i="4"/>
  <c r="AW645" i="4"/>
  <c r="AV645" i="4"/>
  <c r="AT645" i="4"/>
  <c r="AS645" i="4"/>
  <c r="AR645" i="4"/>
  <c r="AP645" i="4"/>
  <c r="AO645" i="4"/>
  <c r="AN645" i="4"/>
  <c r="AL645" i="4"/>
  <c r="AK645" i="4"/>
  <c r="AJ645" i="4"/>
  <c r="AH645" i="4"/>
  <c r="AW644" i="4"/>
  <c r="AV644" i="4"/>
  <c r="AT644" i="4"/>
  <c r="AS644" i="4"/>
  <c r="AR644" i="4"/>
  <c r="AP644" i="4"/>
  <c r="AO644" i="4"/>
  <c r="AN644" i="4"/>
  <c r="AL644" i="4"/>
  <c r="AK644" i="4"/>
  <c r="AJ644" i="4"/>
  <c r="AH644" i="4"/>
  <c r="AW643" i="4"/>
  <c r="AV643" i="4"/>
  <c r="AT643" i="4"/>
  <c r="AS643" i="4"/>
  <c r="AR643" i="4"/>
  <c r="AP643" i="4"/>
  <c r="AO643" i="4"/>
  <c r="AN643" i="4"/>
  <c r="AL643" i="4"/>
  <c r="AK643" i="4"/>
  <c r="AJ643" i="4"/>
  <c r="AH643" i="4"/>
  <c r="AW642" i="4"/>
  <c r="AV642" i="4"/>
  <c r="AT642" i="4"/>
  <c r="AS642" i="4"/>
  <c r="AR642" i="4"/>
  <c r="AP642" i="4"/>
  <c r="AO642" i="4"/>
  <c r="AN642" i="4"/>
  <c r="AL642" i="4"/>
  <c r="AK642" i="4"/>
  <c r="AJ642" i="4"/>
  <c r="AH642" i="4"/>
  <c r="AW641" i="4"/>
  <c r="AV641" i="4"/>
  <c r="AT641" i="4"/>
  <c r="AS641" i="4"/>
  <c r="AR641" i="4"/>
  <c r="AP641" i="4"/>
  <c r="AO641" i="4"/>
  <c r="AN641" i="4"/>
  <c r="AL641" i="4"/>
  <c r="AK641" i="4"/>
  <c r="AJ641" i="4"/>
  <c r="AH641" i="4"/>
  <c r="AW640" i="4"/>
  <c r="AV640" i="4"/>
  <c r="AT640" i="4"/>
  <c r="AS640" i="4"/>
  <c r="AR640" i="4"/>
  <c r="AP640" i="4"/>
  <c r="AO640" i="4"/>
  <c r="AN640" i="4"/>
  <c r="AL640" i="4"/>
  <c r="AK640" i="4"/>
  <c r="AJ640" i="4"/>
  <c r="AH640" i="4"/>
  <c r="AW639" i="4"/>
  <c r="AV639" i="4"/>
  <c r="AT639" i="4"/>
  <c r="AS639" i="4"/>
  <c r="AR639" i="4"/>
  <c r="AP639" i="4"/>
  <c r="AO639" i="4"/>
  <c r="AN639" i="4"/>
  <c r="AL639" i="4"/>
  <c r="AK639" i="4"/>
  <c r="AJ639" i="4"/>
  <c r="AH639" i="4"/>
  <c r="AW638" i="4"/>
  <c r="AV638" i="4"/>
  <c r="AT638" i="4"/>
  <c r="AS638" i="4"/>
  <c r="AR638" i="4"/>
  <c r="AP638" i="4"/>
  <c r="AO638" i="4"/>
  <c r="AN638" i="4"/>
  <c r="AL638" i="4"/>
  <c r="AK638" i="4"/>
  <c r="AJ638" i="4"/>
  <c r="AH638" i="4"/>
  <c r="AW637" i="4"/>
  <c r="AV637" i="4"/>
  <c r="AT637" i="4"/>
  <c r="AS637" i="4"/>
  <c r="AR637" i="4"/>
  <c r="AP637" i="4"/>
  <c r="AO637" i="4"/>
  <c r="AN637" i="4"/>
  <c r="AL637" i="4"/>
  <c r="AK637" i="4"/>
  <c r="AJ637" i="4"/>
  <c r="AH637" i="4"/>
  <c r="AW636" i="4"/>
  <c r="AV636" i="4"/>
  <c r="AT636" i="4"/>
  <c r="AS636" i="4"/>
  <c r="AR636" i="4"/>
  <c r="AP636" i="4"/>
  <c r="AO636" i="4"/>
  <c r="AN636" i="4"/>
  <c r="AL636" i="4"/>
  <c r="AK636" i="4"/>
  <c r="AJ636" i="4"/>
  <c r="AH636" i="4"/>
  <c r="AW635" i="4"/>
  <c r="AV635" i="4"/>
  <c r="AT635" i="4"/>
  <c r="AS635" i="4"/>
  <c r="AR635" i="4"/>
  <c r="AP635" i="4"/>
  <c r="AO635" i="4"/>
  <c r="AN635" i="4"/>
  <c r="AL635" i="4"/>
  <c r="AK635" i="4"/>
  <c r="AJ635" i="4"/>
  <c r="AH635" i="4"/>
  <c r="AW634" i="4"/>
  <c r="AV634" i="4"/>
  <c r="AT634" i="4"/>
  <c r="AS634" i="4"/>
  <c r="AR634" i="4"/>
  <c r="AP634" i="4"/>
  <c r="AO634" i="4"/>
  <c r="AN634" i="4"/>
  <c r="AL634" i="4"/>
  <c r="AK634" i="4"/>
  <c r="AJ634" i="4"/>
  <c r="AH634" i="4"/>
  <c r="AW633" i="4"/>
  <c r="AV633" i="4"/>
  <c r="AT633" i="4"/>
  <c r="AS633" i="4"/>
  <c r="AR633" i="4"/>
  <c r="AP633" i="4"/>
  <c r="AO633" i="4"/>
  <c r="AN633" i="4"/>
  <c r="AL633" i="4"/>
  <c r="AK633" i="4"/>
  <c r="AJ633" i="4"/>
  <c r="AH633" i="4"/>
  <c r="AW632" i="4"/>
  <c r="AV632" i="4"/>
  <c r="AT632" i="4"/>
  <c r="AS632" i="4"/>
  <c r="AR632" i="4"/>
  <c r="AP632" i="4"/>
  <c r="AO632" i="4"/>
  <c r="AN632" i="4"/>
  <c r="AL632" i="4"/>
  <c r="AK632" i="4"/>
  <c r="AJ632" i="4"/>
  <c r="AH632" i="4"/>
  <c r="AW631" i="4"/>
  <c r="AV631" i="4"/>
  <c r="AT631" i="4"/>
  <c r="AS631" i="4"/>
  <c r="AR631" i="4"/>
  <c r="AP631" i="4"/>
  <c r="AO631" i="4"/>
  <c r="AN631" i="4"/>
  <c r="AL631" i="4"/>
  <c r="AK631" i="4"/>
  <c r="AJ631" i="4"/>
  <c r="AH631" i="4"/>
  <c r="AW630" i="4"/>
  <c r="AV630" i="4"/>
  <c r="AT630" i="4"/>
  <c r="AS630" i="4"/>
  <c r="AR630" i="4"/>
  <c r="AP630" i="4"/>
  <c r="AO630" i="4"/>
  <c r="AN630" i="4"/>
  <c r="AL630" i="4"/>
  <c r="AK630" i="4"/>
  <c r="AJ630" i="4"/>
  <c r="AH630" i="4"/>
  <c r="AW629" i="4"/>
  <c r="AV629" i="4"/>
  <c r="AT629" i="4"/>
  <c r="AS629" i="4"/>
  <c r="AR629" i="4"/>
  <c r="AP629" i="4"/>
  <c r="AO629" i="4"/>
  <c r="AN629" i="4"/>
  <c r="AL629" i="4"/>
  <c r="AK629" i="4"/>
  <c r="AJ629" i="4"/>
  <c r="AH629" i="4"/>
  <c r="AW628" i="4"/>
  <c r="AV628" i="4"/>
  <c r="AT628" i="4"/>
  <c r="AS628" i="4"/>
  <c r="AR628" i="4"/>
  <c r="AP628" i="4"/>
  <c r="AO628" i="4"/>
  <c r="AN628" i="4"/>
  <c r="AL628" i="4"/>
  <c r="AK628" i="4"/>
  <c r="AJ628" i="4"/>
  <c r="AH628" i="4"/>
  <c r="AW627" i="4"/>
  <c r="AV627" i="4"/>
  <c r="AT627" i="4"/>
  <c r="AS627" i="4"/>
  <c r="AR627" i="4"/>
  <c r="AP627" i="4"/>
  <c r="AO627" i="4"/>
  <c r="AN627" i="4"/>
  <c r="AL627" i="4"/>
  <c r="AK627" i="4"/>
  <c r="AJ627" i="4"/>
  <c r="AH627" i="4"/>
  <c r="AW626" i="4"/>
  <c r="AV626" i="4"/>
  <c r="AT626" i="4"/>
  <c r="AS626" i="4"/>
  <c r="AR626" i="4"/>
  <c r="AP626" i="4"/>
  <c r="AO626" i="4"/>
  <c r="AN626" i="4"/>
  <c r="AL626" i="4"/>
  <c r="AK626" i="4"/>
  <c r="AJ626" i="4"/>
  <c r="AH626" i="4"/>
  <c r="AW625" i="4"/>
  <c r="AV625" i="4"/>
  <c r="AT625" i="4"/>
  <c r="AS625" i="4"/>
  <c r="AR625" i="4"/>
  <c r="AP625" i="4"/>
  <c r="AO625" i="4"/>
  <c r="AN625" i="4"/>
  <c r="AL625" i="4"/>
  <c r="AK625" i="4"/>
  <c r="AJ625" i="4"/>
  <c r="AH625" i="4"/>
  <c r="AW624" i="4"/>
  <c r="AV624" i="4"/>
  <c r="AT624" i="4"/>
  <c r="AS624" i="4"/>
  <c r="AR624" i="4"/>
  <c r="AP624" i="4"/>
  <c r="AO624" i="4"/>
  <c r="AN624" i="4"/>
  <c r="AL624" i="4"/>
  <c r="AK624" i="4"/>
  <c r="AJ624" i="4"/>
  <c r="AH624" i="4"/>
  <c r="AW623" i="4"/>
  <c r="AV623" i="4"/>
  <c r="AT623" i="4"/>
  <c r="AS623" i="4"/>
  <c r="AR623" i="4"/>
  <c r="AP623" i="4"/>
  <c r="AO623" i="4"/>
  <c r="AN623" i="4"/>
  <c r="AL623" i="4"/>
  <c r="AK623" i="4"/>
  <c r="AJ623" i="4"/>
  <c r="AH623" i="4"/>
  <c r="AW622" i="4"/>
  <c r="AV622" i="4"/>
  <c r="AT622" i="4"/>
  <c r="AS622" i="4"/>
  <c r="AR622" i="4"/>
  <c r="AP622" i="4"/>
  <c r="AO622" i="4"/>
  <c r="AN622" i="4"/>
  <c r="AL622" i="4"/>
  <c r="AK622" i="4"/>
  <c r="AJ622" i="4"/>
  <c r="AH622" i="4"/>
  <c r="AW621" i="4"/>
  <c r="AV621" i="4"/>
  <c r="AT621" i="4"/>
  <c r="AS621" i="4"/>
  <c r="AR621" i="4"/>
  <c r="AP621" i="4"/>
  <c r="AO621" i="4"/>
  <c r="AN621" i="4"/>
  <c r="AL621" i="4"/>
  <c r="AK621" i="4"/>
  <c r="AJ621" i="4"/>
  <c r="AH621" i="4"/>
  <c r="AW620" i="4"/>
  <c r="AV620" i="4"/>
  <c r="AT620" i="4"/>
  <c r="AS620" i="4"/>
  <c r="AR620" i="4"/>
  <c r="AP620" i="4"/>
  <c r="AO620" i="4"/>
  <c r="AN620" i="4"/>
  <c r="AL620" i="4"/>
  <c r="AK620" i="4"/>
  <c r="AJ620" i="4"/>
  <c r="AH620" i="4"/>
  <c r="AW619" i="4"/>
  <c r="AV619" i="4"/>
  <c r="AT619" i="4"/>
  <c r="AS619" i="4"/>
  <c r="AR619" i="4"/>
  <c r="AP619" i="4"/>
  <c r="AO619" i="4"/>
  <c r="AN619" i="4"/>
  <c r="AL619" i="4"/>
  <c r="AK619" i="4"/>
  <c r="AJ619" i="4"/>
  <c r="AH619" i="4"/>
  <c r="AW618" i="4"/>
  <c r="AV618" i="4"/>
  <c r="AT618" i="4"/>
  <c r="AS618" i="4"/>
  <c r="AR618" i="4"/>
  <c r="AP618" i="4"/>
  <c r="AO618" i="4"/>
  <c r="AN618" i="4"/>
  <c r="AL618" i="4"/>
  <c r="AK618" i="4"/>
  <c r="AJ618" i="4"/>
  <c r="AH618" i="4"/>
  <c r="AW617" i="4"/>
  <c r="AV617" i="4"/>
  <c r="AT617" i="4"/>
  <c r="AS617" i="4"/>
  <c r="AR617" i="4"/>
  <c r="AP617" i="4"/>
  <c r="AO617" i="4"/>
  <c r="AN617" i="4"/>
  <c r="AL617" i="4"/>
  <c r="AK617" i="4"/>
  <c r="AJ617" i="4"/>
  <c r="AH617" i="4"/>
  <c r="AW616" i="4"/>
  <c r="AV616" i="4"/>
  <c r="AT616" i="4"/>
  <c r="AS616" i="4"/>
  <c r="AR616" i="4"/>
  <c r="AP616" i="4"/>
  <c r="AO616" i="4"/>
  <c r="AN616" i="4"/>
  <c r="AL616" i="4"/>
  <c r="AK616" i="4"/>
  <c r="AJ616" i="4"/>
  <c r="AH616" i="4"/>
  <c r="AW615" i="4"/>
  <c r="AV615" i="4"/>
  <c r="AT615" i="4"/>
  <c r="AS615" i="4"/>
  <c r="AR615" i="4"/>
  <c r="AP615" i="4"/>
  <c r="AO615" i="4"/>
  <c r="AN615" i="4"/>
  <c r="AL615" i="4"/>
  <c r="AK615" i="4"/>
  <c r="AJ615" i="4"/>
  <c r="AH615" i="4"/>
  <c r="AW614" i="4"/>
  <c r="AV614" i="4"/>
  <c r="AT614" i="4"/>
  <c r="AS614" i="4"/>
  <c r="AR614" i="4"/>
  <c r="AP614" i="4"/>
  <c r="AO614" i="4"/>
  <c r="AN614" i="4"/>
  <c r="AL614" i="4"/>
  <c r="AK614" i="4"/>
  <c r="AJ614" i="4"/>
  <c r="AH614" i="4"/>
  <c r="AW613" i="4"/>
  <c r="AV613" i="4"/>
  <c r="AT613" i="4"/>
  <c r="AS613" i="4"/>
  <c r="AR613" i="4"/>
  <c r="AP613" i="4"/>
  <c r="AO613" i="4"/>
  <c r="AN613" i="4"/>
  <c r="AL613" i="4"/>
  <c r="AK613" i="4"/>
  <c r="AJ613" i="4"/>
  <c r="AH613" i="4"/>
  <c r="AW612" i="4"/>
  <c r="AV612" i="4"/>
  <c r="AT612" i="4"/>
  <c r="AS612" i="4"/>
  <c r="AR612" i="4"/>
  <c r="AP612" i="4"/>
  <c r="AO612" i="4"/>
  <c r="AN612" i="4"/>
  <c r="AL612" i="4"/>
  <c r="AK612" i="4"/>
  <c r="AJ612" i="4"/>
  <c r="AH612" i="4"/>
  <c r="AW611" i="4"/>
  <c r="AV611" i="4"/>
  <c r="AT611" i="4"/>
  <c r="AS611" i="4"/>
  <c r="AR611" i="4"/>
  <c r="AP611" i="4"/>
  <c r="AO611" i="4"/>
  <c r="AN611" i="4"/>
  <c r="AL611" i="4"/>
  <c r="AK611" i="4"/>
  <c r="AJ611" i="4"/>
  <c r="AH611" i="4"/>
  <c r="AW610" i="4"/>
  <c r="AV610" i="4"/>
  <c r="AT610" i="4"/>
  <c r="AS610" i="4"/>
  <c r="AR610" i="4"/>
  <c r="AP610" i="4"/>
  <c r="AO610" i="4"/>
  <c r="AN610" i="4"/>
  <c r="AL610" i="4"/>
  <c r="AK610" i="4"/>
  <c r="AJ610" i="4"/>
  <c r="AH610" i="4"/>
  <c r="AW609" i="4"/>
  <c r="AV609" i="4"/>
  <c r="AT609" i="4"/>
  <c r="AS609" i="4"/>
  <c r="AR609" i="4"/>
  <c r="AP609" i="4"/>
  <c r="AO609" i="4"/>
  <c r="AN609" i="4"/>
  <c r="AL609" i="4"/>
  <c r="AK609" i="4"/>
  <c r="AJ609" i="4"/>
  <c r="AH609" i="4"/>
  <c r="AW608" i="4"/>
  <c r="AV608" i="4"/>
  <c r="AT608" i="4"/>
  <c r="AS608" i="4"/>
  <c r="AR608" i="4"/>
  <c r="AP608" i="4"/>
  <c r="AO608" i="4"/>
  <c r="AN608" i="4"/>
  <c r="AL608" i="4"/>
  <c r="AK608" i="4"/>
  <c r="AJ608" i="4"/>
  <c r="AH608" i="4"/>
  <c r="AW607" i="4"/>
  <c r="AV607" i="4"/>
  <c r="AT607" i="4"/>
  <c r="AS607" i="4"/>
  <c r="AR607" i="4"/>
  <c r="AP607" i="4"/>
  <c r="AO607" i="4"/>
  <c r="AN607" i="4"/>
  <c r="AL607" i="4"/>
  <c r="AK607" i="4"/>
  <c r="AJ607" i="4"/>
  <c r="AH607" i="4"/>
  <c r="AW606" i="4"/>
  <c r="AV606" i="4"/>
  <c r="AT606" i="4"/>
  <c r="AS606" i="4"/>
  <c r="AR606" i="4"/>
  <c r="AP606" i="4"/>
  <c r="AO606" i="4"/>
  <c r="AN606" i="4"/>
  <c r="AL606" i="4"/>
  <c r="AK606" i="4"/>
  <c r="AJ606" i="4"/>
  <c r="AH606" i="4"/>
  <c r="AW605" i="4"/>
  <c r="AV605" i="4"/>
  <c r="AT605" i="4"/>
  <c r="AS605" i="4"/>
  <c r="AR605" i="4"/>
  <c r="AP605" i="4"/>
  <c r="AO605" i="4"/>
  <c r="AN605" i="4"/>
  <c r="AL605" i="4"/>
  <c r="AK605" i="4"/>
  <c r="AJ605" i="4"/>
  <c r="AH605" i="4"/>
  <c r="AW604" i="4"/>
  <c r="AV604" i="4"/>
  <c r="AT604" i="4"/>
  <c r="AS604" i="4"/>
  <c r="AR604" i="4"/>
  <c r="AP604" i="4"/>
  <c r="AO604" i="4"/>
  <c r="AN604" i="4"/>
  <c r="AL604" i="4"/>
  <c r="AK604" i="4"/>
  <c r="AJ604" i="4"/>
  <c r="AH604" i="4"/>
  <c r="AW603" i="4"/>
  <c r="AV603" i="4"/>
  <c r="AT603" i="4"/>
  <c r="AS603" i="4"/>
  <c r="AR603" i="4"/>
  <c r="AP603" i="4"/>
  <c r="AO603" i="4"/>
  <c r="AN603" i="4"/>
  <c r="AL603" i="4"/>
  <c r="AK603" i="4"/>
  <c r="AJ603" i="4"/>
  <c r="AH603" i="4"/>
  <c r="AW602" i="4"/>
  <c r="AV602" i="4"/>
  <c r="AT602" i="4"/>
  <c r="AS602" i="4"/>
  <c r="AR602" i="4"/>
  <c r="AP602" i="4"/>
  <c r="AO602" i="4"/>
  <c r="AN602" i="4"/>
  <c r="AL602" i="4"/>
  <c r="AK602" i="4"/>
  <c r="AJ602" i="4"/>
  <c r="AH602" i="4"/>
  <c r="AW601" i="4"/>
  <c r="AV601" i="4"/>
  <c r="AT601" i="4"/>
  <c r="AS601" i="4"/>
  <c r="AR601" i="4"/>
  <c r="AP601" i="4"/>
  <c r="AO601" i="4"/>
  <c r="AN601" i="4"/>
  <c r="AL601" i="4"/>
  <c r="AK601" i="4"/>
  <c r="AJ601" i="4"/>
  <c r="AH601" i="4"/>
  <c r="AW600" i="4"/>
  <c r="AV600" i="4"/>
  <c r="AT600" i="4"/>
  <c r="AS600" i="4"/>
  <c r="AR600" i="4"/>
  <c r="AP600" i="4"/>
  <c r="AO600" i="4"/>
  <c r="AN600" i="4"/>
  <c r="AL600" i="4"/>
  <c r="AK600" i="4"/>
  <c r="AJ600" i="4"/>
  <c r="AH600" i="4"/>
  <c r="AW599" i="4"/>
  <c r="AV599" i="4"/>
  <c r="AT599" i="4"/>
  <c r="AS599" i="4"/>
  <c r="AR599" i="4"/>
  <c r="AP599" i="4"/>
  <c r="AO599" i="4"/>
  <c r="AN599" i="4"/>
  <c r="AL599" i="4"/>
  <c r="AK599" i="4"/>
  <c r="AJ599" i="4"/>
  <c r="AH599" i="4"/>
  <c r="AW598" i="4"/>
  <c r="AV598" i="4"/>
  <c r="AT598" i="4"/>
  <c r="AS598" i="4"/>
  <c r="AR598" i="4"/>
  <c r="AP598" i="4"/>
  <c r="AO598" i="4"/>
  <c r="AN598" i="4"/>
  <c r="AL598" i="4"/>
  <c r="AK598" i="4"/>
  <c r="AJ598" i="4"/>
  <c r="AH598" i="4"/>
  <c r="AW597" i="4"/>
  <c r="AV597" i="4"/>
  <c r="AT597" i="4"/>
  <c r="AS597" i="4"/>
  <c r="AR597" i="4"/>
  <c r="AP597" i="4"/>
  <c r="AO597" i="4"/>
  <c r="AN597" i="4"/>
  <c r="AL597" i="4"/>
  <c r="AK597" i="4"/>
  <c r="AJ597" i="4"/>
  <c r="AH597" i="4"/>
  <c r="AW596" i="4"/>
  <c r="AV596" i="4"/>
  <c r="AT596" i="4"/>
  <c r="AS596" i="4"/>
  <c r="AR596" i="4"/>
  <c r="AP596" i="4"/>
  <c r="AO596" i="4"/>
  <c r="AN596" i="4"/>
  <c r="AL596" i="4"/>
  <c r="AK596" i="4"/>
  <c r="AJ596" i="4"/>
  <c r="AH596" i="4"/>
  <c r="AW595" i="4"/>
  <c r="AV595" i="4"/>
  <c r="AT595" i="4"/>
  <c r="AS595" i="4"/>
  <c r="AR595" i="4"/>
  <c r="AP595" i="4"/>
  <c r="AO595" i="4"/>
  <c r="AN595" i="4"/>
  <c r="AL595" i="4"/>
  <c r="AK595" i="4"/>
  <c r="AJ595" i="4"/>
  <c r="AH595" i="4"/>
  <c r="AW594" i="4"/>
  <c r="AV594" i="4"/>
  <c r="AT594" i="4"/>
  <c r="AS594" i="4"/>
  <c r="AR594" i="4"/>
  <c r="AP594" i="4"/>
  <c r="AO594" i="4"/>
  <c r="AN594" i="4"/>
  <c r="AL594" i="4"/>
  <c r="AK594" i="4"/>
  <c r="AJ594" i="4"/>
  <c r="AH594" i="4"/>
  <c r="AW593" i="4"/>
  <c r="AV593" i="4"/>
  <c r="AT593" i="4"/>
  <c r="AS593" i="4"/>
  <c r="AR593" i="4"/>
  <c r="AP593" i="4"/>
  <c r="AO593" i="4"/>
  <c r="AN593" i="4"/>
  <c r="AL593" i="4"/>
  <c r="AK593" i="4"/>
  <c r="AJ593" i="4"/>
  <c r="AH593" i="4"/>
  <c r="AW592" i="4"/>
  <c r="AV592" i="4"/>
  <c r="AT592" i="4"/>
  <c r="AS592" i="4"/>
  <c r="AR592" i="4"/>
  <c r="AP592" i="4"/>
  <c r="AO592" i="4"/>
  <c r="AN592" i="4"/>
  <c r="AL592" i="4"/>
  <c r="AK592" i="4"/>
  <c r="AJ592" i="4"/>
  <c r="AH592" i="4"/>
  <c r="AW591" i="4"/>
  <c r="AV591" i="4"/>
  <c r="AS591" i="4"/>
  <c r="AR591" i="4"/>
  <c r="AO591" i="4"/>
  <c r="AN591" i="4"/>
  <c r="AK591" i="4"/>
  <c r="AJ591" i="4"/>
  <c r="AH591" i="4"/>
  <c r="AT591" i="4"/>
  <c r="AP591" i="4"/>
  <c r="AL591" i="4"/>
  <c r="AG589" i="4"/>
  <c r="AN877" i="4" l="1"/>
  <c r="AN881" i="4"/>
  <c r="AN885" i="4"/>
  <c r="AN889" i="4"/>
  <c r="AN893" i="4"/>
  <c r="AN897" i="4"/>
  <c r="AN901" i="4"/>
  <c r="AN905" i="4"/>
  <c r="AN909" i="4"/>
  <c r="AK1115" i="4"/>
  <c r="AN917" i="4"/>
  <c r="AN925" i="4"/>
  <c r="AN933" i="4"/>
  <c r="AN941" i="4"/>
  <c r="AN949" i="4"/>
  <c r="AN957" i="4"/>
  <c r="AN965" i="4"/>
  <c r="AN973" i="4"/>
  <c r="AI918" i="4"/>
  <c r="AI926" i="4"/>
  <c r="AI934" i="4"/>
  <c r="AI942" i="4"/>
  <c r="AI950" i="4"/>
  <c r="AI958" i="4"/>
  <c r="AI966" i="4"/>
  <c r="AI974" i="4"/>
  <c r="AI920" i="4"/>
  <c r="AI952" i="4"/>
  <c r="AN914" i="4"/>
  <c r="AN946" i="4"/>
  <c r="AN918" i="4"/>
  <c r="AN926" i="4"/>
  <c r="AN934" i="4"/>
  <c r="AN942" i="4"/>
  <c r="AN950" i="4"/>
  <c r="AN958" i="4"/>
  <c r="AN966" i="4"/>
  <c r="AN974" i="4"/>
  <c r="AI919" i="4"/>
  <c r="AI927" i="4"/>
  <c r="AI935" i="4"/>
  <c r="AI943" i="4"/>
  <c r="AI951" i="4"/>
  <c r="AI959" i="4"/>
  <c r="AI967" i="4"/>
  <c r="AI928" i="4"/>
  <c r="AI960" i="4"/>
  <c r="AN919" i="4"/>
  <c r="AN927" i="4"/>
  <c r="AN935" i="4"/>
  <c r="AN943" i="4"/>
  <c r="AN951" i="4"/>
  <c r="AN959" i="4"/>
  <c r="AN967" i="4"/>
  <c r="AI912" i="4"/>
  <c r="AI936" i="4"/>
  <c r="AI944" i="4"/>
  <c r="AI968" i="4"/>
  <c r="AN930" i="4"/>
  <c r="AN912" i="4"/>
  <c r="AN920" i="4"/>
  <c r="AN928" i="4"/>
  <c r="AN936" i="4"/>
  <c r="AN944" i="4"/>
  <c r="AN952" i="4"/>
  <c r="AN960" i="4"/>
  <c r="AN968" i="4"/>
  <c r="AI913" i="4"/>
  <c r="AI921" i="4"/>
  <c r="AI929" i="4"/>
  <c r="AI937" i="4"/>
  <c r="AI945" i="4"/>
  <c r="AI953" i="4"/>
  <c r="AI961" i="4"/>
  <c r="AI969" i="4"/>
  <c r="AN922" i="4"/>
  <c r="AN938" i="4"/>
  <c r="AN913" i="4"/>
  <c r="AN921" i="4"/>
  <c r="AN929" i="4"/>
  <c r="AN937" i="4"/>
  <c r="AN945" i="4"/>
  <c r="AN953" i="4"/>
  <c r="AN961" i="4"/>
  <c r="AN969" i="4"/>
  <c r="AI914" i="4"/>
  <c r="AI922" i="4"/>
  <c r="AI930" i="4"/>
  <c r="AI938" i="4"/>
  <c r="AI946" i="4"/>
  <c r="AI954" i="4"/>
  <c r="AI962" i="4"/>
  <c r="AI970" i="4"/>
  <c r="AN923" i="4"/>
  <c r="AN954" i="4"/>
  <c r="AN972" i="4"/>
  <c r="AI932" i="4"/>
  <c r="AI955" i="4"/>
  <c r="AI973" i="4"/>
  <c r="AN947" i="4"/>
  <c r="AI948" i="4"/>
  <c r="AN924" i="4"/>
  <c r="AN955" i="4"/>
  <c r="AI915" i="4"/>
  <c r="AI933" i="4"/>
  <c r="AI956" i="4"/>
  <c r="AN956" i="4"/>
  <c r="AI939" i="4"/>
  <c r="AI957" i="4"/>
  <c r="AI940" i="4"/>
  <c r="AI925" i="4"/>
  <c r="AN916" i="4"/>
  <c r="AI972" i="4"/>
  <c r="AN931" i="4"/>
  <c r="AI916" i="4"/>
  <c r="AN962" i="4"/>
  <c r="AI917" i="4"/>
  <c r="AI963" i="4"/>
  <c r="AN939" i="4"/>
  <c r="AN963" i="4"/>
  <c r="AI923" i="4"/>
  <c r="AI964" i="4"/>
  <c r="AI971" i="4"/>
  <c r="AN948" i="4"/>
  <c r="AI949" i="4"/>
  <c r="AN932" i="4"/>
  <c r="AI941" i="4"/>
  <c r="AN915" i="4"/>
  <c r="AI931" i="4"/>
  <c r="AN940" i="4"/>
  <c r="AN964" i="4"/>
  <c r="AI924" i="4"/>
  <c r="AI947" i="4"/>
  <c r="AI965" i="4"/>
  <c r="AN970" i="4"/>
  <c r="AN971" i="4"/>
  <c r="AN876" i="4"/>
  <c r="AN880" i="4"/>
  <c r="AN884" i="4"/>
  <c r="AN888" i="4"/>
  <c r="AN892" i="4"/>
  <c r="AN896" i="4"/>
  <c r="AN900" i="4"/>
  <c r="AN904" i="4"/>
  <c r="AN908" i="4"/>
  <c r="AO1115" i="4"/>
  <c r="AI874" i="4"/>
  <c r="AI878" i="4"/>
  <c r="AI882" i="4"/>
  <c r="AI886" i="4"/>
  <c r="AI890" i="4"/>
  <c r="AI894" i="4"/>
  <c r="AI898" i="4"/>
  <c r="AI902" i="4"/>
  <c r="AI906" i="4"/>
  <c r="AI910" i="4"/>
  <c r="AN891" i="4"/>
  <c r="AN895" i="4"/>
  <c r="AN899" i="4"/>
  <c r="AN903" i="4"/>
  <c r="AN907" i="4"/>
  <c r="AN911" i="4"/>
  <c r="AI877" i="4"/>
  <c r="AI881" i="4"/>
  <c r="AI885" i="4"/>
  <c r="AI889" i="4"/>
  <c r="AI893" i="4"/>
  <c r="AI897" i="4"/>
  <c r="AI901" i="4"/>
  <c r="AI905" i="4"/>
  <c r="AI909" i="4"/>
  <c r="AS1115" i="4"/>
  <c r="AH1382" i="4"/>
  <c r="B1390" i="4" s="1"/>
  <c r="AI876" i="4"/>
  <c r="AI880" i="4"/>
  <c r="AI884" i="4"/>
  <c r="AI888" i="4"/>
  <c r="AI892" i="4"/>
  <c r="AI896" i="4"/>
  <c r="AI900" i="4"/>
  <c r="AI904" i="4"/>
  <c r="AI908" i="4"/>
  <c r="AJ1115" i="4"/>
  <c r="AV1115" i="4"/>
  <c r="AI1521" i="4"/>
  <c r="B1529" i="4" s="1"/>
  <c r="AH1521" i="4"/>
  <c r="B1528" i="4" s="1"/>
  <c r="AK975" i="4"/>
  <c r="AP975" i="4"/>
  <c r="AQ975" i="4"/>
  <c r="AL975" i="4"/>
  <c r="AV711" i="4"/>
  <c r="AW711" i="4"/>
  <c r="AR711" i="4"/>
  <c r="AS711" i="4"/>
  <c r="AN711" i="4"/>
  <c r="AO711" i="4"/>
  <c r="AJ711" i="4"/>
  <c r="AK711" i="4"/>
  <c r="AG572" i="4"/>
  <c r="B578" i="4" s="1"/>
  <c r="AG324" i="4"/>
  <c r="AW445" i="4"/>
  <c r="AV445" i="4"/>
  <c r="AT445" i="4"/>
  <c r="AS445" i="4"/>
  <c r="AR445" i="4"/>
  <c r="AP445" i="4"/>
  <c r="AO445" i="4"/>
  <c r="AN445" i="4"/>
  <c r="AL445" i="4"/>
  <c r="AK445" i="4"/>
  <c r="AJ445" i="4"/>
  <c r="AH445" i="4"/>
  <c r="AW444" i="4"/>
  <c r="AV444" i="4"/>
  <c r="AT444" i="4"/>
  <c r="AS444" i="4"/>
  <c r="AR444" i="4"/>
  <c r="AP444" i="4"/>
  <c r="AO444" i="4"/>
  <c r="AN444" i="4"/>
  <c r="AL444" i="4"/>
  <c r="AK444" i="4"/>
  <c r="AJ444" i="4"/>
  <c r="AH444" i="4"/>
  <c r="AW443" i="4"/>
  <c r="AV443" i="4"/>
  <c r="AT443" i="4"/>
  <c r="AS443" i="4"/>
  <c r="AR443" i="4"/>
  <c r="AP443" i="4"/>
  <c r="AO443" i="4"/>
  <c r="AN443" i="4"/>
  <c r="AL443" i="4"/>
  <c r="AK443" i="4"/>
  <c r="AJ443" i="4"/>
  <c r="AH443" i="4"/>
  <c r="AW442" i="4"/>
  <c r="AV442" i="4"/>
  <c r="AT442" i="4"/>
  <c r="AS442" i="4"/>
  <c r="AR442" i="4"/>
  <c r="AP442" i="4"/>
  <c r="AO442" i="4"/>
  <c r="AN442" i="4"/>
  <c r="AL442" i="4"/>
  <c r="AK442" i="4"/>
  <c r="AJ442" i="4"/>
  <c r="AH442" i="4"/>
  <c r="AW441" i="4"/>
  <c r="AV441" i="4"/>
  <c r="AT441" i="4"/>
  <c r="AS441" i="4"/>
  <c r="AR441" i="4"/>
  <c r="AP441" i="4"/>
  <c r="AO441" i="4"/>
  <c r="AN441" i="4"/>
  <c r="AL441" i="4"/>
  <c r="AK441" i="4"/>
  <c r="AJ441" i="4"/>
  <c r="AH441" i="4"/>
  <c r="AW440" i="4"/>
  <c r="AV440" i="4"/>
  <c r="AT440" i="4"/>
  <c r="AS440" i="4"/>
  <c r="AR440" i="4"/>
  <c r="AP440" i="4"/>
  <c r="AO440" i="4"/>
  <c r="AN440" i="4"/>
  <c r="AL440" i="4"/>
  <c r="AK440" i="4"/>
  <c r="AJ440" i="4"/>
  <c r="AH440" i="4"/>
  <c r="AW439" i="4"/>
  <c r="AV439" i="4"/>
  <c r="AT439" i="4"/>
  <c r="AS439" i="4"/>
  <c r="AR439" i="4"/>
  <c r="AP439" i="4"/>
  <c r="AO439" i="4"/>
  <c r="AN439" i="4"/>
  <c r="AL439" i="4"/>
  <c r="AK439" i="4"/>
  <c r="AJ439" i="4"/>
  <c r="AH439" i="4"/>
  <c r="AW438" i="4"/>
  <c r="AV438" i="4"/>
  <c r="AT438" i="4"/>
  <c r="AS438" i="4"/>
  <c r="AR438" i="4"/>
  <c r="AP438" i="4"/>
  <c r="AO438" i="4"/>
  <c r="AN438" i="4"/>
  <c r="AL438" i="4"/>
  <c r="AK438" i="4"/>
  <c r="AJ438" i="4"/>
  <c r="AH438" i="4"/>
  <c r="AW437" i="4"/>
  <c r="AV437" i="4"/>
  <c r="AT437" i="4"/>
  <c r="AS437" i="4"/>
  <c r="AR437" i="4"/>
  <c r="AP437" i="4"/>
  <c r="AO437" i="4"/>
  <c r="AN437" i="4"/>
  <c r="AL437" i="4"/>
  <c r="AK437" i="4"/>
  <c r="AJ437" i="4"/>
  <c r="AH437" i="4"/>
  <c r="AW436" i="4"/>
  <c r="AV436" i="4"/>
  <c r="AT436" i="4"/>
  <c r="AS436" i="4"/>
  <c r="AR436" i="4"/>
  <c r="AP436" i="4"/>
  <c r="AO436" i="4"/>
  <c r="AN436" i="4"/>
  <c r="AL436" i="4"/>
  <c r="AK436" i="4"/>
  <c r="AJ436" i="4"/>
  <c r="AH436" i="4"/>
  <c r="AW435" i="4"/>
  <c r="AV435" i="4"/>
  <c r="AT435" i="4"/>
  <c r="AS435" i="4"/>
  <c r="AR435" i="4"/>
  <c r="AP435" i="4"/>
  <c r="AO435" i="4"/>
  <c r="AN435" i="4"/>
  <c r="AL435" i="4"/>
  <c r="AK435" i="4"/>
  <c r="AJ435" i="4"/>
  <c r="AH435" i="4"/>
  <c r="AW434" i="4"/>
  <c r="AV434" i="4"/>
  <c r="AT434" i="4"/>
  <c r="AS434" i="4"/>
  <c r="AR434" i="4"/>
  <c r="AP434" i="4"/>
  <c r="AO434" i="4"/>
  <c r="AN434" i="4"/>
  <c r="AL434" i="4"/>
  <c r="AK434" i="4"/>
  <c r="AJ434" i="4"/>
  <c r="AH434" i="4"/>
  <c r="AW433" i="4"/>
  <c r="AV433" i="4"/>
  <c r="AT433" i="4"/>
  <c r="AS433" i="4"/>
  <c r="AR433" i="4"/>
  <c r="AP433" i="4"/>
  <c r="AO433" i="4"/>
  <c r="AN433" i="4"/>
  <c r="AL433" i="4"/>
  <c r="AK433" i="4"/>
  <c r="AJ433" i="4"/>
  <c r="AH433" i="4"/>
  <c r="AW432" i="4"/>
  <c r="AV432" i="4"/>
  <c r="AT432" i="4"/>
  <c r="AS432" i="4"/>
  <c r="AR432" i="4"/>
  <c r="AP432" i="4"/>
  <c r="AO432" i="4"/>
  <c r="AN432" i="4"/>
  <c r="AL432" i="4"/>
  <c r="AK432" i="4"/>
  <c r="AJ432" i="4"/>
  <c r="AH432" i="4"/>
  <c r="AW431" i="4"/>
  <c r="AV431" i="4"/>
  <c r="AT431" i="4"/>
  <c r="AS431" i="4"/>
  <c r="AR431" i="4"/>
  <c r="AP431" i="4"/>
  <c r="AO431" i="4"/>
  <c r="AN431" i="4"/>
  <c r="AL431" i="4"/>
  <c r="AK431" i="4"/>
  <c r="AJ431" i="4"/>
  <c r="AH431" i="4"/>
  <c r="AW430" i="4"/>
  <c r="AV430" i="4"/>
  <c r="AT430" i="4"/>
  <c r="AS430" i="4"/>
  <c r="AR430" i="4"/>
  <c r="AP430" i="4"/>
  <c r="AO430" i="4"/>
  <c r="AN430" i="4"/>
  <c r="AL430" i="4"/>
  <c r="AK430" i="4"/>
  <c r="AJ430" i="4"/>
  <c r="AH430" i="4"/>
  <c r="AW429" i="4"/>
  <c r="AV429" i="4"/>
  <c r="AT429" i="4"/>
  <c r="AS429" i="4"/>
  <c r="AR429" i="4"/>
  <c r="AP429" i="4"/>
  <c r="AO429" i="4"/>
  <c r="AN429" i="4"/>
  <c r="AL429" i="4"/>
  <c r="AK429" i="4"/>
  <c r="AJ429" i="4"/>
  <c r="AH429" i="4"/>
  <c r="AW428" i="4"/>
  <c r="AV428" i="4"/>
  <c r="AT428" i="4"/>
  <c r="AS428" i="4"/>
  <c r="AR428" i="4"/>
  <c r="AP428" i="4"/>
  <c r="AO428" i="4"/>
  <c r="AN428" i="4"/>
  <c r="AL428" i="4"/>
  <c r="AK428" i="4"/>
  <c r="AJ428" i="4"/>
  <c r="AH428" i="4"/>
  <c r="AW427" i="4"/>
  <c r="AV427" i="4"/>
  <c r="AT427" i="4"/>
  <c r="AS427" i="4"/>
  <c r="AR427" i="4"/>
  <c r="AP427" i="4"/>
  <c r="AO427" i="4"/>
  <c r="AN427" i="4"/>
  <c r="AL427" i="4"/>
  <c r="AK427" i="4"/>
  <c r="AJ427" i="4"/>
  <c r="AH427" i="4"/>
  <c r="AW426" i="4"/>
  <c r="AV426" i="4"/>
  <c r="AT426" i="4"/>
  <c r="AS426" i="4"/>
  <c r="AR426" i="4"/>
  <c r="AP426" i="4"/>
  <c r="AO426" i="4"/>
  <c r="AN426" i="4"/>
  <c r="AL426" i="4"/>
  <c r="AK426" i="4"/>
  <c r="AJ426" i="4"/>
  <c r="AH426" i="4"/>
  <c r="AW425" i="4"/>
  <c r="AV425" i="4"/>
  <c r="AT425" i="4"/>
  <c r="AS425" i="4"/>
  <c r="AR425" i="4"/>
  <c r="AP425" i="4"/>
  <c r="AO425" i="4"/>
  <c r="AN425" i="4"/>
  <c r="AL425" i="4"/>
  <c r="AK425" i="4"/>
  <c r="AJ425" i="4"/>
  <c r="AH425" i="4"/>
  <c r="AW424" i="4"/>
  <c r="AV424" i="4"/>
  <c r="AT424" i="4"/>
  <c r="AS424" i="4"/>
  <c r="AR424" i="4"/>
  <c r="AP424" i="4"/>
  <c r="AO424" i="4"/>
  <c r="AN424" i="4"/>
  <c r="AL424" i="4"/>
  <c r="AK424" i="4"/>
  <c r="AJ424" i="4"/>
  <c r="AH424" i="4"/>
  <c r="AW423" i="4"/>
  <c r="AV423" i="4"/>
  <c r="AT423" i="4"/>
  <c r="AS423" i="4"/>
  <c r="AR423" i="4"/>
  <c r="AP423" i="4"/>
  <c r="AO423" i="4"/>
  <c r="AN423" i="4"/>
  <c r="AL423" i="4"/>
  <c r="AK423" i="4"/>
  <c r="AJ423" i="4"/>
  <c r="AH423" i="4"/>
  <c r="AW422" i="4"/>
  <c r="AV422" i="4"/>
  <c r="AT422" i="4"/>
  <c r="AS422" i="4"/>
  <c r="AR422" i="4"/>
  <c r="AP422" i="4"/>
  <c r="AO422" i="4"/>
  <c r="AN422" i="4"/>
  <c r="AL422" i="4"/>
  <c r="AK422" i="4"/>
  <c r="AJ422" i="4"/>
  <c r="AH422" i="4"/>
  <c r="AW421" i="4"/>
  <c r="AV421" i="4"/>
  <c r="AT421" i="4"/>
  <c r="AS421" i="4"/>
  <c r="AR421" i="4"/>
  <c r="AP421" i="4"/>
  <c r="AO421" i="4"/>
  <c r="AN421" i="4"/>
  <c r="AL421" i="4"/>
  <c r="AK421" i="4"/>
  <c r="AJ421" i="4"/>
  <c r="AH421" i="4"/>
  <c r="AW420" i="4"/>
  <c r="AV420" i="4"/>
  <c r="AT420" i="4"/>
  <c r="AS420" i="4"/>
  <c r="AR420" i="4"/>
  <c r="AP420" i="4"/>
  <c r="AO420" i="4"/>
  <c r="AN420" i="4"/>
  <c r="AL420" i="4"/>
  <c r="AK420" i="4"/>
  <c r="AJ420" i="4"/>
  <c r="AH420" i="4"/>
  <c r="AW419" i="4"/>
  <c r="AV419" i="4"/>
  <c r="AT419" i="4"/>
  <c r="AS419" i="4"/>
  <c r="AR419" i="4"/>
  <c r="AP419" i="4"/>
  <c r="AO419" i="4"/>
  <c r="AN419" i="4"/>
  <c r="AL419" i="4"/>
  <c r="AK419" i="4"/>
  <c r="AJ419" i="4"/>
  <c r="AH419" i="4"/>
  <c r="AW418" i="4"/>
  <c r="AV418" i="4"/>
  <c r="AT418" i="4"/>
  <c r="AS418" i="4"/>
  <c r="AR418" i="4"/>
  <c r="AP418" i="4"/>
  <c r="AO418" i="4"/>
  <c r="AN418" i="4"/>
  <c r="AL418" i="4"/>
  <c r="AK418" i="4"/>
  <c r="AJ418" i="4"/>
  <c r="AH418" i="4"/>
  <c r="AW417" i="4"/>
  <c r="AV417" i="4"/>
  <c r="AT417" i="4"/>
  <c r="AS417" i="4"/>
  <c r="AR417" i="4"/>
  <c r="AP417" i="4"/>
  <c r="AO417" i="4"/>
  <c r="AN417" i="4"/>
  <c r="AL417" i="4"/>
  <c r="AK417" i="4"/>
  <c r="AJ417" i="4"/>
  <c r="AH417" i="4"/>
  <c r="AW416" i="4"/>
  <c r="AV416" i="4"/>
  <c r="AT416" i="4"/>
  <c r="AS416" i="4"/>
  <c r="AR416" i="4"/>
  <c r="AP416" i="4"/>
  <c r="AO416" i="4"/>
  <c r="AN416" i="4"/>
  <c r="AL416" i="4"/>
  <c r="AK416" i="4"/>
  <c r="AJ416" i="4"/>
  <c r="AH416" i="4"/>
  <c r="AW415" i="4"/>
  <c r="AV415" i="4"/>
  <c r="AT415" i="4"/>
  <c r="AS415" i="4"/>
  <c r="AR415" i="4"/>
  <c r="AP415" i="4"/>
  <c r="AO415" i="4"/>
  <c r="AN415" i="4"/>
  <c r="AL415" i="4"/>
  <c r="AK415" i="4"/>
  <c r="AJ415" i="4"/>
  <c r="AH415" i="4"/>
  <c r="AW414" i="4"/>
  <c r="AV414" i="4"/>
  <c r="AT414" i="4"/>
  <c r="AS414" i="4"/>
  <c r="AR414" i="4"/>
  <c r="AP414" i="4"/>
  <c r="AO414" i="4"/>
  <c r="AN414" i="4"/>
  <c r="AL414" i="4"/>
  <c r="AK414" i="4"/>
  <c r="AJ414" i="4"/>
  <c r="AH414" i="4"/>
  <c r="AW413" i="4"/>
  <c r="AV413" i="4"/>
  <c r="AT413" i="4"/>
  <c r="AS413" i="4"/>
  <c r="AR413" i="4"/>
  <c r="AP413" i="4"/>
  <c r="AO413" i="4"/>
  <c r="AN413" i="4"/>
  <c r="AL413" i="4"/>
  <c r="AK413" i="4"/>
  <c r="AJ413" i="4"/>
  <c r="AH413" i="4"/>
  <c r="AW412" i="4"/>
  <c r="AV412" i="4"/>
  <c r="AT412" i="4"/>
  <c r="AS412" i="4"/>
  <c r="AR412" i="4"/>
  <c r="AP412" i="4"/>
  <c r="AO412" i="4"/>
  <c r="AN412" i="4"/>
  <c r="AL412" i="4"/>
  <c r="AK412" i="4"/>
  <c r="AJ412" i="4"/>
  <c r="AH412" i="4"/>
  <c r="AW411" i="4"/>
  <c r="AV411" i="4"/>
  <c r="AT411" i="4"/>
  <c r="AS411" i="4"/>
  <c r="AR411" i="4"/>
  <c r="AP411" i="4"/>
  <c r="AO411" i="4"/>
  <c r="AN411" i="4"/>
  <c r="AL411" i="4"/>
  <c r="AK411" i="4"/>
  <c r="AJ411" i="4"/>
  <c r="AH411" i="4"/>
  <c r="AW410" i="4"/>
  <c r="AV410" i="4"/>
  <c r="AT410" i="4"/>
  <c r="AS410" i="4"/>
  <c r="AR410" i="4"/>
  <c r="AP410" i="4"/>
  <c r="AO410" i="4"/>
  <c r="AN410" i="4"/>
  <c r="AL410" i="4"/>
  <c r="AK410" i="4"/>
  <c r="AJ410" i="4"/>
  <c r="AH410" i="4"/>
  <c r="AW409" i="4"/>
  <c r="AV409" i="4"/>
  <c r="AT409" i="4"/>
  <c r="AS409" i="4"/>
  <c r="AR409" i="4"/>
  <c r="AP409" i="4"/>
  <c r="AO409" i="4"/>
  <c r="AN409" i="4"/>
  <c r="AL409" i="4"/>
  <c r="AK409" i="4"/>
  <c r="AJ409" i="4"/>
  <c r="AH409" i="4"/>
  <c r="AW408" i="4"/>
  <c r="AV408" i="4"/>
  <c r="AT408" i="4"/>
  <c r="AS408" i="4"/>
  <c r="AR408" i="4"/>
  <c r="AP408" i="4"/>
  <c r="AO408" i="4"/>
  <c r="AN408" i="4"/>
  <c r="AL408" i="4"/>
  <c r="AK408" i="4"/>
  <c r="AJ408" i="4"/>
  <c r="AH408" i="4"/>
  <c r="AW407" i="4"/>
  <c r="AV407" i="4"/>
  <c r="AT407" i="4"/>
  <c r="AS407" i="4"/>
  <c r="AR407" i="4"/>
  <c r="AP407" i="4"/>
  <c r="AO407" i="4"/>
  <c r="AN407" i="4"/>
  <c r="AL407" i="4"/>
  <c r="AK407" i="4"/>
  <c r="AJ407" i="4"/>
  <c r="AH407" i="4"/>
  <c r="AW406" i="4"/>
  <c r="AV406" i="4"/>
  <c r="AT406" i="4"/>
  <c r="AS406" i="4"/>
  <c r="AR406" i="4"/>
  <c r="AP406" i="4"/>
  <c r="AO406" i="4"/>
  <c r="AN406" i="4"/>
  <c r="AL406" i="4"/>
  <c r="AK406" i="4"/>
  <c r="AJ406" i="4"/>
  <c r="AH406" i="4"/>
  <c r="AW405" i="4"/>
  <c r="AV405" i="4"/>
  <c r="AT405" i="4"/>
  <c r="AS405" i="4"/>
  <c r="AR405" i="4"/>
  <c r="AP405" i="4"/>
  <c r="AO405" i="4"/>
  <c r="AN405" i="4"/>
  <c r="AL405" i="4"/>
  <c r="AK405" i="4"/>
  <c r="AJ405" i="4"/>
  <c r="AH405" i="4"/>
  <c r="AW404" i="4"/>
  <c r="AV404" i="4"/>
  <c r="AT404" i="4"/>
  <c r="AS404" i="4"/>
  <c r="AR404" i="4"/>
  <c r="AP404" i="4"/>
  <c r="AO404" i="4"/>
  <c r="AN404" i="4"/>
  <c r="AL404" i="4"/>
  <c r="AK404" i="4"/>
  <c r="AJ404" i="4"/>
  <c r="AH404" i="4"/>
  <c r="AW403" i="4"/>
  <c r="AV403" i="4"/>
  <c r="AT403" i="4"/>
  <c r="AS403" i="4"/>
  <c r="AR403" i="4"/>
  <c r="AP403" i="4"/>
  <c r="AO403" i="4"/>
  <c r="AN403" i="4"/>
  <c r="AL403" i="4"/>
  <c r="AK403" i="4"/>
  <c r="AJ403" i="4"/>
  <c r="AH403" i="4"/>
  <c r="AW402" i="4"/>
  <c r="AV402" i="4"/>
  <c r="AT402" i="4"/>
  <c r="AS402" i="4"/>
  <c r="AR402" i="4"/>
  <c r="AP402" i="4"/>
  <c r="AO402" i="4"/>
  <c r="AN402" i="4"/>
  <c r="AL402" i="4"/>
  <c r="AK402" i="4"/>
  <c r="AJ402" i="4"/>
  <c r="AH402" i="4"/>
  <c r="AW401" i="4"/>
  <c r="AV401" i="4"/>
  <c r="AT401" i="4"/>
  <c r="AS401" i="4"/>
  <c r="AR401" i="4"/>
  <c r="AP401" i="4"/>
  <c r="AO401" i="4"/>
  <c r="AN401" i="4"/>
  <c r="AL401" i="4"/>
  <c r="AK401" i="4"/>
  <c r="AJ401" i="4"/>
  <c r="AH401" i="4"/>
  <c r="AW400" i="4"/>
  <c r="AV400" i="4"/>
  <c r="AT400" i="4"/>
  <c r="AS400" i="4"/>
  <c r="AR400" i="4"/>
  <c r="AP400" i="4"/>
  <c r="AO400" i="4"/>
  <c r="AN400" i="4"/>
  <c r="AL400" i="4"/>
  <c r="AK400" i="4"/>
  <c r="AJ400" i="4"/>
  <c r="AH400" i="4"/>
  <c r="AW399" i="4"/>
  <c r="AV399" i="4"/>
  <c r="AT399" i="4"/>
  <c r="AS399" i="4"/>
  <c r="AR399" i="4"/>
  <c r="AP399" i="4"/>
  <c r="AO399" i="4"/>
  <c r="AN399" i="4"/>
  <c r="AL399" i="4"/>
  <c r="AK399" i="4"/>
  <c r="AJ399" i="4"/>
  <c r="AH399" i="4"/>
  <c r="AW398" i="4"/>
  <c r="AV398" i="4"/>
  <c r="AT398" i="4"/>
  <c r="AS398" i="4"/>
  <c r="AR398" i="4"/>
  <c r="AP398" i="4"/>
  <c r="AO398" i="4"/>
  <c r="AN398" i="4"/>
  <c r="AL398" i="4"/>
  <c r="AK398" i="4"/>
  <c r="AJ398" i="4"/>
  <c r="AH398" i="4"/>
  <c r="AW397" i="4"/>
  <c r="AV397" i="4"/>
  <c r="AT397" i="4"/>
  <c r="AS397" i="4"/>
  <c r="AR397" i="4"/>
  <c r="AP397" i="4"/>
  <c r="AO397" i="4"/>
  <c r="AN397" i="4"/>
  <c r="AL397" i="4"/>
  <c r="AK397" i="4"/>
  <c r="AJ397" i="4"/>
  <c r="AH397" i="4"/>
  <c r="AW396" i="4"/>
  <c r="AV396" i="4"/>
  <c r="AT396" i="4"/>
  <c r="AS396" i="4"/>
  <c r="AR396" i="4"/>
  <c r="AP396" i="4"/>
  <c r="AO396" i="4"/>
  <c r="AN396" i="4"/>
  <c r="AL396" i="4"/>
  <c r="AK396" i="4"/>
  <c r="AJ396" i="4"/>
  <c r="AH396" i="4"/>
  <c r="AW395" i="4"/>
  <c r="AV395" i="4"/>
  <c r="AT395" i="4"/>
  <c r="AS395" i="4"/>
  <c r="AR395" i="4"/>
  <c r="AP395" i="4"/>
  <c r="AO395" i="4"/>
  <c r="AN395" i="4"/>
  <c r="AL395" i="4"/>
  <c r="AK395" i="4"/>
  <c r="AJ395" i="4"/>
  <c r="AH395" i="4"/>
  <c r="AW394" i="4"/>
  <c r="AV394" i="4"/>
  <c r="AT394" i="4"/>
  <c r="AS394" i="4"/>
  <c r="AR394" i="4"/>
  <c r="AP394" i="4"/>
  <c r="AO394" i="4"/>
  <c r="AN394" i="4"/>
  <c r="AL394" i="4"/>
  <c r="AK394" i="4"/>
  <c r="AJ394" i="4"/>
  <c r="AH394" i="4"/>
  <c r="AW393" i="4"/>
  <c r="AV393" i="4"/>
  <c r="AT393" i="4"/>
  <c r="AS393" i="4"/>
  <c r="AR393" i="4"/>
  <c r="AP393" i="4"/>
  <c r="AO393" i="4"/>
  <c r="AN393" i="4"/>
  <c r="AL393" i="4"/>
  <c r="AK393" i="4"/>
  <c r="AJ393" i="4"/>
  <c r="AH393" i="4"/>
  <c r="AW392" i="4"/>
  <c r="AV392" i="4"/>
  <c r="AT392" i="4"/>
  <c r="AS392" i="4"/>
  <c r="AR392" i="4"/>
  <c r="AP392" i="4"/>
  <c r="AO392" i="4"/>
  <c r="AN392" i="4"/>
  <c r="AL392" i="4"/>
  <c r="AK392" i="4"/>
  <c r="AJ392" i="4"/>
  <c r="AH392" i="4"/>
  <c r="AW391" i="4"/>
  <c r="AV391" i="4"/>
  <c r="AT391" i="4"/>
  <c r="AS391" i="4"/>
  <c r="AR391" i="4"/>
  <c r="AP391" i="4"/>
  <c r="AO391" i="4"/>
  <c r="AN391" i="4"/>
  <c r="AL391" i="4"/>
  <c r="AK391" i="4"/>
  <c r="AJ391" i="4"/>
  <c r="AH391" i="4"/>
  <c r="AW390" i="4"/>
  <c r="AV390" i="4"/>
  <c r="AT390" i="4"/>
  <c r="AS390" i="4"/>
  <c r="AR390" i="4"/>
  <c r="AP390" i="4"/>
  <c r="AO390" i="4"/>
  <c r="AN390" i="4"/>
  <c r="AL390" i="4"/>
  <c r="AK390" i="4"/>
  <c r="AJ390" i="4"/>
  <c r="AH390" i="4"/>
  <c r="AW389" i="4"/>
  <c r="AV389" i="4"/>
  <c r="AT389" i="4"/>
  <c r="AS389" i="4"/>
  <c r="AR389" i="4"/>
  <c r="AP389" i="4"/>
  <c r="AO389" i="4"/>
  <c r="AN389" i="4"/>
  <c r="AL389" i="4"/>
  <c r="AK389" i="4"/>
  <c r="AJ389" i="4"/>
  <c r="AH389" i="4"/>
  <c r="AW388" i="4"/>
  <c r="AV388" i="4"/>
  <c r="AT388" i="4"/>
  <c r="AS388" i="4"/>
  <c r="AR388" i="4"/>
  <c r="AP388" i="4"/>
  <c r="AO388" i="4"/>
  <c r="AN388" i="4"/>
  <c r="AL388" i="4"/>
  <c r="AK388" i="4"/>
  <c r="AJ388" i="4"/>
  <c r="AH388" i="4"/>
  <c r="AW387" i="4"/>
  <c r="AV387" i="4"/>
  <c r="AT387" i="4"/>
  <c r="AS387" i="4"/>
  <c r="AR387" i="4"/>
  <c r="AP387" i="4"/>
  <c r="AO387" i="4"/>
  <c r="AN387" i="4"/>
  <c r="AL387" i="4"/>
  <c r="AK387" i="4"/>
  <c r="AJ387" i="4"/>
  <c r="AH387" i="4"/>
  <c r="AW386" i="4"/>
  <c r="AV386" i="4"/>
  <c r="AT386" i="4"/>
  <c r="AS386" i="4"/>
  <c r="AR386" i="4"/>
  <c r="AP386" i="4"/>
  <c r="AO386" i="4"/>
  <c r="AN386" i="4"/>
  <c r="AL386" i="4"/>
  <c r="AK386" i="4"/>
  <c r="AJ386" i="4"/>
  <c r="AH386" i="4"/>
  <c r="AW385" i="4"/>
  <c r="AV385" i="4"/>
  <c r="AT385" i="4"/>
  <c r="AS385" i="4"/>
  <c r="AR385" i="4"/>
  <c r="AP385" i="4"/>
  <c r="AO385" i="4"/>
  <c r="AN385" i="4"/>
  <c r="AL385" i="4"/>
  <c r="AK385" i="4"/>
  <c r="AJ385" i="4"/>
  <c r="AH385" i="4"/>
  <c r="AW384" i="4"/>
  <c r="AV384" i="4"/>
  <c r="AT384" i="4"/>
  <c r="AS384" i="4"/>
  <c r="AR384" i="4"/>
  <c r="AP384" i="4"/>
  <c r="AO384" i="4"/>
  <c r="AN384" i="4"/>
  <c r="AL384" i="4"/>
  <c r="AK384" i="4"/>
  <c r="AJ384" i="4"/>
  <c r="AH384" i="4"/>
  <c r="AW383" i="4"/>
  <c r="AV383" i="4"/>
  <c r="AT383" i="4"/>
  <c r="AS383" i="4"/>
  <c r="AR383" i="4"/>
  <c r="AP383" i="4"/>
  <c r="AO383" i="4"/>
  <c r="AN383" i="4"/>
  <c r="AL383" i="4"/>
  <c r="AK383" i="4"/>
  <c r="AJ383" i="4"/>
  <c r="AH383" i="4"/>
  <c r="AW382" i="4"/>
  <c r="AV382" i="4"/>
  <c r="AT382" i="4"/>
  <c r="AS382" i="4"/>
  <c r="AR382" i="4"/>
  <c r="AP382" i="4"/>
  <c r="AO382" i="4"/>
  <c r="AN382" i="4"/>
  <c r="AL382" i="4"/>
  <c r="AK382" i="4"/>
  <c r="AJ382" i="4"/>
  <c r="AH382" i="4"/>
  <c r="AW381" i="4"/>
  <c r="AV381" i="4"/>
  <c r="AT381" i="4"/>
  <c r="AS381" i="4"/>
  <c r="AR381" i="4"/>
  <c r="AP381" i="4"/>
  <c r="AO381" i="4"/>
  <c r="AN381" i="4"/>
  <c r="AL381" i="4"/>
  <c r="AK381" i="4"/>
  <c r="AJ381" i="4"/>
  <c r="AH381" i="4"/>
  <c r="AW380" i="4"/>
  <c r="AV380" i="4"/>
  <c r="AT380" i="4"/>
  <c r="AS380" i="4"/>
  <c r="AR380" i="4"/>
  <c r="AP380" i="4"/>
  <c r="AO380" i="4"/>
  <c r="AN380" i="4"/>
  <c r="AL380" i="4"/>
  <c r="AK380" i="4"/>
  <c r="AJ380" i="4"/>
  <c r="AH380" i="4"/>
  <c r="AW379" i="4"/>
  <c r="AV379" i="4"/>
  <c r="AT379" i="4"/>
  <c r="AS379" i="4"/>
  <c r="AR379" i="4"/>
  <c r="AP379" i="4"/>
  <c r="AO379" i="4"/>
  <c r="AN379" i="4"/>
  <c r="AL379" i="4"/>
  <c r="AK379" i="4"/>
  <c r="AJ379" i="4"/>
  <c r="AH379" i="4"/>
  <c r="AW378" i="4"/>
  <c r="AV378" i="4"/>
  <c r="AT378" i="4"/>
  <c r="AS378" i="4"/>
  <c r="AR378" i="4"/>
  <c r="AP378" i="4"/>
  <c r="AO378" i="4"/>
  <c r="AN378" i="4"/>
  <c r="AL378" i="4"/>
  <c r="AK378" i="4"/>
  <c r="AJ378" i="4"/>
  <c r="AH378" i="4"/>
  <c r="AW377" i="4"/>
  <c r="AV377" i="4"/>
  <c r="AT377" i="4"/>
  <c r="AS377" i="4"/>
  <c r="AR377" i="4"/>
  <c r="AP377" i="4"/>
  <c r="AO377" i="4"/>
  <c r="AN377" i="4"/>
  <c r="AL377" i="4"/>
  <c r="AK377" i="4"/>
  <c r="AJ377" i="4"/>
  <c r="AH377" i="4"/>
  <c r="AW376" i="4"/>
  <c r="AV376" i="4"/>
  <c r="AT376" i="4"/>
  <c r="AS376" i="4"/>
  <c r="AR376" i="4"/>
  <c r="AP376" i="4"/>
  <c r="AO376" i="4"/>
  <c r="AN376" i="4"/>
  <c r="AL376" i="4"/>
  <c r="AK376" i="4"/>
  <c r="AJ376" i="4"/>
  <c r="AH376" i="4"/>
  <c r="AW375" i="4"/>
  <c r="AV375" i="4"/>
  <c r="AT375" i="4"/>
  <c r="AS375" i="4"/>
  <c r="AR375" i="4"/>
  <c r="AP375" i="4"/>
  <c r="AO375" i="4"/>
  <c r="AN375" i="4"/>
  <c r="AL375" i="4"/>
  <c r="AK375" i="4"/>
  <c r="AJ375" i="4"/>
  <c r="AH375" i="4"/>
  <c r="AW374" i="4"/>
  <c r="AV374" i="4"/>
  <c r="AT374" i="4"/>
  <c r="AS374" i="4"/>
  <c r="AR374" i="4"/>
  <c r="AP374" i="4"/>
  <c r="AO374" i="4"/>
  <c r="AN374" i="4"/>
  <c r="AL374" i="4"/>
  <c r="AK374" i="4"/>
  <c r="AJ374" i="4"/>
  <c r="AH374" i="4"/>
  <c r="AW373" i="4"/>
  <c r="AV373" i="4"/>
  <c r="AT373" i="4"/>
  <c r="AS373" i="4"/>
  <c r="AR373" i="4"/>
  <c r="AP373" i="4"/>
  <c r="AO373" i="4"/>
  <c r="AN373" i="4"/>
  <c r="AL373" i="4"/>
  <c r="AK373" i="4"/>
  <c r="AJ373" i="4"/>
  <c r="AH373" i="4"/>
  <c r="AW372" i="4"/>
  <c r="AV372" i="4"/>
  <c r="AT372" i="4"/>
  <c r="AS372" i="4"/>
  <c r="AR372" i="4"/>
  <c r="AP372" i="4"/>
  <c r="AO372" i="4"/>
  <c r="AN372" i="4"/>
  <c r="AL372" i="4"/>
  <c r="AK372" i="4"/>
  <c r="AJ372" i="4"/>
  <c r="AH372" i="4"/>
  <c r="AW371" i="4"/>
  <c r="AV371" i="4"/>
  <c r="AT371" i="4"/>
  <c r="AS371" i="4"/>
  <c r="AR371" i="4"/>
  <c r="AP371" i="4"/>
  <c r="AO371" i="4"/>
  <c r="AN371" i="4"/>
  <c r="AL371" i="4"/>
  <c r="AK371" i="4"/>
  <c r="AJ371" i="4"/>
  <c r="AH371" i="4"/>
  <c r="AW370" i="4"/>
  <c r="AV370" i="4"/>
  <c r="AT370" i="4"/>
  <c r="AS370" i="4"/>
  <c r="AR370" i="4"/>
  <c r="AP370" i="4"/>
  <c r="AO370" i="4"/>
  <c r="AN370" i="4"/>
  <c r="AL370" i="4"/>
  <c r="AK370" i="4"/>
  <c r="AJ370" i="4"/>
  <c r="AH370" i="4"/>
  <c r="AW369" i="4"/>
  <c r="AV369" i="4"/>
  <c r="AT369" i="4"/>
  <c r="AS369" i="4"/>
  <c r="AR369" i="4"/>
  <c r="AP369" i="4"/>
  <c r="AO369" i="4"/>
  <c r="AN369" i="4"/>
  <c r="AL369" i="4"/>
  <c r="AK369" i="4"/>
  <c r="AJ369" i="4"/>
  <c r="AH369" i="4"/>
  <c r="AW368" i="4"/>
  <c r="AV368" i="4"/>
  <c r="AT368" i="4"/>
  <c r="AS368" i="4"/>
  <c r="AR368" i="4"/>
  <c r="AP368" i="4"/>
  <c r="AO368" i="4"/>
  <c r="AN368" i="4"/>
  <c r="AL368" i="4"/>
  <c r="AK368" i="4"/>
  <c r="AJ368" i="4"/>
  <c r="AH368" i="4"/>
  <c r="AW367" i="4"/>
  <c r="AV367" i="4"/>
  <c r="AT367" i="4"/>
  <c r="AS367" i="4"/>
  <c r="AR367" i="4"/>
  <c r="AP367" i="4"/>
  <c r="AO367" i="4"/>
  <c r="AN367" i="4"/>
  <c r="AL367" i="4"/>
  <c r="AK367" i="4"/>
  <c r="AJ367" i="4"/>
  <c r="AH367" i="4"/>
  <c r="AW366" i="4"/>
  <c r="AV366" i="4"/>
  <c r="AT366" i="4"/>
  <c r="AS366" i="4"/>
  <c r="AR366" i="4"/>
  <c r="AP366" i="4"/>
  <c r="AO366" i="4"/>
  <c r="AN366" i="4"/>
  <c r="AL366" i="4"/>
  <c r="AK366" i="4"/>
  <c r="AJ366" i="4"/>
  <c r="AH366" i="4"/>
  <c r="AW365" i="4"/>
  <c r="AV365" i="4"/>
  <c r="AT365" i="4"/>
  <c r="AS365" i="4"/>
  <c r="AR365" i="4"/>
  <c r="AP365" i="4"/>
  <c r="AO365" i="4"/>
  <c r="AN365" i="4"/>
  <c r="AL365" i="4"/>
  <c r="AK365" i="4"/>
  <c r="AJ365" i="4"/>
  <c r="AH365" i="4"/>
  <c r="AW364" i="4"/>
  <c r="AV364" i="4"/>
  <c r="AT364" i="4"/>
  <c r="AS364" i="4"/>
  <c r="AR364" i="4"/>
  <c r="AP364" i="4"/>
  <c r="AO364" i="4"/>
  <c r="AN364" i="4"/>
  <c r="AL364" i="4"/>
  <c r="AK364" i="4"/>
  <c r="AJ364" i="4"/>
  <c r="AH364" i="4"/>
  <c r="AW363" i="4"/>
  <c r="AV363" i="4"/>
  <c r="AT363" i="4"/>
  <c r="AS363" i="4"/>
  <c r="AR363" i="4"/>
  <c r="AP363" i="4"/>
  <c r="AO363" i="4"/>
  <c r="AN363" i="4"/>
  <c r="AL363" i="4"/>
  <c r="AK363" i="4"/>
  <c r="AJ363" i="4"/>
  <c r="AH363" i="4"/>
  <c r="AW362" i="4"/>
  <c r="AV362" i="4"/>
  <c r="AT362" i="4"/>
  <c r="AS362" i="4"/>
  <c r="AR362" i="4"/>
  <c r="AP362" i="4"/>
  <c r="AO362" i="4"/>
  <c r="AN362" i="4"/>
  <c r="AL362" i="4"/>
  <c r="AK362" i="4"/>
  <c r="AJ362" i="4"/>
  <c r="AH362" i="4"/>
  <c r="AW361" i="4"/>
  <c r="AV361" i="4"/>
  <c r="AT361" i="4"/>
  <c r="AS361" i="4"/>
  <c r="AR361" i="4"/>
  <c r="AP361" i="4"/>
  <c r="AO361" i="4"/>
  <c r="AN361" i="4"/>
  <c r="AL361" i="4"/>
  <c r="AK361" i="4"/>
  <c r="AJ361" i="4"/>
  <c r="AH361" i="4"/>
  <c r="AW360" i="4"/>
  <c r="AV360" i="4"/>
  <c r="AT360" i="4"/>
  <c r="AS360" i="4"/>
  <c r="AR360" i="4"/>
  <c r="AP360" i="4"/>
  <c r="AO360" i="4"/>
  <c r="AN360" i="4"/>
  <c r="AL360" i="4"/>
  <c r="AK360" i="4"/>
  <c r="AJ360" i="4"/>
  <c r="AH360" i="4"/>
  <c r="AW359" i="4"/>
  <c r="AV359" i="4"/>
  <c r="AT359" i="4"/>
  <c r="AS359" i="4"/>
  <c r="AR359" i="4"/>
  <c r="AP359" i="4"/>
  <c r="AO359" i="4"/>
  <c r="AN359" i="4"/>
  <c r="AL359" i="4"/>
  <c r="AK359" i="4"/>
  <c r="AJ359" i="4"/>
  <c r="AH359" i="4"/>
  <c r="AW358" i="4"/>
  <c r="AV358" i="4"/>
  <c r="AT358" i="4"/>
  <c r="AS358" i="4"/>
  <c r="AR358" i="4"/>
  <c r="AP358" i="4"/>
  <c r="AO358" i="4"/>
  <c r="AN358" i="4"/>
  <c r="AL358" i="4"/>
  <c r="AK358" i="4"/>
  <c r="AJ358" i="4"/>
  <c r="AH358" i="4"/>
  <c r="AW357" i="4"/>
  <c r="AV357" i="4"/>
  <c r="AT357" i="4"/>
  <c r="AS357" i="4"/>
  <c r="AR357" i="4"/>
  <c r="AP357" i="4"/>
  <c r="AO357" i="4"/>
  <c r="AN357" i="4"/>
  <c r="AL357" i="4"/>
  <c r="AK357" i="4"/>
  <c r="AJ357" i="4"/>
  <c r="AH357" i="4"/>
  <c r="AW356" i="4"/>
  <c r="AV356" i="4"/>
  <c r="AT356" i="4"/>
  <c r="AS356" i="4"/>
  <c r="AR356" i="4"/>
  <c r="AP356" i="4"/>
  <c r="AO356" i="4"/>
  <c r="AN356" i="4"/>
  <c r="AL356" i="4"/>
  <c r="AK356" i="4"/>
  <c r="AJ356" i="4"/>
  <c r="AH356" i="4"/>
  <c r="AW355" i="4"/>
  <c r="AV355" i="4"/>
  <c r="AT355" i="4"/>
  <c r="AS355" i="4"/>
  <c r="AR355" i="4"/>
  <c r="AP355" i="4"/>
  <c r="AO355" i="4"/>
  <c r="AN355" i="4"/>
  <c r="AL355" i="4"/>
  <c r="AK355" i="4"/>
  <c r="AJ355" i="4"/>
  <c r="AH355" i="4"/>
  <c r="AW354" i="4"/>
  <c r="AV354" i="4"/>
  <c r="AT354" i="4"/>
  <c r="AS354" i="4"/>
  <c r="AR354" i="4"/>
  <c r="AP354" i="4"/>
  <c r="AO354" i="4"/>
  <c r="AN354" i="4"/>
  <c r="AL354" i="4"/>
  <c r="AK354" i="4"/>
  <c r="AJ354" i="4"/>
  <c r="AH354" i="4"/>
  <c r="AW353" i="4"/>
  <c r="AV353" i="4"/>
  <c r="AT353" i="4"/>
  <c r="AS353" i="4"/>
  <c r="AR353" i="4"/>
  <c r="AP353" i="4"/>
  <c r="AO353" i="4"/>
  <c r="AN353" i="4"/>
  <c r="AL353" i="4"/>
  <c r="AK353" i="4"/>
  <c r="AJ353" i="4"/>
  <c r="AH353" i="4"/>
  <c r="AW352" i="4"/>
  <c r="AV352" i="4"/>
  <c r="AT352" i="4"/>
  <c r="AS352" i="4"/>
  <c r="AR352" i="4"/>
  <c r="AP352" i="4"/>
  <c r="AO352" i="4"/>
  <c r="AN352" i="4"/>
  <c r="AL352" i="4"/>
  <c r="AK352" i="4"/>
  <c r="AJ352" i="4"/>
  <c r="AH352" i="4"/>
  <c r="AW351" i="4"/>
  <c r="AV351" i="4"/>
  <c r="AT351" i="4"/>
  <c r="AS351" i="4"/>
  <c r="AR351" i="4"/>
  <c r="AP351" i="4"/>
  <c r="AO351" i="4"/>
  <c r="AN351" i="4"/>
  <c r="AL351" i="4"/>
  <c r="AK351" i="4"/>
  <c r="AJ351" i="4"/>
  <c r="AH351" i="4"/>
  <c r="AW350" i="4"/>
  <c r="AV350" i="4"/>
  <c r="AT350" i="4"/>
  <c r="AS350" i="4"/>
  <c r="AR350" i="4"/>
  <c r="AP350" i="4"/>
  <c r="AO350" i="4"/>
  <c r="AN350" i="4"/>
  <c r="AL350" i="4"/>
  <c r="AK350" i="4"/>
  <c r="AJ350" i="4"/>
  <c r="AH350" i="4"/>
  <c r="AW349" i="4"/>
  <c r="AV349" i="4"/>
  <c r="AT349" i="4"/>
  <c r="AS349" i="4"/>
  <c r="AR349" i="4"/>
  <c r="AP349" i="4"/>
  <c r="AO349" i="4"/>
  <c r="AN349" i="4"/>
  <c r="AL349" i="4"/>
  <c r="AK349" i="4"/>
  <c r="AJ349" i="4"/>
  <c r="AH349" i="4"/>
  <c r="AW348" i="4"/>
  <c r="AV348" i="4"/>
  <c r="AT348" i="4"/>
  <c r="AS348" i="4"/>
  <c r="AR348" i="4"/>
  <c r="AP348" i="4"/>
  <c r="AO348" i="4"/>
  <c r="AN348" i="4"/>
  <c r="AL348" i="4"/>
  <c r="AK348" i="4"/>
  <c r="AJ348" i="4"/>
  <c r="AH348" i="4"/>
  <c r="AW347" i="4"/>
  <c r="AV347" i="4"/>
  <c r="AT347" i="4"/>
  <c r="AS347" i="4"/>
  <c r="AR347" i="4"/>
  <c r="AP347" i="4"/>
  <c r="AO347" i="4"/>
  <c r="AN347" i="4"/>
  <c r="AL347" i="4"/>
  <c r="AK347" i="4"/>
  <c r="AJ347" i="4"/>
  <c r="AH347" i="4"/>
  <c r="AW346" i="4"/>
  <c r="AV346" i="4"/>
  <c r="AT346" i="4"/>
  <c r="AS346" i="4"/>
  <c r="AR346" i="4"/>
  <c r="AP346" i="4"/>
  <c r="AO346" i="4"/>
  <c r="AN346" i="4"/>
  <c r="AL346" i="4"/>
  <c r="AK346" i="4"/>
  <c r="AJ346" i="4"/>
  <c r="AH346" i="4"/>
  <c r="AW345" i="4"/>
  <c r="AV345" i="4"/>
  <c r="AT345" i="4"/>
  <c r="AS345" i="4"/>
  <c r="AR345" i="4"/>
  <c r="AP345" i="4"/>
  <c r="AO345" i="4"/>
  <c r="AN345" i="4"/>
  <c r="AL345" i="4"/>
  <c r="AK345" i="4"/>
  <c r="AJ345" i="4"/>
  <c r="AH345" i="4"/>
  <c r="AW344" i="4"/>
  <c r="AV344" i="4"/>
  <c r="AT344" i="4"/>
  <c r="AS344" i="4"/>
  <c r="AR344" i="4"/>
  <c r="AP344" i="4"/>
  <c r="AO344" i="4"/>
  <c r="AN344" i="4"/>
  <c r="AL344" i="4"/>
  <c r="AK344" i="4"/>
  <c r="AJ344" i="4"/>
  <c r="AH344" i="4"/>
  <c r="AW343" i="4"/>
  <c r="AV343" i="4"/>
  <c r="AT343" i="4"/>
  <c r="AS343" i="4"/>
  <c r="AR343" i="4"/>
  <c r="AP343" i="4"/>
  <c r="AO343" i="4"/>
  <c r="AN343" i="4"/>
  <c r="AL343" i="4"/>
  <c r="AK343" i="4"/>
  <c r="AJ343" i="4"/>
  <c r="AH343" i="4"/>
  <c r="AW342" i="4"/>
  <c r="AV342" i="4"/>
  <c r="AT342" i="4"/>
  <c r="AS342" i="4"/>
  <c r="AR342" i="4"/>
  <c r="AP342" i="4"/>
  <c r="AO342" i="4"/>
  <c r="AN342" i="4"/>
  <c r="AL342" i="4"/>
  <c r="AK342" i="4"/>
  <c r="AJ342" i="4"/>
  <c r="AH342" i="4"/>
  <c r="AW341" i="4"/>
  <c r="AV341" i="4"/>
  <c r="AT341" i="4"/>
  <c r="AS341" i="4"/>
  <c r="AR341" i="4"/>
  <c r="AP341" i="4"/>
  <c r="AO341" i="4"/>
  <c r="AN341" i="4"/>
  <c r="AL341" i="4"/>
  <c r="AK341" i="4"/>
  <c r="AJ341" i="4"/>
  <c r="AH341" i="4"/>
  <c r="AW340" i="4"/>
  <c r="AV340" i="4"/>
  <c r="AT340" i="4"/>
  <c r="AS340" i="4"/>
  <c r="AR340" i="4"/>
  <c r="AP340" i="4"/>
  <c r="AO340" i="4"/>
  <c r="AN340" i="4"/>
  <c r="AL340" i="4"/>
  <c r="AK340" i="4"/>
  <c r="AJ340" i="4"/>
  <c r="AH340" i="4"/>
  <c r="AW339" i="4"/>
  <c r="AV339" i="4"/>
  <c r="AT339" i="4"/>
  <c r="AS339" i="4"/>
  <c r="AR339" i="4"/>
  <c r="AP339" i="4"/>
  <c r="AO339" i="4"/>
  <c r="AN339" i="4"/>
  <c r="AL339" i="4"/>
  <c r="AK339" i="4"/>
  <c r="AJ339" i="4"/>
  <c r="AH339" i="4"/>
  <c r="AW338" i="4"/>
  <c r="AV338" i="4"/>
  <c r="AT338" i="4"/>
  <c r="AS338" i="4"/>
  <c r="AR338" i="4"/>
  <c r="AP338" i="4"/>
  <c r="AO338" i="4"/>
  <c r="AN338" i="4"/>
  <c r="AL338" i="4"/>
  <c r="AK338" i="4"/>
  <c r="AJ338" i="4"/>
  <c r="AH338" i="4"/>
  <c r="AW337" i="4"/>
  <c r="AV337" i="4"/>
  <c r="AT337" i="4"/>
  <c r="AS337" i="4"/>
  <c r="AR337" i="4"/>
  <c r="AP337" i="4"/>
  <c r="AO337" i="4"/>
  <c r="AN337" i="4"/>
  <c r="AL337" i="4"/>
  <c r="AK337" i="4"/>
  <c r="AJ337" i="4"/>
  <c r="AH337" i="4"/>
  <c r="AW336" i="4"/>
  <c r="AV336" i="4"/>
  <c r="AT336" i="4"/>
  <c r="AS336" i="4"/>
  <c r="AR336" i="4"/>
  <c r="AP336" i="4"/>
  <c r="AO336" i="4"/>
  <c r="AN336" i="4"/>
  <c r="AL336" i="4"/>
  <c r="AK336" i="4"/>
  <c r="AJ336" i="4"/>
  <c r="AH336" i="4"/>
  <c r="AW335" i="4"/>
  <c r="AV335" i="4"/>
  <c r="AT335" i="4"/>
  <c r="AS335" i="4"/>
  <c r="AR335" i="4"/>
  <c r="AP335" i="4"/>
  <c r="AO335" i="4"/>
  <c r="AN335" i="4"/>
  <c r="AL335" i="4"/>
  <c r="AK335" i="4"/>
  <c r="AJ335" i="4"/>
  <c r="AH335" i="4"/>
  <c r="AW334" i="4"/>
  <c r="AV334" i="4"/>
  <c r="AT334" i="4"/>
  <c r="AS334" i="4"/>
  <c r="AR334" i="4"/>
  <c r="AP334" i="4"/>
  <c r="AO334" i="4"/>
  <c r="AN334" i="4"/>
  <c r="AL334" i="4"/>
  <c r="AK334" i="4"/>
  <c r="AJ334" i="4"/>
  <c r="AH334" i="4"/>
  <c r="AW333" i="4"/>
  <c r="AV333" i="4"/>
  <c r="AT333" i="4"/>
  <c r="AS333" i="4"/>
  <c r="AR333" i="4"/>
  <c r="AP333" i="4"/>
  <c r="AO333" i="4"/>
  <c r="AN333" i="4"/>
  <c r="AL333" i="4"/>
  <c r="AK333" i="4"/>
  <c r="AJ333" i="4"/>
  <c r="AH333" i="4"/>
  <c r="AW332" i="4"/>
  <c r="AV332" i="4"/>
  <c r="AT332" i="4"/>
  <c r="AS332" i="4"/>
  <c r="AR332" i="4"/>
  <c r="AP332" i="4"/>
  <c r="AO332" i="4"/>
  <c r="AN332" i="4"/>
  <c r="AL332" i="4"/>
  <c r="AK332" i="4"/>
  <c r="AJ332" i="4"/>
  <c r="AH332" i="4"/>
  <c r="AW331" i="4"/>
  <c r="AV331" i="4"/>
  <c r="AT331" i="4"/>
  <c r="AS331" i="4"/>
  <c r="AR331" i="4"/>
  <c r="AP331" i="4"/>
  <c r="AO331" i="4"/>
  <c r="AN331" i="4"/>
  <c r="AL331" i="4"/>
  <c r="AK331" i="4"/>
  <c r="AJ331" i="4"/>
  <c r="AH331" i="4"/>
  <c r="AW330" i="4"/>
  <c r="AV330" i="4"/>
  <c r="AT330" i="4"/>
  <c r="AS330" i="4"/>
  <c r="AR330" i="4"/>
  <c r="AP330" i="4"/>
  <c r="AO330" i="4"/>
  <c r="AN330" i="4"/>
  <c r="AL330" i="4"/>
  <c r="AK330" i="4"/>
  <c r="AJ330" i="4"/>
  <c r="AH330" i="4"/>
  <c r="AW329" i="4"/>
  <c r="AV329" i="4"/>
  <c r="AT329" i="4"/>
  <c r="AS329" i="4"/>
  <c r="AR329" i="4"/>
  <c r="AP329" i="4"/>
  <c r="AO329" i="4"/>
  <c r="AN329" i="4"/>
  <c r="AL329" i="4"/>
  <c r="AK329" i="4"/>
  <c r="AJ329" i="4"/>
  <c r="AH329" i="4"/>
  <c r="AW328" i="4"/>
  <c r="AV328" i="4"/>
  <c r="AT328" i="4"/>
  <c r="AS328" i="4"/>
  <c r="AR328" i="4"/>
  <c r="AP328" i="4"/>
  <c r="AO328" i="4"/>
  <c r="AN328" i="4"/>
  <c r="AL328" i="4"/>
  <c r="AK328" i="4"/>
  <c r="AJ328" i="4"/>
  <c r="AH328" i="4"/>
  <c r="AW327" i="4"/>
  <c r="AV327" i="4"/>
  <c r="AT327" i="4"/>
  <c r="AS327" i="4"/>
  <c r="AR327" i="4"/>
  <c r="AP327" i="4"/>
  <c r="AO327" i="4"/>
  <c r="AN327" i="4"/>
  <c r="AL327" i="4"/>
  <c r="AK327" i="4"/>
  <c r="AJ327" i="4"/>
  <c r="AH327" i="4"/>
  <c r="AW326" i="4"/>
  <c r="AV326" i="4"/>
  <c r="AS326" i="4"/>
  <c r="AR326" i="4"/>
  <c r="AO326" i="4"/>
  <c r="AN326" i="4"/>
  <c r="AK326" i="4"/>
  <c r="AJ326" i="4"/>
  <c r="AT326" i="4"/>
  <c r="AP326" i="4"/>
  <c r="AL326" i="4"/>
  <c r="AH326" i="4"/>
  <c r="AG186" i="4"/>
  <c r="AI34" i="4"/>
  <c r="AI35" i="4"/>
  <c r="AI36" i="4"/>
  <c r="AI37" i="4"/>
  <c r="AI38" i="4"/>
  <c r="AI39" i="4"/>
  <c r="AI40" i="4"/>
  <c r="AI41" i="4"/>
  <c r="AI42" i="4"/>
  <c r="AI43" i="4"/>
  <c r="AI44" i="4"/>
  <c r="AI45" i="4"/>
  <c r="AI46" i="4"/>
  <c r="AI47" i="4"/>
  <c r="AI48" i="4"/>
  <c r="AI49" i="4"/>
  <c r="AI50" i="4"/>
  <c r="AI51" i="4"/>
  <c r="AI52" i="4"/>
  <c r="AI53" i="4"/>
  <c r="AI54" i="4"/>
  <c r="AI55" i="4"/>
  <c r="AI56" i="4"/>
  <c r="AI57" i="4"/>
  <c r="AI58" i="4"/>
  <c r="AI59" i="4"/>
  <c r="AI60" i="4"/>
  <c r="AI61" i="4"/>
  <c r="AI62" i="4"/>
  <c r="AI63" i="4"/>
  <c r="AI64" i="4"/>
  <c r="AI65" i="4"/>
  <c r="AI66" i="4"/>
  <c r="AI67" i="4"/>
  <c r="AI68" i="4"/>
  <c r="AI69" i="4"/>
  <c r="AI70" i="4"/>
  <c r="AI71" i="4"/>
  <c r="AI72" i="4"/>
  <c r="AI73" i="4"/>
  <c r="AI74" i="4"/>
  <c r="AI75" i="4"/>
  <c r="AI76" i="4"/>
  <c r="AI77" i="4"/>
  <c r="AI78" i="4"/>
  <c r="AI79" i="4"/>
  <c r="AI80" i="4"/>
  <c r="AI81" i="4"/>
  <c r="AI82" i="4"/>
  <c r="AI83" i="4"/>
  <c r="AI84" i="4"/>
  <c r="AI85" i="4"/>
  <c r="AI86" i="4"/>
  <c r="AI87" i="4"/>
  <c r="AI88" i="4"/>
  <c r="AI89" i="4"/>
  <c r="AI90" i="4"/>
  <c r="AI91" i="4"/>
  <c r="AI92" i="4"/>
  <c r="AI93" i="4"/>
  <c r="AI94" i="4"/>
  <c r="AI95" i="4"/>
  <c r="AI96" i="4"/>
  <c r="AI97" i="4"/>
  <c r="AI98" i="4"/>
  <c r="AI99" i="4"/>
  <c r="AI100" i="4"/>
  <c r="AI101" i="4"/>
  <c r="AI102" i="4"/>
  <c r="AI103" i="4"/>
  <c r="AI104" i="4"/>
  <c r="AI105" i="4"/>
  <c r="AI106" i="4"/>
  <c r="AI107" i="4"/>
  <c r="AI108" i="4"/>
  <c r="AI109" i="4"/>
  <c r="AI110" i="4"/>
  <c r="AI111" i="4"/>
  <c r="AI112" i="4"/>
  <c r="AI113" i="4"/>
  <c r="AI114" i="4"/>
  <c r="AI115" i="4"/>
  <c r="AI116" i="4"/>
  <c r="AI117" i="4"/>
  <c r="AI118" i="4"/>
  <c r="AI119" i="4"/>
  <c r="AI120" i="4"/>
  <c r="AI121" i="4"/>
  <c r="AI122" i="4"/>
  <c r="AI123" i="4"/>
  <c r="AI124" i="4"/>
  <c r="AI125" i="4"/>
  <c r="AI126" i="4"/>
  <c r="AI127" i="4"/>
  <c r="AI128" i="4"/>
  <c r="AI129" i="4"/>
  <c r="AI130" i="4"/>
  <c r="AI131" i="4"/>
  <c r="AI132" i="4"/>
  <c r="AI133" i="4"/>
  <c r="AI134" i="4"/>
  <c r="AI135" i="4"/>
  <c r="AI136" i="4"/>
  <c r="AI137" i="4"/>
  <c r="AI138" i="4"/>
  <c r="AI139" i="4"/>
  <c r="AI140" i="4"/>
  <c r="AI141" i="4"/>
  <c r="AI142" i="4"/>
  <c r="AI143" i="4"/>
  <c r="AI144" i="4"/>
  <c r="AI145" i="4"/>
  <c r="AI146" i="4"/>
  <c r="AI147" i="4"/>
  <c r="AI148" i="4"/>
  <c r="AI149" i="4"/>
  <c r="AI150" i="4"/>
  <c r="AG2173" i="4"/>
  <c r="AG2174" i="4"/>
  <c r="AG2175" i="4"/>
  <c r="AG2176" i="4"/>
  <c r="AG2177" i="4"/>
  <c r="AG2178" i="4"/>
  <c r="AG2179" i="4"/>
  <c r="AG2180" i="4"/>
  <c r="AG2181" i="4"/>
  <c r="AG2182" i="4"/>
  <c r="AG2183" i="4"/>
  <c r="AG2184" i="4"/>
  <c r="AG2185" i="4"/>
  <c r="AG2186" i="4"/>
  <c r="AG2187" i="4"/>
  <c r="AG2188" i="4"/>
  <c r="AG2189" i="4"/>
  <c r="AG2190" i="4"/>
  <c r="AG2191" i="4"/>
  <c r="AG1535" i="4"/>
  <c r="AG1536" i="4"/>
  <c r="AG1537" i="4"/>
  <c r="AG1538" i="4"/>
  <c r="AG1539" i="4"/>
  <c r="AG1540" i="4"/>
  <c r="AG1541" i="4"/>
  <c r="AG1542" i="4"/>
  <c r="AG1543" i="4"/>
  <c r="AG1544" i="4"/>
  <c r="AG1545" i="4"/>
  <c r="AG1546" i="4"/>
  <c r="AG1547" i="4"/>
  <c r="AG1548" i="4"/>
  <c r="AG1549" i="4"/>
  <c r="AG1550" i="4"/>
  <c r="AG1551" i="4"/>
  <c r="AG1552" i="4"/>
  <c r="AG1553" i="4"/>
  <c r="AG1554" i="4"/>
  <c r="AG1555" i="4"/>
  <c r="AG1556" i="4"/>
  <c r="AG1557" i="4"/>
  <c r="AG1558" i="4"/>
  <c r="AG1559" i="4"/>
  <c r="AG1560" i="4"/>
  <c r="AG1561" i="4"/>
  <c r="AG1562" i="4"/>
  <c r="AG1563" i="4"/>
  <c r="AG1564" i="4"/>
  <c r="AG1565" i="4"/>
  <c r="AG1566" i="4"/>
  <c r="AG1567" i="4"/>
  <c r="AG1568" i="4"/>
  <c r="AG1569" i="4"/>
  <c r="AG1570" i="4"/>
  <c r="AG1571" i="4"/>
  <c r="AG1572" i="4"/>
  <c r="AG1573" i="4"/>
  <c r="AG1574" i="4"/>
  <c r="AG1575" i="4"/>
  <c r="AG1576" i="4"/>
  <c r="AG1577" i="4"/>
  <c r="AG1578" i="4"/>
  <c r="AG1579" i="4"/>
  <c r="AG1580" i="4"/>
  <c r="AG1581" i="4"/>
  <c r="AG1582" i="4"/>
  <c r="AG1583" i="4"/>
  <c r="AG1584" i="4"/>
  <c r="AG1585" i="4"/>
  <c r="AG1586" i="4"/>
  <c r="AG1587" i="4"/>
  <c r="AG1588" i="4"/>
  <c r="AG1589" i="4"/>
  <c r="AG1590" i="4"/>
  <c r="AG1591" i="4"/>
  <c r="AG1592" i="4"/>
  <c r="AG1593" i="4"/>
  <c r="AG1594" i="4"/>
  <c r="AG1595" i="4"/>
  <c r="AG1596" i="4"/>
  <c r="AG1597" i="4"/>
  <c r="AG1598" i="4"/>
  <c r="AG1599" i="4"/>
  <c r="AG1600" i="4"/>
  <c r="AG1601" i="4"/>
  <c r="AG1602" i="4"/>
  <c r="AG1603" i="4"/>
  <c r="AG1604" i="4"/>
  <c r="AG1605" i="4"/>
  <c r="AG1606" i="4"/>
  <c r="AG1607" i="4"/>
  <c r="AG1608" i="4"/>
  <c r="AG1609" i="4"/>
  <c r="AG1610" i="4"/>
  <c r="AG1611" i="4"/>
  <c r="AG1612" i="4"/>
  <c r="AG1613" i="4"/>
  <c r="AG1614" i="4"/>
  <c r="AG1615" i="4"/>
  <c r="AG1616" i="4"/>
  <c r="AG1617" i="4"/>
  <c r="AG1618" i="4"/>
  <c r="AG1619" i="4"/>
  <c r="AG1620" i="4"/>
  <c r="AG1621" i="4"/>
  <c r="AG1622" i="4"/>
  <c r="AG1623" i="4"/>
  <c r="AG1624" i="4"/>
  <c r="AG1625" i="4"/>
  <c r="AG1626" i="4"/>
  <c r="AG1627" i="4"/>
  <c r="AG1628" i="4"/>
  <c r="AG1629" i="4"/>
  <c r="AG1630" i="4"/>
  <c r="AG1631" i="4"/>
  <c r="AG1632" i="4"/>
  <c r="AG1633" i="4"/>
  <c r="AG1634" i="4"/>
  <c r="AG1635" i="4"/>
  <c r="AG1636" i="4"/>
  <c r="AG1637" i="4"/>
  <c r="AG1638" i="4"/>
  <c r="AG1639" i="4"/>
  <c r="AG1640" i="4"/>
  <c r="AG1641" i="4"/>
  <c r="AG1642" i="4"/>
  <c r="AG1643" i="4"/>
  <c r="AG1644" i="4"/>
  <c r="AG1645" i="4"/>
  <c r="AG1646" i="4"/>
  <c r="AG1647" i="4"/>
  <c r="AG1648" i="4"/>
  <c r="AG1649" i="4"/>
  <c r="AG1650" i="4"/>
  <c r="AG1651" i="4"/>
  <c r="AG1652" i="4"/>
  <c r="AG1653" i="4"/>
  <c r="AG1654" i="4"/>
  <c r="AG1401" i="4"/>
  <c r="AG1402" i="4"/>
  <c r="AG1403" i="4"/>
  <c r="AG1404" i="4"/>
  <c r="AG1405" i="4"/>
  <c r="AG1406" i="4"/>
  <c r="AG1407" i="4"/>
  <c r="AG1408" i="4"/>
  <c r="AG1409" i="4"/>
  <c r="AG1410" i="4"/>
  <c r="AG1411" i="4"/>
  <c r="AG1412" i="4"/>
  <c r="AG1413" i="4"/>
  <c r="AG1414" i="4"/>
  <c r="AG1415" i="4"/>
  <c r="AG1416" i="4"/>
  <c r="AG1417" i="4"/>
  <c r="AG1418" i="4"/>
  <c r="AG1419" i="4"/>
  <c r="AG1420" i="4"/>
  <c r="AG1421" i="4"/>
  <c r="AG1422" i="4"/>
  <c r="AG1423" i="4"/>
  <c r="AG1424" i="4"/>
  <c r="AG1425" i="4"/>
  <c r="AG1426" i="4"/>
  <c r="AG1427" i="4"/>
  <c r="AG1428" i="4"/>
  <c r="AG1429" i="4"/>
  <c r="AG1430" i="4"/>
  <c r="AG1431" i="4"/>
  <c r="AG1432" i="4"/>
  <c r="AG1433" i="4"/>
  <c r="AG1434" i="4"/>
  <c r="AG1435" i="4"/>
  <c r="AG1436" i="4"/>
  <c r="AG1437" i="4"/>
  <c r="AG1438" i="4"/>
  <c r="AG1439" i="4"/>
  <c r="AG1440" i="4"/>
  <c r="AG1441" i="4"/>
  <c r="AG1442" i="4"/>
  <c r="AG1443" i="4"/>
  <c r="AG1444" i="4"/>
  <c r="AG1445" i="4"/>
  <c r="AG1446" i="4"/>
  <c r="AG1447" i="4"/>
  <c r="AG1448" i="4"/>
  <c r="AG1449" i="4"/>
  <c r="AG1450" i="4"/>
  <c r="AG1451" i="4"/>
  <c r="AG1452" i="4"/>
  <c r="AG1453" i="4"/>
  <c r="AG1454" i="4"/>
  <c r="AG1455" i="4"/>
  <c r="AG1456" i="4"/>
  <c r="AG1457" i="4"/>
  <c r="AG1458" i="4"/>
  <c r="AG1459" i="4"/>
  <c r="AG1460" i="4"/>
  <c r="AG1461" i="4"/>
  <c r="AG1462" i="4"/>
  <c r="AG1463" i="4"/>
  <c r="AG1464" i="4"/>
  <c r="AG1465" i="4"/>
  <c r="AG1466" i="4"/>
  <c r="AG1467" i="4"/>
  <c r="AG1468" i="4"/>
  <c r="AG1469" i="4"/>
  <c r="AG1470" i="4"/>
  <c r="AG1471" i="4"/>
  <c r="AG1472" i="4"/>
  <c r="AG1473" i="4"/>
  <c r="AG1474" i="4"/>
  <c r="AG1475" i="4"/>
  <c r="AG1476" i="4"/>
  <c r="AG1477" i="4"/>
  <c r="AG1478" i="4"/>
  <c r="AG1479" i="4"/>
  <c r="AG1480" i="4"/>
  <c r="AG1481" i="4"/>
  <c r="AG1482" i="4"/>
  <c r="AG1483" i="4"/>
  <c r="AG1484" i="4"/>
  <c r="AG1485" i="4"/>
  <c r="AG1486" i="4"/>
  <c r="AG1487" i="4"/>
  <c r="AG1488" i="4"/>
  <c r="AG1489" i="4"/>
  <c r="AG1490" i="4"/>
  <c r="AG1491" i="4"/>
  <c r="AG1492" i="4"/>
  <c r="AG1493" i="4"/>
  <c r="AG1494" i="4"/>
  <c r="AG1495" i="4"/>
  <c r="AG1496" i="4"/>
  <c r="AG1497" i="4"/>
  <c r="AG1498" i="4"/>
  <c r="AG1499" i="4"/>
  <c r="AG1500" i="4"/>
  <c r="AG1501" i="4"/>
  <c r="AG1502" i="4"/>
  <c r="AG1503" i="4"/>
  <c r="AG1504" i="4"/>
  <c r="AG1505" i="4"/>
  <c r="AG1506" i="4"/>
  <c r="AG1507" i="4"/>
  <c r="AG1508" i="4"/>
  <c r="AG1509" i="4"/>
  <c r="AG1510" i="4"/>
  <c r="AG1511" i="4"/>
  <c r="AG1512" i="4"/>
  <c r="AG1513" i="4"/>
  <c r="AG1514" i="4"/>
  <c r="AG1515" i="4"/>
  <c r="AG1516" i="4"/>
  <c r="AG1517" i="4"/>
  <c r="AG1518" i="4"/>
  <c r="AG1519" i="4"/>
  <c r="AG1520" i="4"/>
  <c r="AG1262" i="4"/>
  <c r="AG1263" i="4"/>
  <c r="AG1264" i="4"/>
  <c r="AG1265" i="4"/>
  <c r="AG1266" i="4"/>
  <c r="AG1267" i="4"/>
  <c r="AG1268" i="4"/>
  <c r="AG1269" i="4"/>
  <c r="AG1270" i="4"/>
  <c r="AG1271" i="4"/>
  <c r="AG1272" i="4"/>
  <c r="AG1273" i="4"/>
  <c r="AG1274" i="4"/>
  <c r="AG1275" i="4"/>
  <c r="AG1276" i="4"/>
  <c r="AG1277" i="4"/>
  <c r="AG1278" i="4"/>
  <c r="AG1279" i="4"/>
  <c r="AG1280" i="4"/>
  <c r="AG1281" i="4"/>
  <c r="AG1282" i="4"/>
  <c r="AG1283" i="4"/>
  <c r="AG1284" i="4"/>
  <c r="AG1285" i="4"/>
  <c r="AG1286" i="4"/>
  <c r="AG1287" i="4"/>
  <c r="AG1288" i="4"/>
  <c r="AG1289" i="4"/>
  <c r="AG1290" i="4"/>
  <c r="AG1291" i="4"/>
  <c r="AG1292" i="4"/>
  <c r="AG1293" i="4"/>
  <c r="AG1294" i="4"/>
  <c r="AG1295" i="4"/>
  <c r="AG1296" i="4"/>
  <c r="AG1297" i="4"/>
  <c r="AG1298" i="4"/>
  <c r="AG1299" i="4"/>
  <c r="AG1300" i="4"/>
  <c r="AG1301" i="4"/>
  <c r="AG1302" i="4"/>
  <c r="AG1303" i="4"/>
  <c r="AG1304" i="4"/>
  <c r="AG1305" i="4"/>
  <c r="AG1306" i="4"/>
  <c r="AG1307" i="4"/>
  <c r="AG1308" i="4"/>
  <c r="AG1309" i="4"/>
  <c r="AG1310" i="4"/>
  <c r="AG1311" i="4"/>
  <c r="AG1312" i="4"/>
  <c r="AG1313" i="4"/>
  <c r="AG1314" i="4"/>
  <c r="AG1315" i="4"/>
  <c r="AG1316" i="4"/>
  <c r="AG1317" i="4"/>
  <c r="AG1318" i="4"/>
  <c r="AG1319" i="4"/>
  <c r="AG1320" i="4"/>
  <c r="AG1321" i="4"/>
  <c r="AG1322" i="4"/>
  <c r="AG1323" i="4"/>
  <c r="AG1324" i="4"/>
  <c r="AG1325" i="4"/>
  <c r="AG1326" i="4"/>
  <c r="AG1327" i="4"/>
  <c r="AG1328" i="4"/>
  <c r="AG1329" i="4"/>
  <c r="AG1330" i="4"/>
  <c r="AG1331" i="4"/>
  <c r="AG1332" i="4"/>
  <c r="AG1333" i="4"/>
  <c r="AG1334" i="4"/>
  <c r="AG1335" i="4"/>
  <c r="AG1336" i="4"/>
  <c r="AG1337" i="4"/>
  <c r="AG1338" i="4"/>
  <c r="AG1339" i="4"/>
  <c r="AG1340" i="4"/>
  <c r="AG1341" i="4"/>
  <c r="AG1342" i="4"/>
  <c r="AG1343" i="4"/>
  <c r="AG1344" i="4"/>
  <c r="AG1345" i="4"/>
  <c r="AG1346" i="4"/>
  <c r="AG1347" i="4"/>
  <c r="AG1348" i="4"/>
  <c r="AG1349" i="4"/>
  <c r="AG1350" i="4"/>
  <c r="AG1351" i="4"/>
  <c r="AG1352" i="4"/>
  <c r="AG1353" i="4"/>
  <c r="AG1354" i="4"/>
  <c r="AG1355" i="4"/>
  <c r="AG1356" i="4"/>
  <c r="AG1357" i="4"/>
  <c r="AG1358" i="4"/>
  <c r="AG1359" i="4"/>
  <c r="AG1360" i="4"/>
  <c r="AG1361" i="4"/>
  <c r="AG1362" i="4"/>
  <c r="AG1363" i="4"/>
  <c r="AG1364" i="4"/>
  <c r="AG1365" i="4"/>
  <c r="AG1366" i="4"/>
  <c r="AG1367" i="4"/>
  <c r="AG1368" i="4"/>
  <c r="AG1369" i="4"/>
  <c r="AG1370" i="4"/>
  <c r="AG1371" i="4"/>
  <c r="AG1372" i="4"/>
  <c r="AG1373" i="4"/>
  <c r="AG1374" i="4"/>
  <c r="AG1375" i="4"/>
  <c r="AG1376" i="4"/>
  <c r="AG1377" i="4"/>
  <c r="AG1378" i="4"/>
  <c r="AG1379" i="4"/>
  <c r="AG1380" i="4"/>
  <c r="AG1381" i="4"/>
  <c r="AQ595" i="4"/>
  <c r="AI596" i="4"/>
  <c r="AU603" i="4"/>
  <c r="AI604" i="4"/>
  <c r="AM605" i="4"/>
  <c r="AQ608" i="4"/>
  <c r="AM609" i="4"/>
  <c r="AU611" i="4"/>
  <c r="AU612" i="4"/>
  <c r="AQ613" i="4"/>
  <c r="AU614" i="4"/>
  <c r="AM615" i="4"/>
  <c r="AM619" i="4"/>
  <c r="AU620" i="4"/>
  <c r="AU621" i="4"/>
  <c r="AU624" i="4"/>
  <c r="AU627" i="4"/>
  <c r="AM628" i="4"/>
  <c r="AU629" i="4"/>
  <c r="AU630" i="4"/>
  <c r="AU635" i="4"/>
  <c r="AU636" i="4"/>
  <c r="AM637" i="4"/>
  <c r="AU639" i="4"/>
  <c r="AU640" i="4"/>
  <c r="AU643" i="4"/>
  <c r="AU645" i="4"/>
  <c r="AU646" i="4"/>
  <c r="AU649" i="4"/>
  <c r="AM651" i="4"/>
  <c r="AU652" i="4"/>
  <c r="AU653" i="4"/>
  <c r="AQ654" i="4"/>
  <c r="AU655" i="4"/>
  <c r="AU656" i="4"/>
  <c r="AQ657" i="4"/>
  <c r="AQ659" i="4"/>
  <c r="AU660" i="4"/>
  <c r="AM661" i="4"/>
  <c r="AU662" i="4"/>
  <c r="AM664" i="4"/>
  <c r="AM665" i="4"/>
  <c r="AM667" i="4"/>
  <c r="AI668" i="4"/>
  <c r="AM669" i="4"/>
  <c r="AI670" i="4"/>
  <c r="AI671" i="4"/>
  <c r="AI672" i="4"/>
  <c r="AI673" i="4"/>
  <c r="AU675" i="4"/>
  <c r="AQ676" i="4"/>
  <c r="AU677" i="4"/>
  <c r="AU678" i="4"/>
  <c r="AM680" i="4"/>
  <c r="AU681" i="4"/>
  <c r="AM683" i="4"/>
  <c r="AU684" i="4"/>
  <c r="AU685" i="4"/>
  <c r="AU686" i="4"/>
  <c r="AM687" i="4"/>
  <c r="AQ688" i="4"/>
  <c r="AQ689" i="4"/>
  <c r="AU690" i="4"/>
  <c r="AU691" i="4"/>
  <c r="AI692" i="4"/>
  <c r="AI693" i="4"/>
  <c r="AU694" i="4"/>
  <c r="AM696" i="4"/>
  <c r="AM697" i="4"/>
  <c r="AU698" i="4"/>
  <c r="AM699" i="4"/>
  <c r="AU700" i="4"/>
  <c r="AM701" i="4"/>
  <c r="AU702" i="4"/>
  <c r="AM704" i="4"/>
  <c r="AU705" i="4"/>
  <c r="AU706" i="4"/>
  <c r="AQ707" i="4"/>
  <c r="AI708" i="4"/>
  <c r="AU709" i="4"/>
  <c r="AU710" i="4"/>
  <c r="AG30" i="4"/>
  <c r="AG146" i="4" s="1"/>
  <c r="AW1691" i="4"/>
  <c r="AY1691" i="4" s="1"/>
  <c r="AW1692" i="4"/>
  <c r="AW1693" i="4"/>
  <c r="AZ1693" i="4" s="1"/>
  <c r="AW1694" i="4"/>
  <c r="BA1694" i="4" s="1"/>
  <c r="AW1695" i="4"/>
  <c r="BB1695" i="4" s="1"/>
  <c r="AW1696" i="4"/>
  <c r="AZ1696" i="4" s="1"/>
  <c r="AW1697" i="4"/>
  <c r="AW1698" i="4"/>
  <c r="AW1699" i="4"/>
  <c r="BA1699" i="4" s="1"/>
  <c r="BC1699" i="4"/>
  <c r="AW1700" i="4"/>
  <c r="BC1700" i="4" s="1"/>
  <c r="AW1701" i="4"/>
  <c r="AW1702" i="4"/>
  <c r="BA1702" i="4" s="1"/>
  <c r="AW1703" i="4"/>
  <c r="AZ1703" i="4" s="1"/>
  <c r="AW1704" i="4"/>
  <c r="BB1704" i="4" s="1"/>
  <c r="AW1705" i="4"/>
  <c r="AW1706" i="4"/>
  <c r="AY1706" i="4" s="1"/>
  <c r="BC1706" i="4"/>
  <c r="AW1707" i="4"/>
  <c r="AY1707" i="4" s="1"/>
  <c r="AW1708" i="4"/>
  <c r="AW1709" i="4"/>
  <c r="AW1710" i="4"/>
  <c r="AZ1710" i="4" s="1"/>
  <c r="AW1711" i="4"/>
  <c r="AZ1711" i="4" s="1"/>
  <c r="AW1712" i="4"/>
  <c r="BC1712" i="4" s="1"/>
  <c r="AW1713" i="4"/>
  <c r="BD1713" i="4" s="1"/>
  <c r="AW1714" i="4"/>
  <c r="BA1714" i="4" s="1"/>
  <c r="AW1715" i="4"/>
  <c r="BA1715" i="4" s="1"/>
  <c r="AW1716" i="4"/>
  <c r="BD1716" i="4" s="1"/>
  <c r="AW1717" i="4"/>
  <c r="AY1717" i="4" s="1"/>
  <c r="AW1718" i="4"/>
  <c r="AW1719" i="4"/>
  <c r="AW1720" i="4"/>
  <c r="BC1720" i="4" s="1"/>
  <c r="AW1721" i="4"/>
  <c r="BC1721" i="4" s="1"/>
  <c r="AW1722" i="4"/>
  <c r="BB1722" i="4" s="1"/>
  <c r="AW1723" i="4"/>
  <c r="BA1723" i="4" s="1"/>
  <c r="AW1724" i="4"/>
  <c r="AZ1724" i="4" s="1"/>
  <c r="AW1725" i="4"/>
  <c r="AW1726" i="4"/>
  <c r="AY1726" i="4" s="1"/>
  <c r="AW1727" i="4"/>
  <c r="BD1727" i="4" s="1"/>
  <c r="AW1728" i="4"/>
  <c r="BA1728" i="4" s="1"/>
  <c r="AW1729" i="4"/>
  <c r="AW1730" i="4"/>
  <c r="AW1731" i="4"/>
  <c r="AZ1731" i="4" s="1"/>
  <c r="AW1732" i="4"/>
  <c r="BA1732" i="4" s="1"/>
  <c r="AZ1732" i="4"/>
  <c r="AW1733" i="4"/>
  <c r="AW1734" i="4"/>
  <c r="BB1734" i="4" s="1"/>
  <c r="AW1735" i="4"/>
  <c r="BD1735" i="4"/>
  <c r="AW1736" i="4"/>
  <c r="BC1736" i="4" s="1"/>
  <c r="AW1737" i="4"/>
  <c r="BA1737" i="4" s="1"/>
  <c r="AW1738" i="4"/>
  <c r="AZ1738" i="4" s="1"/>
  <c r="AW1739" i="4"/>
  <c r="BA1739" i="4" s="1"/>
  <c r="AW1740" i="4"/>
  <c r="AW1741" i="4"/>
  <c r="BB1741" i="4" s="1"/>
  <c r="AW1742" i="4"/>
  <c r="BA1742" i="4" s="1"/>
  <c r="AW1743" i="4"/>
  <c r="BB1743" i="4" s="1"/>
  <c r="AW1744" i="4"/>
  <c r="BC1744" i="4" s="1"/>
  <c r="AW1745" i="4"/>
  <c r="BD1745" i="4" s="1"/>
  <c r="AW1746" i="4"/>
  <c r="AY1746" i="4" s="1"/>
  <c r="AW1747" i="4"/>
  <c r="BC1747" i="4" s="1"/>
  <c r="AW1748" i="4"/>
  <c r="AY1748" i="4" s="1"/>
  <c r="AW1749" i="4"/>
  <c r="AZ1749" i="4" s="1"/>
  <c r="AW1750" i="4"/>
  <c r="BA1750" i="4" s="1"/>
  <c r="AW1751" i="4"/>
  <c r="AZ1751" i="4" s="1"/>
  <c r="BD1751" i="4"/>
  <c r="AW1752" i="4"/>
  <c r="BC1752" i="4" s="1"/>
  <c r="AW1753" i="4"/>
  <c r="BD1753" i="4" s="1"/>
  <c r="AW1754" i="4"/>
  <c r="BA1754" i="4" s="1"/>
  <c r="AW1755" i="4"/>
  <c r="BD1755" i="4" s="1"/>
  <c r="AW1756" i="4"/>
  <c r="AY1756" i="4" s="1"/>
  <c r="AW1757" i="4"/>
  <c r="AZ1757" i="4" s="1"/>
  <c r="AW1758" i="4"/>
  <c r="BA1758" i="4" s="1"/>
  <c r="AW1759" i="4"/>
  <c r="BA1759" i="4" s="1"/>
  <c r="AW1760" i="4"/>
  <c r="BC1760" i="4" s="1"/>
  <c r="AW1761" i="4"/>
  <c r="BD1761" i="4" s="1"/>
  <c r="AW1762" i="4"/>
  <c r="BA1762" i="4" s="1"/>
  <c r="AW1763" i="4"/>
  <c r="BB1763" i="4" s="1"/>
  <c r="AW1764" i="4"/>
  <c r="BB1764" i="4" s="1"/>
  <c r="AW1765" i="4"/>
  <c r="BA1765" i="4" s="1"/>
  <c r="AW1766" i="4"/>
  <c r="BA1766" i="4" s="1"/>
  <c r="AW1767" i="4"/>
  <c r="AW1768" i="4"/>
  <c r="AW1769" i="4"/>
  <c r="BD1769" i="4" s="1"/>
  <c r="AW1770" i="4"/>
  <c r="AY1770" i="4" s="1"/>
  <c r="AW1771" i="4"/>
  <c r="AY1771" i="4" s="1"/>
  <c r="AW1772" i="4"/>
  <c r="AY1772" i="4" s="1"/>
  <c r="AW1773" i="4"/>
  <c r="BB1773" i="4" s="1"/>
  <c r="AW1774" i="4"/>
  <c r="BC1774" i="4" s="1"/>
  <c r="AW1775" i="4"/>
  <c r="BB1775" i="4" s="1"/>
  <c r="AW1776" i="4"/>
  <c r="BC1776" i="4" s="1"/>
  <c r="AW1777" i="4"/>
  <c r="BD1777" i="4" s="1"/>
  <c r="AW1778" i="4"/>
  <c r="AZ1778" i="4" s="1"/>
  <c r="AW1779" i="4"/>
  <c r="AZ1779" i="4" s="1"/>
  <c r="AW1780" i="4"/>
  <c r="AY1780" i="4" s="1"/>
  <c r="AW1781" i="4"/>
  <c r="AW1782" i="4"/>
  <c r="AZ1782" i="4" s="1"/>
  <c r="AW1783" i="4"/>
  <c r="AZ1783" i="4" s="1"/>
  <c r="AW1784" i="4"/>
  <c r="BC1784" i="4" s="1"/>
  <c r="AW1785" i="4"/>
  <c r="AW1786" i="4"/>
  <c r="AW1787" i="4"/>
  <c r="AZ1787" i="4" s="1"/>
  <c r="AY1787" i="4"/>
  <c r="AW1788" i="4"/>
  <c r="AW1789" i="4"/>
  <c r="AZ1789" i="4" s="1"/>
  <c r="AW1790" i="4"/>
  <c r="BA1790" i="4" s="1"/>
  <c r="AW1791" i="4"/>
  <c r="AZ1791" i="4" s="1"/>
  <c r="AW1792" i="4"/>
  <c r="AZ1792" i="4" s="1"/>
  <c r="AW1793" i="4"/>
  <c r="BD1793" i="4" s="1"/>
  <c r="AW1794" i="4"/>
  <c r="AW1795" i="4"/>
  <c r="BA1795" i="4" s="1"/>
  <c r="AW1796" i="4"/>
  <c r="BB1796" i="4" s="1"/>
  <c r="AW1797" i="4"/>
  <c r="AW1798" i="4"/>
  <c r="BA1798" i="4" s="1"/>
  <c r="AW1799" i="4"/>
  <c r="BB1799" i="4" s="1"/>
  <c r="AW1800" i="4"/>
  <c r="BB1800" i="4" s="1"/>
  <c r="AW1801" i="4"/>
  <c r="AW1802" i="4"/>
  <c r="AY1802" i="4" s="1"/>
  <c r="AW1803" i="4"/>
  <c r="BA1803" i="4" s="1"/>
  <c r="AW1804" i="4"/>
  <c r="AY1804" i="4" s="1"/>
  <c r="AW1805" i="4"/>
  <c r="BB1805" i="4" s="1"/>
  <c r="AW1806" i="4"/>
  <c r="AZ1806" i="4" s="1"/>
  <c r="AY1806" i="4"/>
  <c r="AW1807" i="4"/>
  <c r="AY1807" i="4" s="1"/>
  <c r="AW1808" i="4"/>
  <c r="AY1808" i="4" s="1"/>
  <c r="AW1809" i="4"/>
  <c r="AY1809" i="4" s="1"/>
  <c r="AZ1690" i="4"/>
  <c r="B10" i="17"/>
  <c r="B10" i="23"/>
  <c r="B10" i="22"/>
  <c r="B9" i="13"/>
  <c r="AL569" i="24"/>
  <c r="AM569" i="24" s="1"/>
  <c r="BD1807" i="4" l="1"/>
  <c r="AY1749" i="4"/>
  <c r="BB1699" i="4"/>
  <c r="BB1807" i="4"/>
  <c r="AZ1754" i="4"/>
  <c r="AG1382" i="4"/>
  <c r="AL433" i="24"/>
  <c r="AM433" i="24" s="1"/>
  <c r="AL9" i="24"/>
  <c r="AM9" i="24" s="1"/>
  <c r="AL11" i="24"/>
  <c r="AM11" i="24" s="1"/>
  <c r="AL59" i="24"/>
  <c r="AM59" i="24" s="1"/>
  <c r="AL67" i="24"/>
  <c r="AM67" i="24" s="1"/>
  <c r="AL351" i="24"/>
  <c r="AM351" i="24" s="1"/>
  <c r="AL108" i="24"/>
  <c r="AM108" i="24" s="1"/>
  <c r="AL17" i="24"/>
  <c r="AM17" i="24" s="1"/>
  <c r="AL87" i="24"/>
  <c r="AM87" i="24" s="1"/>
  <c r="AL19" i="24"/>
  <c r="AM19" i="24" s="1"/>
  <c r="AL27" i="24"/>
  <c r="AM27" i="24" s="1"/>
  <c r="AL145" i="24"/>
  <c r="AM145" i="24" s="1"/>
  <c r="N9" i="13"/>
  <c r="AL174" i="24"/>
  <c r="AM174" i="24" s="1"/>
  <c r="AL205" i="24"/>
  <c r="AM205" i="24" s="1"/>
  <c r="AL35" i="24"/>
  <c r="AM35" i="24" s="1"/>
  <c r="AL43" i="24"/>
  <c r="AM43" i="24" s="1"/>
  <c r="AL51" i="24"/>
  <c r="AM51" i="24" s="1"/>
  <c r="AL264" i="24"/>
  <c r="AM264" i="24" s="1"/>
  <c r="AN871" i="4"/>
  <c r="AI871" i="4"/>
  <c r="AN863" i="4"/>
  <c r="AI863" i="4"/>
  <c r="AN855" i="4"/>
  <c r="AI855" i="4"/>
  <c r="AO1706" i="4"/>
  <c r="AP1706" i="4"/>
  <c r="AN1706" i="4"/>
  <c r="AP1698" i="4"/>
  <c r="AN1698" i="4"/>
  <c r="AO1698" i="4"/>
  <c r="AN1690" i="4"/>
  <c r="AO1690" i="4"/>
  <c r="AP1690" i="4"/>
  <c r="BA2016" i="4"/>
  <c r="AZ2016" i="4"/>
  <c r="AY2016" i="4"/>
  <c r="AX2016" i="4"/>
  <c r="BA2008" i="4"/>
  <c r="AZ2008" i="4"/>
  <c r="AY2008" i="4"/>
  <c r="AX2008" i="4"/>
  <c r="BA2000" i="4"/>
  <c r="AZ2000" i="4"/>
  <c r="AY2000" i="4"/>
  <c r="AX2000" i="4"/>
  <c r="AN870" i="4"/>
  <c r="AI870" i="4"/>
  <c r="AN862" i="4"/>
  <c r="AI862" i="4"/>
  <c r="AO1705" i="4"/>
  <c r="AP1705" i="4"/>
  <c r="AN1705" i="4"/>
  <c r="AO1697" i="4"/>
  <c r="AP1697" i="4"/>
  <c r="AN1697" i="4"/>
  <c r="BA2015" i="4"/>
  <c r="AZ2015" i="4"/>
  <c r="AY2015" i="4"/>
  <c r="AX2015" i="4"/>
  <c r="BA2007" i="4"/>
  <c r="AZ2007" i="4"/>
  <c r="AY2007" i="4"/>
  <c r="AX2007" i="4"/>
  <c r="AN869" i="4"/>
  <c r="AI869" i="4"/>
  <c r="AN861" i="4"/>
  <c r="AI861" i="4"/>
  <c r="AN1704" i="4"/>
  <c r="AO1704" i="4"/>
  <c r="AP1704" i="4"/>
  <c r="AN1696" i="4"/>
  <c r="AO1696" i="4"/>
  <c r="AP1696" i="4"/>
  <c r="BA2014" i="4"/>
  <c r="AZ2014" i="4"/>
  <c r="AY2014" i="4"/>
  <c r="AX2014" i="4"/>
  <c r="BA2006" i="4"/>
  <c r="AZ2006" i="4"/>
  <c r="AY2006" i="4"/>
  <c r="AX2006" i="4"/>
  <c r="AN868" i="4"/>
  <c r="AI868" i="4"/>
  <c r="AN860" i="4"/>
  <c r="AI860" i="4"/>
  <c r="AO1703" i="4"/>
  <c r="AP1703" i="4"/>
  <c r="AN1703" i="4"/>
  <c r="AN1695" i="4"/>
  <c r="AO1695" i="4"/>
  <c r="AP1695" i="4"/>
  <c r="BA2013" i="4"/>
  <c r="AZ2013" i="4"/>
  <c r="AY2013" i="4"/>
  <c r="AX2013" i="4"/>
  <c r="BA2005" i="4"/>
  <c r="AZ2005" i="4"/>
  <c r="AY2005" i="4"/>
  <c r="AX2005" i="4"/>
  <c r="AN867" i="4"/>
  <c r="AI867" i="4"/>
  <c r="AN859" i="4"/>
  <c r="AI859" i="4"/>
  <c r="AO1702" i="4"/>
  <c r="AN1702" i="4"/>
  <c r="AP1702" i="4"/>
  <c r="AO1694" i="4"/>
  <c r="AP1694" i="4"/>
  <c r="AN1694" i="4"/>
  <c r="BA2012" i="4"/>
  <c r="AZ2012" i="4"/>
  <c r="AY2012" i="4"/>
  <c r="AX2012" i="4"/>
  <c r="BA2004" i="4"/>
  <c r="AZ2004" i="4"/>
  <c r="AY2004" i="4"/>
  <c r="AX2004" i="4"/>
  <c r="AN866" i="4"/>
  <c r="AI866" i="4"/>
  <c r="AN858" i="4"/>
  <c r="AI858" i="4"/>
  <c r="AP1701" i="4"/>
  <c r="AN1701" i="4"/>
  <c r="AO1701" i="4"/>
  <c r="AN1693" i="4"/>
  <c r="AO1693" i="4"/>
  <c r="AP1693" i="4"/>
  <c r="BA2011" i="4"/>
  <c r="AZ2011" i="4"/>
  <c r="AY2011" i="4"/>
  <c r="AX2011" i="4"/>
  <c r="BA2003" i="4"/>
  <c r="AZ2003" i="4"/>
  <c r="AY2003" i="4"/>
  <c r="AX2003" i="4"/>
  <c r="AN873" i="4"/>
  <c r="AI873" i="4"/>
  <c r="AN865" i="4"/>
  <c r="AI865" i="4"/>
  <c r="AN857" i="4"/>
  <c r="AI857" i="4"/>
  <c r="AO1708" i="4"/>
  <c r="AP1708" i="4"/>
  <c r="AN1708" i="4"/>
  <c r="AO1700" i="4"/>
  <c r="AP1700" i="4"/>
  <c r="AN1700" i="4"/>
  <c r="AO1692" i="4"/>
  <c r="AP1692" i="4"/>
  <c r="AN1692" i="4"/>
  <c r="BA2018" i="4"/>
  <c r="AZ2018" i="4"/>
  <c r="AY2018" i="4"/>
  <c r="AX2018" i="4"/>
  <c r="BA2010" i="4"/>
  <c r="AZ2010" i="4"/>
  <c r="AY2010" i="4"/>
  <c r="AX2010" i="4"/>
  <c r="BA2002" i="4"/>
  <c r="AZ2002" i="4"/>
  <c r="AY2002" i="4"/>
  <c r="AX2002" i="4"/>
  <c r="AN872" i="4"/>
  <c r="AI872" i="4"/>
  <c r="AN864" i="4"/>
  <c r="AI864" i="4"/>
  <c r="AN856" i="4"/>
  <c r="AI856" i="4"/>
  <c r="AN1707" i="4"/>
  <c r="AO1707" i="4"/>
  <c r="AP1707" i="4"/>
  <c r="AN1699" i="4"/>
  <c r="AO1699" i="4"/>
  <c r="AP1699" i="4"/>
  <c r="AN1691" i="4"/>
  <c r="AO1691" i="4"/>
  <c r="AP1691" i="4"/>
  <c r="BA2017" i="4"/>
  <c r="AZ2017" i="4"/>
  <c r="AY2017" i="4"/>
  <c r="AX2017" i="4"/>
  <c r="BA2009" i="4"/>
  <c r="AZ2009" i="4"/>
  <c r="AY2009" i="4"/>
  <c r="AX2009" i="4"/>
  <c r="BA2001" i="4"/>
  <c r="AZ2001" i="4"/>
  <c r="AY2001" i="4"/>
  <c r="AX2001" i="4"/>
  <c r="AL12" i="24"/>
  <c r="AM12" i="24" s="1"/>
  <c r="AL60" i="24"/>
  <c r="AM60" i="24" s="1"/>
  <c r="AL91" i="24"/>
  <c r="AM91" i="24" s="1"/>
  <c r="AL146" i="24"/>
  <c r="AM146" i="24" s="1"/>
  <c r="AL175" i="24"/>
  <c r="AM175" i="24" s="1"/>
  <c r="AL207" i="24"/>
  <c r="AM207" i="24" s="1"/>
  <c r="AL266" i="24"/>
  <c r="AM266" i="24" s="1"/>
  <c r="AL435" i="24"/>
  <c r="AM435" i="24" s="1"/>
  <c r="AL20" i="24"/>
  <c r="AM20" i="24" s="1"/>
  <c r="AL44" i="24"/>
  <c r="AM44" i="24" s="1"/>
  <c r="AL52" i="24"/>
  <c r="AM52" i="24" s="1"/>
  <c r="AL68" i="24"/>
  <c r="AM68" i="24" s="1"/>
  <c r="AL115" i="24"/>
  <c r="AM115" i="24" s="1"/>
  <c r="AL353" i="24"/>
  <c r="AM353" i="24" s="1"/>
  <c r="AL5" i="24"/>
  <c r="AM5" i="24" s="1"/>
  <c r="AL13" i="24"/>
  <c r="AM13" i="24" s="1"/>
  <c r="AL21" i="24"/>
  <c r="AM21" i="24" s="1"/>
  <c r="AL29" i="24"/>
  <c r="AM29" i="24" s="1"/>
  <c r="AL37" i="24"/>
  <c r="AM37" i="24" s="1"/>
  <c r="AL45" i="24"/>
  <c r="AM45" i="24" s="1"/>
  <c r="AL53" i="24"/>
  <c r="AM53" i="24" s="1"/>
  <c r="AL61" i="24"/>
  <c r="AM61" i="24" s="1"/>
  <c r="AL71" i="24"/>
  <c r="AM71" i="24" s="1"/>
  <c r="AL92" i="24"/>
  <c r="AM92" i="24" s="1"/>
  <c r="AL116" i="24"/>
  <c r="AM116" i="24" s="1"/>
  <c r="AL152" i="24"/>
  <c r="AM152" i="24" s="1"/>
  <c r="AL181" i="24"/>
  <c r="AM181" i="24" s="1"/>
  <c r="AL216" i="24"/>
  <c r="AM216" i="24" s="1"/>
  <c r="AL287" i="24"/>
  <c r="AM287" i="24" s="1"/>
  <c r="AL373" i="24"/>
  <c r="AM373" i="24" s="1"/>
  <c r="AL460" i="24"/>
  <c r="AM460" i="24" s="1"/>
  <c r="N10" i="22"/>
  <c r="AL30" i="24"/>
  <c r="AM30" i="24" s="1"/>
  <c r="AL95" i="24"/>
  <c r="AM95" i="24" s="1"/>
  <c r="AL153" i="24"/>
  <c r="AM153" i="24" s="1"/>
  <c r="AL291" i="24"/>
  <c r="AM291" i="24" s="1"/>
  <c r="AL374" i="24"/>
  <c r="AM374" i="24" s="1"/>
  <c r="AL462" i="24"/>
  <c r="AM462" i="24" s="1"/>
  <c r="AL36" i="24"/>
  <c r="AM36" i="24" s="1"/>
  <c r="AL14" i="24"/>
  <c r="AM14" i="24" s="1"/>
  <c r="AL38" i="24"/>
  <c r="AM38" i="24" s="1"/>
  <c r="AL75" i="24"/>
  <c r="AM75" i="24" s="1"/>
  <c r="AL218" i="24"/>
  <c r="AM218" i="24" s="1"/>
  <c r="AL15" i="24"/>
  <c r="AM15" i="24" s="1"/>
  <c r="AL31" i="24"/>
  <c r="AM31" i="24" s="1"/>
  <c r="AL47" i="24"/>
  <c r="AM47" i="24" s="1"/>
  <c r="AL55" i="24"/>
  <c r="AM55" i="24" s="1"/>
  <c r="AL63" i="24"/>
  <c r="AM63" i="24" s="1"/>
  <c r="AL76" i="24"/>
  <c r="AM76" i="24" s="1"/>
  <c r="AL99" i="24"/>
  <c r="AM99" i="24" s="1"/>
  <c r="AL124" i="24"/>
  <c r="AM124" i="24" s="1"/>
  <c r="AL159" i="24"/>
  <c r="AM159" i="24" s="1"/>
  <c r="AL188" i="24"/>
  <c r="AM188" i="24" s="1"/>
  <c r="AL230" i="24"/>
  <c r="AM230" i="24" s="1"/>
  <c r="AL309" i="24"/>
  <c r="AM309" i="24" s="1"/>
  <c r="AL390" i="24"/>
  <c r="AM390" i="24" s="1"/>
  <c r="AL520" i="24"/>
  <c r="AM520" i="24" s="1"/>
  <c r="N10" i="23"/>
  <c r="N10" i="17"/>
  <c r="AL4" i="24"/>
  <c r="AL28" i="24"/>
  <c r="AM28" i="24" s="1"/>
  <c r="AL6" i="24"/>
  <c r="AM6" i="24" s="1"/>
  <c r="AL22" i="24"/>
  <c r="AM22" i="24" s="1"/>
  <c r="AL46" i="24"/>
  <c r="AM46" i="24" s="1"/>
  <c r="AL54" i="24"/>
  <c r="AM54" i="24" s="1"/>
  <c r="AL62" i="24"/>
  <c r="AM62" i="24" s="1"/>
  <c r="AL123" i="24"/>
  <c r="AM123" i="24" s="1"/>
  <c r="AL182" i="24"/>
  <c r="AM182" i="24" s="1"/>
  <c r="AL7" i="24"/>
  <c r="AM7" i="24" s="1"/>
  <c r="AL23" i="24"/>
  <c r="AM23" i="24" s="1"/>
  <c r="AL39" i="24"/>
  <c r="AM39" i="24" s="1"/>
  <c r="AL8" i="24"/>
  <c r="AM8" i="24" s="1"/>
  <c r="AL16" i="24"/>
  <c r="AM16" i="24" s="1"/>
  <c r="AL24" i="24"/>
  <c r="AM24" i="24" s="1"/>
  <c r="AL32" i="24"/>
  <c r="AM32" i="24" s="1"/>
  <c r="AL40" i="24"/>
  <c r="AM40" i="24" s="1"/>
  <c r="AL48" i="24"/>
  <c r="AM48" i="24" s="1"/>
  <c r="AL56" i="24"/>
  <c r="AM56" i="24" s="1"/>
  <c r="AL64" i="24"/>
  <c r="AM64" i="24" s="1"/>
  <c r="AL79" i="24"/>
  <c r="AM79" i="24" s="1"/>
  <c r="AL100" i="24"/>
  <c r="AM100" i="24" s="1"/>
  <c r="AL130" i="24"/>
  <c r="AM130" i="24" s="1"/>
  <c r="AL160" i="24"/>
  <c r="AM160" i="24" s="1"/>
  <c r="AL189" i="24"/>
  <c r="AM189" i="24" s="1"/>
  <c r="AL231" i="24"/>
  <c r="AM231" i="24" s="1"/>
  <c r="AL310" i="24"/>
  <c r="AM310" i="24" s="1"/>
  <c r="AL394" i="24"/>
  <c r="AM394" i="24" s="1"/>
  <c r="AL528" i="24"/>
  <c r="AM528" i="24" s="1"/>
  <c r="AL25" i="24"/>
  <c r="AM25" i="24" s="1"/>
  <c r="AL33" i="24"/>
  <c r="AM33" i="24" s="1"/>
  <c r="AL41" i="24"/>
  <c r="AM41" i="24" s="1"/>
  <c r="AL49" i="24"/>
  <c r="AM49" i="24" s="1"/>
  <c r="AL57" i="24"/>
  <c r="AM57" i="24" s="1"/>
  <c r="AL65" i="24"/>
  <c r="AM65" i="24" s="1"/>
  <c r="AL83" i="24"/>
  <c r="AM83" i="24" s="1"/>
  <c r="AL103" i="24"/>
  <c r="AM103" i="24" s="1"/>
  <c r="AL137" i="24"/>
  <c r="AM137" i="24" s="1"/>
  <c r="AL166" i="24"/>
  <c r="AM166" i="24" s="1"/>
  <c r="AL196" i="24"/>
  <c r="AM196" i="24" s="1"/>
  <c r="AL243" i="24"/>
  <c r="AM243" i="24" s="1"/>
  <c r="AL330" i="24"/>
  <c r="AM330" i="24" s="1"/>
  <c r="AL412" i="24"/>
  <c r="AM412" i="24" s="1"/>
  <c r="AL10" i="24"/>
  <c r="AM10" i="24" s="1"/>
  <c r="AL18" i="24"/>
  <c r="AM18" i="24" s="1"/>
  <c r="AL26" i="24"/>
  <c r="AM26" i="24" s="1"/>
  <c r="AL34" i="24"/>
  <c r="AM34" i="24" s="1"/>
  <c r="AL42" i="24"/>
  <c r="AM42" i="24" s="1"/>
  <c r="AL50" i="24"/>
  <c r="AM50" i="24" s="1"/>
  <c r="AL58" i="24"/>
  <c r="AM58" i="24" s="1"/>
  <c r="AL66" i="24"/>
  <c r="AM66" i="24" s="1"/>
  <c r="AL84" i="24"/>
  <c r="AM84" i="24" s="1"/>
  <c r="AL107" i="24"/>
  <c r="AM107" i="24" s="1"/>
  <c r="AL138" i="24"/>
  <c r="AM138" i="24" s="1"/>
  <c r="AL167" i="24"/>
  <c r="AM167" i="24" s="1"/>
  <c r="AL197" i="24"/>
  <c r="AM197" i="24" s="1"/>
  <c r="AL245" i="24"/>
  <c r="AM245" i="24" s="1"/>
  <c r="AL332" i="24"/>
  <c r="AM332" i="24" s="1"/>
  <c r="AL415" i="24"/>
  <c r="AM415" i="24" s="1"/>
  <c r="AG2112" i="4"/>
  <c r="AG2104" i="4"/>
  <c r="AG2096" i="4"/>
  <c r="AG2088" i="4"/>
  <c r="AG2080" i="4"/>
  <c r="AG2072" i="4"/>
  <c r="AG2064" i="4"/>
  <c r="AG2056" i="4"/>
  <c r="AG2048" i="4"/>
  <c r="AG2040" i="4"/>
  <c r="AG2032" i="4"/>
  <c r="AG2024" i="4"/>
  <c r="AG2016" i="4"/>
  <c r="AG2008" i="4"/>
  <c r="AG2000" i="4"/>
  <c r="AG2141" i="4"/>
  <c r="AG2293" i="4"/>
  <c r="AI2171" i="4"/>
  <c r="AJ2171" i="4" s="1"/>
  <c r="B2300" i="4" s="1"/>
  <c r="BA1706" i="4"/>
  <c r="BA1696" i="4"/>
  <c r="AG2119" i="4"/>
  <c r="AG2111" i="4"/>
  <c r="AG2103" i="4"/>
  <c r="AG2095" i="4"/>
  <c r="AG2087" i="4"/>
  <c r="AG2079" i="4"/>
  <c r="AG2071" i="4"/>
  <c r="AG2063" i="4"/>
  <c r="AG2055" i="4"/>
  <c r="AG2047" i="4"/>
  <c r="AG2039" i="4"/>
  <c r="AG2031" i="4"/>
  <c r="AG2023" i="4"/>
  <c r="AG2015" i="4"/>
  <c r="AG2007" i="4"/>
  <c r="AZ1736" i="4"/>
  <c r="BD1731" i="4"/>
  <c r="AG2118" i="4"/>
  <c r="AG2110" i="4"/>
  <c r="AG2102" i="4"/>
  <c r="AG2094" i="4"/>
  <c r="AG2086" i="4"/>
  <c r="AG2078" i="4"/>
  <c r="AG2070" i="4"/>
  <c r="AG2062" i="4"/>
  <c r="AG2054" i="4"/>
  <c r="AG2046" i="4"/>
  <c r="AG2038" i="4"/>
  <c r="AG2030" i="4"/>
  <c r="AG2022" i="4"/>
  <c r="AG2014" i="4"/>
  <c r="AG2006" i="4"/>
  <c r="AY1747" i="4"/>
  <c r="AY1741" i="4"/>
  <c r="BA1717" i="4"/>
  <c r="AG2117" i="4"/>
  <c r="AG2109" i="4"/>
  <c r="AG2101" i="4"/>
  <c r="AG2093" i="4"/>
  <c r="AG2085" i="4"/>
  <c r="AG2077" i="4"/>
  <c r="AG2069" i="4"/>
  <c r="AG2061" i="4"/>
  <c r="AG2053" i="4"/>
  <c r="AG2045" i="4"/>
  <c r="AG2037" i="4"/>
  <c r="AG2029" i="4"/>
  <c r="AG2021" i="4"/>
  <c r="AG2013" i="4"/>
  <c r="AG2005" i="4"/>
  <c r="AG2116" i="4"/>
  <c r="AG2108" i="4"/>
  <c r="AG2100" i="4"/>
  <c r="AG2092" i="4"/>
  <c r="AG2084" i="4"/>
  <c r="AG2076" i="4"/>
  <c r="AG2068" i="4"/>
  <c r="AG2060" i="4"/>
  <c r="AG2052" i="4"/>
  <c r="AG2044" i="4"/>
  <c r="AG2036" i="4"/>
  <c r="AG2028" i="4"/>
  <c r="AG2020" i="4"/>
  <c r="AG2012" i="4"/>
  <c r="AG2004" i="4"/>
  <c r="AZ1805" i="4"/>
  <c r="BC1791" i="4"/>
  <c r="BC1778" i="4"/>
  <c r="BC1771" i="4"/>
  <c r="BC1756" i="4"/>
  <c r="AZ1699" i="4"/>
  <c r="AG2115" i="4"/>
  <c r="AG2107" i="4"/>
  <c r="AG2099" i="4"/>
  <c r="AG2091" i="4"/>
  <c r="AG2083" i="4"/>
  <c r="AG2075" i="4"/>
  <c r="AG2067" i="4"/>
  <c r="AG2059" i="4"/>
  <c r="AG2051" i="4"/>
  <c r="AG2043" i="4"/>
  <c r="AG2035" i="4"/>
  <c r="AG2027" i="4"/>
  <c r="AG2019" i="4"/>
  <c r="AG2011" i="4"/>
  <c r="AG2003" i="4"/>
  <c r="AZ1750" i="4"/>
  <c r="AY1739" i="4"/>
  <c r="AY1715" i="4"/>
  <c r="AG2114" i="4"/>
  <c r="AG2106" i="4"/>
  <c r="AG2098" i="4"/>
  <c r="AG2090" i="4"/>
  <c r="AG2082" i="4"/>
  <c r="AG2074" i="4"/>
  <c r="AG2066" i="4"/>
  <c r="AG2058" i="4"/>
  <c r="AG2050" i="4"/>
  <c r="AG2042" i="4"/>
  <c r="AG2034" i="4"/>
  <c r="AG2026" i="4"/>
  <c r="AG2018" i="4"/>
  <c r="AG2010" i="4"/>
  <c r="AG2002" i="4"/>
  <c r="AY1790" i="4"/>
  <c r="AY1744" i="4"/>
  <c r="AY1702" i="4"/>
  <c r="AG2113" i="4"/>
  <c r="AG2105" i="4"/>
  <c r="AG2097" i="4"/>
  <c r="AG2089" i="4"/>
  <c r="AG2081" i="4"/>
  <c r="AG2073" i="4"/>
  <c r="AG2065" i="4"/>
  <c r="AG2057" i="4"/>
  <c r="AG2049" i="4"/>
  <c r="AG2041" i="4"/>
  <c r="AG2033" i="4"/>
  <c r="AG2025" i="4"/>
  <c r="AG2017" i="4"/>
  <c r="AG2009" i="4"/>
  <c r="AG2001" i="4"/>
  <c r="BC1807" i="4"/>
  <c r="AZ1769" i="4"/>
  <c r="BD1756" i="4"/>
  <c r="BB1747" i="4"/>
  <c r="AZ1742" i="4"/>
  <c r="BB1706" i="4"/>
  <c r="AZ1807" i="4"/>
  <c r="AY1803" i="4"/>
  <c r="BA1756" i="4"/>
  <c r="BA1741" i="4"/>
  <c r="AZ1720" i="4"/>
  <c r="AY1710" i="4"/>
  <c r="BB1795" i="4"/>
  <c r="BA1800" i="4"/>
  <c r="AZ1795" i="4"/>
  <c r="AY1776" i="4"/>
  <c r="BD1770" i="4"/>
  <c r="BD1717" i="4"/>
  <c r="BA1713" i="4"/>
  <c r="BC1783" i="4"/>
  <c r="BB1806" i="4"/>
  <c r="BC1803" i="4"/>
  <c r="BD1760" i="4"/>
  <c r="AZ1803" i="4"/>
  <c r="BB1760" i="4"/>
  <c r="BD1732" i="4"/>
  <c r="BB1712" i="4"/>
  <c r="BD1706" i="4"/>
  <c r="BD1785" i="4"/>
  <c r="AY1785" i="4"/>
  <c r="BD1697" i="4"/>
  <c r="BC1697" i="4"/>
  <c r="BD1788" i="4"/>
  <c r="BC1788" i="4"/>
  <c r="BB1735" i="4"/>
  <c r="BC1735" i="4"/>
  <c r="AI152" i="4"/>
  <c r="B156" i="4" s="1"/>
  <c r="BC1768" i="4"/>
  <c r="AZ1768" i="4"/>
  <c r="BA1768" i="4"/>
  <c r="BB1768" i="4"/>
  <c r="BD1701" i="4"/>
  <c r="AY1701" i="4"/>
  <c r="AY1731" i="4"/>
  <c r="BB1731" i="4"/>
  <c r="AY1719" i="4"/>
  <c r="AZ1719" i="4"/>
  <c r="BA1719" i="4"/>
  <c r="BB1715" i="4"/>
  <c r="AZ1715" i="4"/>
  <c r="BC1715" i="4"/>
  <c r="BD1705" i="4"/>
  <c r="BA1705" i="4"/>
  <c r="BC1708" i="4"/>
  <c r="BD1708" i="4"/>
  <c r="BC1704" i="4"/>
  <c r="BD1704" i="4"/>
  <c r="BC1801" i="4"/>
  <c r="BB1801" i="4"/>
  <c r="AZ1763" i="4"/>
  <c r="BA1763" i="4"/>
  <c r="BC1763" i="4"/>
  <c r="AG1655" i="4"/>
  <c r="AI1533" i="4"/>
  <c r="AJ1533" i="4" s="1"/>
  <c r="B1660" i="4" s="1"/>
  <c r="BB1767" i="4"/>
  <c r="AY1767" i="4"/>
  <c r="BB1718" i="4"/>
  <c r="AZ1718" i="4"/>
  <c r="BC1696" i="4"/>
  <c r="BB1696" i="4"/>
  <c r="AZ1797" i="4"/>
  <c r="BA1797" i="4"/>
  <c r="BC1797" i="4"/>
  <c r="BB1739" i="4"/>
  <c r="AZ1739" i="4"/>
  <c r="BC1739" i="4"/>
  <c r="BC1729" i="4"/>
  <c r="AZ1729" i="4"/>
  <c r="BA1729" i="4"/>
  <c r="BB1729" i="4"/>
  <c r="BD1806" i="4"/>
  <c r="BA1806" i="4"/>
  <c r="BB1787" i="4"/>
  <c r="BA1787" i="4"/>
  <c r="AY1796" i="4"/>
  <c r="BC1796" i="4"/>
  <c r="BC1786" i="4"/>
  <c r="AZ1786" i="4"/>
  <c r="BB1786" i="4"/>
  <c r="BA1786" i="4"/>
  <c r="BC1769" i="4"/>
  <c r="BA1745" i="4"/>
  <c r="AZ1721" i="4"/>
  <c r="AQ1698" i="4"/>
  <c r="AQ1701" i="4"/>
  <c r="AQ1708" i="4"/>
  <c r="AQ1715" i="4"/>
  <c r="AQ1722" i="4"/>
  <c r="AQ1725" i="4"/>
  <c r="AQ1735" i="4"/>
  <c r="AQ1742" i="4"/>
  <c r="AQ1752" i="4"/>
  <c r="AQ1769" i="4"/>
  <c r="AQ1772" i="4"/>
  <c r="AQ1779" i="4"/>
  <c r="AQ1786" i="4"/>
  <c r="AQ1789" i="4"/>
  <c r="AQ1799" i="4"/>
  <c r="AQ1806" i="4"/>
  <c r="AQ1691" i="4"/>
  <c r="AQ1697" i="4"/>
  <c r="AQ1700" i="4"/>
  <c r="AQ1721" i="4"/>
  <c r="AQ1724" i="4"/>
  <c r="AQ1731" i="4"/>
  <c r="AQ1768" i="4"/>
  <c r="AQ1785" i="4"/>
  <c r="AQ1788" i="4"/>
  <c r="AQ1795" i="4"/>
  <c r="AQ1802" i="4"/>
  <c r="AQ1805" i="4"/>
  <c r="AQ1707" i="4"/>
  <c r="AQ1717" i="4"/>
  <c r="AQ1734" i="4"/>
  <c r="AQ1781" i="4"/>
  <c r="AQ1798" i="4"/>
  <c r="AQ1694" i="4"/>
  <c r="AQ1704" i="4"/>
  <c r="AQ1711" i="4"/>
  <c r="AQ1718" i="4"/>
  <c r="AQ1728" i="4"/>
  <c r="AQ1745" i="4"/>
  <c r="AQ1748" i="4"/>
  <c r="AQ1755" i="4"/>
  <c r="AQ1762" i="4"/>
  <c r="AQ1765" i="4"/>
  <c r="AQ1775" i="4"/>
  <c r="AQ1782" i="4"/>
  <c r="AQ1792" i="4"/>
  <c r="AQ1809" i="4"/>
  <c r="AQ1738" i="4"/>
  <c r="AQ1741" i="4"/>
  <c r="AQ1751" i="4"/>
  <c r="AQ1758" i="4"/>
  <c r="AQ1690" i="4"/>
  <c r="AQ1703" i="4"/>
  <c r="AQ1714" i="4"/>
  <c r="AQ1727" i="4"/>
  <c r="AQ1744" i="4"/>
  <c r="AQ1761" i="4"/>
  <c r="AQ1764" i="4"/>
  <c r="AQ1771" i="4"/>
  <c r="AQ1778" i="4"/>
  <c r="AQ1791" i="4"/>
  <c r="AQ1808" i="4"/>
  <c r="AQ1693" i="4"/>
  <c r="AQ1696" i="4"/>
  <c r="AQ1710" i="4"/>
  <c r="AQ1720" i="4"/>
  <c r="AQ1737" i="4"/>
  <c r="AQ1740" i="4"/>
  <c r="AQ1747" i="4"/>
  <c r="AQ1754" i="4"/>
  <c r="AQ1757" i="4"/>
  <c r="AQ1699" i="4"/>
  <c r="AQ1706" i="4"/>
  <c r="AQ1713" i="4"/>
  <c r="AQ1716" i="4"/>
  <c r="AQ1723" i="4"/>
  <c r="AQ1730" i="4"/>
  <c r="AQ1733" i="4"/>
  <c r="AQ1743" i="4"/>
  <c r="AQ1750" i="4"/>
  <c r="AQ1760" i="4"/>
  <c r="AQ1777" i="4"/>
  <c r="AQ1780" i="4"/>
  <c r="AQ1787" i="4"/>
  <c r="AQ1794" i="4"/>
  <c r="AQ1797" i="4"/>
  <c r="AQ1807" i="4"/>
  <c r="AQ1695" i="4"/>
  <c r="AQ1702" i="4"/>
  <c r="AQ1709" i="4"/>
  <c r="AQ1719" i="4"/>
  <c r="AQ1726" i="4"/>
  <c r="AQ1736" i="4"/>
  <c r="AQ1753" i="4"/>
  <c r="AQ1756" i="4"/>
  <c r="AQ1763" i="4"/>
  <c r="AQ1770" i="4"/>
  <c r="AQ1773" i="4"/>
  <c r="AQ1783" i="4"/>
  <c r="AQ1790" i="4"/>
  <c r="AQ1800" i="4"/>
  <c r="AQ1692" i="4"/>
  <c r="AQ1705" i="4"/>
  <c r="AQ1712" i="4"/>
  <c r="AQ1732" i="4"/>
  <c r="AQ1766" i="4"/>
  <c r="AQ1776" i="4"/>
  <c r="AQ1793" i="4"/>
  <c r="AQ1801" i="4"/>
  <c r="AQ1803" i="4"/>
  <c r="AQ1739" i="4"/>
  <c r="AQ1729" i="4"/>
  <c r="AQ1784" i="4"/>
  <c r="AQ1746" i="4"/>
  <c r="AQ1759" i="4"/>
  <c r="AQ1774" i="4"/>
  <c r="AQ1749" i="4"/>
  <c r="AQ1767" i="4"/>
  <c r="AQ1796" i="4"/>
  <c r="AQ1804" i="4"/>
  <c r="BA1747" i="4"/>
  <c r="BC1750" i="4"/>
  <c r="AZ1747" i="4"/>
  <c r="BD1712" i="4"/>
  <c r="BD1803" i="4"/>
  <c r="BD1809" i="4"/>
  <c r="BA1796" i="4"/>
  <c r="BD1787" i="4"/>
  <c r="BB1769" i="4"/>
  <c r="AY1763" i="4"/>
  <c r="BD1746" i="4"/>
  <c r="BB1738" i="4"/>
  <c r="AZ1734" i="4"/>
  <c r="BA1731" i="4"/>
  <c r="BC1716" i="4"/>
  <c r="BC1714" i="4"/>
  <c r="BB1777" i="4"/>
  <c r="BC1755" i="4"/>
  <c r="BD1747" i="4"/>
  <c r="BC1746" i="4"/>
  <c r="BD1742" i="4"/>
  <c r="BC1722" i="4"/>
  <c r="BB1714" i="4"/>
  <c r="BC1707" i="4"/>
  <c r="BC1787" i="4"/>
  <c r="BC1806" i="4"/>
  <c r="BD1797" i="4"/>
  <c r="BD1795" i="4"/>
  <c r="AZ1777" i="4"/>
  <c r="AY1762" i="4"/>
  <c r="AY1758" i="4"/>
  <c r="BB1755" i="4"/>
  <c r="BB1746" i="4"/>
  <c r="BC1742" i="4"/>
  <c r="BD1739" i="4"/>
  <c r="BA1722" i="4"/>
  <c r="BD1715" i="4"/>
  <c r="BB1707" i="4"/>
  <c r="BD1693" i="4"/>
  <c r="BD1691" i="4"/>
  <c r="AG1521" i="4"/>
  <c r="AI1399" i="4"/>
  <c r="AJ1399" i="4" s="1"/>
  <c r="B1530" i="4" s="1"/>
  <c r="AI1260" i="4"/>
  <c r="AJ1260" i="4" s="1"/>
  <c r="B1391" i="4" s="1"/>
  <c r="BA1782" i="4"/>
  <c r="BC1782" i="4"/>
  <c r="BD1808" i="4"/>
  <c r="BD1792" i="4"/>
  <c r="BC1808" i="4"/>
  <c r="BB1803" i="4"/>
  <c r="BD1801" i="4"/>
  <c r="AZ1801" i="4"/>
  <c r="BC1795" i="4"/>
  <c r="AY1778" i="4"/>
  <c r="BD1778" i="4"/>
  <c r="BB1778" i="4"/>
  <c r="BB1759" i="4"/>
  <c r="BC1759" i="4"/>
  <c r="AZ1759" i="4"/>
  <c r="AY1725" i="4"/>
  <c r="BA1725" i="4"/>
  <c r="BD1725" i="4"/>
  <c r="BB1808" i="4"/>
  <c r="BC1792" i="4"/>
  <c r="BB1792" i="4"/>
  <c r="BD1779" i="4"/>
  <c r="BA1774" i="4"/>
  <c r="AZ1774" i="4"/>
  <c r="BB1771" i="4"/>
  <c r="BD1771" i="4"/>
  <c r="AZ1771" i="4"/>
  <c r="AZ1765" i="4"/>
  <c r="BD1765" i="4"/>
  <c r="BA1794" i="4"/>
  <c r="AY1794" i="4"/>
  <c r="BA1808" i="4"/>
  <c r="AY1788" i="4"/>
  <c r="BA1788" i="4"/>
  <c r="BB1779" i="4"/>
  <c r="BC1724" i="4"/>
  <c r="BD1724" i="4"/>
  <c r="BD1721" i="4"/>
  <c r="BA1721" i="4"/>
  <c r="BB1721" i="4"/>
  <c r="AZ1808" i="4"/>
  <c r="BC1805" i="4"/>
  <c r="BA1805" i="4"/>
  <c r="BC1800" i="4"/>
  <c r="AZ1800" i="4"/>
  <c r="AY1795" i="4"/>
  <c r="BB1783" i="4"/>
  <c r="BD1783" i="4"/>
  <c r="BA1779" i="4"/>
  <c r="AZ1773" i="4"/>
  <c r="BC1773" i="4"/>
  <c r="BA1773" i="4"/>
  <c r="AY1764" i="4"/>
  <c r="BA1764" i="4"/>
  <c r="BC1764" i="4"/>
  <c r="AY1755" i="4"/>
  <c r="AZ1755" i="4"/>
  <c r="BA1755" i="4"/>
  <c r="BB1751" i="4"/>
  <c r="BC1751" i="4"/>
  <c r="AZ1737" i="4"/>
  <c r="BC1728" i="4"/>
  <c r="BB1728" i="4"/>
  <c r="BD1728" i="4"/>
  <c r="AY1728" i="4"/>
  <c r="AZ1728" i="4"/>
  <c r="AZ1804" i="4"/>
  <c r="BD1802" i="4"/>
  <c r="AY1799" i="4"/>
  <c r="BB1791" i="4"/>
  <c r="BA1791" i="4"/>
  <c r="BB1782" i="4"/>
  <c r="AZ1772" i="4"/>
  <c r="BB1723" i="4"/>
  <c r="BC1723" i="4"/>
  <c r="BD1723" i="4"/>
  <c r="AY1723" i="4"/>
  <c r="AZ1723" i="4"/>
  <c r="AY1779" i="4"/>
  <c r="BC1779" i="4"/>
  <c r="AZ1730" i="4"/>
  <c r="AY1730" i="4"/>
  <c r="BB1727" i="4"/>
  <c r="AY1727" i="4"/>
  <c r="AZ1727" i="4"/>
  <c r="BA1727" i="4"/>
  <c r="AY1698" i="4"/>
  <c r="BD1698" i="4"/>
  <c r="BA1698" i="4"/>
  <c r="BB1698" i="4"/>
  <c r="BC1698" i="4"/>
  <c r="BC1754" i="4"/>
  <c r="BB1754" i="4"/>
  <c r="AZ1781" i="4"/>
  <c r="AY1781" i="4"/>
  <c r="BD1774" i="4"/>
  <c r="BA1771" i="4"/>
  <c r="BC1765" i="4"/>
  <c r="AZ1726" i="4"/>
  <c r="BB1726" i="4"/>
  <c r="AU682" i="4"/>
  <c r="AM682" i="4"/>
  <c r="AM674" i="4"/>
  <c r="AU674" i="4"/>
  <c r="AM666" i="4"/>
  <c r="AU666" i="4"/>
  <c r="AU658" i="4"/>
  <c r="AM658" i="4"/>
  <c r="AM650" i="4"/>
  <c r="AU650" i="4"/>
  <c r="AI642" i="4"/>
  <c r="AM642" i="4"/>
  <c r="AQ642" i="4"/>
  <c r="AI634" i="4"/>
  <c r="AM634" i="4"/>
  <c r="AQ634" i="4"/>
  <c r="AI626" i="4"/>
  <c r="AQ626" i="4"/>
  <c r="AU626" i="4"/>
  <c r="AI618" i="4"/>
  <c r="AU618" i="4"/>
  <c r="AM618" i="4"/>
  <c r="AQ618" i="4"/>
  <c r="AQ610" i="4"/>
  <c r="AI610" i="4"/>
  <c r="AQ602" i="4"/>
  <c r="AI602" i="4"/>
  <c r="AM602" i="4"/>
  <c r="AU594" i="4"/>
  <c r="AM594" i="4"/>
  <c r="AO970" i="4"/>
  <c r="AJ970" i="4"/>
  <c r="AO962" i="4"/>
  <c r="AJ962" i="4"/>
  <c r="AO954" i="4"/>
  <c r="AJ954" i="4"/>
  <c r="AO946" i="4"/>
  <c r="AJ946" i="4"/>
  <c r="AJ938" i="4"/>
  <c r="AO938" i="4"/>
  <c r="AJ930" i="4"/>
  <c r="AO930" i="4"/>
  <c r="AJ922" i="4"/>
  <c r="AO922" i="4"/>
  <c r="AO914" i="4"/>
  <c r="AJ914" i="4"/>
  <c r="AO906" i="4"/>
  <c r="AJ906" i="4"/>
  <c r="AO898" i="4"/>
  <c r="AJ898" i="4"/>
  <c r="AO890" i="4"/>
  <c r="AJ890" i="4"/>
  <c r="AO882" i="4"/>
  <c r="AJ882" i="4"/>
  <c r="AJ874" i="4"/>
  <c r="AO874" i="4"/>
  <c r="AJ866" i="4"/>
  <c r="AO866" i="4"/>
  <c r="AJ858" i="4"/>
  <c r="AO858" i="4"/>
  <c r="AI1110" i="4"/>
  <c r="AM1110" i="4"/>
  <c r="AU1110" i="4"/>
  <c r="AQ1110" i="4"/>
  <c r="AQ1102" i="4"/>
  <c r="AM1102" i="4"/>
  <c r="AI1102" i="4"/>
  <c r="AU1102" i="4"/>
  <c r="AU1094" i="4"/>
  <c r="AM1094" i="4"/>
  <c r="AI1094" i="4"/>
  <c r="AQ1094" i="4"/>
  <c r="AU1086" i="4"/>
  <c r="AM1086" i="4"/>
  <c r="AI1086" i="4"/>
  <c r="AQ1086" i="4"/>
  <c r="AU1078" i="4"/>
  <c r="AM1078" i="4"/>
  <c r="AI1078" i="4"/>
  <c r="AQ1078" i="4"/>
  <c r="AU1070" i="4"/>
  <c r="AM1070" i="4"/>
  <c r="AI1070" i="4"/>
  <c r="AQ1070" i="4"/>
  <c r="AM1062" i="4"/>
  <c r="AI1062" i="4"/>
  <c r="AU1062" i="4"/>
  <c r="AQ1062" i="4"/>
  <c r="AI1054" i="4"/>
  <c r="AM1054" i="4"/>
  <c r="AQ1054" i="4"/>
  <c r="AU1054" i="4"/>
  <c r="AM1046" i="4"/>
  <c r="AQ1046" i="4"/>
  <c r="AU1046" i="4"/>
  <c r="AI1046" i="4"/>
  <c r="AQ1038" i="4"/>
  <c r="AM1038" i="4"/>
  <c r="AI1038" i="4"/>
  <c r="AU1038" i="4"/>
  <c r="AU1030" i="4"/>
  <c r="AM1030" i="4"/>
  <c r="AI1030" i="4"/>
  <c r="AQ1030" i="4"/>
  <c r="AU1022" i="4"/>
  <c r="AM1022" i="4"/>
  <c r="AI1022" i="4"/>
  <c r="AQ1022" i="4"/>
  <c r="AM1014" i="4"/>
  <c r="AU1014" i="4"/>
  <c r="AI1014" i="4"/>
  <c r="AQ1014" i="4"/>
  <c r="AM1006" i="4"/>
  <c r="AU1006" i="4"/>
  <c r="AI1006" i="4"/>
  <c r="AQ1006" i="4"/>
  <c r="AU998" i="4"/>
  <c r="AM998" i="4"/>
  <c r="AI998" i="4"/>
  <c r="AQ998" i="4"/>
  <c r="AQ710" i="4"/>
  <c r="AQ706" i="4"/>
  <c r="AQ702" i="4"/>
  <c r="AI698" i="4"/>
  <c r="AQ691" i="4"/>
  <c r="AI685" i="4"/>
  <c r="AI677" i="4"/>
  <c r="AQ669" i="4"/>
  <c r="AQ662" i="4"/>
  <c r="AQ697" i="4"/>
  <c r="AI687" i="4"/>
  <c r="AQ678" i="4"/>
  <c r="AI661" i="4"/>
  <c r="AI653" i="4"/>
  <c r="AI613" i="4"/>
  <c r="AU657" i="4"/>
  <c r="AU689" i="4"/>
  <c r="AM698" i="4"/>
  <c r="AM673" i="4"/>
  <c r="AM705" i="4"/>
  <c r="AU634" i="4"/>
  <c r="AM645" i="4"/>
  <c r="AU664" i="4"/>
  <c r="AU704" i="4"/>
  <c r="AU615" i="4"/>
  <c r="AM668" i="4"/>
  <c r="AU609" i="4"/>
  <c r="AU667" i="4"/>
  <c r="BD1763" i="4"/>
  <c r="AZ1745" i="4"/>
  <c r="AY1738" i="4"/>
  <c r="AY1736" i="4"/>
  <c r="AY1734" i="4"/>
  <c r="BC1731" i="4"/>
  <c r="AY1720" i="4"/>
  <c r="AY1718" i="4"/>
  <c r="AZ1716" i="4"/>
  <c r="AZ1713" i="4"/>
  <c r="AY1711" i="4"/>
  <c r="AZ1705" i="4"/>
  <c r="BD1699" i="4"/>
  <c r="BD1696" i="4"/>
  <c r="AZ1694" i="4"/>
  <c r="BB1691" i="4"/>
  <c r="AQ641" i="4"/>
  <c r="AI641" i="4"/>
  <c r="AQ633" i="4"/>
  <c r="AI633" i="4"/>
  <c r="AQ625" i="4"/>
  <c r="AI625" i="4"/>
  <c r="AQ617" i="4"/>
  <c r="AI617" i="4"/>
  <c r="AM601" i="4"/>
  <c r="AU601" i="4"/>
  <c r="AI601" i="4"/>
  <c r="AM593" i="4"/>
  <c r="AU593" i="4"/>
  <c r="AQ593" i="4"/>
  <c r="AJ969" i="4"/>
  <c r="AO969" i="4"/>
  <c r="AO961" i="4"/>
  <c r="AJ961" i="4"/>
  <c r="AO953" i="4"/>
  <c r="AJ953" i="4"/>
  <c r="AO945" i="4"/>
  <c r="AJ945" i="4"/>
  <c r="AO937" i="4"/>
  <c r="AJ937" i="4"/>
  <c r="AO929" i="4"/>
  <c r="AJ929" i="4"/>
  <c r="AJ921" i="4"/>
  <c r="AO921" i="4"/>
  <c r="AJ913" i="4"/>
  <c r="AO913" i="4"/>
  <c r="AJ905" i="4"/>
  <c r="AO905" i="4"/>
  <c r="AO897" i="4"/>
  <c r="AJ897" i="4"/>
  <c r="AO889" i="4"/>
  <c r="AJ889" i="4"/>
  <c r="AO881" i="4"/>
  <c r="AJ881" i="4"/>
  <c r="AO873" i="4"/>
  <c r="AJ873" i="4"/>
  <c r="AO865" i="4"/>
  <c r="AJ865" i="4"/>
  <c r="AJ857" i="4"/>
  <c r="AO857" i="4"/>
  <c r="AM1109" i="4"/>
  <c r="AQ1109" i="4"/>
  <c r="AU1109" i="4"/>
  <c r="AI1109" i="4"/>
  <c r="AI1101" i="4"/>
  <c r="AM1101" i="4"/>
  <c r="AQ1101" i="4"/>
  <c r="AU1101" i="4"/>
  <c r="AU1093" i="4"/>
  <c r="AI1093" i="4"/>
  <c r="AM1093" i="4"/>
  <c r="AQ1093" i="4"/>
  <c r="AU1085" i="4"/>
  <c r="AI1085" i="4"/>
  <c r="AM1085" i="4"/>
  <c r="AQ1085" i="4"/>
  <c r="AI1077" i="4"/>
  <c r="AM1077" i="4"/>
  <c r="AQ1077" i="4"/>
  <c r="AU1077" i="4"/>
  <c r="AU1069" i="4"/>
  <c r="AI1069" i="4"/>
  <c r="AM1069" i="4"/>
  <c r="AQ1069" i="4"/>
  <c r="AM1061" i="4"/>
  <c r="AI1061" i="4"/>
  <c r="AQ1061" i="4"/>
  <c r="AU1061" i="4"/>
  <c r="AM1053" i="4"/>
  <c r="AU1053" i="4"/>
  <c r="AI1053" i="4"/>
  <c r="AQ1053" i="4"/>
  <c r="AM1045" i="4"/>
  <c r="AU1045" i="4"/>
  <c r="AI1045" i="4"/>
  <c r="AQ1045" i="4"/>
  <c r="AM1037" i="4"/>
  <c r="AI1037" i="4"/>
  <c r="AU1037" i="4"/>
  <c r="AQ1037" i="4"/>
  <c r="AM1029" i="4"/>
  <c r="AI1029" i="4"/>
  <c r="AQ1029" i="4"/>
  <c r="AU1029" i="4"/>
  <c r="AM1021" i="4"/>
  <c r="AI1021" i="4"/>
  <c r="AQ1021" i="4"/>
  <c r="AU1021" i="4"/>
  <c r="AU1013" i="4"/>
  <c r="AM1013" i="4"/>
  <c r="AI1013" i="4"/>
  <c r="AQ1013" i="4"/>
  <c r="AM1005" i="4"/>
  <c r="AU1005" i="4"/>
  <c r="AI1005" i="4"/>
  <c r="AQ1005" i="4"/>
  <c r="AM997" i="4"/>
  <c r="AU997" i="4"/>
  <c r="AI997" i="4"/>
  <c r="AQ997" i="4"/>
  <c r="AI710" i="4"/>
  <c r="AI706" i="4"/>
  <c r="AI702" i="4"/>
  <c r="AI697" i="4"/>
  <c r="AQ690" i="4"/>
  <c r="AI684" i="4"/>
  <c r="AI676" i="4"/>
  <c r="AQ668" i="4"/>
  <c r="AQ661" i="4"/>
  <c r="AQ653" i="4"/>
  <c r="AI696" i="4"/>
  <c r="AI686" i="4"/>
  <c r="AQ677" i="4"/>
  <c r="AI669" i="4"/>
  <c r="AI660" i="4"/>
  <c r="AI652" i="4"/>
  <c r="AQ604" i="4"/>
  <c r="AI609" i="4"/>
  <c r="AI594" i="4"/>
  <c r="AQ609" i="4"/>
  <c r="AU661" i="4"/>
  <c r="AU693" i="4"/>
  <c r="AM710" i="4"/>
  <c r="AM677" i="4"/>
  <c r="AM709" i="4"/>
  <c r="AM625" i="4"/>
  <c r="AM630" i="4"/>
  <c r="AM635" i="4"/>
  <c r="AU668" i="4"/>
  <c r="AU602" i="4"/>
  <c r="AM617" i="4"/>
  <c r="AM672" i="4"/>
  <c r="AM611" i="4"/>
  <c r="AU671" i="4"/>
  <c r="BD1707" i="4"/>
  <c r="AZ1702" i="4"/>
  <c r="AY1694" i="4"/>
  <c r="AQ648" i="4"/>
  <c r="AI648" i="4"/>
  <c r="AM648" i="4"/>
  <c r="AQ640" i="4"/>
  <c r="AI640" i="4"/>
  <c r="AM640" i="4"/>
  <c r="AQ632" i="4"/>
  <c r="AI632" i="4"/>
  <c r="AM632" i="4"/>
  <c r="AQ624" i="4"/>
  <c r="AI624" i="4"/>
  <c r="AQ616" i="4"/>
  <c r="AI616" i="4"/>
  <c r="AI608" i="4"/>
  <c r="AM608" i="4"/>
  <c r="AM600" i="4"/>
  <c r="AU600" i="4"/>
  <c r="AQ600" i="4"/>
  <c r="AM592" i="4"/>
  <c r="AU592" i="4"/>
  <c r="AI592" i="4"/>
  <c r="AJ968" i="4"/>
  <c r="AO968" i="4"/>
  <c r="AJ960" i="4"/>
  <c r="AO960" i="4"/>
  <c r="AJ952" i="4"/>
  <c r="AO952" i="4"/>
  <c r="AO944" i="4"/>
  <c r="AJ944" i="4"/>
  <c r="AO936" i="4"/>
  <c r="AJ936" i="4"/>
  <c r="AO928" i="4"/>
  <c r="AJ928" i="4"/>
  <c r="AO920" i="4"/>
  <c r="AJ920" i="4"/>
  <c r="AO912" i="4"/>
  <c r="AJ912" i="4"/>
  <c r="AJ904" i="4"/>
  <c r="AO904" i="4"/>
  <c r="AJ896" i="4"/>
  <c r="AO896" i="4"/>
  <c r="AJ888" i="4"/>
  <c r="AO888" i="4"/>
  <c r="AO880" i="4"/>
  <c r="AJ880" i="4"/>
  <c r="AO872" i="4"/>
  <c r="AJ872" i="4"/>
  <c r="AO864" i="4"/>
  <c r="AJ864" i="4"/>
  <c r="AO856" i="4"/>
  <c r="AJ856" i="4"/>
  <c r="AU1108" i="4"/>
  <c r="AM1108" i="4"/>
  <c r="AI1108" i="4"/>
  <c r="AQ1108" i="4"/>
  <c r="AI1100" i="4"/>
  <c r="AU1100" i="4"/>
  <c r="AQ1100" i="4"/>
  <c r="AM1100" i="4"/>
  <c r="AI1092" i="4"/>
  <c r="AQ1092" i="4"/>
  <c r="AM1092" i="4"/>
  <c r="AU1092" i="4"/>
  <c r="AI1084" i="4"/>
  <c r="AQ1084" i="4"/>
  <c r="AM1084" i="4"/>
  <c r="AU1084" i="4"/>
  <c r="AI1076" i="4"/>
  <c r="AQ1076" i="4"/>
  <c r="AM1076" i="4"/>
  <c r="AU1076" i="4"/>
  <c r="AI1068" i="4"/>
  <c r="AQ1068" i="4"/>
  <c r="AM1068" i="4"/>
  <c r="AU1068" i="4"/>
  <c r="AI1060" i="4"/>
  <c r="AU1060" i="4"/>
  <c r="AM1060" i="4"/>
  <c r="AQ1060" i="4"/>
  <c r="AU1052" i="4"/>
  <c r="AI1052" i="4"/>
  <c r="AQ1052" i="4"/>
  <c r="AM1052" i="4"/>
  <c r="AU1044" i="4"/>
  <c r="AI1044" i="4"/>
  <c r="AQ1044" i="4"/>
  <c r="AM1044" i="4"/>
  <c r="AU1036" i="4"/>
  <c r="AI1036" i="4"/>
  <c r="AQ1036" i="4"/>
  <c r="AM1036" i="4"/>
  <c r="AI1028" i="4"/>
  <c r="AU1028" i="4"/>
  <c r="AQ1028" i="4"/>
  <c r="AM1028" i="4"/>
  <c r="AI1020" i="4"/>
  <c r="AQ1020" i="4"/>
  <c r="AU1020" i="4"/>
  <c r="AM1020" i="4"/>
  <c r="AI1012" i="4"/>
  <c r="AQ1012" i="4"/>
  <c r="AU1012" i="4"/>
  <c r="AM1012" i="4"/>
  <c r="AI1004" i="4"/>
  <c r="AQ1004" i="4"/>
  <c r="AU1004" i="4"/>
  <c r="AM1004" i="4"/>
  <c r="AQ996" i="4"/>
  <c r="AI996" i="4"/>
  <c r="AU996" i="4"/>
  <c r="AM996" i="4"/>
  <c r="AQ709" i="4"/>
  <c r="AQ705" i="4"/>
  <c r="AI701" i="4"/>
  <c r="AQ696" i="4"/>
  <c r="AI690" i="4"/>
  <c r="AI683" i="4"/>
  <c r="AI675" i="4"/>
  <c r="AQ660" i="4"/>
  <c r="AQ652" i="4"/>
  <c r="AQ694" i="4"/>
  <c r="AQ684" i="4"/>
  <c r="AI667" i="4"/>
  <c r="AI659" i="4"/>
  <c r="AQ650" i="4"/>
  <c r="AI605" i="4"/>
  <c r="AQ592" i="4"/>
  <c r="AQ605" i="4"/>
  <c r="AU665" i="4"/>
  <c r="AU697" i="4"/>
  <c r="AM649" i="4"/>
  <c r="AM681" i="4"/>
  <c r="AM603" i="4"/>
  <c r="AM616" i="4"/>
  <c r="AU625" i="4"/>
  <c r="AM641" i="4"/>
  <c r="AU672" i="4"/>
  <c r="AM604" i="4"/>
  <c r="AM620" i="4"/>
  <c r="AM684" i="4"/>
  <c r="AU683" i="4"/>
  <c r="AU703" i="4"/>
  <c r="AM703" i="4"/>
  <c r="AU695" i="4"/>
  <c r="AM695" i="4"/>
  <c r="AM679" i="4"/>
  <c r="AU679" i="4"/>
  <c r="AM663" i="4"/>
  <c r="AU663" i="4"/>
  <c r="AQ647" i="4"/>
  <c r="AI647" i="4"/>
  <c r="AQ639" i="4"/>
  <c r="AI639" i="4"/>
  <c r="AQ631" i="4"/>
  <c r="AI631" i="4"/>
  <c r="AU623" i="4"/>
  <c r="AQ623" i="4"/>
  <c r="AI623" i="4"/>
  <c r="AQ615" i="4"/>
  <c r="AI615" i="4"/>
  <c r="AI607" i="4"/>
  <c r="AM607" i="4"/>
  <c r="AM599" i="4"/>
  <c r="AU599" i="4"/>
  <c r="AQ599" i="4"/>
  <c r="AQ591" i="4"/>
  <c r="AU591" i="4"/>
  <c r="AI591" i="4"/>
  <c r="AM591" i="4"/>
  <c r="AO967" i="4"/>
  <c r="AJ967" i="4"/>
  <c r="AJ959" i="4"/>
  <c r="AO959" i="4"/>
  <c r="AJ951" i="4"/>
  <c r="AO951" i="4"/>
  <c r="AJ943" i="4"/>
  <c r="AO943" i="4"/>
  <c r="AJ935" i="4"/>
  <c r="AO935" i="4"/>
  <c r="AO927" i="4"/>
  <c r="AJ927" i="4"/>
  <c r="AO919" i="4"/>
  <c r="AJ919" i="4"/>
  <c r="AO911" i="4"/>
  <c r="AJ911" i="4"/>
  <c r="AO903" i="4"/>
  <c r="AJ903" i="4"/>
  <c r="AJ895" i="4"/>
  <c r="AO895" i="4"/>
  <c r="AJ887" i="4"/>
  <c r="AO887" i="4"/>
  <c r="AJ879" i="4"/>
  <c r="AO879" i="4"/>
  <c r="AJ871" i="4"/>
  <c r="AO871" i="4"/>
  <c r="AO863" i="4"/>
  <c r="AJ863" i="4"/>
  <c r="AO855" i="4"/>
  <c r="AJ855" i="4"/>
  <c r="AI1107" i="4"/>
  <c r="AM1107" i="4"/>
  <c r="AU1107" i="4"/>
  <c r="AQ1107" i="4"/>
  <c r="AQ1099" i="4"/>
  <c r="AM1099" i="4"/>
  <c r="AU1099" i="4"/>
  <c r="AI1099" i="4"/>
  <c r="AQ1091" i="4"/>
  <c r="AM1091" i="4"/>
  <c r="AU1091" i="4"/>
  <c r="AI1091" i="4"/>
  <c r="AU1083" i="4"/>
  <c r="AQ1083" i="4"/>
  <c r="AM1083" i="4"/>
  <c r="AI1083" i="4"/>
  <c r="AQ1075" i="4"/>
  <c r="AU1075" i="4"/>
  <c r="AM1075" i="4"/>
  <c r="AI1075" i="4"/>
  <c r="AQ1067" i="4"/>
  <c r="AM1067" i="4"/>
  <c r="AU1067" i="4"/>
  <c r="AI1067" i="4"/>
  <c r="AU1059" i="4"/>
  <c r="AI1059" i="4"/>
  <c r="AQ1059" i="4"/>
  <c r="AM1059" i="4"/>
  <c r="AI1051" i="4"/>
  <c r="AQ1051" i="4"/>
  <c r="AU1051" i="4"/>
  <c r="AM1051" i="4"/>
  <c r="AI1043" i="4"/>
  <c r="AQ1043" i="4"/>
  <c r="AU1043" i="4"/>
  <c r="AM1043" i="4"/>
  <c r="AI1035" i="4"/>
  <c r="AQ1035" i="4"/>
  <c r="AU1035" i="4"/>
  <c r="AM1035" i="4"/>
  <c r="AI1027" i="4"/>
  <c r="AQ1027" i="4"/>
  <c r="AM1027" i="4"/>
  <c r="AU1027" i="4"/>
  <c r="AU1019" i="4"/>
  <c r="AI1019" i="4"/>
  <c r="AQ1019" i="4"/>
  <c r="AM1019" i="4"/>
  <c r="AI1011" i="4"/>
  <c r="AU1011" i="4"/>
  <c r="AQ1011" i="4"/>
  <c r="AM1011" i="4"/>
  <c r="AI1003" i="4"/>
  <c r="AQ1003" i="4"/>
  <c r="AU1003" i="4"/>
  <c r="AM1003" i="4"/>
  <c r="AI995" i="4"/>
  <c r="AU995" i="4"/>
  <c r="AM995" i="4"/>
  <c r="AQ995" i="4"/>
  <c r="AI709" i="4"/>
  <c r="AI705" i="4"/>
  <c r="AQ700" i="4"/>
  <c r="AQ695" i="4"/>
  <c r="AI689" i="4"/>
  <c r="AI682" i="4"/>
  <c r="AI674" i="4"/>
  <c r="AQ667" i="4"/>
  <c r="AQ651" i="4"/>
  <c r="AQ693" i="4"/>
  <c r="AQ683" i="4"/>
  <c r="AQ675" i="4"/>
  <c r="AI666" i="4"/>
  <c r="AI658" i="4"/>
  <c r="AQ649" i="4"/>
  <c r="AQ594" i="4"/>
  <c r="AQ601" i="4"/>
  <c r="AM675" i="4"/>
  <c r="AM690" i="4"/>
  <c r="AU669" i="4"/>
  <c r="AU701" i="4"/>
  <c r="AM653" i="4"/>
  <c r="AM685" i="4"/>
  <c r="AU604" i="4"/>
  <c r="AU617" i="4"/>
  <c r="AM626" i="4"/>
  <c r="AM631" i="4"/>
  <c r="AU641" i="4"/>
  <c r="AM647" i="4"/>
  <c r="AU680" i="4"/>
  <c r="AU605" i="4"/>
  <c r="AM688" i="4"/>
  <c r="AU616" i="4"/>
  <c r="AU687" i="4"/>
  <c r="AM670" i="4"/>
  <c r="AU670" i="4"/>
  <c r="AU654" i="4"/>
  <c r="AM654" i="4"/>
  <c r="AI646" i="4"/>
  <c r="AM646" i="4"/>
  <c r="AQ646" i="4"/>
  <c r="AI638" i="4"/>
  <c r="AM638" i="4"/>
  <c r="AQ638" i="4"/>
  <c r="AI630" i="4"/>
  <c r="AQ630" i="4"/>
  <c r="AI622" i="4"/>
  <c r="AQ622" i="4"/>
  <c r="AI614" i="4"/>
  <c r="AQ614" i="4"/>
  <c r="AI606" i="4"/>
  <c r="AU606" i="4"/>
  <c r="AQ606" i="4"/>
  <c r="AU598" i="4"/>
  <c r="AQ598" i="4"/>
  <c r="AM598" i="4"/>
  <c r="AJ974" i="4"/>
  <c r="AO974" i="4"/>
  <c r="AO966" i="4"/>
  <c r="AJ966" i="4"/>
  <c r="AO958" i="4"/>
  <c r="AJ958" i="4"/>
  <c r="AO950" i="4"/>
  <c r="AJ950" i="4"/>
  <c r="AJ942" i="4"/>
  <c r="AO942" i="4"/>
  <c r="AJ934" i="4"/>
  <c r="AO934" i="4"/>
  <c r="AJ926" i="4"/>
  <c r="AO926" i="4"/>
  <c r="AJ918" i="4"/>
  <c r="AO918" i="4"/>
  <c r="AJ910" i="4"/>
  <c r="AO910" i="4"/>
  <c r="AO902" i="4"/>
  <c r="AJ902" i="4"/>
  <c r="AO894" i="4"/>
  <c r="AJ894" i="4"/>
  <c r="AO886" i="4"/>
  <c r="AJ886" i="4"/>
  <c r="AJ878" i="4"/>
  <c r="AO878" i="4"/>
  <c r="AJ870" i="4"/>
  <c r="AO870" i="4"/>
  <c r="AJ862" i="4"/>
  <c r="AO862" i="4"/>
  <c r="AI1114" i="4"/>
  <c r="AM1114" i="4"/>
  <c r="AU1114" i="4"/>
  <c r="AQ1114" i="4"/>
  <c r="AM1106" i="4"/>
  <c r="AQ1106" i="4"/>
  <c r="AU1106" i="4"/>
  <c r="AI1106" i="4"/>
  <c r="AM1098" i="4"/>
  <c r="AU1098" i="4"/>
  <c r="AI1098" i="4"/>
  <c r="AQ1098" i="4"/>
  <c r="AM1090" i="4"/>
  <c r="AU1090" i="4"/>
  <c r="AI1090" i="4"/>
  <c r="AQ1090" i="4"/>
  <c r="AM1082" i="4"/>
  <c r="AU1082" i="4"/>
  <c r="AI1082" i="4"/>
  <c r="AQ1082" i="4"/>
  <c r="AM1074" i="4"/>
  <c r="AI1074" i="4"/>
  <c r="AU1074" i="4"/>
  <c r="AQ1074" i="4"/>
  <c r="AM1066" i="4"/>
  <c r="AI1066" i="4"/>
  <c r="AQ1066" i="4"/>
  <c r="AU1066" i="4"/>
  <c r="AU1058" i="4"/>
  <c r="AI1058" i="4"/>
  <c r="AQ1058" i="4"/>
  <c r="AM1058" i="4"/>
  <c r="AI1050" i="4"/>
  <c r="AU1050" i="4"/>
  <c r="AQ1050" i="4"/>
  <c r="AM1050" i="4"/>
  <c r="AI1042" i="4"/>
  <c r="AU1042" i="4"/>
  <c r="AM1042" i="4"/>
  <c r="AQ1042" i="4"/>
  <c r="AU1034" i="4"/>
  <c r="AM1034" i="4"/>
  <c r="AI1034" i="4"/>
  <c r="AQ1034" i="4"/>
  <c r="AU1026" i="4"/>
  <c r="AM1026" i="4"/>
  <c r="AI1026" i="4"/>
  <c r="AQ1026" i="4"/>
  <c r="AU1018" i="4"/>
  <c r="AM1018" i="4"/>
  <c r="AI1018" i="4"/>
  <c r="AQ1018" i="4"/>
  <c r="AM1010" i="4"/>
  <c r="AU1010" i="4"/>
  <c r="AI1010" i="4"/>
  <c r="AQ1010" i="4"/>
  <c r="AM1002" i="4"/>
  <c r="AI1002" i="4"/>
  <c r="AQ1002" i="4"/>
  <c r="AU1002" i="4"/>
  <c r="AK190" i="4"/>
  <c r="AQ708" i="4"/>
  <c r="AQ704" i="4"/>
  <c r="AI700" i="4"/>
  <c r="AI695" i="4"/>
  <c r="AI688" i="4"/>
  <c r="AI681" i="4"/>
  <c r="AQ673" i="4"/>
  <c r="AQ666" i="4"/>
  <c r="AQ658" i="4"/>
  <c r="AI651" i="4"/>
  <c r="AQ682" i="4"/>
  <c r="AQ674" i="4"/>
  <c r="AI665" i="4"/>
  <c r="AI657" i="4"/>
  <c r="AM691" i="4"/>
  <c r="AI593" i="4"/>
  <c r="AI600" i="4"/>
  <c r="AQ607" i="4"/>
  <c r="AM702" i="4"/>
  <c r="AU673" i="4"/>
  <c r="AM657" i="4"/>
  <c r="AM689" i="4"/>
  <c r="AM606" i="4"/>
  <c r="AU631" i="4"/>
  <c r="AU642" i="4"/>
  <c r="AU647" i="4"/>
  <c r="AU608" i="4"/>
  <c r="AM623" i="4"/>
  <c r="AM700" i="4"/>
  <c r="AU699" i="4"/>
  <c r="BA1777" i="4"/>
  <c r="AZ1760" i="4"/>
  <c r="AY1753" i="4"/>
  <c r="BB1750" i="4"/>
  <c r="AZ1746" i="4"/>
  <c r="BD1736" i="4"/>
  <c r="AZ1735" i="4"/>
  <c r="BC1732" i="4"/>
  <c r="BD1720" i="4"/>
  <c r="BA1712" i="4"/>
  <c r="BA1707" i="4"/>
  <c r="BA1704" i="4"/>
  <c r="AY1699" i="4"/>
  <c r="BB1697" i="4"/>
  <c r="AY1696" i="4"/>
  <c r="AY1693" i="4"/>
  <c r="AQ645" i="4"/>
  <c r="AI645" i="4"/>
  <c r="AQ637" i="4"/>
  <c r="AI637" i="4"/>
  <c r="AQ629" i="4"/>
  <c r="AI629" i="4"/>
  <c r="AQ621" i="4"/>
  <c r="AI621" i="4"/>
  <c r="AU613" i="4"/>
  <c r="AM613" i="4"/>
  <c r="AQ597" i="4"/>
  <c r="AM597" i="4"/>
  <c r="AU597" i="4"/>
  <c r="AJ973" i="4"/>
  <c r="AO973" i="4"/>
  <c r="AJ965" i="4"/>
  <c r="AO965" i="4"/>
  <c r="AO957" i="4"/>
  <c r="AJ957" i="4"/>
  <c r="AJ949" i="4"/>
  <c r="AO949" i="4"/>
  <c r="AO941" i="4"/>
  <c r="AJ941" i="4"/>
  <c r="AJ933" i="4"/>
  <c r="AO933" i="4"/>
  <c r="AO925" i="4"/>
  <c r="AJ925" i="4"/>
  <c r="AO917" i="4"/>
  <c r="AJ917" i="4"/>
  <c r="AJ909" i="4"/>
  <c r="AO909" i="4"/>
  <c r="AJ901" i="4"/>
  <c r="AO901" i="4"/>
  <c r="AO893" i="4"/>
  <c r="AJ893" i="4"/>
  <c r="AJ885" i="4"/>
  <c r="AO885" i="4"/>
  <c r="AO877" i="4"/>
  <c r="AJ877" i="4"/>
  <c r="AJ869" i="4"/>
  <c r="AO869" i="4"/>
  <c r="AO861" i="4"/>
  <c r="AJ861" i="4"/>
  <c r="AQ1113" i="4"/>
  <c r="AI1113" i="4"/>
  <c r="AU1113" i="4"/>
  <c r="AM1113" i="4"/>
  <c r="AQ1105" i="4"/>
  <c r="AI1105" i="4"/>
  <c r="AU1105" i="4"/>
  <c r="AM1105" i="4"/>
  <c r="AU1097" i="4"/>
  <c r="AI1097" i="4"/>
  <c r="AQ1097" i="4"/>
  <c r="AM1097" i="4"/>
  <c r="AU1089" i="4"/>
  <c r="AI1089" i="4"/>
  <c r="AQ1089" i="4"/>
  <c r="AM1089" i="4"/>
  <c r="AU1081" i="4"/>
  <c r="AI1081" i="4"/>
  <c r="AQ1081" i="4"/>
  <c r="AM1081" i="4"/>
  <c r="AU1073" i="4"/>
  <c r="AI1073" i="4"/>
  <c r="AQ1073" i="4"/>
  <c r="AM1073" i="4"/>
  <c r="AI1065" i="4"/>
  <c r="AU1065" i="4"/>
  <c r="AQ1065" i="4"/>
  <c r="AM1065" i="4"/>
  <c r="AQ1057" i="4"/>
  <c r="AM1057" i="4"/>
  <c r="AU1057" i="4"/>
  <c r="AI1057" i="4"/>
  <c r="AQ1049" i="4"/>
  <c r="AM1049" i="4"/>
  <c r="AI1049" i="4"/>
  <c r="AU1049" i="4"/>
  <c r="AI1041" i="4"/>
  <c r="AQ1041" i="4"/>
  <c r="AM1041" i="4"/>
  <c r="AU1041" i="4"/>
  <c r="AU1033" i="4"/>
  <c r="AI1033" i="4"/>
  <c r="AM1033" i="4"/>
  <c r="AQ1033" i="4"/>
  <c r="AU1025" i="4"/>
  <c r="AI1025" i="4"/>
  <c r="AM1025" i="4"/>
  <c r="AQ1025" i="4"/>
  <c r="AU1017" i="4"/>
  <c r="AI1017" i="4"/>
  <c r="AM1017" i="4"/>
  <c r="AQ1017" i="4"/>
  <c r="AU1009" i="4"/>
  <c r="AI1009" i="4"/>
  <c r="AM1009" i="4"/>
  <c r="AQ1009" i="4"/>
  <c r="AU1001" i="4"/>
  <c r="AI1001" i="4"/>
  <c r="AM1001" i="4"/>
  <c r="AQ1001" i="4"/>
  <c r="AM431" i="4"/>
  <c r="AI326" i="4"/>
  <c r="AM326" i="4"/>
  <c r="AU326" i="4"/>
  <c r="AQ326" i="4"/>
  <c r="AI704" i="4"/>
  <c r="AQ699" i="4"/>
  <c r="AI694" i="4"/>
  <c r="AQ687" i="4"/>
  <c r="AI680" i="4"/>
  <c r="AQ672" i="4"/>
  <c r="AQ665" i="4"/>
  <c r="AI650" i="4"/>
  <c r="AI691" i="4"/>
  <c r="AQ681" i="4"/>
  <c r="AI664" i="4"/>
  <c r="AI656" i="4"/>
  <c r="AM671" i="4"/>
  <c r="AI599" i="4"/>
  <c r="AM706" i="4"/>
  <c r="AM693" i="4"/>
  <c r="AU607" i="4"/>
  <c r="AM621" i="4"/>
  <c r="AU632" i="4"/>
  <c r="AU637" i="4"/>
  <c r="AM643" i="4"/>
  <c r="AU648" i="4"/>
  <c r="AU688" i="4"/>
  <c r="AM610" i="4"/>
  <c r="AM652" i="4"/>
  <c r="AM622" i="4"/>
  <c r="BD1738" i="4"/>
  <c r="BB1736" i="4"/>
  <c r="BB1720" i="4"/>
  <c r="BC1713" i="4"/>
  <c r="AZ1712" i="4"/>
  <c r="AZ1707" i="4"/>
  <c r="BC1705" i="4"/>
  <c r="AZ1704" i="4"/>
  <c r="BA1697" i="4"/>
  <c r="AM708" i="4"/>
  <c r="AU708" i="4"/>
  <c r="AU692" i="4"/>
  <c r="AM692" i="4"/>
  <c r="AM676" i="4"/>
  <c r="AU676" i="4"/>
  <c r="AQ644" i="4"/>
  <c r="AI644" i="4"/>
  <c r="AM644" i="4"/>
  <c r="AQ636" i="4"/>
  <c r="AI636" i="4"/>
  <c r="AM636" i="4"/>
  <c r="AQ628" i="4"/>
  <c r="AI628" i="4"/>
  <c r="AQ620" i="4"/>
  <c r="AI620" i="4"/>
  <c r="AM612" i="4"/>
  <c r="AI612" i="4"/>
  <c r="AQ596" i="4"/>
  <c r="AM596" i="4"/>
  <c r="AU596" i="4"/>
  <c r="AO972" i="4"/>
  <c r="AJ972" i="4"/>
  <c r="AJ964" i="4"/>
  <c r="AO964" i="4"/>
  <c r="AJ956" i="4"/>
  <c r="AO956" i="4"/>
  <c r="AO948" i="4"/>
  <c r="AJ948" i="4"/>
  <c r="AO940" i="4"/>
  <c r="AJ940" i="4"/>
  <c r="AO932" i="4"/>
  <c r="AJ932" i="4"/>
  <c r="AO924" i="4"/>
  <c r="AJ924" i="4"/>
  <c r="AJ916" i="4"/>
  <c r="AO916" i="4"/>
  <c r="AJ908" i="4"/>
  <c r="AO908" i="4"/>
  <c r="AJ900" i="4"/>
  <c r="AO900" i="4"/>
  <c r="AJ892" i="4"/>
  <c r="AO892" i="4"/>
  <c r="AO884" i="4"/>
  <c r="AJ884" i="4"/>
  <c r="AO876" i="4"/>
  <c r="AJ876" i="4"/>
  <c r="AJ868" i="4"/>
  <c r="AO868" i="4"/>
  <c r="AO860" i="4"/>
  <c r="AJ860" i="4"/>
  <c r="AI1112" i="4"/>
  <c r="AQ1112" i="4"/>
  <c r="AM1112" i="4"/>
  <c r="AU1112" i="4"/>
  <c r="AU1104" i="4"/>
  <c r="AI1104" i="4"/>
  <c r="AM1104" i="4"/>
  <c r="AQ1104" i="4"/>
  <c r="AU1096" i="4"/>
  <c r="AI1096" i="4"/>
  <c r="AQ1096" i="4"/>
  <c r="AM1096" i="4"/>
  <c r="AI1088" i="4"/>
  <c r="AU1088" i="4"/>
  <c r="AQ1088" i="4"/>
  <c r="AM1088" i="4"/>
  <c r="AI1080" i="4"/>
  <c r="AQ1080" i="4"/>
  <c r="AU1080" i="4"/>
  <c r="AM1080" i="4"/>
  <c r="AI1072" i="4"/>
  <c r="AQ1072" i="4"/>
  <c r="AU1072" i="4"/>
  <c r="AM1072" i="4"/>
  <c r="AI1064" i="4"/>
  <c r="AQ1064" i="4"/>
  <c r="AU1064" i="4"/>
  <c r="AM1064" i="4"/>
  <c r="AM1056" i="4"/>
  <c r="AQ1056" i="4"/>
  <c r="AU1056" i="4"/>
  <c r="AI1056" i="4"/>
  <c r="AM1048" i="4"/>
  <c r="AQ1048" i="4"/>
  <c r="AI1048" i="4"/>
  <c r="AU1048" i="4"/>
  <c r="AU1040" i="4"/>
  <c r="AQ1040" i="4"/>
  <c r="AM1040" i="4"/>
  <c r="AI1040" i="4"/>
  <c r="AU1032" i="4"/>
  <c r="AI1032" i="4"/>
  <c r="AQ1032" i="4"/>
  <c r="AM1032" i="4"/>
  <c r="AU1024" i="4"/>
  <c r="AI1024" i="4"/>
  <c r="AQ1024" i="4"/>
  <c r="AM1024" i="4"/>
  <c r="AI1016" i="4"/>
  <c r="AU1016" i="4"/>
  <c r="AQ1016" i="4"/>
  <c r="AM1016" i="4"/>
  <c r="AI1008" i="4"/>
  <c r="AQ1008" i="4"/>
  <c r="AM1008" i="4"/>
  <c r="AU1008" i="4"/>
  <c r="AI1000" i="4"/>
  <c r="AQ1000" i="4"/>
  <c r="AM1000" i="4"/>
  <c r="AU1000" i="4"/>
  <c r="AJ446" i="4"/>
  <c r="AQ703" i="4"/>
  <c r="AI699" i="4"/>
  <c r="AQ686" i="4"/>
  <c r="AI679" i="4"/>
  <c r="AQ671" i="4"/>
  <c r="AQ664" i="4"/>
  <c r="AQ656" i="4"/>
  <c r="AI649" i="4"/>
  <c r="AQ680" i="4"/>
  <c r="AI663" i="4"/>
  <c r="AI655" i="4"/>
  <c r="AM655" i="4"/>
  <c r="AM678" i="4"/>
  <c r="AI598" i="4"/>
  <c r="AM686" i="4"/>
  <c r="AU622" i="4"/>
  <c r="AU628" i="4"/>
  <c r="AM633" i="4"/>
  <c r="AU638" i="4"/>
  <c r="AU696" i="4"/>
  <c r="AM656" i="4"/>
  <c r="AU651" i="4"/>
  <c r="BB1745" i="4"/>
  <c r="BC1738" i="4"/>
  <c r="BA1736" i="4"/>
  <c r="BA1720" i="4"/>
  <c r="BB1713" i="4"/>
  <c r="AY1712" i="4"/>
  <c r="BB1705" i="4"/>
  <c r="AY1704" i="4"/>
  <c r="AZ1697" i="4"/>
  <c r="BA1695" i="4"/>
  <c r="AU707" i="4"/>
  <c r="AM707" i="4"/>
  <c r="AU659" i="4"/>
  <c r="AM659" i="4"/>
  <c r="AQ643" i="4"/>
  <c r="AI643" i="4"/>
  <c r="AQ635" i="4"/>
  <c r="AI635" i="4"/>
  <c r="AQ627" i="4"/>
  <c r="AI627" i="4"/>
  <c r="AM627" i="4"/>
  <c r="AU619" i="4"/>
  <c r="AQ619" i="4"/>
  <c r="AI619" i="4"/>
  <c r="AI611" i="4"/>
  <c r="AQ611" i="4"/>
  <c r="AI603" i="4"/>
  <c r="AQ603" i="4"/>
  <c r="AI595" i="4"/>
  <c r="AM595" i="4"/>
  <c r="AU595" i="4"/>
  <c r="AO971" i="4"/>
  <c r="AJ971" i="4"/>
  <c r="AO963" i="4"/>
  <c r="AJ963" i="4"/>
  <c r="AJ955" i="4"/>
  <c r="AO955" i="4"/>
  <c r="AJ947" i="4"/>
  <c r="AO947" i="4"/>
  <c r="AJ939" i="4"/>
  <c r="AO939" i="4"/>
  <c r="AO931" i="4"/>
  <c r="AJ931" i="4"/>
  <c r="AO923" i="4"/>
  <c r="AJ923" i="4"/>
  <c r="AO915" i="4"/>
  <c r="AJ915" i="4"/>
  <c r="AO907" i="4"/>
  <c r="AJ907" i="4"/>
  <c r="AO899" i="4"/>
  <c r="AJ899" i="4"/>
  <c r="AJ891" i="4"/>
  <c r="AO891" i="4"/>
  <c r="AJ883" i="4"/>
  <c r="AO883" i="4"/>
  <c r="AJ875" i="4"/>
  <c r="AO875" i="4"/>
  <c r="AO867" i="4"/>
  <c r="AJ867" i="4"/>
  <c r="AO859" i="4"/>
  <c r="AJ859" i="4"/>
  <c r="AQ1111" i="4"/>
  <c r="AU1111" i="4"/>
  <c r="AM1111" i="4"/>
  <c r="AI1111" i="4"/>
  <c r="AU1103" i="4"/>
  <c r="AQ1103" i="4"/>
  <c r="AM1103" i="4"/>
  <c r="AI1103" i="4"/>
  <c r="AQ1095" i="4"/>
  <c r="AU1095" i="4"/>
  <c r="AM1095" i="4"/>
  <c r="AI1095" i="4"/>
  <c r="AQ1087" i="4"/>
  <c r="AU1087" i="4"/>
  <c r="AM1087" i="4"/>
  <c r="AI1087" i="4"/>
  <c r="AQ1079" i="4"/>
  <c r="AM1079" i="4"/>
  <c r="AU1079" i="4"/>
  <c r="AI1079" i="4"/>
  <c r="AQ1071" i="4"/>
  <c r="AM1071" i="4"/>
  <c r="AU1071" i="4"/>
  <c r="AI1071" i="4"/>
  <c r="AU1063" i="4"/>
  <c r="AQ1063" i="4"/>
  <c r="AM1063" i="4"/>
  <c r="AI1063" i="4"/>
  <c r="AU1055" i="4"/>
  <c r="AM1055" i="4"/>
  <c r="AI1055" i="4"/>
  <c r="AQ1055" i="4"/>
  <c r="AU1047" i="4"/>
  <c r="AM1047" i="4"/>
  <c r="AI1047" i="4"/>
  <c r="AQ1047" i="4"/>
  <c r="AI1039" i="4"/>
  <c r="AM1039" i="4"/>
  <c r="AQ1039" i="4"/>
  <c r="AU1039" i="4"/>
  <c r="AI1031" i="4"/>
  <c r="AQ1031" i="4"/>
  <c r="AM1031" i="4"/>
  <c r="AU1031" i="4"/>
  <c r="AI1023" i="4"/>
  <c r="AQ1023" i="4"/>
  <c r="AM1023" i="4"/>
  <c r="AU1023" i="4"/>
  <c r="AI1015" i="4"/>
  <c r="AQ1015" i="4"/>
  <c r="AM1015" i="4"/>
  <c r="AU1015" i="4"/>
  <c r="AI1007" i="4"/>
  <c r="AQ1007" i="4"/>
  <c r="AM1007" i="4"/>
  <c r="AU1007" i="4"/>
  <c r="AU999" i="4"/>
  <c r="AI999" i="4"/>
  <c r="AQ999" i="4"/>
  <c r="AM999" i="4"/>
  <c r="AK446" i="4"/>
  <c r="AI707" i="4"/>
  <c r="AI703" i="4"/>
  <c r="AQ698" i="4"/>
  <c r="AQ692" i="4"/>
  <c r="AQ685" i="4"/>
  <c r="AI678" i="4"/>
  <c r="AQ670" i="4"/>
  <c r="AQ663" i="4"/>
  <c r="AQ655" i="4"/>
  <c r="AQ701" i="4"/>
  <c r="AQ679" i="4"/>
  <c r="AI662" i="4"/>
  <c r="AI654" i="4"/>
  <c r="AQ612" i="4"/>
  <c r="AM662" i="4"/>
  <c r="AI597" i="4"/>
  <c r="AM694" i="4"/>
  <c r="AU610" i="4"/>
  <c r="AM624" i="4"/>
  <c r="AM629" i="4"/>
  <c r="AU633" i="4"/>
  <c r="AM639" i="4"/>
  <c r="AU644" i="4"/>
  <c r="AM614" i="4"/>
  <c r="AM660" i="4"/>
  <c r="AS446" i="4"/>
  <c r="AR446" i="4"/>
  <c r="AV446" i="4"/>
  <c r="AW446" i="4"/>
  <c r="AM349" i="4"/>
  <c r="AM337" i="4"/>
  <c r="AM341" i="4"/>
  <c r="AM345" i="4"/>
  <c r="AU375" i="4"/>
  <c r="AU336" i="4"/>
  <c r="AU340" i="4"/>
  <c r="AU344" i="4"/>
  <c r="AU348" i="4"/>
  <c r="AU379" i="4"/>
  <c r="AU443" i="4"/>
  <c r="AU439" i="4"/>
  <c r="AU435" i="4"/>
  <c r="AU431" i="4"/>
  <c r="AU427" i="4"/>
  <c r="AU423" i="4"/>
  <c r="AU419" i="4"/>
  <c r="AU415" i="4"/>
  <c r="AU411" i="4"/>
  <c r="AU407" i="4"/>
  <c r="AU403" i="4"/>
  <c r="AM444" i="4"/>
  <c r="AM440" i="4"/>
  <c r="AM436" i="4"/>
  <c r="AM432" i="4"/>
  <c r="AM428" i="4"/>
  <c r="AM424" i="4"/>
  <c r="AM420" i="4"/>
  <c r="AM416" i="4"/>
  <c r="AM412" i="4"/>
  <c r="AM408" i="4"/>
  <c r="AM404" i="4"/>
  <c r="AU444" i="4"/>
  <c r="AU440" i="4"/>
  <c r="AU436" i="4"/>
  <c r="AU432" i="4"/>
  <c r="AU428" i="4"/>
  <c r="AU424" i="4"/>
  <c r="AU420" i="4"/>
  <c r="AU416" i="4"/>
  <c r="AU412" i="4"/>
  <c r="AU408" i="4"/>
  <c r="AU404" i="4"/>
  <c r="AM441" i="4"/>
  <c r="AM437" i="4"/>
  <c r="AM433" i="4"/>
  <c r="AM429" i="4"/>
  <c r="AM425" i="4"/>
  <c r="AM421" i="4"/>
  <c r="AM417" i="4"/>
  <c r="AM413" i="4"/>
  <c r="AM409" i="4"/>
  <c r="AM405" i="4"/>
  <c r="AI403" i="4"/>
  <c r="AQ402" i="4"/>
  <c r="AI402" i="4"/>
  <c r="AQ401" i="4"/>
  <c r="AI401" i="4"/>
  <c r="AQ400" i="4"/>
  <c r="AI400" i="4"/>
  <c r="AQ399" i="4"/>
  <c r="AI399" i="4"/>
  <c r="AQ398" i="4"/>
  <c r="AI398" i="4"/>
  <c r="AQ397" i="4"/>
  <c r="AI397" i="4"/>
  <c r="AQ396" i="4"/>
  <c r="AI396" i="4"/>
  <c r="AQ395" i="4"/>
  <c r="AI395" i="4"/>
  <c r="AQ394" i="4"/>
  <c r="AI394" i="4"/>
  <c r="AQ393" i="4"/>
  <c r="AI393" i="4"/>
  <c r="AQ392" i="4"/>
  <c r="AI392" i="4"/>
  <c r="AQ391" i="4"/>
  <c r="AI391" i="4"/>
  <c r="AQ390" i="4"/>
  <c r="AI390" i="4"/>
  <c r="AQ389" i="4"/>
  <c r="AI389" i="4"/>
  <c r="AQ388" i="4"/>
  <c r="AI388" i="4"/>
  <c r="AQ387" i="4"/>
  <c r="AI387" i="4"/>
  <c r="AQ386" i="4"/>
  <c r="AI386" i="4"/>
  <c r="AQ385" i="4"/>
  <c r="AI385" i="4"/>
  <c r="AQ384" i="4"/>
  <c r="AI384" i="4"/>
  <c r="AQ383" i="4"/>
  <c r="AI383" i="4"/>
  <c r="AQ382" i="4"/>
  <c r="AI382" i="4"/>
  <c r="AQ381" i="4"/>
  <c r="AI381" i="4"/>
  <c r="AQ380" i="4"/>
  <c r="AI380" i="4"/>
  <c r="AQ379" i="4"/>
  <c r="AI379" i="4"/>
  <c r="AQ378" i="4"/>
  <c r="AI378" i="4"/>
  <c r="AQ377" i="4"/>
  <c r="AI377" i="4"/>
  <c r="AQ376" i="4"/>
  <c r="AI376" i="4"/>
  <c r="AQ375" i="4"/>
  <c r="AI375" i="4"/>
  <c r="AQ374" i="4"/>
  <c r="AI374" i="4"/>
  <c r="AQ373" i="4"/>
  <c r="AI373" i="4"/>
  <c r="AQ372" i="4"/>
  <c r="AI372" i="4"/>
  <c r="AQ371" i="4"/>
  <c r="AU441" i="4"/>
  <c r="AU437" i="4"/>
  <c r="AU433" i="4"/>
  <c r="AU429" i="4"/>
  <c r="AU425" i="4"/>
  <c r="AU421" i="4"/>
  <c r="AU417" i="4"/>
  <c r="AU413" i="4"/>
  <c r="AU409" i="4"/>
  <c r="AU405" i="4"/>
  <c r="AM442" i="4"/>
  <c r="AM438" i="4"/>
  <c r="AM434" i="4"/>
  <c r="AM430" i="4"/>
  <c r="AM426" i="4"/>
  <c r="AM422" i="4"/>
  <c r="AM418" i="4"/>
  <c r="AM414" i="4"/>
  <c r="AM410" i="4"/>
  <c r="AM406" i="4"/>
  <c r="AU442" i="4"/>
  <c r="AU438" i="4"/>
  <c r="AU434" i="4"/>
  <c r="AU430" i="4"/>
  <c r="AU426" i="4"/>
  <c r="AU422" i="4"/>
  <c r="AU418" i="4"/>
  <c r="AU414" i="4"/>
  <c r="AU410" i="4"/>
  <c r="AU406" i="4"/>
  <c r="AM443" i="4"/>
  <c r="AM439" i="4"/>
  <c r="AM427" i="4"/>
  <c r="AM400" i="4"/>
  <c r="AM396" i="4"/>
  <c r="AM392" i="4"/>
  <c r="AM388" i="4"/>
  <c r="AM384" i="4"/>
  <c r="AM380" i="4"/>
  <c r="AM376" i="4"/>
  <c r="AM372" i="4"/>
  <c r="AM423" i="4"/>
  <c r="AU400" i="4"/>
  <c r="AU396" i="4"/>
  <c r="AU392" i="4"/>
  <c r="AU388" i="4"/>
  <c r="AU384" i="4"/>
  <c r="AU380" i="4"/>
  <c r="AU376" i="4"/>
  <c r="AU372" i="4"/>
  <c r="AM419" i="4"/>
  <c r="AM401" i="4"/>
  <c r="AM397" i="4"/>
  <c r="AM393" i="4"/>
  <c r="AM389" i="4"/>
  <c r="AM385" i="4"/>
  <c r="AM381" i="4"/>
  <c r="AM377" i="4"/>
  <c r="AM373" i="4"/>
  <c r="AI371" i="4"/>
  <c r="AQ370" i="4"/>
  <c r="AI370" i="4"/>
  <c r="AQ369" i="4"/>
  <c r="AI369" i="4"/>
  <c r="AQ368" i="4"/>
  <c r="AI368" i="4"/>
  <c r="AQ367" i="4"/>
  <c r="AI367" i="4"/>
  <c r="AQ366" i="4"/>
  <c r="AI366" i="4"/>
  <c r="AQ365" i="4"/>
  <c r="AI365" i="4"/>
  <c r="AQ364" i="4"/>
  <c r="AI364" i="4"/>
  <c r="AQ363" i="4"/>
  <c r="AI363" i="4"/>
  <c r="AQ362" i="4"/>
  <c r="AI362" i="4"/>
  <c r="AQ361" i="4"/>
  <c r="AI361" i="4"/>
  <c r="AQ360" i="4"/>
  <c r="AI360" i="4"/>
  <c r="AQ359" i="4"/>
  <c r="AI359" i="4"/>
  <c r="AQ358" i="4"/>
  <c r="AI358" i="4"/>
  <c r="AQ357" i="4"/>
  <c r="AI357" i="4"/>
  <c r="AQ356" i="4"/>
  <c r="AI356" i="4"/>
  <c r="AQ355" i="4"/>
  <c r="AI355" i="4"/>
  <c r="AQ354" i="4"/>
  <c r="AI354" i="4"/>
  <c r="AQ353" i="4"/>
  <c r="AI353" i="4"/>
  <c r="AQ352" i="4"/>
  <c r="AI352" i="4"/>
  <c r="AQ351" i="4"/>
  <c r="AI351" i="4"/>
  <c r="AQ350" i="4"/>
  <c r="AI350" i="4"/>
  <c r="AQ349" i="4"/>
  <c r="AI349" i="4"/>
  <c r="AQ348" i="4"/>
  <c r="AI348" i="4"/>
  <c r="AQ347" i="4"/>
  <c r="AI347" i="4"/>
  <c r="AQ346" i="4"/>
  <c r="AI346" i="4"/>
  <c r="AQ345" i="4"/>
  <c r="AI345" i="4"/>
  <c r="AQ344" i="4"/>
  <c r="AI344" i="4"/>
  <c r="AQ343" i="4"/>
  <c r="AI343" i="4"/>
  <c r="AQ342" i="4"/>
  <c r="AI342" i="4"/>
  <c r="AQ341" i="4"/>
  <c r="AI341" i="4"/>
  <c r="AQ340" i="4"/>
  <c r="AI340" i="4"/>
  <c r="AQ339" i="4"/>
  <c r="AI339" i="4"/>
  <c r="AQ338" i="4"/>
  <c r="AI338" i="4"/>
  <c r="AQ337" i="4"/>
  <c r="AI337" i="4"/>
  <c r="AQ336" i="4"/>
  <c r="AI336" i="4"/>
  <c r="AQ335" i="4"/>
  <c r="AI335" i="4"/>
  <c r="AQ334" i="4"/>
  <c r="AI334" i="4"/>
  <c r="AM415" i="4"/>
  <c r="AU401" i="4"/>
  <c r="AU397" i="4"/>
  <c r="AU393" i="4"/>
  <c r="AU389" i="4"/>
  <c r="AU385" i="4"/>
  <c r="AU381" i="4"/>
  <c r="AU377" i="4"/>
  <c r="AU373" i="4"/>
  <c r="AM411" i="4"/>
  <c r="AM402" i="4"/>
  <c r="AM398" i="4"/>
  <c r="AM394" i="4"/>
  <c r="AM390" i="4"/>
  <c r="AM386" i="4"/>
  <c r="AM382" i="4"/>
  <c r="AM378" i="4"/>
  <c r="AM374" i="4"/>
  <c r="AM407" i="4"/>
  <c r="AU402" i="4"/>
  <c r="AU398" i="4"/>
  <c r="AU394" i="4"/>
  <c r="AU390" i="4"/>
  <c r="AU386" i="4"/>
  <c r="AU382" i="4"/>
  <c r="AU378" i="4"/>
  <c r="AU374" i="4"/>
  <c r="AM435" i="4"/>
  <c r="AM403" i="4"/>
  <c r="AM399" i="4"/>
  <c r="AM395" i="4"/>
  <c r="AM391" i="4"/>
  <c r="AM387" i="4"/>
  <c r="AM383" i="4"/>
  <c r="AM379" i="4"/>
  <c r="AM375" i="4"/>
  <c r="AM371" i="4"/>
  <c r="AU370" i="4"/>
  <c r="AM370" i="4"/>
  <c r="AU369" i="4"/>
  <c r="AM369" i="4"/>
  <c r="AU368" i="4"/>
  <c r="AM368" i="4"/>
  <c r="AU367" i="4"/>
  <c r="AM367" i="4"/>
  <c r="AU366" i="4"/>
  <c r="AM366" i="4"/>
  <c r="AU365" i="4"/>
  <c r="AM365" i="4"/>
  <c r="AU364" i="4"/>
  <c r="AM364" i="4"/>
  <c r="AU363" i="4"/>
  <c r="AM363" i="4"/>
  <c r="AU362" i="4"/>
  <c r="AM362" i="4"/>
  <c r="AU361" i="4"/>
  <c r="AM361" i="4"/>
  <c r="AU360" i="4"/>
  <c r="AM360" i="4"/>
  <c r="AU359" i="4"/>
  <c r="AM359" i="4"/>
  <c r="AU358" i="4"/>
  <c r="AM358" i="4"/>
  <c r="AU357" i="4"/>
  <c r="AM357" i="4"/>
  <c r="AU356" i="4"/>
  <c r="AM356" i="4"/>
  <c r="AU355" i="4"/>
  <c r="AM355" i="4"/>
  <c r="AU354" i="4"/>
  <c r="AM354" i="4"/>
  <c r="AU353" i="4"/>
  <c r="AM353" i="4"/>
  <c r="AU352" i="4"/>
  <c r="AM352" i="4"/>
  <c r="AU351" i="4"/>
  <c r="AM351" i="4"/>
  <c r="AU350" i="4"/>
  <c r="AM350" i="4"/>
  <c r="AU349" i="4"/>
  <c r="AM336" i="4"/>
  <c r="AM340" i="4"/>
  <c r="AM344" i="4"/>
  <c r="AM348" i="4"/>
  <c r="AU383" i="4"/>
  <c r="AI327" i="4"/>
  <c r="AQ327" i="4"/>
  <c r="AI328" i="4"/>
  <c r="AQ328" i="4"/>
  <c r="AI329" i="4"/>
  <c r="AQ329" i="4"/>
  <c r="AI330" i="4"/>
  <c r="AQ330" i="4"/>
  <c r="AI331" i="4"/>
  <c r="AQ331" i="4"/>
  <c r="AI332" i="4"/>
  <c r="AQ332" i="4"/>
  <c r="AI333" i="4"/>
  <c r="AQ333" i="4"/>
  <c r="AU335" i="4"/>
  <c r="AU339" i="4"/>
  <c r="AU343" i="4"/>
  <c r="AU347" i="4"/>
  <c r="AU387" i="4"/>
  <c r="AM335" i="4"/>
  <c r="AM339" i="4"/>
  <c r="AM343" i="4"/>
  <c r="AM347" i="4"/>
  <c r="AU391" i="4"/>
  <c r="AU334" i="4"/>
  <c r="AN446" i="4"/>
  <c r="AU338" i="4"/>
  <c r="AU342" i="4"/>
  <c r="AU346" i="4"/>
  <c r="AU395" i="4"/>
  <c r="AI413" i="4"/>
  <c r="AM334" i="4"/>
  <c r="AO446" i="4"/>
  <c r="AM338" i="4"/>
  <c r="AM342" i="4"/>
  <c r="AM346" i="4"/>
  <c r="AU399" i="4"/>
  <c r="AM327" i="4"/>
  <c r="AU327" i="4"/>
  <c r="AM328" i="4"/>
  <c r="AU328" i="4"/>
  <c r="AM329" i="4"/>
  <c r="AU329" i="4"/>
  <c r="AM330" i="4"/>
  <c r="AU330" i="4"/>
  <c r="AM331" i="4"/>
  <c r="AU331" i="4"/>
  <c r="AM332" i="4"/>
  <c r="AU332" i="4"/>
  <c r="AM333" i="4"/>
  <c r="AU333" i="4"/>
  <c r="AU337" i="4"/>
  <c r="AU341" i="4"/>
  <c r="AU345" i="4"/>
  <c r="AU371" i="4"/>
  <c r="AI417" i="4"/>
  <c r="AI421" i="4"/>
  <c r="AI425" i="4"/>
  <c r="AI429" i="4"/>
  <c r="AI433" i="4"/>
  <c r="AI405" i="4"/>
  <c r="AI409" i="4"/>
  <c r="AI437" i="4"/>
  <c r="AI441" i="4"/>
  <c r="AI445" i="4"/>
  <c r="AQ404" i="4"/>
  <c r="AQ408" i="4"/>
  <c r="AQ412" i="4"/>
  <c r="AQ416" i="4"/>
  <c r="AQ420" i="4"/>
  <c r="AQ424" i="4"/>
  <c r="AQ428" i="4"/>
  <c r="AQ432" i="4"/>
  <c r="AQ436" i="4"/>
  <c r="AQ440" i="4"/>
  <c r="AQ444" i="4"/>
  <c r="AU445" i="4"/>
  <c r="AI404" i="4"/>
  <c r="AI408" i="4"/>
  <c r="AI412" i="4"/>
  <c r="AI416" i="4"/>
  <c r="AI420" i="4"/>
  <c r="AI424" i="4"/>
  <c r="AI428" i="4"/>
  <c r="AI432" i="4"/>
  <c r="AI436" i="4"/>
  <c r="AI440" i="4"/>
  <c r="AI444" i="4"/>
  <c r="AQ403" i="4"/>
  <c r="AQ407" i="4"/>
  <c r="AQ411" i="4"/>
  <c r="AQ415" i="4"/>
  <c r="AQ419" i="4"/>
  <c r="AQ423" i="4"/>
  <c r="AQ427" i="4"/>
  <c r="AQ431" i="4"/>
  <c r="AQ435" i="4"/>
  <c r="AQ439" i="4"/>
  <c r="AQ443" i="4"/>
  <c r="AM445" i="4"/>
  <c r="AI407" i="4"/>
  <c r="AI411" i="4"/>
  <c r="AI415" i="4"/>
  <c r="AI419" i="4"/>
  <c r="AI423" i="4"/>
  <c r="AI427" i="4"/>
  <c r="AI431" i="4"/>
  <c r="AI435" i="4"/>
  <c r="AI439" i="4"/>
  <c r="AI443" i="4"/>
  <c r="AQ406" i="4"/>
  <c r="AQ410" i="4"/>
  <c r="AQ414" i="4"/>
  <c r="AQ418" i="4"/>
  <c r="AQ422" i="4"/>
  <c r="AQ426" i="4"/>
  <c r="AQ430" i="4"/>
  <c r="AQ434" i="4"/>
  <c r="AQ438" i="4"/>
  <c r="AQ442" i="4"/>
  <c r="AI406" i="4"/>
  <c r="AI410" i="4"/>
  <c r="AI414" i="4"/>
  <c r="AI418" i="4"/>
  <c r="AI422" i="4"/>
  <c r="AI426" i="4"/>
  <c r="AI430" i="4"/>
  <c r="AI434" i="4"/>
  <c r="AI438" i="4"/>
  <c r="AI442" i="4"/>
  <c r="AQ445" i="4"/>
  <c r="AQ405" i="4"/>
  <c r="AQ409" i="4"/>
  <c r="AQ413" i="4"/>
  <c r="AQ417" i="4"/>
  <c r="AQ421" i="4"/>
  <c r="AQ425" i="4"/>
  <c r="AQ429" i="4"/>
  <c r="AQ433" i="4"/>
  <c r="AQ437" i="4"/>
  <c r="AQ441" i="4"/>
  <c r="AG307" i="4"/>
  <c r="AG299" i="4"/>
  <c r="AG291" i="4"/>
  <c r="AG283" i="4"/>
  <c r="AG275" i="4"/>
  <c r="AG267" i="4"/>
  <c r="AG259" i="4"/>
  <c r="AG251" i="4"/>
  <c r="AG243" i="4"/>
  <c r="AG235" i="4"/>
  <c r="AG227" i="4"/>
  <c r="AG219" i="4"/>
  <c r="AG211" i="4"/>
  <c r="AG203" i="4"/>
  <c r="AG195" i="4"/>
  <c r="AI188" i="4"/>
  <c r="AJ306" i="4"/>
  <c r="AJ304" i="4"/>
  <c r="AJ302" i="4"/>
  <c r="AJ300" i="4"/>
  <c r="AJ298" i="4"/>
  <c r="AJ296" i="4"/>
  <c r="AJ294" i="4"/>
  <c r="AJ292" i="4"/>
  <c r="AJ290" i="4"/>
  <c r="AJ288" i="4"/>
  <c r="AJ286" i="4"/>
  <c r="AJ284" i="4"/>
  <c r="AJ282" i="4"/>
  <c r="AJ280" i="4"/>
  <c r="AJ278" i="4"/>
  <c r="AJ276" i="4"/>
  <c r="AJ274" i="4"/>
  <c r="AJ272" i="4"/>
  <c r="AJ270" i="4"/>
  <c r="AJ268" i="4"/>
  <c r="AJ266" i="4"/>
  <c r="AJ264" i="4"/>
  <c r="AJ262" i="4"/>
  <c r="AJ260" i="4"/>
  <c r="AJ258" i="4"/>
  <c r="AJ256" i="4"/>
  <c r="AJ254" i="4"/>
  <c r="AJ252" i="4"/>
  <c r="AJ250" i="4"/>
  <c r="AJ248" i="4"/>
  <c r="AJ246" i="4"/>
  <c r="AJ244" i="4"/>
  <c r="AJ242" i="4"/>
  <c r="AJ240" i="4"/>
  <c r="AJ238" i="4"/>
  <c r="AJ236" i="4"/>
  <c r="AJ234" i="4"/>
  <c r="AJ232" i="4"/>
  <c r="AJ230" i="4"/>
  <c r="AJ228" i="4"/>
  <c r="AJ226" i="4"/>
  <c r="AJ224" i="4"/>
  <c r="AJ222" i="4"/>
  <c r="AJ220" i="4"/>
  <c r="AJ218" i="4"/>
  <c r="AJ216" i="4"/>
  <c r="AJ214" i="4"/>
  <c r="AJ212" i="4"/>
  <c r="AJ210" i="4"/>
  <c r="AJ208" i="4"/>
  <c r="AJ206" i="4"/>
  <c r="AJ204" i="4"/>
  <c r="AJ202" i="4"/>
  <c r="AJ200" i="4"/>
  <c r="AJ198" i="4"/>
  <c r="AJ196" i="4"/>
  <c r="AJ194" i="4"/>
  <c r="AJ192" i="4"/>
  <c r="AJ190" i="4"/>
  <c r="AG306" i="4"/>
  <c r="AG298" i="4"/>
  <c r="AG290" i="4"/>
  <c r="AG282" i="4"/>
  <c r="AG274" i="4"/>
  <c r="AG266" i="4"/>
  <c r="AG258" i="4"/>
  <c r="AG250" i="4"/>
  <c r="AG242" i="4"/>
  <c r="AG234" i="4"/>
  <c r="AG226" i="4"/>
  <c r="AG218" i="4"/>
  <c r="AG210" i="4"/>
  <c r="AG202" i="4"/>
  <c r="AG194" i="4"/>
  <c r="AJ188" i="4"/>
  <c r="AI306" i="4"/>
  <c r="AI304" i="4"/>
  <c r="AI302" i="4"/>
  <c r="AI300" i="4"/>
  <c r="AI298" i="4"/>
  <c r="AI296" i="4"/>
  <c r="AI294" i="4"/>
  <c r="AI292" i="4"/>
  <c r="AI290" i="4"/>
  <c r="AI288" i="4"/>
  <c r="AI286" i="4"/>
  <c r="AI284" i="4"/>
  <c r="AI282" i="4"/>
  <c r="AI280" i="4"/>
  <c r="AI278" i="4"/>
  <c r="AI276" i="4"/>
  <c r="AI274" i="4"/>
  <c r="AI272" i="4"/>
  <c r="AI270" i="4"/>
  <c r="AI268" i="4"/>
  <c r="AI266" i="4"/>
  <c r="AI264" i="4"/>
  <c r="AI262" i="4"/>
  <c r="AI260" i="4"/>
  <c r="AI258" i="4"/>
  <c r="AI256" i="4"/>
  <c r="AI254" i="4"/>
  <c r="AI252" i="4"/>
  <c r="AI250" i="4"/>
  <c r="AI248" i="4"/>
  <c r="AI246" i="4"/>
  <c r="AI244" i="4"/>
  <c r="AI242" i="4"/>
  <c r="AI240" i="4"/>
  <c r="AI238" i="4"/>
  <c r="AI236" i="4"/>
  <c r="AI234" i="4"/>
  <c r="AI232" i="4"/>
  <c r="AI230" i="4"/>
  <c r="AI228" i="4"/>
  <c r="AI226" i="4"/>
  <c r="AI224" i="4"/>
  <c r="AI222" i="4"/>
  <c r="AI220" i="4"/>
  <c r="AI218" i="4"/>
  <c r="AI216" i="4"/>
  <c r="AI214" i="4"/>
  <c r="AI212" i="4"/>
  <c r="AI210" i="4"/>
  <c r="AI208" i="4"/>
  <c r="AI206" i="4"/>
  <c r="AI204" i="4"/>
  <c r="AI202" i="4"/>
  <c r="AI200" i="4"/>
  <c r="AI198" i="4"/>
  <c r="AI196" i="4"/>
  <c r="AI194" i="4"/>
  <c r="AI192" i="4"/>
  <c r="AI190" i="4"/>
  <c r="AG305" i="4"/>
  <c r="AG297" i="4"/>
  <c r="AG289" i="4"/>
  <c r="AG281" i="4"/>
  <c r="AG273" i="4"/>
  <c r="AG265" i="4"/>
  <c r="AG257" i="4"/>
  <c r="AG249" i="4"/>
  <c r="AG241" i="4"/>
  <c r="AG233" i="4"/>
  <c r="AG225" i="4"/>
  <c r="AG217" i="4"/>
  <c r="AG209" i="4"/>
  <c r="AG201" i="4"/>
  <c r="AG193" i="4"/>
  <c r="AK188" i="4"/>
  <c r="AH306" i="4"/>
  <c r="AH304" i="4"/>
  <c r="AH302" i="4"/>
  <c r="AH300" i="4"/>
  <c r="AH298" i="4"/>
  <c r="AH296" i="4"/>
  <c r="AH294" i="4"/>
  <c r="AH292" i="4"/>
  <c r="AH290" i="4"/>
  <c r="AH288" i="4"/>
  <c r="AH286" i="4"/>
  <c r="AH284" i="4"/>
  <c r="AH282" i="4"/>
  <c r="AH280" i="4"/>
  <c r="AH278" i="4"/>
  <c r="AH276" i="4"/>
  <c r="AH274" i="4"/>
  <c r="AH272" i="4"/>
  <c r="AH270" i="4"/>
  <c r="AH268" i="4"/>
  <c r="AH266" i="4"/>
  <c r="AH264" i="4"/>
  <c r="AH262" i="4"/>
  <c r="AH260" i="4"/>
  <c r="AH258" i="4"/>
  <c r="AH256" i="4"/>
  <c r="AH254" i="4"/>
  <c r="AH252" i="4"/>
  <c r="AH250" i="4"/>
  <c r="AH248" i="4"/>
  <c r="AH246" i="4"/>
  <c r="AH244" i="4"/>
  <c r="AH242" i="4"/>
  <c r="AH240" i="4"/>
  <c r="AH238" i="4"/>
  <c r="AH236" i="4"/>
  <c r="AH234" i="4"/>
  <c r="AH232" i="4"/>
  <c r="AH230" i="4"/>
  <c r="AH228" i="4"/>
  <c r="AH226" i="4"/>
  <c r="AH224" i="4"/>
  <c r="AH222" i="4"/>
  <c r="AH220" i="4"/>
  <c r="AH218" i="4"/>
  <c r="AH216" i="4"/>
  <c r="AH214" i="4"/>
  <c r="AH212" i="4"/>
  <c r="AH210" i="4"/>
  <c r="AH208" i="4"/>
  <c r="AH206" i="4"/>
  <c r="AH204" i="4"/>
  <c r="AH202" i="4"/>
  <c r="AH200" i="4"/>
  <c r="AH198" i="4"/>
  <c r="AH196" i="4"/>
  <c r="AH194" i="4"/>
  <c r="AH192" i="4"/>
  <c r="AH190" i="4"/>
  <c r="AG304" i="4"/>
  <c r="AG296" i="4"/>
  <c r="AG288" i="4"/>
  <c r="AG280" i="4"/>
  <c r="AG272" i="4"/>
  <c r="AG264" i="4"/>
  <c r="AG256" i="4"/>
  <c r="AG248" i="4"/>
  <c r="AG240" i="4"/>
  <c r="AG232" i="4"/>
  <c r="AG224" i="4"/>
  <c r="AG216" i="4"/>
  <c r="AG208" i="4"/>
  <c r="AG200" i="4"/>
  <c r="AG192" i="4"/>
  <c r="AK307" i="4"/>
  <c r="AK305" i="4"/>
  <c r="AK303" i="4"/>
  <c r="AK301" i="4"/>
  <c r="AK299" i="4"/>
  <c r="AK297" i="4"/>
  <c r="AK295" i="4"/>
  <c r="AK293" i="4"/>
  <c r="AK291" i="4"/>
  <c r="AK289" i="4"/>
  <c r="AK287" i="4"/>
  <c r="AK285" i="4"/>
  <c r="AK283" i="4"/>
  <c r="AK281" i="4"/>
  <c r="AK279" i="4"/>
  <c r="AK277" i="4"/>
  <c r="AK275" i="4"/>
  <c r="AK273" i="4"/>
  <c r="AK271" i="4"/>
  <c r="AK269" i="4"/>
  <c r="AK267" i="4"/>
  <c r="AK265" i="4"/>
  <c r="AK263" i="4"/>
  <c r="AK261" i="4"/>
  <c r="AK259" i="4"/>
  <c r="AK257" i="4"/>
  <c r="AK255" i="4"/>
  <c r="AK253" i="4"/>
  <c r="AK251" i="4"/>
  <c r="AK249" i="4"/>
  <c r="AK247" i="4"/>
  <c r="AK245" i="4"/>
  <c r="AK243" i="4"/>
  <c r="AK241" i="4"/>
  <c r="AK239" i="4"/>
  <c r="AK237" i="4"/>
  <c r="AK235" i="4"/>
  <c r="AK233" i="4"/>
  <c r="AK231" i="4"/>
  <c r="AK229" i="4"/>
  <c r="AK227" i="4"/>
  <c r="AK225" i="4"/>
  <c r="AK223" i="4"/>
  <c r="AK221" i="4"/>
  <c r="AK219" i="4"/>
  <c r="AK217" i="4"/>
  <c r="AK215" i="4"/>
  <c r="AK213" i="4"/>
  <c r="AK211" i="4"/>
  <c r="AK209" i="4"/>
  <c r="AK207" i="4"/>
  <c r="AK205" i="4"/>
  <c r="AK203" i="4"/>
  <c r="AK201" i="4"/>
  <c r="AK199" i="4"/>
  <c r="AK197" i="4"/>
  <c r="AK195" i="4"/>
  <c r="AK193" i="4"/>
  <c r="AK191" i="4"/>
  <c r="AK189" i="4"/>
  <c r="AG303" i="4"/>
  <c r="AG295" i="4"/>
  <c r="AG287" i="4"/>
  <c r="AG279" i="4"/>
  <c r="AG271" i="4"/>
  <c r="AG263" i="4"/>
  <c r="AG255" i="4"/>
  <c r="AG247" i="4"/>
  <c r="AG239" i="4"/>
  <c r="AG231" i="4"/>
  <c r="AG223" i="4"/>
  <c r="AG215" i="4"/>
  <c r="AG207" i="4"/>
  <c r="AG199" i="4"/>
  <c r="AG191" i="4"/>
  <c r="AJ307" i="4"/>
  <c r="AJ305" i="4"/>
  <c r="AJ303" i="4"/>
  <c r="AJ301" i="4"/>
  <c r="AJ299" i="4"/>
  <c r="AJ297" i="4"/>
  <c r="AJ295" i="4"/>
  <c r="AJ293" i="4"/>
  <c r="AJ291" i="4"/>
  <c r="AJ289" i="4"/>
  <c r="AJ287" i="4"/>
  <c r="AJ285" i="4"/>
  <c r="AJ283" i="4"/>
  <c r="AJ281" i="4"/>
  <c r="AJ279" i="4"/>
  <c r="AJ277" i="4"/>
  <c r="AJ275" i="4"/>
  <c r="AJ273" i="4"/>
  <c r="AJ271" i="4"/>
  <c r="AJ269" i="4"/>
  <c r="AJ267" i="4"/>
  <c r="AJ265" i="4"/>
  <c r="AJ263" i="4"/>
  <c r="AJ261" i="4"/>
  <c r="AJ259" i="4"/>
  <c r="AJ257" i="4"/>
  <c r="AJ255" i="4"/>
  <c r="AJ253" i="4"/>
  <c r="AJ251" i="4"/>
  <c r="AJ249" i="4"/>
  <c r="AJ247" i="4"/>
  <c r="AJ245" i="4"/>
  <c r="AJ243" i="4"/>
  <c r="AJ241" i="4"/>
  <c r="AJ239" i="4"/>
  <c r="AJ237" i="4"/>
  <c r="AJ235" i="4"/>
  <c r="AJ233" i="4"/>
  <c r="AJ231" i="4"/>
  <c r="AJ229" i="4"/>
  <c r="AJ227" i="4"/>
  <c r="AJ225" i="4"/>
  <c r="AJ223" i="4"/>
  <c r="AJ221" i="4"/>
  <c r="AJ219" i="4"/>
  <c r="AJ217" i="4"/>
  <c r="AJ215" i="4"/>
  <c r="AJ213" i="4"/>
  <c r="AJ211" i="4"/>
  <c r="AJ209" i="4"/>
  <c r="AJ207" i="4"/>
  <c r="AJ205" i="4"/>
  <c r="AJ203" i="4"/>
  <c r="AJ201" i="4"/>
  <c r="AJ199" i="4"/>
  <c r="AJ197" i="4"/>
  <c r="AJ195" i="4"/>
  <c r="AJ193" i="4"/>
  <c r="AJ191" i="4"/>
  <c r="AJ189" i="4"/>
  <c r="AG302" i="4"/>
  <c r="AG294" i="4"/>
  <c r="AG286" i="4"/>
  <c r="AG278" i="4"/>
  <c r="AG270" i="4"/>
  <c r="AG262" i="4"/>
  <c r="AG254" i="4"/>
  <c r="AG246" i="4"/>
  <c r="AG238" i="4"/>
  <c r="AG230" i="4"/>
  <c r="AG222" i="4"/>
  <c r="AG214" i="4"/>
  <c r="AG206" i="4"/>
  <c r="AG198" i="4"/>
  <c r="AG190" i="4"/>
  <c r="AI307" i="4"/>
  <c r="AI305" i="4"/>
  <c r="AI303" i="4"/>
  <c r="AI301" i="4"/>
  <c r="AI299" i="4"/>
  <c r="AI297" i="4"/>
  <c r="AI295" i="4"/>
  <c r="AI293" i="4"/>
  <c r="AI291" i="4"/>
  <c r="AI289" i="4"/>
  <c r="AI287" i="4"/>
  <c r="AI285" i="4"/>
  <c r="AI283" i="4"/>
  <c r="AI281" i="4"/>
  <c r="AI279" i="4"/>
  <c r="AI277" i="4"/>
  <c r="AI275" i="4"/>
  <c r="AI273" i="4"/>
  <c r="AI271" i="4"/>
  <c r="AI269" i="4"/>
  <c r="AI267" i="4"/>
  <c r="AI265" i="4"/>
  <c r="AI263" i="4"/>
  <c r="AI261" i="4"/>
  <c r="AI259" i="4"/>
  <c r="AI257" i="4"/>
  <c r="AI255" i="4"/>
  <c r="AI253" i="4"/>
  <c r="AI251" i="4"/>
  <c r="AI249" i="4"/>
  <c r="AI247" i="4"/>
  <c r="AI245" i="4"/>
  <c r="AI243" i="4"/>
  <c r="AI241" i="4"/>
  <c r="AI239" i="4"/>
  <c r="AI237" i="4"/>
  <c r="AI235" i="4"/>
  <c r="AI233" i="4"/>
  <c r="AI231" i="4"/>
  <c r="AI229" i="4"/>
  <c r="AI227" i="4"/>
  <c r="AI225" i="4"/>
  <c r="AI223" i="4"/>
  <c r="AI221" i="4"/>
  <c r="AI219" i="4"/>
  <c r="AI217" i="4"/>
  <c r="AI215" i="4"/>
  <c r="AI213" i="4"/>
  <c r="AI211" i="4"/>
  <c r="AI209" i="4"/>
  <c r="AI207" i="4"/>
  <c r="AI205" i="4"/>
  <c r="AI203" i="4"/>
  <c r="AI201" i="4"/>
  <c r="AI199" i="4"/>
  <c r="AI197" i="4"/>
  <c r="AI195" i="4"/>
  <c r="AI193" i="4"/>
  <c r="AI191" i="4"/>
  <c r="AI189" i="4"/>
  <c r="AG301" i="4"/>
  <c r="AG293" i="4"/>
  <c r="AG285" i="4"/>
  <c r="AG277" i="4"/>
  <c r="AG269" i="4"/>
  <c r="AG261" i="4"/>
  <c r="AG253" i="4"/>
  <c r="AG245" i="4"/>
  <c r="AG237" i="4"/>
  <c r="AG229" i="4"/>
  <c r="AG221" i="4"/>
  <c r="AG213" i="4"/>
  <c r="AG205" i="4"/>
  <c r="AG197" i="4"/>
  <c r="AG189" i="4"/>
  <c r="AH307" i="4"/>
  <c r="AH305" i="4"/>
  <c r="AH303" i="4"/>
  <c r="AH301" i="4"/>
  <c r="AH299" i="4"/>
  <c r="AH297" i="4"/>
  <c r="AH295" i="4"/>
  <c r="AH293" i="4"/>
  <c r="AH291" i="4"/>
  <c r="AH289" i="4"/>
  <c r="AH287" i="4"/>
  <c r="AH285" i="4"/>
  <c r="AH283" i="4"/>
  <c r="AH281" i="4"/>
  <c r="AH279" i="4"/>
  <c r="AH277" i="4"/>
  <c r="AH275" i="4"/>
  <c r="AH273" i="4"/>
  <c r="AH271" i="4"/>
  <c r="AH269" i="4"/>
  <c r="AH267" i="4"/>
  <c r="AH265" i="4"/>
  <c r="AH263" i="4"/>
  <c r="AH261" i="4"/>
  <c r="AH259" i="4"/>
  <c r="AH257" i="4"/>
  <c r="AH255" i="4"/>
  <c r="AH253" i="4"/>
  <c r="AH251" i="4"/>
  <c r="AH249" i="4"/>
  <c r="AH247" i="4"/>
  <c r="AH245" i="4"/>
  <c r="AH243" i="4"/>
  <c r="AH241" i="4"/>
  <c r="AH239" i="4"/>
  <c r="AH237" i="4"/>
  <c r="AH235" i="4"/>
  <c r="AH233" i="4"/>
  <c r="AH231" i="4"/>
  <c r="AH229" i="4"/>
  <c r="AH227" i="4"/>
  <c r="AH225" i="4"/>
  <c r="AH223" i="4"/>
  <c r="AH221" i="4"/>
  <c r="AH219" i="4"/>
  <c r="AH217" i="4"/>
  <c r="AH215" i="4"/>
  <c r="AH213" i="4"/>
  <c r="AH211" i="4"/>
  <c r="AH209" i="4"/>
  <c r="AH207" i="4"/>
  <c r="AH205" i="4"/>
  <c r="AH203" i="4"/>
  <c r="AH201" i="4"/>
  <c r="AH199" i="4"/>
  <c r="AH197" i="4"/>
  <c r="AH195" i="4"/>
  <c r="AH193" i="4"/>
  <c r="AH191" i="4"/>
  <c r="AH189" i="4"/>
  <c r="AG188" i="4"/>
  <c r="AG300" i="4"/>
  <c r="AG292" i="4"/>
  <c r="AG284" i="4"/>
  <c r="AG276" i="4"/>
  <c r="AG268" i="4"/>
  <c r="AG260" i="4"/>
  <c r="AG252" i="4"/>
  <c r="AG244" i="4"/>
  <c r="AG236" i="4"/>
  <c r="AG228" i="4"/>
  <c r="AG220" i="4"/>
  <c r="AG212" i="4"/>
  <c r="AG204" i="4"/>
  <c r="AG196" i="4"/>
  <c r="AH188" i="4"/>
  <c r="AK306" i="4"/>
  <c r="AK304" i="4"/>
  <c r="AK302" i="4"/>
  <c r="AK300" i="4"/>
  <c r="AK298" i="4"/>
  <c r="AK296" i="4"/>
  <c r="AK294" i="4"/>
  <c r="AK292" i="4"/>
  <c r="AK290" i="4"/>
  <c r="AK288" i="4"/>
  <c r="AK286" i="4"/>
  <c r="AK284" i="4"/>
  <c r="AK282" i="4"/>
  <c r="AK280" i="4"/>
  <c r="AK278" i="4"/>
  <c r="AK276" i="4"/>
  <c r="AK274" i="4"/>
  <c r="AK272" i="4"/>
  <c r="AK270" i="4"/>
  <c r="AK268" i="4"/>
  <c r="AK266" i="4"/>
  <c r="AK264" i="4"/>
  <c r="AK262" i="4"/>
  <c r="AK260" i="4"/>
  <c r="AK258" i="4"/>
  <c r="AK256" i="4"/>
  <c r="AK254" i="4"/>
  <c r="AK252" i="4"/>
  <c r="AK250" i="4"/>
  <c r="AK248" i="4"/>
  <c r="AK246" i="4"/>
  <c r="AK244" i="4"/>
  <c r="AK242" i="4"/>
  <c r="AK240" i="4"/>
  <c r="AK238" i="4"/>
  <c r="AK236" i="4"/>
  <c r="AK234" i="4"/>
  <c r="AK232" i="4"/>
  <c r="AK230" i="4"/>
  <c r="AK228" i="4"/>
  <c r="AK226" i="4"/>
  <c r="AK224" i="4"/>
  <c r="AK222" i="4"/>
  <c r="AK220" i="4"/>
  <c r="AK218" i="4"/>
  <c r="AK216" i="4"/>
  <c r="AK214" i="4"/>
  <c r="AK212" i="4"/>
  <c r="AK210" i="4"/>
  <c r="AK208" i="4"/>
  <c r="AK206" i="4"/>
  <c r="AK204" i="4"/>
  <c r="AK202" i="4"/>
  <c r="AK200" i="4"/>
  <c r="AK198" i="4"/>
  <c r="AK196" i="4"/>
  <c r="AK194" i="4"/>
  <c r="AK192" i="4"/>
  <c r="AG43" i="4"/>
  <c r="AG67" i="4"/>
  <c r="AG83" i="4"/>
  <c r="AG99" i="4"/>
  <c r="AG115" i="4"/>
  <c r="AG123" i="4"/>
  <c r="AG147" i="4"/>
  <c r="AG36" i="4"/>
  <c r="AG44" i="4"/>
  <c r="AG52" i="4"/>
  <c r="AG60" i="4"/>
  <c r="AG68" i="4"/>
  <c r="AG76" i="4"/>
  <c r="AG84" i="4"/>
  <c r="AG92" i="4"/>
  <c r="AG100" i="4"/>
  <c r="AG108" i="4"/>
  <c r="AG116" i="4"/>
  <c r="AG124" i="4"/>
  <c r="AG132" i="4"/>
  <c r="AG140" i="4"/>
  <c r="AG148" i="4"/>
  <c r="AG59" i="4"/>
  <c r="AG139" i="4"/>
  <c r="AG37" i="4"/>
  <c r="AG45" i="4"/>
  <c r="AG53" i="4"/>
  <c r="AG61" i="4"/>
  <c r="AG69" i="4"/>
  <c r="AG77" i="4"/>
  <c r="AG85" i="4"/>
  <c r="AG93" i="4"/>
  <c r="AG101" i="4"/>
  <c r="AG109" i="4"/>
  <c r="AG117" i="4"/>
  <c r="AG125" i="4"/>
  <c r="AG133" i="4"/>
  <c r="AG141" i="4"/>
  <c r="AG149" i="4"/>
  <c r="AG35" i="4"/>
  <c r="AG51" i="4"/>
  <c r="AG75" i="4"/>
  <c r="AG91" i="4"/>
  <c r="AG107" i="4"/>
  <c r="AG131" i="4"/>
  <c r="AG38" i="4"/>
  <c r="AG46" i="4"/>
  <c r="AG54" i="4"/>
  <c r="AG62" i="4"/>
  <c r="AG70" i="4"/>
  <c r="AG78" i="4"/>
  <c r="AG86" i="4"/>
  <c r="AG94" i="4"/>
  <c r="AG102" i="4"/>
  <c r="AG110" i="4"/>
  <c r="AG118" i="4"/>
  <c r="AG126" i="4"/>
  <c r="AG134" i="4"/>
  <c r="AG142" i="4"/>
  <c r="AG150" i="4"/>
  <c r="AG39" i="4"/>
  <c r="AG47" i="4"/>
  <c r="AG55" i="4"/>
  <c r="AG63" i="4"/>
  <c r="AG71" i="4"/>
  <c r="AG79" i="4"/>
  <c r="AG87" i="4"/>
  <c r="AG95" i="4"/>
  <c r="AG103" i="4"/>
  <c r="AG111" i="4"/>
  <c r="AG119" i="4"/>
  <c r="AG127" i="4"/>
  <c r="AG135" i="4"/>
  <c r="AG143" i="4"/>
  <c r="AG151" i="4"/>
  <c r="AG32" i="4"/>
  <c r="AG40" i="4"/>
  <c r="AG48" i="4"/>
  <c r="AG56" i="4"/>
  <c r="AG64" i="4"/>
  <c r="AG72" i="4"/>
  <c r="AG80" i="4"/>
  <c r="AG88" i="4"/>
  <c r="AG96" i="4"/>
  <c r="AG104" i="4"/>
  <c r="AG112" i="4"/>
  <c r="AG120" i="4"/>
  <c r="AG128" i="4"/>
  <c r="AG136" i="4"/>
  <c r="AG144" i="4"/>
  <c r="AG33" i="4"/>
  <c r="AG41" i="4"/>
  <c r="AG49" i="4"/>
  <c r="AG57" i="4"/>
  <c r="AG65" i="4"/>
  <c r="AG73" i="4"/>
  <c r="AG81" i="4"/>
  <c r="AG89" i="4"/>
  <c r="AG97" i="4"/>
  <c r="AG105" i="4"/>
  <c r="AG113" i="4"/>
  <c r="AG121" i="4"/>
  <c r="AG129" i="4"/>
  <c r="AG137" i="4"/>
  <c r="AG145" i="4"/>
  <c r="AG34" i="4"/>
  <c r="AG42" i="4"/>
  <c r="AG50" i="4"/>
  <c r="AG58" i="4"/>
  <c r="AG66" i="4"/>
  <c r="AG74" i="4"/>
  <c r="AG82" i="4"/>
  <c r="AG90" i="4"/>
  <c r="AG98" i="4"/>
  <c r="AG106" i="4"/>
  <c r="AG114" i="4"/>
  <c r="AG122" i="4"/>
  <c r="AG130" i="4"/>
  <c r="AG138" i="4"/>
  <c r="BA1690" i="4"/>
  <c r="BB1690" i="4"/>
  <c r="BC1690" i="4"/>
  <c r="BD1690" i="4"/>
  <c r="AY1690" i="4"/>
  <c r="BA1804" i="4"/>
  <c r="AZ1799" i="4"/>
  <c r="AZ1794" i="4"/>
  <c r="AZ1790" i="4"/>
  <c r="AZ1785" i="4"/>
  <c r="BA1781" i="4"/>
  <c r="AZ1776" i="4"/>
  <c r="BA1772" i="4"/>
  <c r="AZ1767" i="4"/>
  <c r="AZ1762" i="4"/>
  <c r="AZ1758" i="4"/>
  <c r="AZ1753" i="4"/>
  <c r="BA1749" i="4"/>
  <c r="AZ1744" i="4"/>
  <c r="AY1740" i="4"/>
  <c r="BB1740" i="4"/>
  <c r="AZ1733" i="4"/>
  <c r="BC1733" i="4"/>
  <c r="BA1730" i="4"/>
  <c r="AZ1709" i="4"/>
  <c r="BA1709" i="4"/>
  <c r="BB1709" i="4"/>
  <c r="BC1709" i="4"/>
  <c r="BD1737" i="4"/>
  <c r="AY1737" i="4"/>
  <c r="BB1711" i="4"/>
  <c r="BC1711" i="4"/>
  <c r="BD1711" i="4"/>
  <c r="BC1809" i="4"/>
  <c r="BA1807" i="4"/>
  <c r="AY1805" i="4"/>
  <c r="BC1802" i="4"/>
  <c r="BA1801" i="4"/>
  <c r="AY1800" i="4"/>
  <c r="BD1798" i="4"/>
  <c r="BB1797" i="4"/>
  <c r="AZ1796" i="4"/>
  <c r="BC1793" i="4"/>
  <c r="BA1792" i="4"/>
  <c r="AY1791" i="4"/>
  <c r="BD1789" i="4"/>
  <c r="BB1788" i="4"/>
  <c r="AY1786" i="4"/>
  <c r="BD1784" i="4"/>
  <c r="BA1783" i="4"/>
  <c r="AY1782" i="4"/>
  <c r="BD1780" i="4"/>
  <c r="BA1778" i="4"/>
  <c r="AY1777" i="4"/>
  <c r="BD1775" i="4"/>
  <c r="BB1774" i="4"/>
  <c r="AY1773" i="4"/>
  <c r="BC1770" i="4"/>
  <c r="BA1769" i="4"/>
  <c r="AY1768" i="4"/>
  <c r="BD1766" i="4"/>
  <c r="BB1765" i="4"/>
  <c r="AZ1764" i="4"/>
  <c r="BC1761" i="4"/>
  <c r="BA1760" i="4"/>
  <c r="AY1759" i="4"/>
  <c r="BD1757" i="4"/>
  <c r="BB1756" i="4"/>
  <c r="AY1754" i="4"/>
  <c r="BD1752" i="4"/>
  <c r="BA1751" i="4"/>
  <c r="AY1750" i="4"/>
  <c r="BD1748" i="4"/>
  <c r="BA1746" i="4"/>
  <c r="AY1745" i="4"/>
  <c r="BD1743" i="4"/>
  <c r="BB1742" i="4"/>
  <c r="AZ1741" i="4"/>
  <c r="BC1741" i="4"/>
  <c r="BA1738" i="4"/>
  <c r="BA1735" i="4"/>
  <c r="BA1734" i="4"/>
  <c r="BD1734" i="4"/>
  <c r="AZ1725" i="4"/>
  <c r="BB1725" i="4"/>
  <c r="BC1725" i="4"/>
  <c r="AY1722" i="4"/>
  <c r="AZ1722" i="4"/>
  <c r="BB1719" i="4"/>
  <c r="BD1719" i="4"/>
  <c r="AZ1717" i="4"/>
  <c r="BB1717" i="4"/>
  <c r="BC1717" i="4"/>
  <c r="AY1714" i="4"/>
  <c r="AZ1714" i="4"/>
  <c r="AY1708" i="4"/>
  <c r="AZ1708" i="4"/>
  <c r="BA1708" i="4"/>
  <c r="BB1708" i="4"/>
  <c r="BA1703" i="4"/>
  <c r="AZ1701" i="4"/>
  <c r="BA1701" i="4"/>
  <c r="BB1701" i="4"/>
  <c r="BC1701" i="4"/>
  <c r="BB1793" i="4"/>
  <c r="BC1789" i="4"/>
  <c r="BC1780" i="4"/>
  <c r="BC1775" i="4"/>
  <c r="BB1770" i="4"/>
  <c r="BC1766" i="4"/>
  <c r="BD1762" i="4"/>
  <c r="BB1761" i="4"/>
  <c r="BC1757" i="4"/>
  <c r="BB1752" i="4"/>
  <c r="BC1748" i="4"/>
  <c r="BC1743" i="4"/>
  <c r="BD1740" i="4"/>
  <c r="BD1733" i="4"/>
  <c r="AY1692" i="4"/>
  <c r="AZ1692" i="4"/>
  <c r="BA1692" i="4"/>
  <c r="BB1692" i="4"/>
  <c r="BC1692" i="4"/>
  <c r="BD1692" i="4"/>
  <c r="BB1809" i="4"/>
  <c r="BB1802" i="4"/>
  <c r="BC1798" i="4"/>
  <c r="BD1794" i="4"/>
  <c r="BB1784" i="4"/>
  <c r="BA1809" i="4"/>
  <c r="BD1804" i="4"/>
  <c r="BA1802" i="4"/>
  <c r="AY1801" i="4"/>
  <c r="BD1799" i="4"/>
  <c r="BB1798" i="4"/>
  <c r="AY1797" i="4"/>
  <c r="BC1794" i="4"/>
  <c r="BA1793" i="4"/>
  <c r="AY1792" i="4"/>
  <c r="BD1790" i="4"/>
  <c r="BB1789" i="4"/>
  <c r="AZ1788" i="4"/>
  <c r="BC1785" i="4"/>
  <c r="BA1784" i="4"/>
  <c r="AY1783" i="4"/>
  <c r="BD1781" i="4"/>
  <c r="BB1780" i="4"/>
  <c r="BD1776" i="4"/>
  <c r="BA1775" i="4"/>
  <c r="AY1774" i="4"/>
  <c r="BD1772" i="4"/>
  <c r="BA1770" i="4"/>
  <c r="AY1769" i="4"/>
  <c r="BD1767" i="4"/>
  <c r="BB1766" i="4"/>
  <c r="AY1765" i="4"/>
  <c r="BC1762" i="4"/>
  <c r="BA1761" i="4"/>
  <c r="AY1760" i="4"/>
  <c r="BD1758" i="4"/>
  <c r="BB1757" i="4"/>
  <c r="AZ1756" i="4"/>
  <c r="BC1753" i="4"/>
  <c r="BA1752" i="4"/>
  <c r="AY1751" i="4"/>
  <c r="BD1749" i="4"/>
  <c r="BB1748" i="4"/>
  <c r="BD1744" i="4"/>
  <c r="BA1743" i="4"/>
  <c r="AY1742" i="4"/>
  <c r="BC1740" i="4"/>
  <c r="AY1735" i="4"/>
  <c r="BB1733" i="4"/>
  <c r="AY1732" i="4"/>
  <c r="BB1732" i="4"/>
  <c r="BD1730" i="4"/>
  <c r="BA1710" i="4"/>
  <c r="BB1710" i="4"/>
  <c r="BC1710" i="4"/>
  <c r="BD1710" i="4"/>
  <c r="BB1703" i="4"/>
  <c r="BC1703" i="4"/>
  <c r="BD1703" i="4"/>
  <c r="AY1703" i="4"/>
  <c r="AY1700" i="4"/>
  <c r="AZ1700" i="4"/>
  <c r="BA1700" i="4"/>
  <c r="BB1700" i="4"/>
  <c r="BD1700" i="4"/>
  <c r="BD1805" i="4"/>
  <c r="BC1804" i="4"/>
  <c r="BC1799" i="4"/>
  <c r="AZ1798" i="4"/>
  <c r="BB1794" i="4"/>
  <c r="AZ1793" i="4"/>
  <c r="BC1790" i="4"/>
  <c r="BA1789" i="4"/>
  <c r="BD1786" i="4"/>
  <c r="BB1785" i="4"/>
  <c r="AZ1784" i="4"/>
  <c r="BC1781" i="4"/>
  <c r="BA1780" i="4"/>
  <c r="BB1776" i="4"/>
  <c r="AZ1775" i="4"/>
  <c r="BC1772" i="4"/>
  <c r="AZ1770" i="4"/>
  <c r="BC1767" i="4"/>
  <c r="AZ1766" i="4"/>
  <c r="BB1762" i="4"/>
  <c r="AZ1761" i="4"/>
  <c r="BC1758" i="4"/>
  <c r="BA1757" i="4"/>
  <c r="BD1754" i="4"/>
  <c r="BB1753" i="4"/>
  <c r="AZ1752" i="4"/>
  <c r="BC1749" i="4"/>
  <c r="BA1748" i="4"/>
  <c r="BB1744" i="4"/>
  <c r="AZ1743" i="4"/>
  <c r="BA1740" i="4"/>
  <c r="BC1737" i="4"/>
  <c r="BA1733" i="4"/>
  <c r="BC1730" i="4"/>
  <c r="BD1709" i="4"/>
  <c r="AZ1809" i="4"/>
  <c r="AZ1802" i="4"/>
  <c r="BB1804" i="4"/>
  <c r="BD1800" i="4"/>
  <c r="BA1799" i="4"/>
  <c r="AY1798" i="4"/>
  <c r="BD1796" i="4"/>
  <c r="AY1793" i="4"/>
  <c r="BD1791" i="4"/>
  <c r="BB1790" i="4"/>
  <c r="AY1789" i="4"/>
  <c r="BA1785" i="4"/>
  <c r="AY1784" i="4"/>
  <c r="BD1782" i="4"/>
  <c r="BB1781" i="4"/>
  <c r="AZ1780" i="4"/>
  <c r="BC1777" i="4"/>
  <c r="BA1776" i="4"/>
  <c r="AY1775" i="4"/>
  <c r="BD1773" i="4"/>
  <c r="BB1772" i="4"/>
  <c r="BD1768" i="4"/>
  <c r="BA1767" i="4"/>
  <c r="AY1766" i="4"/>
  <c r="BD1764" i="4"/>
  <c r="AY1761" i="4"/>
  <c r="BD1759" i="4"/>
  <c r="BB1758" i="4"/>
  <c r="AY1757" i="4"/>
  <c r="BA1753" i="4"/>
  <c r="AY1752" i="4"/>
  <c r="BD1750" i="4"/>
  <c r="BB1749" i="4"/>
  <c r="AZ1748" i="4"/>
  <c r="BC1745" i="4"/>
  <c r="BA1744" i="4"/>
  <c r="AY1743" i="4"/>
  <c r="BD1741" i="4"/>
  <c r="AZ1740" i="4"/>
  <c r="BB1737" i="4"/>
  <c r="BC1734" i="4"/>
  <c r="AY1733" i="4"/>
  <c r="BB1730" i="4"/>
  <c r="BD1729" i="4"/>
  <c r="AY1729" i="4"/>
  <c r="BC1727" i="4"/>
  <c r="BA1726" i="4"/>
  <c r="BC1726" i="4"/>
  <c r="BD1726" i="4"/>
  <c r="AY1724" i="4"/>
  <c r="BA1724" i="4"/>
  <c r="BB1724" i="4"/>
  <c r="BD1722" i="4"/>
  <c r="BC1719" i="4"/>
  <c r="BA1718" i="4"/>
  <c r="BC1718" i="4"/>
  <c r="BD1718" i="4"/>
  <c r="AY1716" i="4"/>
  <c r="BA1716" i="4"/>
  <c r="BB1716" i="4"/>
  <c r="BD1714" i="4"/>
  <c r="BA1711" i="4"/>
  <c r="AY1709" i="4"/>
  <c r="AZ1695" i="4"/>
  <c r="AY1695" i="4"/>
  <c r="BC1691" i="4"/>
  <c r="AY1721" i="4"/>
  <c r="AY1713" i="4"/>
  <c r="AZ1706" i="4"/>
  <c r="AY1705" i="4"/>
  <c r="BD1702" i="4"/>
  <c r="AZ1698" i="4"/>
  <c r="AY1697" i="4"/>
  <c r="BD1694" i="4"/>
  <c r="BC1693" i="4"/>
  <c r="BA1691" i="4"/>
  <c r="BC1702" i="4"/>
  <c r="BD1695" i="4"/>
  <c r="BC1694" i="4"/>
  <c r="BB1693" i="4"/>
  <c r="AZ1691" i="4"/>
  <c r="BB1702" i="4"/>
  <c r="BC1695" i="4"/>
  <c r="BB1694" i="4"/>
  <c r="BA1693" i="4"/>
  <c r="AL69" i="24"/>
  <c r="AM69" i="24" s="1"/>
  <c r="AL77" i="24"/>
  <c r="AM77" i="24" s="1"/>
  <c r="AL85" i="24"/>
  <c r="AM85" i="24" s="1"/>
  <c r="AL93" i="24"/>
  <c r="AM93" i="24" s="1"/>
  <c r="AL101" i="24"/>
  <c r="AM101" i="24" s="1"/>
  <c r="AL109" i="24"/>
  <c r="AM109" i="24" s="1"/>
  <c r="AL117" i="24"/>
  <c r="AM117" i="24" s="1"/>
  <c r="AL125" i="24"/>
  <c r="AM125" i="24" s="1"/>
  <c r="AL131" i="24"/>
  <c r="AM131" i="24" s="1"/>
  <c r="AL139" i="24"/>
  <c r="AM139" i="24" s="1"/>
  <c r="AL154" i="24"/>
  <c r="AM154" i="24" s="1"/>
  <c r="AL161" i="24"/>
  <c r="AM161" i="24" s="1"/>
  <c r="AL168" i="24"/>
  <c r="AM168" i="24" s="1"/>
  <c r="AL176" i="24"/>
  <c r="AM176" i="24" s="1"/>
  <c r="AL183" i="24"/>
  <c r="AM183" i="24" s="1"/>
  <c r="AL190" i="24"/>
  <c r="AM190" i="24" s="1"/>
  <c r="AL198" i="24"/>
  <c r="AM198" i="24" s="1"/>
  <c r="AL208" i="24"/>
  <c r="AM208" i="24" s="1"/>
  <c r="AL219" i="24"/>
  <c r="AM219" i="24" s="1"/>
  <c r="AL232" i="24"/>
  <c r="AM232" i="24" s="1"/>
  <c r="AL248" i="24"/>
  <c r="AM248" i="24" s="1"/>
  <c r="AL270" i="24"/>
  <c r="AM270" i="24" s="1"/>
  <c r="AL293" i="24"/>
  <c r="AM293" i="24" s="1"/>
  <c r="AL315" i="24"/>
  <c r="AM315" i="24" s="1"/>
  <c r="AL336" i="24"/>
  <c r="AM336" i="24" s="1"/>
  <c r="AL357" i="24"/>
  <c r="AM357" i="24" s="1"/>
  <c r="AL376" i="24"/>
  <c r="AM376" i="24" s="1"/>
  <c r="AL396" i="24"/>
  <c r="AM396" i="24" s="1"/>
  <c r="AL417" i="24"/>
  <c r="AM417" i="24" s="1"/>
  <c r="AL438" i="24"/>
  <c r="AM438" i="24" s="1"/>
  <c r="AL468" i="24"/>
  <c r="AM468" i="24" s="1"/>
  <c r="AL535" i="24"/>
  <c r="AM535" i="24" s="1"/>
  <c r="AL70" i="24"/>
  <c r="AM70" i="24" s="1"/>
  <c r="AL78" i="24"/>
  <c r="AM78" i="24" s="1"/>
  <c r="AL86" i="24"/>
  <c r="AM86" i="24" s="1"/>
  <c r="AL94" i="24"/>
  <c r="AM94" i="24" s="1"/>
  <c r="AL102" i="24"/>
  <c r="AM102" i="24" s="1"/>
  <c r="AL110" i="24"/>
  <c r="AM110" i="24" s="1"/>
  <c r="AL118" i="24"/>
  <c r="AM118" i="24" s="1"/>
  <c r="AL126" i="24"/>
  <c r="AM126" i="24" s="1"/>
  <c r="AL132" i="24"/>
  <c r="AM132" i="24" s="1"/>
  <c r="AL140" i="24"/>
  <c r="AM140" i="24" s="1"/>
  <c r="AL147" i="24"/>
  <c r="AM147" i="24" s="1"/>
  <c r="AL162" i="24"/>
  <c r="AM162" i="24" s="1"/>
  <c r="AL169" i="24"/>
  <c r="AM169" i="24" s="1"/>
  <c r="AL177" i="24"/>
  <c r="AM177" i="24" s="1"/>
  <c r="AL184" i="24"/>
  <c r="AM184" i="24" s="1"/>
  <c r="AL191" i="24"/>
  <c r="AM191" i="24" s="1"/>
  <c r="AL199" i="24"/>
  <c r="AM199" i="24" s="1"/>
  <c r="AL209" i="24"/>
  <c r="AM209" i="24" s="1"/>
  <c r="AL221" i="24"/>
  <c r="AM221" i="24" s="1"/>
  <c r="AL234" i="24"/>
  <c r="AM234" i="24" s="1"/>
  <c r="AL251" i="24"/>
  <c r="AM251" i="24" s="1"/>
  <c r="AL272" i="24"/>
  <c r="AM272" i="24" s="1"/>
  <c r="AL295" i="24"/>
  <c r="AM295" i="24" s="1"/>
  <c r="AL317" i="24"/>
  <c r="AM317" i="24" s="1"/>
  <c r="AL338" i="24"/>
  <c r="AM338" i="24" s="1"/>
  <c r="AL359" i="24"/>
  <c r="AM359" i="24" s="1"/>
  <c r="AL379" i="24"/>
  <c r="AM379" i="24" s="1"/>
  <c r="AL398" i="24"/>
  <c r="AM398" i="24" s="1"/>
  <c r="AL419" i="24"/>
  <c r="AM419" i="24" s="1"/>
  <c r="AL440" i="24"/>
  <c r="AM440" i="24" s="1"/>
  <c r="AL476" i="24"/>
  <c r="AM476" i="24" s="1"/>
  <c r="AL542" i="24"/>
  <c r="AM542" i="24" s="1"/>
  <c r="AL111" i="24"/>
  <c r="AM111" i="24" s="1"/>
  <c r="AL119" i="24"/>
  <c r="AM119" i="24" s="1"/>
  <c r="AL133" i="24"/>
  <c r="AM133" i="24" s="1"/>
  <c r="AL141" i="24"/>
  <c r="AM141" i="24" s="1"/>
  <c r="AL148" i="24"/>
  <c r="AM148" i="24" s="1"/>
  <c r="AL155" i="24"/>
  <c r="AM155" i="24" s="1"/>
  <c r="AL170" i="24"/>
  <c r="AM170" i="24" s="1"/>
  <c r="AL178" i="24"/>
  <c r="AM178" i="24" s="1"/>
  <c r="AL185" i="24"/>
  <c r="AM185" i="24" s="1"/>
  <c r="AL192" i="24"/>
  <c r="AM192" i="24" s="1"/>
  <c r="AL200" i="24"/>
  <c r="AM200" i="24" s="1"/>
  <c r="AL210" i="24"/>
  <c r="AM210" i="24" s="1"/>
  <c r="AL223" i="24"/>
  <c r="AM223" i="24" s="1"/>
  <c r="AL235" i="24"/>
  <c r="AM235" i="24" s="1"/>
  <c r="AL254" i="24"/>
  <c r="AM254" i="24" s="1"/>
  <c r="AL274" i="24"/>
  <c r="AM274" i="24" s="1"/>
  <c r="AL299" i="24"/>
  <c r="AM299" i="24" s="1"/>
  <c r="AL320" i="24"/>
  <c r="AM320" i="24" s="1"/>
  <c r="AL340" i="24"/>
  <c r="AM340" i="24" s="1"/>
  <c r="AL361" i="24"/>
  <c r="AM361" i="24" s="1"/>
  <c r="AL381" i="24"/>
  <c r="AM381" i="24" s="1"/>
  <c r="AL402" i="24"/>
  <c r="AM402" i="24" s="1"/>
  <c r="AL423" i="24"/>
  <c r="AM423" i="24" s="1"/>
  <c r="AL445" i="24"/>
  <c r="AM445" i="24" s="1"/>
  <c r="AL483" i="24"/>
  <c r="AM483" i="24" s="1"/>
  <c r="AL549" i="24"/>
  <c r="AM549" i="24" s="1"/>
  <c r="AL72" i="24"/>
  <c r="AM72" i="24" s="1"/>
  <c r="AL80" i="24"/>
  <c r="AM80" i="24" s="1"/>
  <c r="AL88" i="24"/>
  <c r="AM88" i="24" s="1"/>
  <c r="AL96" i="24"/>
  <c r="AM96" i="24" s="1"/>
  <c r="AL104" i="24"/>
  <c r="AM104" i="24" s="1"/>
  <c r="AL112" i="24"/>
  <c r="AM112" i="24" s="1"/>
  <c r="AL120" i="24"/>
  <c r="AM120" i="24" s="1"/>
  <c r="AL127" i="24"/>
  <c r="AM127" i="24" s="1"/>
  <c r="AL134" i="24"/>
  <c r="AM134" i="24" s="1"/>
  <c r="AL142" i="24"/>
  <c r="AM142" i="24" s="1"/>
  <c r="AL149" i="24"/>
  <c r="AM149" i="24" s="1"/>
  <c r="AL156" i="24"/>
  <c r="AM156" i="24" s="1"/>
  <c r="AL163" i="24"/>
  <c r="AM163" i="24" s="1"/>
  <c r="AL171" i="24"/>
  <c r="AM171" i="24" s="1"/>
  <c r="AL186" i="24"/>
  <c r="AM186" i="24" s="1"/>
  <c r="AL193" i="24"/>
  <c r="AM193" i="24" s="1"/>
  <c r="AL202" i="24"/>
  <c r="AM202" i="24" s="1"/>
  <c r="AL213" i="24"/>
  <c r="AM213" i="24" s="1"/>
  <c r="AL225" i="24"/>
  <c r="AM225" i="24" s="1"/>
  <c r="AL237" i="24"/>
  <c r="AM237" i="24" s="1"/>
  <c r="AL256" i="24"/>
  <c r="AM256" i="24" s="1"/>
  <c r="AL279" i="24"/>
  <c r="AM279" i="24" s="1"/>
  <c r="AL301" i="24"/>
  <c r="AM301" i="24" s="1"/>
  <c r="AL322" i="24"/>
  <c r="AM322" i="24" s="1"/>
  <c r="AL343" i="24"/>
  <c r="AM343" i="24" s="1"/>
  <c r="AL365" i="24"/>
  <c r="AM365" i="24" s="1"/>
  <c r="AL382" i="24"/>
  <c r="AM382" i="24" s="1"/>
  <c r="AL404" i="24"/>
  <c r="AM404" i="24" s="1"/>
  <c r="AL425" i="24"/>
  <c r="AM425" i="24" s="1"/>
  <c r="AL446" i="24"/>
  <c r="AM446" i="24" s="1"/>
  <c r="AL491" i="24"/>
  <c r="AM491" i="24" s="1"/>
  <c r="AL557" i="24"/>
  <c r="AM557" i="24" s="1"/>
  <c r="AL73" i="24"/>
  <c r="AM73" i="24" s="1"/>
  <c r="AL81" i="24"/>
  <c r="AM81" i="24" s="1"/>
  <c r="AL89" i="24"/>
  <c r="AM89" i="24" s="1"/>
  <c r="AL97" i="24"/>
  <c r="AM97" i="24" s="1"/>
  <c r="AL105" i="24"/>
  <c r="AM105" i="24" s="1"/>
  <c r="AL113" i="24"/>
  <c r="AM113" i="24" s="1"/>
  <c r="AL121" i="24"/>
  <c r="AM121" i="24" s="1"/>
  <c r="AL128" i="24"/>
  <c r="AM128" i="24" s="1"/>
  <c r="AL135" i="24"/>
  <c r="AM135" i="24" s="1"/>
  <c r="AL143" i="24"/>
  <c r="AM143" i="24" s="1"/>
  <c r="AL150" i="24"/>
  <c r="AM150" i="24" s="1"/>
  <c r="AL157" i="24"/>
  <c r="AM157" i="24" s="1"/>
  <c r="AL164" i="24"/>
  <c r="AM164" i="24" s="1"/>
  <c r="AL172" i="24"/>
  <c r="AM172" i="24" s="1"/>
  <c r="AL179" i="24"/>
  <c r="AM179" i="24" s="1"/>
  <c r="AL194" i="24"/>
  <c r="AM194" i="24" s="1"/>
  <c r="AL203" i="24"/>
  <c r="AM203" i="24" s="1"/>
  <c r="AL214" i="24"/>
  <c r="AM214" i="24" s="1"/>
  <c r="AL226" i="24"/>
  <c r="AM226" i="24" s="1"/>
  <c r="AL238" i="24"/>
  <c r="AM238" i="24" s="1"/>
  <c r="AL258" i="24"/>
  <c r="AM258" i="24" s="1"/>
  <c r="AL281" i="24"/>
  <c r="AM281" i="24" s="1"/>
  <c r="AL303" i="24"/>
  <c r="AM303" i="24" s="1"/>
  <c r="AL324" i="24"/>
  <c r="AM324" i="24" s="1"/>
  <c r="AL345" i="24"/>
  <c r="AM345" i="24" s="1"/>
  <c r="AL367" i="24"/>
  <c r="AM367" i="24" s="1"/>
  <c r="AL386" i="24"/>
  <c r="AM386" i="24" s="1"/>
  <c r="AL409" i="24"/>
  <c r="AM409" i="24" s="1"/>
  <c r="AL427" i="24"/>
  <c r="AM427" i="24" s="1"/>
  <c r="AL452" i="24"/>
  <c r="AM452" i="24" s="1"/>
  <c r="AL499" i="24"/>
  <c r="AM499" i="24" s="1"/>
  <c r="AL563" i="24"/>
  <c r="AM563" i="24" s="1"/>
  <c r="AL74" i="24"/>
  <c r="AM74" i="24" s="1"/>
  <c r="AL82" i="24"/>
  <c r="AM82" i="24" s="1"/>
  <c r="AL90" i="24"/>
  <c r="AM90" i="24" s="1"/>
  <c r="AL98" i="24"/>
  <c r="AM98" i="24" s="1"/>
  <c r="AL106" i="24"/>
  <c r="AM106" i="24" s="1"/>
  <c r="AL114" i="24"/>
  <c r="AM114" i="24" s="1"/>
  <c r="AL122" i="24"/>
  <c r="AM122" i="24" s="1"/>
  <c r="AL129" i="24"/>
  <c r="AM129" i="24" s="1"/>
  <c r="AL136" i="24"/>
  <c r="AM136" i="24" s="1"/>
  <c r="AL144" i="24"/>
  <c r="AM144" i="24" s="1"/>
  <c r="AL151" i="24"/>
  <c r="AM151" i="24" s="1"/>
  <c r="AL158" i="24"/>
  <c r="AM158" i="24" s="1"/>
  <c r="AL165" i="24"/>
  <c r="AM165" i="24" s="1"/>
  <c r="AL173" i="24"/>
  <c r="AM173" i="24" s="1"/>
  <c r="AL180" i="24"/>
  <c r="AM180" i="24" s="1"/>
  <c r="AL187" i="24"/>
  <c r="AM187" i="24" s="1"/>
  <c r="AL195" i="24"/>
  <c r="AM195" i="24" s="1"/>
  <c r="AL204" i="24"/>
  <c r="AM204" i="24" s="1"/>
  <c r="AL215" i="24"/>
  <c r="AM215" i="24" s="1"/>
  <c r="AL229" i="24"/>
  <c r="AM229" i="24" s="1"/>
  <c r="AL241" i="24"/>
  <c r="AM241" i="24" s="1"/>
  <c r="AL262" i="24"/>
  <c r="AM262" i="24" s="1"/>
  <c r="AL284" i="24"/>
  <c r="AM284" i="24" s="1"/>
  <c r="AL307" i="24"/>
  <c r="AM307" i="24" s="1"/>
  <c r="AL328" i="24"/>
  <c r="AM328" i="24" s="1"/>
  <c r="AL346" i="24"/>
  <c r="AM346" i="24" s="1"/>
  <c r="AL369" i="24"/>
  <c r="AM369" i="24" s="1"/>
  <c r="AL388" i="24"/>
  <c r="AM388" i="24" s="1"/>
  <c r="AL410" i="24"/>
  <c r="AM410" i="24" s="1"/>
  <c r="AL431" i="24"/>
  <c r="AM431" i="24" s="1"/>
  <c r="AL454" i="24"/>
  <c r="AM454" i="24" s="1"/>
  <c r="AL512" i="24"/>
  <c r="AM512" i="24" s="1"/>
  <c r="AL220" i="24"/>
  <c r="AM220" i="24" s="1"/>
  <c r="AL236" i="24"/>
  <c r="AM236" i="24" s="1"/>
  <c r="AL244" i="24"/>
  <c r="AM244" i="24" s="1"/>
  <c r="AL250" i="24"/>
  <c r="AM250" i="24" s="1"/>
  <c r="AL257" i="24"/>
  <c r="AM257" i="24" s="1"/>
  <c r="AL265" i="24"/>
  <c r="AM265" i="24" s="1"/>
  <c r="AL273" i="24"/>
  <c r="AM273" i="24" s="1"/>
  <c r="AL280" i="24"/>
  <c r="AM280" i="24" s="1"/>
  <c r="AL286" i="24"/>
  <c r="AM286" i="24" s="1"/>
  <c r="AL294" i="24"/>
  <c r="AM294" i="24" s="1"/>
  <c r="AL302" i="24"/>
  <c r="AM302" i="24" s="1"/>
  <c r="AL316" i="24"/>
  <c r="AM316" i="24" s="1"/>
  <c r="AL323" i="24"/>
  <c r="AM323" i="24" s="1"/>
  <c r="AL331" i="24"/>
  <c r="AM331" i="24" s="1"/>
  <c r="AL339" i="24"/>
  <c r="AM339" i="24" s="1"/>
  <c r="AL352" i="24"/>
  <c r="AM352" i="24" s="1"/>
  <c r="AL360" i="24"/>
  <c r="AM360" i="24" s="1"/>
  <c r="AL368" i="24"/>
  <c r="AM368" i="24" s="1"/>
  <c r="AL375" i="24"/>
  <c r="AM375" i="24" s="1"/>
  <c r="AL389" i="24"/>
  <c r="AM389" i="24" s="1"/>
  <c r="AL397" i="24"/>
  <c r="AM397" i="24" s="1"/>
  <c r="AL405" i="24"/>
  <c r="AM405" i="24" s="1"/>
  <c r="AL411" i="24"/>
  <c r="AM411" i="24" s="1"/>
  <c r="AL418" i="24"/>
  <c r="AM418" i="24" s="1"/>
  <c r="AL426" i="24"/>
  <c r="AM426" i="24" s="1"/>
  <c r="AL434" i="24"/>
  <c r="AM434" i="24" s="1"/>
  <c r="AL441" i="24"/>
  <c r="AM441" i="24" s="1"/>
  <c r="AL447" i="24"/>
  <c r="AM447" i="24" s="1"/>
  <c r="AL455" i="24"/>
  <c r="AM455" i="24" s="1"/>
  <c r="AL463" i="24"/>
  <c r="AM463" i="24" s="1"/>
  <c r="AL470" i="24"/>
  <c r="AM470" i="24" s="1"/>
  <c r="AL477" i="24"/>
  <c r="AM477" i="24" s="1"/>
  <c r="AL484" i="24"/>
  <c r="AM484" i="24" s="1"/>
  <c r="AL492" i="24"/>
  <c r="AM492" i="24" s="1"/>
  <c r="AL500" i="24"/>
  <c r="AM500" i="24" s="1"/>
  <c r="AL506" i="24"/>
  <c r="AM506" i="24" s="1"/>
  <c r="AL513" i="24"/>
  <c r="AM513" i="24" s="1"/>
  <c r="AL521" i="24"/>
  <c r="AM521" i="24" s="1"/>
  <c r="AL529" i="24"/>
  <c r="AM529" i="24" s="1"/>
  <c r="AL536" i="24"/>
  <c r="AM536" i="24" s="1"/>
  <c r="AL543" i="24"/>
  <c r="AM543" i="24" s="1"/>
  <c r="AL550" i="24"/>
  <c r="AM550" i="24" s="1"/>
  <c r="AL564" i="24"/>
  <c r="AM564" i="24" s="1"/>
  <c r="AL570" i="24"/>
  <c r="AM570" i="24" s="1"/>
  <c r="AL448" i="24"/>
  <c r="AM448" i="24" s="1"/>
  <c r="AL456" i="24"/>
  <c r="AM456" i="24" s="1"/>
  <c r="AL464" i="24"/>
  <c r="AM464" i="24" s="1"/>
  <c r="AL471" i="24"/>
  <c r="AM471" i="24" s="1"/>
  <c r="AL485" i="24"/>
  <c r="AM485" i="24" s="1"/>
  <c r="AL493" i="24"/>
  <c r="AM493" i="24" s="1"/>
  <c r="AL501" i="24"/>
  <c r="AM501" i="24" s="1"/>
  <c r="AL507" i="24"/>
  <c r="AM507" i="24" s="1"/>
  <c r="AL514" i="24"/>
  <c r="AM514" i="24" s="1"/>
  <c r="AL522" i="24"/>
  <c r="AM522" i="24" s="1"/>
  <c r="AL530" i="24"/>
  <c r="AM530" i="24" s="1"/>
  <c r="AL537" i="24"/>
  <c r="AM537" i="24" s="1"/>
  <c r="AL544" i="24"/>
  <c r="AM544" i="24" s="1"/>
  <c r="AL551" i="24"/>
  <c r="AM551" i="24" s="1"/>
  <c r="AL558" i="24"/>
  <c r="AM558" i="24" s="1"/>
  <c r="AL565" i="24"/>
  <c r="AM565" i="24" s="1"/>
  <c r="AL571" i="24"/>
  <c r="AM571" i="24" s="1"/>
  <c r="AL252" i="24"/>
  <c r="AM252" i="24" s="1"/>
  <c r="AL259" i="24"/>
  <c r="AM259" i="24" s="1"/>
  <c r="AL267" i="24"/>
  <c r="AM267" i="24" s="1"/>
  <c r="AL275" i="24"/>
  <c r="AM275" i="24" s="1"/>
  <c r="AL288" i="24"/>
  <c r="AM288" i="24" s="1"/>
  <c r="AL296" i="24"/>
  <c r="AM296" i="24" s="1"/>
  <c r="AL304" i="24"/>
  <c r="AM304" i="24" s="1"/>
  <c r="AL311" i="24"/>
  <c r="AM311" i="24" s="1"/>
  <c r="AL325" i="24"/>
  <c r="AM325" i="24" s="1"/>
  <c r="AL333" i="24"/>
  <c r="AM333" i="24" s="1"/>
  <c r="AL341" i="24"/>
  <c r="AM341" i="24" s="1"/>
  <c r="AL347" i="24"/>
  <c r="AM347" i="24" s="1"/>
  <c r="AL354" i="24"/>
  <c r="AM354" i="24" s="1"/>
  <c r="AL362" i="24"/>
  <c r="AM362" i="24" s="1"/>
  <c r="AL370" i="24"/>
  <c r="AM370" i="24" s="1"/>
  <c r="AL377" i="24"/>
  <c r="AM377" i="24" s="1"/>
  <c r="AL383" i="24"/>
  <c r="AM383" i="24" s="1"/>
  <c r="AL391" i="24"/>
  <c r="AM391" i="24" s="1"/>
  <c r="AL399" i="24"/>
  <c r="AM399" i="24" s="1"/>
  <c r="AL406" i="24"/>
  <c r="AM406" i="24" s="1"/>
  <c r="AL413" i="24"/>
  <c r="AM413" i="24" s="1"/>
  <c r="AL420" i="24"/>
  <c r="AM420" i="24" s="1"/>
  <c r="AL428" i="24"/>
  <c r="AM428" i="24" s="1"/>
  <c r="AL436" i="24"/>
  <c r="AM436" i="24" s="1"/>
  <c r="AL442" i="24"/>
  <c r="AM442" i="24" s="1"/>
  <c r="AL449" i="24"/>
  <c r="AM449" i="24" s="1"/>
  <c r="AL457" i="24"/>
  <c r="AM457" i="24" s="1"/>
  <c r="AL465" i="24"/>
  <c r="AM465" i="24" s="1"/>
  <c r="AL472" i="24"/>
  <c r="AM472" i="24" s="1"/>
  <c r="AL478" i="24"/>
  <c r="AM478" i="24" s="1"/>
  <c r="AL486" i="24"/>
  <c r="AM486" i="24" s="1"/>
  <c r="AL494" i="24"/>
  <c r="AM494" i="24" s="1"/>
  <c r="AL508" i="24"/>
  <c r="AM508" i="24" s="1"/>
  <c r="AL515" i="24"/>
  <c r="AM515" i="24" s="1"/>
  <c r="AL523" i="24"/>
  <c r="AM523" i="24" s="1"/>
  <c r="AL531" i="24"/>
  <c r="AM531" i="24" s="1"/>
  <c r="AL545" i="24"/>
  <c r="AM545" i="24" s="1"/>
  <c r="AL552" i="24"/>
  <c r="AM552" i="24" s="1"/>
  <c r="AL559" i="24"/>
  <c r="AM559" i="24" s="1"/>
  <c r="AL572" i="24"/>
  <c r="AM572" i="24" s="1"/>
  <c r="AL201" i="24"/>
  <c r="AM201" i="24" s="1"/>
  <c r="AL206" i="24"/>
  <c r="AM206" i="24" s="1"/>
  <c r="AL211" i="24"/>
  <c r="AM211" i="24" s="1"/>
  <c r="AL217" i="24"/>
  <c r="AM217" i="24" s="1"/>
  <c r="AL222" i="24"/>
  <c r="AM222" i="24" s="1"/>
  <c r="AL227" i="24"/>
  <c r="AM227" i="24" s="1"/>
  <c r="AL233" i="24"/>
  <c r="AM233" i="24" s="1"/>
  <c r="AL239" i="24"/>
  <c r="AM239" i="24" s="1"/>
  <c r="AL246" i="24"/>
  <c r="AM246" i="24" s="1"/>
  <c r="AL253" i="24"/>
  <c r="AM253" i="24" s="1"/>
  <c r="AL260" i="24"/>
  <c r="AM260" i="24" s="1"/>
  <c r="AL268" i="24"/>
  <c r="AM268" i="24" s="1"/>
  <c r="AL276" i="24"/>
  <c r="AM276" i="24" s="1"/>
  <c r="AL282" i="24"/>
  <c r="AM282" i="24" s="1"/>
  <c r="AL289" i="24"/>
  <c r="AM289" i="24" s="1"/>
  <c r="AL297" i="24"/>
  <c r="AM297" i="24" s="1"/>
  <c r="AL305" i="24"/>
  <c r="AM305" i="24" s="1"/>
  <c r="AL312" i="24"/>
  <c r="AM312" i="24" s="1"/>
  <c r="AL318" i="24"/>
  <c r="AM318" i="24" s="1"/>
  <c r="AL326" i="24"/>
  <c r="AM326" i="24" s="1"/>
  <c r="AL334" i="24"/>
  <c r="AM334" i="24" s="1"/>
  <c r="AL348" i="24"/>
  <c r="AM348" i="24" s="1"/>
  <c r="AL355" i="24"/>
  <c r="AM355" i="24" s="1"/>
  <c r="AL363" i="24"/>
  <c r="AM363" i="24" s="1"/>
  <c r="AL371" i="24"/>
  <c r="AM371" i="24" s="1"/>
  <c r="AL384" i="24"/>
  <c r="AM384" i="24" s="1"/>
  <c r="AL392" i="24"/>
  <c r="AM392" i="24" s="1"/>
  <c r="AL400" i="24"/>
  <c r="AM400" i="24" s="1"/>
  <c r="AL407" i="24"/>
  <c r="AM407" i="24" s="1"/>
  <c r="AL421" i="24"/>
  <c r="AM421" i="24" s="1"/>
  <c r="AL429" i="24"/>
  <c r="AM429" i="24" s="1"/>
  <c r="AL437" i="24"/>
  <c r="AM437" i="24" s="1"/>
  <c r="AL443" i="24"/>
  <c r="AM443" i="24" s="1"/>
  <c r="AL450" i="24"/>
  <c r="AM450" i="24" s="1"/>
  <c r="AL458" i="24"/>
  <c r="AM458" i="24" s="1"/>
  <c r="AL466" i="24"/>
  <c r="AM466" i="24" s="1"/>
  <c r="AL473" i="24"/>
  <c r="AM473" i="24" s="1"/>
  <c r="AL479" i="24"/>
  <c r="AM479" i="24" s="1"/>
  <c r="AL487" i="24"/>
  <c r="AM487" i="24" s="1"/>
  <c r="AL495" i="24"/>
  <c r="AM495" i="24" s="1"/>
  <c r="AL502" i="24"/>
  <c r="AM502" i="24" s="1"/>
  <c r="AL509" i="24"/>
  <c r="AM509" i="24" s="1"/>
  <c r="AL516" i="24"/>
  <c r="AM516" i="24" s="1"/>
  <c r="AL524" i="24"/>
  <c r="AM524" i="24" s="1"/>
  <c r="AL532" i="24"/>
  <c r="AM532" i="24" s="1"/>
  <c r="AL538" i="24"/>
  <c r="AM538" i="24" s="1"/>
  <c r="AL553" i="24"/>
  <c r="AM553" i="24" s="1"/>
  <c r="AL560" i="24"/>
  <c r="AM560" i="24" s="1"/>
  <c r="AL566" i="24"/>
  <c r="AM566" i="24" s="1"/>
  <c r="AL573" i="24"/>
  <c r="AM573" i="24" s="1"/>
  <c r="AL212" i="24"/>
  <c r="AM212" i="24" s="1"/>
  <c r="AL228" i="24"/>
  <c r="AM228" i="24" s="1"/>
  <c r="AL240" i="24"/>
  <c r="AM240" i="24" s="1"/>
  <c r="AL247" i="24"/>
  <c r="AM247" i="24" s="1"/>
  <c r="AL261" i="24"/>
  <c r="AM261" i="24" s="1"/>
  <c r="AL269" i="24"/>
  <c r="AM269" i="24" s="1"/>
  <c r="AL277" i="24"/>
  <c r="AM277" i="24" s="1"/>
  <c r="AL283" i="24"/>
  <c r="AM283" i="24" s="1"/>
  <c r="AL290" i="24"/>
  <c r="AM290" i="24" s="1"/>
  <c r="AL298" i="24"/>
  <c r="AM298" i="24" s="1"/>
  <c r="AL306" i="24"/>
  <c r="AM306" i="24" s="1"/>
  <c r="AL313" i="24"/>
  <c r="AM313" i="24" s="1"/>
  <c r="AL319" i="24"/>
  <c r="AM319" i="24" s="1"/>
  <c r="AL327" i="24"/>
  <c r="AM327" i="24" s="1"/>
  <c r="AL335" i="24"/>
  <c r="AM335" i="24" s="1"/>
  <c r="AL342" i="24"/>
  <c r="AM342" i="24" s="1"/>
  <c r="AL349" i="24"/>
  <c r="AM349" i="24" s="1"/>
  <c r="AL356" i="24"/>
  <c r="AM356" i="24" s="1"/>
  <c r="AL364" i="24"/>
  <c r="AM364" i="24" s="1"/>
  <c r="AL372" i="24"/>
  <c r="AM372" i="24" s="1"/>
  <c r="AL378" i="24"/>
  <c r="AM378" i="24" s="1"/>
  <c r="AL385" i="24"/>
  <c r="AM385" i="24" s="1"/>
  <c r="AL393" i="24"/>
  <c r="AM393" i="24" s="1"/>
  <c r="AL401" i="24"/>
  <c r="AM401" i="24" s="1"/>
  <c r="AL408" i="24"/>
  <c r="AM408" i="24" s="1"/>
  <c r="AL414" i="24"/>
  <c r="AM414" i="24" s="1"/>
  <c r="AL422" i="24"/>
  <c r="AM422" i="24" s="1"/>
  <c r="AL430" i="24"/>
  <c r="AM430" i="24" s="1"/>
  <c r="AL444" i="24"/>
  <c r="AM444" i="24" s="1"/>
  <c r="AL451" i="24"/>
  <c r="AM451" i="24" s="1"/>
  <c r="AL459" i="24"/>
  <c r="AM459" i="24" s="1"/>
  <c r="AL467" i="24"/>
  <c r="AM467" i="24" s="1"/>
  <c r="AL480" i="24"/>
  <c r="AM480" i="24" s="1"/>
  <c r="AL488" i="24"/>
  <c r="AM488" i="24" s="1"/>
  <c r="AL496" i="24"/>
  <c r="AM496" i="24" s="1"/>
  <c r="AL503" i="24"/>
  <c r="AM503" i="24" s="1"/>
  <c r="AL517" i="24"/>
  <c r="AM517" i="24" s="1"/>
  <c r="AL525" i="24"/>
  <c r="AM525" i="24" s="1"/>
  <c r="AL533" i="24"/>
  <c r="AM533" i="24" s="1"/>
  <c r="AL539" i="24"/>
  <c r="AM539" i="24" s="1"/>
  <c r="AL546" i="24"/>
  <c r="AM546" i="24" s="1"/>
  <c r="AL554" i="24"/>
  <c r="AM554" i="24" s="1"/>
  <c r="AL561" i="24"/>
  <c r="AM561" i="24" s="1"/>
  <c r="AL567" i="24"/>
  <c r="AM567" i="24" s="1"/>
  <c r="AL474" i="24"/>
  <c r="AM474" i="24" s="1"/>
  <c r="AL481" i="24"/>
  <c r="AM481" i="24" s="1"/>
  <c r="AL489" i="24"/>
  <c r="AM489" i="24" s="1"/>
  <c r="AL497" i="24"/>
  <c r="AM497" i="24" s="1"/>
  <c r="AL504" i="24"/>
  <c r="AM504" i="24" s="1"/>
  <c r="AL510" i="24"/>
  <c r="AM510" i="24" s="1"/>
  <c r="AL518" i="24"/>
  <c r="AM518" i="24" s="1"/>
  <c r="AL526" i="24"/>
  <c r="AM526" i="24" s="1"/>
  <c r="AL540" i="24"/>
  <c r="AM540" i="24" s="1"/>
  <c r="AL547" i="24"/>
  <c r="AM547" i="24" s="1"/>
  <c r="AL555" i="24"/>
  <c r="AM555" i="24" s="1"/>
  <c r="AL568" i="24"/>
  <c r="AM568" i="24" s="1"/>
  <c r="AL574" i="24"/>
  <c r="AM574" i="24" s="1"/>
  <c r="AL224" i="24"/>
  <c r="AM224" i="24" s="1"/>
  <c r="AL242" i="24"/>
  <c r="AM242" i="24" s="1"/>
  <c r="AL249" i="24"/>
  <c r="AM249" i="24" s="1"/>
  <c r="AL255" i="24"/>
  <c r="AM255" i="24" s="1"/>
  <c r="AL263" i="24"/>
  <c r="AM263" i="24" s="1"/>
  <c r="AL271" i="24"/>
  <c r="AM271" i="24" s="1"/>
  <c r="AL278" i="24"/>
  <c r="AM278" i="24" s="1"/>
  <c r="AL285" i="24"/>
  <c r="AM285" i="24" s="1"/>
  <c r="AL292" i="24"/>
  <c r="AM292" i="24" s="1"/>
  <c r="AL300" i="24"/>
  <c r="AM300" i="24" s="1"/>
  <c r="AL308" i="24"/>
  <c r="AM308" i="24" s="1"/>
  <c r="AL314" i="24"/>
  <c r="AM314" i="24" s="1"/>
  <c r="AL321" i="24"/>
  <c r="AM321" i="24" s="1"/>
  <c r="AL329" i="24"/>
  <c r="AM329" i="24" s="1"/>
  <c r="AL337" i="24"/>
  <c r="AM337" i="24" s="1"/>
  <c r="AL344" i="24"/>
  <c r="AM344" i="24" s="1"/>
  <c r="AL350" i="24"/>
  <c r="AM350" i="24" s="1"/>
  <c r="AL358" i="24"/>
  <c r="AM358" i="24" s="1"/>
  <c r="AL366" i="24"/>
  <c r="AM366" i="24" s="1"/>
  <c r="AL380" i="24"/>
  <c r="AM380" i="24" s="1"/>
  <c r="AL387" i="24"/>
  <c r="AM387" i="24" s="1"/>
  <c r="AL395" i="24"/>
  <c r="AM395" i="24" s="1"/>
  <c r="AL403" i="24"/>
  <c r="AM403" i="24" s="1"/>
  <c r="AL416" i="24"/>
  <c r="AM416" i="24" s="1"/>
  <c r="AL424" i="24"/>
  <c r="AM424" i="24" s="1"/>
  <c r="AL432" i="24"/>
  <c r="AM432" i="24" s="1"/>
  <c r="AL439" i="24"/>
  <c r="AM439" i="24" s="1"/>
  <c r="AL453" i="24"/>
  <c r="AM453" i="24" s="1"/>
  <c r="AL461" i="24"/>
  <c r="AM461" i="24" s="1"/>
  <c r="AL469" i="24"/>
  <c r="AM469" i="24" s="1"/>
  <c r="AL475" i="24"/>
  <c r="AM475" i="24" s="1"/>
  <c r="AL482" i="24"/>
  <c r="AM482" i="24" s="1"/>
  <c r="AL490" i="24"/>
  <c r="AM490" i="24" s="1"/>
  <c r="AL498" i="24"/>
  <c r="AM498" i="24" s="1"/>
  <c r="AL505" i="24"/>
  <c r="AM505" i="24" s="1"/>
  <c r="AL511" i="24"/>
  <c r="AM511" i="24" s="1"/>
  <c r="AL519" i="24"/>
  <c r="AM519" i="24" s="1"/>
  <c r="AL527" i="24"/>
  <c r="AM527" i="24" s="1"/>
  <c r="AL534" i="24"/>
  <c r="AM534" i="24" s="1"/>
  <c r="AL541" i="24"/>
  <c r="AM541" i="24" s="1"/>
  <c r="AL548" i="24"/>
  <c r="AM548" i="24" s="1"/>
  <c r="AL556" i="24"/>
  <c r="AM556" i="24" s="1"/>
  <c r="AL562" i="24"/>
  <c r="AM562" i="24" s="1"/>
  <c r="AI711" i="4" l="1"/>
  <c r="AK1971" i="4"/>
  <c r="B1978" i="4" s="1"/>
  <c r="AI1971" i="4"/>
  <c r="B1977" i="4" s="1"/>
  <c r="N148" i="10"/>
  <c r="N144" i="10"/>
  <c r="N140" i="10"/>
  <c r="N136" i="10"/>
  <c r="N132" i="10"/>
  <c r="N128" i="10"/>
  <c r="N124" i="10"/>
  <c r="N120" i="10"/>
  <c r="N116" i="10"/>
  <c r="N112" i="10"/>
  <c r="N108" i="10"/>
  <c r="N104" i="10"/>
  <c r="N100" i="10"/>
  <c r="N96" i="10"/>
  <c r="N92" i="10"/>
  <c r="N88" i="10"/>
  <c r="N84" i="10"/>
  <c r="N80" i="10"/>
  <c r="N76" i="10"/>
  <c r="N72" i="10"/>
  <c r="N68" i="10"/>
  <c r="N64" i="10"/>
  <c r="N60" i="10"/>
  <c r="N56" i="10"/>
  <c r="N52" i="10"/>
  <c r="N48" i="10"/>
  <c r="N44" i="10"/>
  <c r="N40" i="10"/>
  <c r="N36" i="10"/>
  <c r="N32" i="10"/>
  <c r="N145" i="11"/>
  <c r="N85" i="11"/>
  <c r="N61" i="11"/>
  <c r="N45" i="11"/>
  <c r="N33" i="11"/>
  <c r="N146" i="10"/>
  <c r="N126" i="10"/>
  <c r="N114" i="10"/>
  <c r="N98" i="10"/>
  <c r="N86" i="10"/>
  <c r="N74" i="10"/>
  <c r="N62" i="10"/>
  <c r="N54" i="10"/>
  <c r="N42" i="10"/>
  <c r="N30" i="10"/>
  <c r="N135" i="11"/>
  <c r="N99" i="11"/>
  <c r="N79" i="11"/>
  <c r="N63" i="11"/>
  <c r="N47" i="11"/>
  <c r="N31" i="11"/>
  <c r="N146" i="11"/>
  <c r="N142" i="11"/>
  <c r="N138" i="11"/>
  <c r="N134" i="11"/>
  <c r="N130" i="11"/>
  <c r="N126" i="11"/>
  <c r="N122" i="11"/>
  <c r="N118" i="11"/>
  <c r="N114" i="11"/>
  <c r="N110" i="11"/>
  <c r="N106" i="11"/>
  <c r="N102" i="11"/>
  <c r="N98" i="11"/>
  <c r="N94" i="11"/>
  <c r="N90" i="11"/>
  <c r="N86" i="11"/>
  <c r="N82" i="11"/>
  <c r="N78" i="11"/>
  <c r="N74" i="11"/>
  <c r="N70" i="11"/>
  <c r="N66" i="11"/>
  <c r="N62" i="11"/>
  <c r="N58" i="11"/>
  <c r="N54" i="11"/>
  <c r="N50" i="11"/>
  <c r="N46" i="11"/>
  <c r="N42" i="11"/>
  <c r="N38" i="11"/>
  <c r="N34" i="11"/>
  <c r="N30" i="11"/>
  <c r="N141" i="11"/>
  <c r="N129" i="11"/>
  <c r="N121" i="11"/>
  <c r="N117" i="11"/>
  <c r="N109" i="11"/>
  <c r="N97" i="11"/>
  <c r="N89" i="11"/>
  <c r="N77" i="11"/>
  <c r="N69" i="11"/>
  <c r="N57" i="11"/>
  <c r="N49" i="11"/>
  <c r="N37" i="11"/>
  <c r="N142" i="10"/>
  <c r="N130" i="10"/>
  <c r="N118" i="10"/>
  <c r="N106" i="10"/>
  <c r="N94" i="10"/>
  <c r="N82" i="10"/>
  <c r="N70" i="10"/>
  <c r="N58" i="10"/>
  <c r="N46" i="10"/>
  <c r="N34" i="10"/>
  <c r="N143" i="11"/>
  <c r="N107" i="11"/>
  <c r="N91" i="11"/>
  <c r="N71" i="11"/>
  <c r="N55" i="11"/>
  <c r="N35" i="11"/>
  <c r="N147" i="10"/>
  <c r="N143" i="10"/>
  <c r="N139" i="10"/>
  <c r="N135" i="10"/>
  <c r="N131" i="10"/>
  <c r="N127" i="10"/>
  <c r="N123" i="10"/>
  <c r="N119" i="10"/>
  <c r="N115" i="10"/>
  <c r="N111" i="10"/>
  <c r="N107" i="10"/>
  <c r="N103" i="10"/>
  <c r="N99" i="10"/>
  <c r="N95" i="10"/>
  <c r="N91" i="10"/>
  <c r="N87" i="10"/>
  <c r="N83" i="10"/>
  <c r="N79" i="10"/>
  <c r="N75" i="10"/>
  <c r="N71" i="10"/>
  <c r="N67" i="10"/>
  <c r="N63" i="10"/>
  <c r="N59" i="10"/>
  <c r="N55" i="10"/>
  <c r="N51" i="10"/>
  <c r="N47" i="10"/>
  <c r="N43" i="10"/>
  <c r="N39" i="10"/>
  <c r="N35" i="10"/>
  <c r="N31" i="10"/>
  <c r="N137" i="11"/>
  <c r="N133" i="11"/>
  <c r="N125" i="11"/>
  <c r="N113" i="11"/>
  <c r="N105" i="11"/>
  <c r="N101" i="11"/>
  <c r="N93" i="11"/>
  <c r="N81" i="11"/>
  <c r="N73" i="11"/>
  <c r="N65" i="11"/>
  <c r="N53" i="11"/>
  <c r="N41" i="11"/>
  <c r="N29" i="11"/>
  <c r="N138" i="10"/>
  <c r="N134" i="10"/>
  <c r="N122" i="10"/>
  <c r="N110" i="10"/>
  <c r="N102" i="10"/>
  <c r="N90" i="10"/>
  <c r="N78" i="10"/>
  <c r="N66" i="10"/>
  <c r="N50" i="10"/>
  <c r="N38" i="10"/>
  <c r="N139" i="11"/>
  <c r="N103" i="11"/>
  <c r="N87" i="11"/>
  <c r="N67" i="11"/>
  <c r="N51" i="11"/>
  <c r="N39" i="11"/>
  <c r="N148" i="11"/>
  <c r="N144" i="11"/>
  <c r="N140" i="11"/>
  <c r="N136" i="11"/>
  <c r="N132" i="11"/>
  <c r="N128" i="11"/>
  <c r="N124" i="11"/>
  <c r="N120" i="11"/>
  <c r="N116" i="11"/>
  <c r="N112" i="11"/>
  <c r="N108" i="11"/>
  <c r="N104" i="11"/>
  <c r="N100" i="11"/>
  <c r="N96" i="11"/>
  <c r="N92" i="11"/>
  <c r="N88" i="11"/>
  <c r="N84" i="11"/>
  <c r="N80" i="11"/>
  <c r="N76" i="11"/>
  <c r="N72" i="11"/>
  <c r="N68" i="11"/>
  <c r="N64" i="11"/>
  <c r="N60" i="11"/>
  <c r="N56" i="11"/>
  <c r="N52" i="11"/>
  <c r="N48" i="11"/>
  <c r="N44" i="11"/>
  <c r="N40" i="11"/>
  <c r="N36" i="11"/>
  <c r="N32" i="11"/>
  <c r="N145" i="10"/>
  <c r="N141" i="10"/>
  <c r="N137" i="10"/>
  <c r="N133" i="10"/>
  <c r="N129" i="10"/>
  <c r="N125" i="10"/>
  <c r="N121" i="10"/>
  <c r="N117" i="10"/>
  <c r="N113" i="10"/>
  <c r="N109" i="10"/>
  <c r="N105" i="10"/>
  <c r="N101" i="10"/>
  <c r="N97" i="10"/>
  <c r="N93" i="10"/>
  <c r="N89" i="10"/>
  <c r="N85" i="10"/>
  <c r="N81" i="10"/>
  <c r="N77" i="10"/>
  <c r="N73" i="10"/>
  <c r="N69" i="10"/>
  <c r="N65" i="10"/>
  <c r="N61" i="10"/>
  <c r="N57" i="10"/>
  <c r="N53" i="10"/>
  <c r="N49" i="10"/>
  <c r="N45" i="10"/>
  <c r="N41" i="10"/>
  <c r="N37" i="10"/>
  <c r="N33" i="10"/>
  <c r="N29" i="10"/>
  <c r="N147" i="11"/>
  <c r="N131" i="11"/>
  <c r="N127" i="11"/>
  <c r="N123" i="11"/>
  <c r="N119" i="11"/>
  <c r="N115" i="11"/>
  <c r="N111" i="11"/>
  <c r="N95" i="11"/>
  <c r="N83" i="11"/>
  <c r="N75" i="11"/>
  <c r="N59" i="11"/>
  <c r="N43" i="11"/>
  <c r="AU1115" i="4"/>
  <c r="B1249" i="4" s="1"/>
  <c r="AI1115" i="4"/>
  <c r="AP1810" i="4"/>
  <c r="AO1810" i="4"/>
  <c r="AI975" i="4"/>
  <c r="B980" i="4" s="1"/>
  <c r="AN1810" i="4"/>
  <c r="B1840" i="4" s="1"/>
  <c r="AN975" i="4"/>
  <c r="B981" i="4" s="1"/>
  <c r="AQ1115" i="4"/>
  <c r="AM1115" i="4"/>
  <c r="Q1115" i="4" s="1"/>
  <c r="AI1998" i="4"/>
  <c r="AJ1998" i="4" s="1"/>
  <c r="B2129" i="4" s="1"/>
  <c r="AM4" i="24"/>
  <c r="AG2120" i="4"/>
  <c r="AZ2120" i="4"/>
  <c r="AX2120" i="4"/>
  <c r="AY2120" i="4"/>
  <c r="BA2120" i="4"/>
  <c r="AO975" i="4"/>
  <c r="B984" i="4" s="1"/>
  <c r="AQ711" i="4"/>
  <c r="AJ975" i="4"/>
  <c r="B983" i="4" s="1"/>
  <c r="AG1691" i="4"/>
  <c r="AG1699" i="4"/>
  <c r="AG1707" i="4"/>
  <c r="AG1715" i="4"/>
  <c r="AG1723" i="4"/>
  <c r="AG1731" i="4"/>
  <c r="AG1739" i="4"/>
  <c r="AG1747" i="4"/>
  <c r="AG1755" i="4"/>
  <c r="AG1763" i="4"/>
  <c r="AG1771" i="4"/>
  <c r="AG1779" i="4"/>
  <c r="AG1787" i="4"/>
  <c r="AG1795" i="4"/>
  <c r="AG1803" i="4"/>
  <c r="AG1701" i="4"/>
  <c r="AG1709" i="4"/>
  <c r="AG1717" i="4"/>
  <c r="AG1725" i="4"/>
  <c r="AG1733" i="4"/>
  <c r="AG1741" i="4"/>
  <c r="AG1757" i="4"/>
  <c r="AG1773" i="4"/>
  <c r="AG1789" i="4"/>
  <c r="AG1805" i="4"/>
  <c r="AG1694" i="4"/>
  <c r="AG1702" i="4"/>
  <c r="AG1710" i="4"/>
  <c r="AG1718" i="4"/>
  <c r="AG1726" i="4"/>
  <c r="AG1734" i="4"/>
  <c r="AG1742" i="4"/>
  <c r="AG1750" i="4"/>
  <c r="AG1758" i="4"/>
  <c r="AG1766" i="4"/>
  <c r="AG1774" i="4"/>
  <c r="AG1782" i="4"/>
  <c r="AG1790" i="4"/>
  <c r="AG1798" i="4"/>
  <c r="AG1806" i="4"/>
  <c r="AG1695" i="4"/>
  <c r="AG1719" i="4"/>
  <c r="AG1743" i="4"/>
  <c r="AG1759" i="4"/>
  <c r="AG1775" i="4"/>
  <c r="AG1791" i="4"/>
  <c r="AG1692" i="4"/>
  <c r="AG1700" i="4"/>
  <c r="AG1708" i="4"/>
  <c r="AG1716" i="4"/>
  <c r="AG1724" i="4"/>
  <c r="AG1732" i="4"/>
  <c r="AG1740" i="4"/>
  <c r="AG1748" i="4"/>
  <c r="AG1756" i="4"/>
  <c r="AG1764" i="4"/>
  <c r="AG1772" i="4"/>
  <c r="AG1780" i="4"/>
  <c r="AG1788" i="4"/>
  <c r="AG1796" i="4"/>
  <c r="AG1804" i="4"/>
  <c r="AG1690" i="4"/>
  <c r="AG1693" i="4"/>
  <c r="AG1749" i="4"/>
  <c r="AG1765" i="4"/>
  <c r="AG1781" i="4"/>
  <c r="AG1797" i="4"/>
  <c r="AG1696" i="4"/>
  <c r="AG1704" i="4"/>
  <c r="AG1712" i="4"/>
  <c r="AG1720" i="4"/>
  <c r="AG1728" i="4"/>
  <c r="AG1736" i="4"/>
  <c r="AG1744" i="4"/>
  <c r="AG1752" i="4"/>
  <c r="AG1760" i="4"/>
  <c r="AG1768" i="4"/>
  <c r="AG1776" i="4"/>
  <c r="AG1784" i="4"/>
  <c r="AG1792" i="4"/>
  <c r="AG1800" i="4"/>
  <c r="AG1808" i="4"/>
  <c r="AG1697" i="4"/>
  <c r="AG1705" i="4"/>
  <c r="AG1713" i="4"/>
  <c r="AG1721" i="4"/>
  <c r="AG1729" i="4"/>
  <c r="AG1737" i="4"/>
  <c r="AG1745" i="4"/>
  <c r="AG1753" i="4"/>
  <c r="AG1761" i="4"/>
  <c r="AG1769" i="4"/>
  <c r="AG1777" i="4"/>
  <c r="AG1785" i="4"/>
  <c r="AG1793" i="4"/>
  <c r="AG1801" i="4"/>
  <c r="AG1809" i="4"/>
  <c r="AG1698" i="4"/>
  <c r="AG1706" i="4"/>
  <c r="AG1714" i="4"/>
  <c r="AG1722" i="4"/>
  <c r="AG1730" i="4"/>
  <c r="AG1738" i="4"/>
  <c r="AG1746" i="4"/>
  <c r="AG1754" i="4"/>
  <c r="AG1762" i="4"/>
  <c r="AG1770" i="4"/>
  <c r="AG1778" i="4"/>
  <c r="AG1786" i="4"/>
  <c r="AG1794" i="4"/>
  <c r="AG1802" i="4"/>
  <c r="AG1703" i="4"/>
  <c r="AG1711" i="4"/>
  <c r="AG1727" i="4"/>
  <c r="AG1735" i="4"/>
  <c r="AG1751" i="4"/>
  <c r="AG1767" i="4"/>
  <c r="AG1783" i="4"/>
  <c r="AG1799" i="4"/>
  <c r="AG1807" i="4"/>
  <c r="AQ1810" i="4"/>
  <c r="AU711" i="4"/>
  <c r="B845" i="4" s="1"/>
  <c r="AM711" i="4"/>
  <c r="Q711" i="4" s="1"/>
  <c r="AM446" i="4"/>
  <c r="Q446" i="4" s="1"/>
  <c r="AU446" i="4"/>
  <c r="B580" i="4" s="1"/>
  <c r="AI446" i="4"/>
  <c r="AQ446" i="4"/>
  <c r="AG308" i="4"/>
  <c r="AK308" i="4"/>
  <c r="B315" i="4" s="1"/>
  <c r="AH308" i="4"/>
  <c r="B312" i="4" s="1"/>
  <c r="AI308" i="4"/>
  <c r="B313" i="4" s="1"/>
  <c r="AJ308" i="4"/>
  <c r="B314" i="4" s="1"/>
  <c r="AI30" i="4"/>
  <c r="AJ30" i="4" s="1"/>
  <c r="B157" i="4" s="1"/>
  <c r="AG152" i="4"/>
  <c r="AX2148" i="4"/>
  <c r="AX2149" i="4"/>
  <c r="AX2150" i="4"/>
  <c r="AG1971" i="4" l="1"/>
  <c r="B1250" i="4"/>
  <c r="B1248" i="4"/>
  <c r="B711" i="4"/>
  <c r="B712" i="4"/>
  <c r="B446" i="4"/>
  <c r="B447" i="4"/>
  <c r="B846" i="4"/>
  <c r="B844" i="4"/>
  <c r="B2124" i="4"/>
  <c r="B581" i="4"/>
  <c r="B579" i="4"/>
  <c r="B1116" i="4"/>
  <c r="B1115" i="4"/>
  <c r="AI853" i="4"/>
  <c r="AJ853" i="4" s="1"/>
  <c r="B985" i="4" s="1"/>
  <c r="AG27" i="11"/>
  <c r="AG27" i="10"/>
  <c r="AX2146" i="4"/>
  <c r="AL2148" i="4"/>
  <c r="AL2146" i="4"/>
  <c r="AL2150" i="4"/>
  <c r="AL2151" i="4"/>
  <c r="AL2147" i="4"/>
  <c r="AL2149" i="4"/>
  <c r="AX2147" i="4"/>
  <c r="AM2149" i="4"/>
  <c r="AM2148" i="4"/>
  <c r="AM2147" i="4"/>
  <c r="AM2151" i="4"/>
  <c r="AM2146" i="4"/>
  <c r="AM2150" i="4"/>
  <c r="AI1849" i="4"/>
  <c r="AJ1849" i="4" s="1"/>
  <c r="B1979" i="4" s="1"/>
  <c r="AI1688" i="4"/>
  <c r="AJ1688" i="4" s="1"/>
  <c r="B1841" i="4" s="1"/>
  <c r="AI589" i="4"/>
  <c r="AJ589" i="4" s="1"/>
  <c r="AI993" i="4"/>
  <c r="AJ993" i="4" s="1"/>
  <c r="AI324" i="4"/>
  <c r="AJ324" i="4" s="1"/>
  <c r="AI186" i="4"/>
  <c r="AJ186" i="4" s="1"/>
  <c r="B316" i="4" s="1"/>
  <c r="AG79" i="11" l="1"/>
  <c r="AG87" i="11"/>
  <c r="AG95" i="11"/>
  <c r="AG103" i="11"/>
  <c r="AG111" i="11"/>
  <c r="AG119" i="11"/>
  <c r="AG127" i="11"/>
  <c r="AG135" i="11"/>
  <c r="AG143" i="11"/>
  <c r="AG126" i="11"/>
  <c r="AG80" i="11"/>
  <c r="AG88" i="11"/>
  <c r="AG96" i="11"/>
  <c r="AG104" i="11"/>
  <c r="AG112" i="11"/>
  <c r="AG120" i="11"/>
  <c r="AG128" i="11"/>
  <c r="AG136" i="11"/>
  <c r="AG144" i="11"/>
  <c r="AG110" i="11"/>
  <c r="AG81" i="11"/>
  <c r="AG89" i="11"/>
  <c r="AG97" i="11"/>
  <c r="AG105" i="11"/>
  <c r="AG113" i="11"/>
  <c r="AG121" i="11"/>
  <c r="AG129" i="11"/>
  <c r="AG137" i="11"/>
  <c r="AG145" i="11"/>
  <c r="AG102" i="11"/>
  <c r="AG82" i="11"/>
  <c r="AG90" i="11"/>
  <c r="AG98" i="11"/>
  <c r="AG106" i="11"/>
  <c r="AG114" i="11"/>
  <c r="AG122" i="11"/>
  <c r="AG130" i="11"/>
  <c r="AG138" i="11"/>
  <c r="AG146" i="11"/>
  <c r="AG118" i="11"/>
  <c r="AG142" i="11"/>
  <c r="AG83" i="11"/>
  <c r="AG91" i="11"/>
  <c r="AG99" i="11"/>
  <c r="AG107" i="11"/>
  <c r="AG115" i="11"/>
  <c r="AG123" i="11"/>
  <c r="AG131" i="11"/>
  <c r="AG139" i="11"/>
  <c r="AG147" i="11"/>
  <c r="AG86" i="11"/>
  <c r="AG84" i="11"/>
  <c r="AG92" i="11"/>
  <c r="AG100" i="11"/>
  <c r="AG108" i="11"/>
  <c r="AG116" i="11"/>
  <c r="AG124" i="11"/>
  <c r="AG132" i="11"/>
  <c r="AG140" i="11"/>
  <c r="AG148" i="11"/>
  <c r="AG134" i="11"/>
  <c r="AG85" i="11"/>
  <c r="AG93" i="11"/>
  <c r="AG101" i="11"/>
  <c r="AG109" i="11"/>
  <c r="AG117" i="11"/>
  <c r="AG125" i="11"/>
  <c r="AG133" i="11"/>
  <c r="AG141" i="11"/>
  <c r="AG94" i="11"/>
  <c r="AG47" i="11"/>
  <c r="AG71" i="11"/>
  <c r="AG76" i="11"/>
  <c r="AG67" i="11"/>
  <c r="AG58" i="11"/>
  <c r="AG49" i="11"/>
  <c r="AG32" i="11"/>
  <c r="AG77" i="11"/>
  <c r="AG68" i="11"/>
  <c r="AG59" i="11"/>
  <c r="AG50" i="11"/>
  <c r="AG41" i="11"/>
  <c r="AG29" i="11"/>
  <c r="AG60" i="11"/>
  <c r="AG42" i="11"/>
  <c r="AG46" i="11"/>
  <c r="AG37" i="11"/>
  <c r="AG65" i="11"/>
  <c r="AG40" i="11"/>
  <c r="AG78" i="11"/>
  <c r="AG45" i="11"/>
  <c r="AG30" i="11"/>
  <c r="AG70" i="11"/>
  <c r="AG69" i="11"/>
  <c r="AG51" i="11"/>
  <c r="AG33" i="11"/>
  <c r="AG56" i="11"/>
  <c r="AG63" i="11"/>
  <c r="AG62" i="11"/>
  <c r="AG61" i="11"/>
  <c r="AG52" i="11"/>
  <c r="AG43" i="11"/>
  <c r="AG34" i="11"/>
  <c r="AG72" i="11"/>
  <c r="AG44" i="11"/>
  <c r="AG31" i="11"/>
  <c r="AG64" i="11"/>
  <c r="AG36" i="11"/>
  <c r="AG73" i="11"/>
  <c r="AG55" i="11"/>
  <c r="AG74" i="11"/>
  <c r="AG57" i="11"/>
  <c r="AG54" i="11"/>
  <c r="AG53" i="11"/>
  <c r="AG35" i="11"/>
  <c r="AG39" i="11"/>
  <c r="AG38" i="11"/>
  <c r="AG48" i="11"/>
  <c r="AG66" i="11"/>
  <c r="AG75" i="11"/>
  <c r="AG30" i="10"/>
  <c r="AG38" i="10"/>
  <c r="AG46" i="10"/>
  <c r="AG54" i="10"/>
  <c r="AG62" i="10"/>
  <c r="AG70" i="10"/>
  <c r="AG78" i="10"/>
  <c r="AG86" i="10"/>
  <c r="AG94" i="10"/>
  <c r="AG102" i="10"/>
  <c r="AG110" i="10"/>
  <c r="AG118" i="10"/>
  <c r="AG126" i="10"/>
  <c r="AG134" i="10"/>
  <c r="AG142" i="10"/>
  <c r="AG69" i="10"/>
  <c r="AG101" i="10"/>
  <c r="AG125" i="10"/>
  <c r="AG31" i="10"/>
  <c r="AG39" i="10"/>
  <c r="AG47" i="10"/>
  <c r="AG55" i="10"/>
  <c r="AG63" i="10"/>
  <c r="AG71" i="10"/>
  <c r="AG79" i="10"/>
  <c r="AG87" i="10"/>
  <c r="AG95" i="10"/>
  <c r="AG103" i="10"/>
  <c r="AG111" i="10"/>
  <c r="AG119" i="10"/>
  <c r="AG127" i="10"/>
  <c r="AG135" i="10"/>
  <c r="AG143" i="10"/>
  <c r="AG77" i="10"/>
  <c r="AG109" i="10"/>
  <c r="AG141" i="10"/>
  <c r="AG32" i="10"/>
  <c r="AG40" i="10"/>
  <c r="AG48" i="10"/>
  <c r="AG56" i="10"/>
  <c r="AG64" i="10"/>
  <c r="AG72" i="10"/>
  <c r="AG80" i="10"/>
  <c r="AG88" i="10"/>
  <c r="AG96" i="10"/>
  <c r="AG104" i="10"/>
  <c r="AG112" i="10"/>
  <c r="AG120" i="10"/>
  <c r="AG128" i="10"/>
  <c r="AG136" i="10"/>
  <c r="AG144" i="10"/>
  <c r="AG85" i="10"/>
  <c r="AG133" i="10"/>
  <c r="AG33" i="10"/>
  <c r="AG41" i="10"/>
  <c r="AG49" i="10"/>
  <c r="AG57" i="10"/>
  <c r="AG65" i="10"/>
  <c r="AG73" i="10"/>
  <c r="AG81" i="10"/>
  <c r="AG89" i="10"/>
  <c r="AG97" i="10"/>
  <c r="AG105" i="10"/>
  <c r="AG113" i="10"/>
  <c r="AG121" i="10"/>
  <c r="AG129" i="10"/>
  <c r="AG137" i="10"/>
  <c r="AG145" i="10"/>
  <c r="AG61" i="10"/>
  <c r="AG29" i="10"/>
  <c r="AG34" i="10"/>
  <c r="AG42" i="10"/>
  <c r="AG50" i="10"/>
  <c r="AG58" i="10"/>
  <c r="AG66" i="10"/>
  <c r="AG74" i="10"/>
  <c r="AG82" i="10"/>
  <c r="AG90" i="10"/>
  <c r="AG98" i="10"/>
  <c r="AG106" i="10"/>
  <c r="AG114" i="10"/>
  <c r="AG122" i="10"/>
  <c r="AG130" i="10"/>
  <c r="AG138" i="10"/>
  <c r="AG146" i="10"/>
  <c r="AG45" i="10"/>
  <c r="AG93" i="10"/>
  <c r="AG117" i="10"/>
  <c r="AG35" i="10"/>
  <c r="AG43" i="10"/>
  <c r="AG51" i="10"/>
  <c r="AG59" i="10"/>
  <c r="AG67" i="10"/>
  <c r="AG75" i="10"/>
  <c r="AG83" i="10"/>
  <c r="AG91" i="10"/>
  <c r="AG99" i="10"/>
  <c r="AG107" i="10"/>
  <c r="AG115" i="10"/>
  <c r="AG123" i="10"/>
  <c r="AG131" i="10"/>
  <c r="AG139" i="10"/>
  <c r="AG147" i="10"/>
  <c r="AG53" i="10"/>
  <c r="AG36" i="10"/>
  <c r="AG44" i="10"/>
  <c r="AG52" i="10"/>
  <c r="AG60" i="10"/>
  <c r="AG68" i="10"/>
  <c r="AG76" i="10"/>
  <c r="AG84" i="10"/>
  <c r="AG92" i="10"/>
  <c r="AG100" i="10"/>
  <c r="AG108" i="10"/>
  <c r="AG116" i="10"/>
  <c r="AG124" i="10"/>
  <c r="AG132" i="10"/>
  <c r="AG140" i="10"/>
  <c r="AG148" i="10"/>
  <c r="AG37" i="10"/>
  <c r="AO34" i="10"/>
  <c r="AO107" i="10"/>
  <c r="AO99" i="10"/>
  <c r="AO125" i="10"/>
  <c r="AO52" i="10"/>
  <c r="AO56" i="10"/>
  <c r="AO90" i="10"/>
  <c r="AO61" i="10"/>
  <c r="AO74" i="10"/>
  <c r="AO48" i="10"/>
  <c r="AO143" i="10"/>
  <c r="AO109" i="10"/>
  <c r="AO75" i="10"/>
  <c r="AO41" i="10"/>
  <c r="AO102" i="10"/>
  <c r="AO76" i="10"/>
  <c r="AO42" i="10"/>
  <c r="AO87" i="10"/>
  <c r="AO73" i="10"/>
  <c r="AO91" i="10"/>
  <c r="AO77" i="10"/>
  <c r="AO103" i="10"/>
  <c r="AO116" i="10"/>
  <c r="AO47" i="10"/>
  <c r="AO147" i="10"/>
  <c r="AO113" i="10"/>
  <c r="AO79" i="10"/>
  <c r="AO45" i="10"/>
  <c r="AO148" i="10"/>
  <c r="AO114" i="10"/>
  <c r="AO88" i="10"/>
  <c r="AO38" i="10"/>
  <c r="AO29" i="10"/>
  <c r="AO115" i="10"/>
  <c r="AO141" i="10"/>
  <c r="AO133" i="10"/>
  <c r="AO145" i="10"/>
  <c r="AO53" i="10"/>
  <c r="AO39" i="10"/>
  <c r="AO86" i="10"/>
  <c r="AO128" i="10"/>
  <c r="AO70" i="10"/>
  <c r="AO72" i="10"/>
  <c r="AO146" i="10"/>
  <c r="AO129" i="10"/>
  <c r="AO134" i="10"/>
  <c r="AO117" i="10"/>
  <c r="AO83" i="10"/>
  <c r="AO49" i="10"/>
  <c r="AO110" i="10"/>
  <c r="AO84" i="10"/>
  <c r="AO50" i="10"/>
  <c r="AO119" i="10"/>
  <c r="AO85" i="10"/>
  <c r="AO51" i="10"/>
  <c r="AO65" i="10"/>
  <c r="AO43" i="10"/>
  <c r="AO69" i="10"/>
  <c r="AO82" i="10"/>
  <c r="AO57" i="10"/>
  <c r="AO118" i="10"/>
  <c r="AO92" i="10"/>
  <c r="AO58" i="10"/>
  <c r="AO32" i="10"/>
  <c r="AO127" i="10"/>
  <c r="AO93" i="10"/>
  <c r="AO59" i="10"/>
  <c r="AO60" i="10"/>
  <c r="AO142" i="10"/>
  <c r="AO121" i="10"/>
  <c r="AO100" i="10"/>
  <c r="AO54" i="10"/>
  <c r="AO97" i="10"/>
  <c r="AO132" i="10"/>
  <c r="AO68" i="10"/>
  <c r="AO120" i="10"/>
  <c r="AO138" i="10"/>
  <c r="AO36" i="10"/>
  <c r="AO101" i="10"/>
  <c r="AO33" i="10"/>
  <c r="AO144" i="10"/>
  <c r="AO44" i="10"/>
  <c r="AO137" i="10"/>
  <c r="AO130" i="10"/>
  <c r="AO105" i="10"/>
  <c r="AO37" i="10"/>
  <c r="AO140" i="10"/>
  <c r="AO80" i="10"/>
  <c r="AO81" i="10"/>
  <c r="AO112" i="10"/>
  <c r="AO66" i="10"/>
  <c r="AO96" i="10"/>
  <c r="AO123" i="10"/>
  <c r="AO55" i="10"/>
  <c r="AO124" i="10"/>
  <c r="AO131" i="10"/>
  <c r="AO63" i="10"/>
  <c r="AO98" i="10"/>
  <c r="AO31" i="10"/>
  <c r="AO108" i="10"/>
  <c r="AO126" i="10"/>
  <c r="AO104" i="10"/>
  <c r="AO135" i="10"/>
  <c r="AO67" i="10"/>
  <c r="AO94" i="10"/>
  <c r="AO78" i="10"/>
  <c r="AO64" i="10"/>
  <c r="AO35" i="10"/>
  <c r="AO62" i="10"/>
  <c r="AO40" i="10"/>
  <c r="AO139" i="10"/>
  <c r="AO71" i="10"/>
  <c r="AO106" i="10"/>
  <c r="AO30" i="10"/>
  <c r="AO136" i="10"/>
  <c r="AO111" i="10"/>
  <c r="AO95" i="10"/>
  <c r="AO122" i="10"/>
  <c r="AO46" i="10"/>
  <c r="AO89" i="10"/>
  <c r="AO94" i="11"/>
  <c r="AO83" i="11"/>
  <c r="AO108" i="11"/>
  <c r="AO61" i="11"/>
  <c r="AO63" i="11"/>
  <c r="AO137" i="11"/>
  <c r="AO79" i="11"/>
  <c r="AO135" i="11"/>
  <c r="AO64" i="11"/>
  <c r="AO118" i="11"/>
  <c r="AO101" i="11"/>
  <c r="AO116" i="11"/>
  <c r="AO99" i="11"/>
  <c r="AO47" i="11"/>
  <c r="AO50" i="11"/>
  <c r="AO87" i="11"/>
  <c r="AO78" i="11"/>
  <c r="AO92" i="11"/>
  <c r="AO138" i="11"/>
  <c r="AO121" i="11"/>
  <c r="AO136" i="11"/>
  <c r="AO119" i="11"/>
  <c r="AO102" i="11"/>
  <c r="AO89" i="11"/>
  <c r="AO100" i="11"/>
  <c r="AO35" i="11"/>
  <c r="AO65" i="11"/>
  <c r="AO62" i="11"/>
  <c r="AO32" i="11"/>
  <c r="AO76" i="11"/>
  <c r="AO144" i="11"/>
  <c r="AO122" i="11"/>
  <c r="AO105" i="11"/>
  <c r="AO120" i="11"/>
  <c r="AO103" i="11"/>
  <c r="AO86" i="11"/>
  <c r="AO84" i="11"/>
  <c r="AO81" i="11"/>
  <c r="AO33" i="11"/>
  <c r="AO146" i="11"/>
  <c r="AO129" i="11"/>
  <c r="AO53" i="11"/>
  <c r="AO46" i="11"/>
  <c r="AO127" i="11"/>
  <c r="AO60" i="11"/>
  <c r="AO80" i="11"/>
  <c r="AO106" i="11"/>
  <c r="AO77" i="11"/>
  <c r="AO104" i="11"/>
  <c r="AO93" i="11"/>
  <c r="AO111" i="11"/>
  <c r="AO70" i="11"/>
  <c r="AO143" i="11"/>
  <c r="AO68" i="11"/>
  <c r="AO130" i="11"/>
  <c r="AO113" i="11"/>
  <c r="AO72" i="11"/>
  <c r="AO49" i="11"/>
  <c r="AO36" i="11"/>
  <c r="AO48" i="11"/>
  <c r="AO98" i="11"/>
  <c r="AO95" i="11"/>
  <c r="AO97" i="11"/>
  <c r="AO30" i="11"/>
  <c r="AO141" i="11"/>
  <c r="AO43" i="11"/>
  <c r="AO44" i="11"/>
  <c r="AO90" i="11"/>
  <c r="AO39" i="11"/>
  <c r="AO88" i="11"/>
  <c r="AO57" i="11"/>
  <c r="AO54" i="11"/>
  <c r="AO31" i="11"/>
  <c r="AO52" i="11"/>
  <c r="AO96" i="11"/>
  <c r="AO114" i="11"/>
  <c r="AO51" i="11"/>
  <c r="AO91" i="11"/>
  <c r="AO55" i="11"/>
  <c r="AO142" i="11"/>
  <c r="AO125" i="11"/>
  <c r="AO73" i="11"/>
  <c r="AO139" i="11"/>
  <c r="AO29" i="11"/>
  <c r="AO74" i="11"/>
  <c r="AO38" i="11"/>
  <c r="AO147" i="11"/>
  <c r="AO126" i="11"/>
  <c r="AO109" i="11"/>
  <c r="AO71" i="11"/>
  <c r="AO140" i="11"/>
  <c r="AO123" i="11"/>
  <c r="AO41" i="11"/>
  <c r="AO58" i="11"/>
  <c r="AO85" i="11"/>
  <c r="AO56" i="11"/>
  <c r="AO37" i="11"/>
  <c r="AO133" i="11"/>
  <c r="AO69" i="11"/>
  <c r="AO148" i="11"/>
  <c r="AO131" i="11"/>
  <c r="AO82" i="11"/>
  <c r="AO128" i="11"/>
  <c r="AO110" i="11"/>
  <c r="AO45" i="11"/>
  <c r="AO107" i="11"/>
  <c r="AO59" i="11"/>
  <c r="AO42" i="11"/>
  <c r="AO75" i="11"/>
  <c r="AO40" i="11"/>
  <c r="AO134" i="11"/>
  <c r="AO117" i="11"/>
  <c r="AO115" i="11"/>
  <c r="AO67" i="11"/>
  <c r="AO66" i="11"/>
  <c r="AO124" i="11"/>
  <c r="AO112" i="11"/>
  <c r="AO132" i="11"/>
  <c r="AO34" i="11"/>
  <c r="AO145" i="11"/>
  <c r="AM2152" i="4"/>
  <c r="AL2152" i="4"/>
  <c r="B2158" i="4" s="1"/>
  <c r="AO149" i="11" l="1"/>
  <c r="B161" i="11" s="1"/>
  <c r="AO149" i="10"/>
  <c r="B161" i="10" s="1"/>
  <c r="AG149" i="11"/>
  <c r="AI27" i="11"/>
  <c r="AJ27" i="11" s="1"/>
  <c r="B163" i="11" s="1"/>
  <c r="AG149" i="10"/>
  <c r="AI27" i="10"/>
  <c r="AJ27" i="10" s="1"/>
  <c r="B163" i="10" s="1"/>
</calcChain>
</file>

<file path=xl/sharedStrings.xml><?xml version="1.0" encoding="utf-8"?>
<sst xmlns="http://schemas.openxmlformats.org/spreadsheetml/2006/main" count="8599" uniqueCount="5545">
  <si>
    <t>Módulo 1.
Administración Pública de la entidad federativa</t>
  </si>
  <si>
    <t>Índice</t>
  </si>
  <si>
    <t>Presentación</t>
  </si>
  <si>
    <t>Informantes</t>
  </si>
  <si>
    <t>Glosario</t>
  </si>
  <si>
    <t>CONFIDENCIALIDAD</t>
  </si>
  <si>
    <t>OBLIGATORIEDAD</t>
  </si>
  <si>
    <r>
      <t xml:space="preserve">Conforme a lo dispuesto por el </t>
    </r>
    <r>
      <rPr>
        <b/>
        <sz val="9"/>
        <color theme="0"/>
        <rFont val="Arial"/>
        <family val="2"/>
      </rPr>
      <t>Artículo 45</t>
    </r>
    <r>
      <rPr>
        <sz val="9"/>
        <color theme="0"/>
        <rFont val="Arial"/>
        <family val="2"/>
      </rPr>
      <t>, párrafo primero de la</t>
    </r>
    <r>
      <rPr>
        <b/>
        <sz val="9"/>
        <color theme="0"/>
        <rFont val="Arial"/>
        <family val="2"/>
      </rPr>
      <t xml:space="preserve"> Ley del Sistema Nacional de Información Estadística y Geográfica: </t>
    </r>
    <r>
      <rPr>
        <sz val="9"/>
        <color theme="0"/>
        <rFont val="Arial"/>
        <family val="2"/>
      </rPr>
      <t xml:space="preserve">"Los Informantes del Sistema estarán obligados a proporcionar, con veracidad y oportunidad, los datos e informes que les soliciten las autoridades competentes para fines estadísticos, censales y geográficos, y prestarán apoyo a las mismas", así como lo señalado por el </t>
    </r>
    <r>
      <rPr>
        <b/>
        <sz val="9"/>
        <color theme="0"/>
        <rFont val="Arial"/>
        <family val="2"/>
      </rPr>
      <t>Artículo 46</t>
    </r>
    <r>
      <rPr>
        <sz val="9"/>
        <color theme="0"/>
        <rFont val="Arial"/>
        <family val="2"/>
      </rPr>
      <t xml:space="preserve"> de la misma: "[...] Los servidores públicos de la Federación, de las entidades federativas, de los municipios y de las demarcaciones territoriales de la Ciudad de México, tendrán la obligación de proporcionar la información básica que hubieren obtenido en el ejercicio de sus funciones y sirva para generar Información de Interés Nacional, que les solicite el Instituto [...]"</t>
    </r>
  </si>
  <si>
    <t>DERECHOS DE LOS INFORMANTES DEL SISTEMA</t>
  </si>
  <si>
    <t>Los subsistemas son los siguientes:</t>
  </si>
  <si>
    <t>Subsistema Nacional de Información Demográfica y Social.
Subsistema Nacional de Información Económica.
Subsistema Nacional de Información Geográfica, Medio Ambiente, Ordenamiento Territorial y Urbano.
Subsistema Nacional de Información de Gobierno, Seguridad Pública e Impartición de Justicia.</t>
  </si>
  <si>
    <t>Cada uno de estos módulos está conformado, cuando menos, por los siguientes apartados:</t>
  </si>
  <si>
    <t>1) Entrega electrónica:</t>
  </si>
  <si>
    <t>2) Entrega física:</t>
  </si>
  <si>
    <t>Nombre:</t>
  </si>
  <si>
    <t>Correo electrónico:</t>
  </si>
  <si>
    <t>Teléfono:</t>
  </si>
  <si>
    <t>Área o unidad de adscripción:</t>
  </si>
  <si>
    <t>Cargo:</t>
  </si>
  <si>
    <t>FIRMA</t>
  </si>
  <si>
    <t>OBSERVACIONES:</t>
  </si>
  <si>
    <t>Archivo</t>
  </si>
  <si>
    <t>Se refiere al conjunto organizado de documentos producidos o recibidos por los sujetos obligados en el ejercicio de sus atribuciones y funciones, con independencia del soporte, espacio o lugar en el que se resguarden.</t>
  </si>
  <si>
    <t xml:space="preserve">Archivo de concentración </t>
  </si>
  <si>
    <t>Se refiere a aquel integrado por documentos transferidos desde las áreas o unidades productoras, cuyo uso y consulta es esporádica y que permanecen en él hasta su disposición documental.</t>
  </si>
  <si>
    <t>Archivo histórico</t>
  </si>
  <si>
    <t>Se refiere a aquel integrado por documentos de conservación permanente y de relevancia para la memoria nacional, regional o local de carácter público.</t>
  </si>
  <si>
    <t>Archivo de trámite</t>
  </si>
  <si>
    <t>Se refiere a aquel integrado por documentos de archivo de uso cotidiano y necesario para el ejercicio de las atribuciones y funciones de los sujetos obligados.</t>
  </si>
  <si>
    <t>Áreas operativas</t>
  </si>
  <si>
    <t xml:space="preserve">Catálogo de disposición documental </t>
  </si>
  <si>
    <t>Se refiere al registro general y sistemático que establece los valores documentales, la vigencia documental, los plazos de conservación y la disposición documental.</t>
  </si>
  <si>
    <t>Cuadro general de clasificación archivística</t>
  </si>
  <si>
    <t>Se refiere al instrumento técnico que refleja la estructura de un archivo con base en las atribuciones y funciones de cada sujeto obligado.</t>
  </si>
  <si>
    <t>Gestión documental</t>
  </si>
  <si>
    <t>Se refiere al tratamiento integral de la documentación a lo largo de su ciclo vital, a través de la ejecución de procesos de producción, organización, acceso, consulta, valoración documental y conservación.</t>
  </si>
  <si>
    <t>Informante básico</t>
  </si>
  <si>
    <t>Informante complementario 1</t>
  </si>
  <si>
    <t>Informante complementario 2</t>
  </si>
  <si>
    <t>Se refiere al sistema informático que permite la organización y conservación de la información de los archivos administrativos de las instituciones, órganos u organismos gubernamentales, de forma completa, actualizada y con estándares de seguridad.</t>
  </si>
  <si>
    <t>Unidad de correspondencia</t>
  </si>
  <si>
    <t>Instrucciones generales para las preguntas de la sección:</t>
  </si>
  <si>
    <t>Glosario de la sección:</t>
  </si>
  <si>
    <r>
      <t xml:space="preserve">1.- </t>
    </r>
    <r>
      <rPr>
        <b/>
        <i/>
        <sz val="8"/>
        <color theme="1"/>
        <rFont val="Arial"/>
        <family val="2"/>
      </rPr>
      <t xml:space="preserve">Archivo: </t>
    </r>
    <r>
      <rPr>
        <i/>
        <sz val="8"/>
        <color theme="1"/>
        <rFont val="Arial"/>
        <family val="2"/>
      </rPr>
      <t>se refiere al conjunto organizado de documentos producidos o recibidos por los sujetos obligados en el ejercicio de sus atribuciones y funciones, con independencia del soporte, espacio o lugar en el que se resguarden.</t>
    </r>
  </si>
  <si>
    <r>
      <t xml:space="preserve">2.- </t>
    </r>
    <r>
      <rPr>
        <b/>
        <i/>
        <sz val="8"/>
        <color theme="1"/>
        <rFont val="Arial"/>
        <family val="2"/>
      </rPr>
      <t>Gestión documental:</t>
    </r>
    <r>
      <rPr>
        <i/>
        <sz val="8"/>
        <color theme="1"/>
        <rFont val="Arial"/>
        <family val="2"/>
      </rPr>
      <t xml:space="preserve"> se refiere al tratamiento integral de la documentación a lo largo de su ciclo vital, a través de la ejecución de procesos de producción, organización, acceso, consulta, valoración documental y conservación.</t>
    </r>
  </si>
  <si>
    <t>Glosario de la subsección:</t>
  </si>
  <si>
    <r>
      <t xml:space="preserve">1.- </t>
    </r>
    <r>
      <rPr>
        <b/>
        <i/>
        <sz val="8"/>
        <color theme="1"/>
        <rFont val="Arial"/>
        <family val="2"/>
      </rPr>
      <t xml:space="preserve">Catálogo de disposición documental: </t>
    </r>
    <r>
      <rPr>
        <i/>
        <sz val="8"/>
        <color theme="1"/>
        <rFont val="Arial"/>
        <family val="2"/>
      </rPr>
      <t>se refiere al registro general y sistemático que establece los valores documentales, la vigencia documental, los plazos de conservación y la disposición documental.</t>
    </r>
  </si>
  <si>
    <r>
      <t xml:space="preserve">2.- </t>
    </r>
    <r>
      <rPr>
        <b/>
        <i/>
        <sz val="8"/>
        <color theme="1"/>
        <rFont val="Arial"/>
        <family val="2"/>
      </rPr>
      <t xml:space="preserve">Cuadro general de clasificación archivística: </t>
    </r>
    <r>
      <rPr>
        <i/>
        <sz val="8"/>
        <color theme="1"/>
        <rFont val="Arial"/>
        <family val="2"/>
      </rPr>
      <t>se refiere al instrumento técnico que refleja la estructura de un archivo con base en las atribuciones y funciones de cada sujeto obligado.</t>
    </r>
  </si>
  <si>
    <r>
      <t xml:space="preserve">3.- </t>
    </r>
    <r>
      <rPr>
        <b/>
        <i/>
        <sz val="8"/>
        <color theme="1"/>
        <rFont val="Arial"/>
        <family val="2"/>
      </rPr>
      <t>Sistema automatizado de gestión documental y control de documentos:</t>
    </r>
    <r>
      <rPr>
        <i/>
        <sz val="8"/>
        <color theme="1"/>
        <rFont val="Arial"/>
        <family val="2"/>
      </rPr>
      <t xml:space="preserve"> se refiere al sistema informático que permite la organización y conservación de la información de los archivos administrativos de las instituciones, órganos u organismos gubernamentales, de forma completa, actualizada y con estándares de seguridad.</t>
    </r>
  </si>
  <si>
    <t>Nombre de las instituciones</t>
  </si>
  <si>
    <t>Mecanismos de control archivístico y gestión documental</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</si>
  <si>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</si>
  <si>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</si>
  <si>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</si>
  <si>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</si>
  <si>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</si>
  <si>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</si>
  <si>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</si>
  <si>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</si>
  <si>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</si>
  <si>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</si>
  <si>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</si>
  <si>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</si>
  <si>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</si>
  <si>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</si>
  <si>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</si>
  <si>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</si>
  <si>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</si>
  <si>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</si>
  <si>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</si>
  <si>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</si>
  <si>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</si>
  <si>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</si>
  <si>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</si>
  <si>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</si>
  <si>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</si>
  <si>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</si>
  <si>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</si>
  <si>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</si>
  <si>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</si>
  <si>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</si>
  <si>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</si>
  <si>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</si>
  <si>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</si>
  <si>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</si>
  <si>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</si>
  <si>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</si>
  <si>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</si>
  <si>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</si>
  <si>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</si>
  <si>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</si>
  <si>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</si>
  <si>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</si>
  <si>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</si>
  <si>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</si>
  <si>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</si>
  <si>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</si>
  <si>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</si>
  <si>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</si>
  <si>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</si>
  <si>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</si>
  <si>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</si>
  <si>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</si>
  <si>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</si>
  <si>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</si>
  <si>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</si>
  <si>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</si>
  <si>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</si>
  <si>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</si>
  <si>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</si>
  <si>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</si>
  <si>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</si>
  <si>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</si>
  <si>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</si>
  <si>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</si>
  <si>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</si>
  <si>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</si>
  <si>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</si>
  <si>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</si>
  <si>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</si>
  <si>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</si>
  <si>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</si>
  <si>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</si>
  <si>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</si>
  <si>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</si>
  <si>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</si>
  <si>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</si>
  <si>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</si>
  <si>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</si>
  <si>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</si>
  <si>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</si>
  <si>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</si>
  <si>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</si>
  <si>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</si>
  <si>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</si>
  <si>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</si>
  <si>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</si>
  <si>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</si>
  <si>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</si>
  <si>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</si>
  <si>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</si>
  <si>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</si>
  <si>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</si>
  <si>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</si>
  <si>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</si>
  <si>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</si>
  <si>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</si>
  <si>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</si>
  <si>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</si>
  <si>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</si>
  <si>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</si>
  <si>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</si>
  <si>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</si>
  <si>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</si>
  <si>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</si>
  <si>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</si>
  <si>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</si>
  <si>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</si>
  <si>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</si>
  <si>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</si>
  <si>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</si>
  <si>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</si>
  <si>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</si>
  <si>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</si>
  <si>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</si>
  <si>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</si>
  <si>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</si>
  <si>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</si>
  <si>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</si>
  <si>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</si>
  <si>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</si>
  <si>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r>
      <t xml:space="preserve">1.- </t>
    </r>
    <r>
      <rPr>
        <b/>
        <i/>
        <sz val="8"/>
        <color theme="1"/>
        <rFont val="Arial"/>
        <family val="2"/>
      </rPr>
      <t>Archivo de concentración:</t>
    </r>
    <r>
      <rPr>
        <i/>
        <sz val="8"/>
        <color theme="1"/>
        <rFont val="Arial"/>
        <family val="2"/>
      </rPr>
      <t xml:space="preserve"> se refiere a aquel integrado por documentos transferidos desde las áreas o unidades productoras, cuyo uso y consulta es esporádica y que permanecen en él hasta su disposición documental.</t>
    </r>
  </si>
  <si>
    <t>Total</t>
  </si>
  <si>
    <t>Hombres</t>
  </si>
  <si>
    <t>Mujeres</t>
  </si>
  <si>
    <t>S</t>
  </si>
  <si>
    <t>Entidad:</t>
  </si>
  <si>
    <t>Clave:</t>
  </si>
  <si>
    <t>Dicho Sistema se integra por cuatro subsistemas, mismos que permiten agrupar por temas los diversos campos de información de interés nacional, lo que se traduce en la generación, suministro y difusión de información de manera ordenada y bajo esquemas integrales y homogéneos que promuevan el cumplimiento de los objetivos del SNIEG.</t>
  </si>
  <si>
    <t>El SNIGSPIJ tiene como objetivo estratégico institucionalizar y operar un esquema coordinado para la producción, integración, conservación y difusión de información estadística y geográfica de interés nacional, de calidad, pertinente, veraz y oportuna que permita conocer la situación que guardan la gestión y el desempeño de las instituciones públicas que conforman el Estado y sus respectivos poderes en las funciones de gobierno, seguridad pública e impartición de justicia, para apoyar los procesos de diseño, implementación, monitoreo y evaluación de las políticas públicas en estas materias.</t>
  </si>
  <si>
    <t>Censo Nacional de Gobiernos Estatales;
Censo Nacional de Seguridad Pública Estatal; y
Censo Nacional de Sistemas Penitenciarios Estatales.</t>
  </si>
  <si>
    <r>
      <rPr>
        <b/>
        <sz val="9"/>
        <rFont val="Arial"/>
        <family val="2"/>
      </rPr>
      <t>Presentación.</t>
    </r>
    <r>
      <rPr>
        <sz val="9"/>
        <rFont val="Arial"/>
        <family val="2"/>
      </rPr>
      <t xml:space="preserve"> Contiene la introducción general y antecedentes del censo, así como las instrucciones generales para la entrega formal del presente instrumento de captación.</t>
    </r>
  </si>
  <si>
    <r>
      <rPr>
        <b/>
        <sz val="9"/>
        <rFont val="Arial"/>
        <family val="2"/>
      </rPr>
      <t>Cuestionario.</t>
    </r>
    <r>
      <rPr>
        <sz val="9"/>
        <rFont val="Arial"/>
        <family val="2"/>
      </rPr>
      <t xml:space="preserve"> Se integra por cada una de las preguntas destinadas a generar información estadística sobre los aspectos que conforman la estructura temática del presente programa. Con la finalidad de facilitar la ubicación de los temas contenidos, la versión electrónica del mismo se ha dividido en tantas pestañas como secciones son requeridas.</t>
    </r>
  </si>
  <si>
    <r>
      <rPr>
        <b/>
        <sz val="9"/>
        <rFont val="Arial"/>
        <family val="2"/>
      </rPr>
      <t>Glosario.</t>
    </r>
    <r>
      <rPr>
        <sz val="9"/>
        <rFont val="Arial"/>
        <family val="2"/>
      </rPr>
      <t xml:space="preserve"> Contiene un listado de conceptos y definiciones que se consideran relevantes para el llenado del cuestionario.</t>
    </r>
  </si>
  <si>
    <t>Actividad</t>
  </si>
  <si>
    <t>XX de al XX de</t>
  </si>
  <si>
    <t>Revisión de información preliminar por parte de la CE del INEGI y aclaración o ajustes por parte del informante. 
Envío de información preliminar a OC para verificación central.</t>
  </si>
  <si>
    <t>Verificación de información preliminar por parte de OC y aclaración o ajustes de información.
Liberación de cuestionario como información definitiva.</t>
  </si>
  <si>
    <t>Destinatario:</t>
  </si>
  <si>
    <t>Extensión:</t>
  </si>
  <si>
    <t>INFORMANTE BÁSICO</t>
  </si>
  <si>
    <t>Primer apellido:</t>
  </si>
  <si>
    <t>Segundo apellido:</t>
  </si>
  <si>
    <t>Institución u órgano:</t>
  </si>
  <si>
    <t>INFORMANTE COMPLEMENTARIO 1</t>
  </si>
  <si>
    <t>INFORMANTE COMPLEMENTARIO 2</t>
  </si>
  <si>
    <t xml:space="preserve">No. </t>
  </si>
  <si>
    <t>Primer apellido</t>
  </si>
  <si>
    <t>Segundo apellido</t>
  </si>
  <si>
    <t xml:space="preserve">Unidad administrativa de adscripción </t>
  </si>
  <si>
    <t xml:space="preserve">Cargo o puesto </t>
  </si>
  <si>
    <t>Correo electrónico</t>
  </si>
  <si>
    <t>Dirección General de Administración</t>
  </si>
  <si>
    <t>Se refiere a aquellas que integran el sistema institucional de archivos, las cuales son la unidad de correspondencia, archivo de trámite, archivo de concentración y, en su caso, histórico.</t>
  </si>
  <si>
    <t>Participantes</t>
  </si>
  <si>
    <r>
      <t xml:space="preserve">3.- </t>
    </r>
    <r>
      <rPr>
        <b/>
        <i/>
        <sz val="8"/>
        <color theme="1"/>
        <rFont val="Arial"/>
        <family val="2"/>
      </rPr>
      <t>Archivo histórico:</t>
    </r>
    <r>
      <rPr>
        <i/>
        <sz val="8"/>
        <color theme="1"/>
        <rFont val="Arial"/>
        <family val="2"/>
      </rPr>
      <t xml:space="preserve"> se refiere a aquel integrado por documentos de conservación permanente y de relevancia para la memoria nacional, regional o local de carácter público.</t>
    </r>
  </si>
  <si>
    <t>En caso de tener algún comentario u observación al dato registrado en la respuesta de la presente pregunta, o los datos que derivan de la misma, favor de anotarlo en el siguiente espacio. De lo contrario, déjelo en blanco.</t>
  </si>
  <si>
    <t>Equipo para la digitalización</t>
  </si>
  <si>
    <t>Equipo de microfilmación</t>
  </si>
  <si>
    <t>Archivo de concentración</t>
  </si>
  <si>
    <t>No aplica</t>
  </si>
  <si>
    <t>(1 de 2)</t>
  </si>
  <si>
    <t>(2 de 2)</t>
  </si>
  <si>
    <t>Mobiliario especializado</t>
  </si>
  <si>
    <t>Extintores de fuego</t>
  </si>
  <si>
    <t>Programa y/o protocolo de protección civil</t>
  </si>
  <si>
    <t>Detectores de humo</t>
  </si>
  <si>
    <t>Equipo para el monitoreo de temperatura</t>
  </si>
  <si>
    <t>Equipo para el control de humedad</t>
  </si>
  <si>
    <t>Serie documental</t>
  </si>
  <si>
    <t>Espacio disponible</t>
  </si>
  <si>
    <t>Controles de préstamo y consulta de expedientes</t>
  </si>
  <si>
    <t>Inventario de archivo de concentración</t>
  </si>
  <si>
    <t>Inventario de archivo de trámite</t>
  </si>
  <si>
    <t>Controles de conservación y restauración de documentos</t>
  </si>
  <si>
    <t>Inventarios de transferencia primaria</t>
  </si>
  <si>
    <t>Inventarios de transferencia secundaria</t>
  </si>
  <si>
    <t>Inventarios de baja documental</t>
  </si>
  <si>
    <t>Personal adscrito</t>
  </si>
  <si>
    <t>Instrucciones generales para las preguntas del apartado:</t>
  </si>
  <si>
    <t>Políticas de seguridad</t>
  </si>
  <si>
    <t>Seguridad organizacional</t>
  </si>
  <si>
    <t>Clasificación y control de activos</t>
  </si>
  <si>
    <t>Seguridad física y de entorno</t>
  </si>
  <si>
    <t>Desarrollo y mantenimiento de sistemas</t>
  </si>
  <si>
    <t>Continuidad de las actividades</t>
  </si>
  <si>
    <t>Requerimientos legales y auditoría</t>
  </si>
  <si>
    <t>Tipo de tratamiento que reciben los documentos electrónicos</t>
  </si>
  <si>
    <t>Se incorporan a expedientes electrónicos</t>
  </si>
  <si>
    <t>Se imprimen y se integran a un expediente de archivo de soporte en papel</t>
  </si>
  <si>
    <t>Se guardan en CD y/o USB</t>
  </si>
  <si>
    <t>Glosario del apartado:</t>
  </si>
  <si>
    <t>Cantidad</t>
  </si>
  <si>
    <t xml:space="preserve">Unidad de correspondencia </t>
  </si>
  <si>
    <r>
      <t xml:space="preserve">Archivo de trámite
</t>
    </r>
    <r>
      <rPr>
        <i/>
        <sz val="8"/>
        <color theme="1"/>
        <rFont val="Arial"/>
        <family val="2"/>
      </rPr>
      <t>(en general)</t>
    </r>
  </si>
  <si>
    <r>
      <t xml:space="preserve">Archivo de concentración
</t>
    </r>
    <r>
      <rPr>
        <i/>
        <sz val="8"/>
        <color theme="1"/>
        <rFont val="Arial"/>
        <family val="2"/>
      </rPr>
      <t>(repositorio principal)</t>
    </r>
  </si>
  <si>
    <r>
      <t xml:space="preserve">De conformidad con lo previsto en el </t>
    </r>
    <r>
      <rPr>
        <b/>
        <sz val="9"/>
        <color theme="0"/>
        <rFont val="Arial"/>
        <family val="2"/>
      </rPr>
      <t>Artículo 41</t>
    </r>
    <r>
      <rPr>
        <sz val="9"/>
        <color theme="0"/>
        <rFont val="Arial"/>
        <family val="2"/>
      </rPr>
      <t xml:space="preserve"> de la </t>
    </r>
    <r>
      <rPr>
        <b/>
        <sz val="9"/>
        <color theme="0"/>
        <rFont val="Arial"/>
        <family val="2"/>
      </rPr>
      <t>Ley del Sistema Nacional de Información Estadística y Geográfica</t>
    </r>
    <r>
      <rPr>
        <sz val="9"/>
        <color theme="0"/>
        <rFont val="Arial"/>
        <family val="2"/>
      </rPr>
      <t>, los informantes del Sistema tendrán el derecho de solicitar al Instituto Nacional de Estadística y Geografía que sean rectificados los datos que les conciernan, para lo cual deberán demostrar que son inexactos, incompletos o equívocos.</t>
    </r>
  </si>
  <si>
    <t>Instrucciones generales:</t>
  </si>
  <si>
    <t>Colonia</t>
  </si>
  <si>
    <t>Latitud</t>
  </si>
  <si>
    <t>Longitud</t>
  </si>
  <si>
    <t>.</t>
  </si>
  <si>
    <t>Complemento 1</t>
  </si>
  <si>
    <t>Complemento 2</t>
  </si>
  <si>
    <t>Último grado de estudios</t>
  </si>
  <si>
    <r>
      <t xml:space="preserve">Nivel de escolaridad
</t>
    </r>
    <r>
      <rPr>
        <i/>
        <sz val="8"/>
        <color theme="1"/>
        <rFont val="Arial"/>
        <family val="2"/>
      </rPr>
      <t>(ver catálogo)</t>
    </r>
  </si>
  <si>
    <r>
      <t xml:space="preserve">Estatus 
</t>
    </r>
    <r>
      <rPr>
        <i/>
        <sz val="8"/>
        <color theme="1"/>
        <rFont val="Arial"/>
        <family val="2"/>
      </rPr>
      <t>(ver catálogo)</t>
    </r>
  </si>
  <si>
    <r>
      <t xml:space="preserve">Sexo
</t>
    </r>
    <r>
      <rPr>
        <i/>
        <sz val="8"/>
        <color theme="1"/>
        <rFont val="Arial"/>
        <family val="2"/>
      </rPr>
      <t xml:space="preserve">(ver catálogo) </t>
    </r>
  </si>
  <si>
    <r>
      <t xml:space="preserve">Régimen de contratación
</t>
    </r>
    <r>
      <rPr>
        <i/>
        <sz val="8"/>
        <color theme="1"/>
        <rFont val="Arial"/>
        <family val="2"/>
      </rPr>
      <t xml:space="preserve">(ver catálogo) </t>
    </r>
  </si>
  <si>
    <r>
      <t xml:space="preserve">Edad
</t>
    </r>
    <r>
      <rPr>
        <i/>
        <sz val="8"/>
        <color theme="1"/>
        <rFont val="Arial"/>
        <family val="2"/>
      </rPr>
      <t>(años)</t>
    </r>
  </si>
  <si>
    <r>
      <t xml:space="preserve">Grupo de mando
</t>
    </r>
    <r>
      <rPr>
        <i/>
        <sz val="8"/>
        <color theme="1"/>
        <rFont val="Arial"/>
        <family val="2"/>
      </rPr>
      <t xml:space="preserve">(ver catálogo) </t>
    </r>
  </si>
  <si>
    <r>
      <t xml:space="preserve">Otro grupo de mando:
</t>
    </r>
    <r>
      <rPr>
        <i/>
        <sz val="8"/>
        <color theme="1"/>
        <rFont val="Arial"/>
        <family val="2"/>
      </rPr>
      <t>(especifique)</t>
    </r>
  </si>
  <si>
    <t>Catálogo de sexo</t>
  </si>
  <si>
    <t>Hombre</t>
  </si>
  <si>
    <t>Mujer</t>
  </si>
  <si>
    <t>Honorarios</t>
  </si>
  <si>
    <t>Catálogo de grupo de mando</t>
  </si>
  <si>
    <t>Secretaría de Estado</t>
  </si>
  <si>
    <t>Jefatura de Unidad o equivalente</t>
  </si>
  <si>
    <t>Dirección General o equivalente</t>
  </si>
  <si>
    <t>Dirección General Adjunta o equivalente</t>
  </si>
  <si>
    <r>
      <t xml:space="preserve">Otro grupo de mando </t>
    </r>
    <r>
      <rPr>
        <i/>
        <sz val="8"/>
        <color theme="1"/>
        <rFont val="Arial"/>
        <family val="2"/>
      </rPr>
      <t>(especifique)</t>
    </r>
  </si>
  <si>
    <t>Catálogo de nivel de escolaridad</t>
  </si>
  <si>
    <t>Ninguno</t>
  </si>
  <si>
    <t>Secundaria</t>
  </si>
  <si>
    <t>Preparatoria</t>
  </si>
  <si>
    <t>Carrera técnica o carrera comercial</t>
  </si>
  <si>
    <t>Licenciatura</t>
  </si>
  <si>
    <t>Maestría</t>
  </si>
  <si>
    <t>Doctorado</t>
  </si>
  <si>
    <t>Catálogo de estatus del nivel de escolaridad</t>
  </si>
  <si>
    <t>Cursando</t>
  </si>
  <si>
    <t>Inconcluso</t>
  </si>
  <si>
    <t>Concluido</t>
  </si>
  <si>
    <t xml:space="preserve">Titulado </t>
  </si>
  <si>
    <r>
      <t xml:space="preserve">Antigüedad en el servicio público
</t>
    </r>
    <r>
      <rPr>
        <i/>
        <sz val="8"/>
        <color theme="1"/>
        <rFont val="Arial"/>
        <family val="2"/>
      </rPr>
      <t>(años)</t>
    </r>
  </si>
  <si>
    <r>
      <t xml:space="preserve">Antigüedad en el cargo 
</t>
    </r>
    <r>
      <rPr>
        <i/>
        <sz val="8"/>
        <color theme="1"/>
        <rFont val="Arial"/>
        <family val="2"/>
      </rPr>
      <t>(años)</t>
    </r>
  </si>
  <si>
    <r>
      <t xml:space="preserve">Ingresos brutos mensuales
</t>
    </r>
    <r>
      <rPr>
        <i/>
        <sz val="8"/>
        <color theme="1"/>
        <rFont val="Arial"/>
        <family val="2"/>
      </rPr>
      <t>(pesos)</t>
    </r>
  </si>
  <si>
    <t>Para el caso del último grado de estudios, en caso de que registre el código "1" en la columna "Nivel de escolaridad", debe anotar el código "8" en la columna "Estatus".</t>
  </si>
  <si>
    <t>Para el caso del último grado de estudios, en caso de que registre el código "2", "3" o "4" en la columna "Nivel de escolaridad", no puede hacer uso del código "4" en la columna "Estatus".</t>
  </si>
  <si>
    <t>Municipio o demarcación territorial</t>
  </si>
  <si>
    <r>
      <t xml:space="preserve">Archivos histórico
</t>
    </r>
    <r>
      <rPr>
        <i/>
        <sz val="8"/>
        <color theme="1"/>
        <rFont val="Arial"/>
        <family val="2"/>
      </rPr>
      <t>(repositorio principal)</t>
    </r>
  </si>
  <si>
    <r>
      <t xml:space="preserve">Archivo histórico
</t>
    </r>
    <r>
      <rPr>
        <i/>
        <sz val="8"/>
        <color theme="1"/>
        <rFont val="Arial"/>
        <family val="2"/>
      </rPr>
      <t>(repositorio principal)</t>
    </r>
  </si>
  <si>
    <t>Inventario de archivo histórico</t>
  </si>
  <si>
    <t>Recuperación de cuestionario físico con información completa y definitiva, con firma y sello.</t>
  </si>
  <si>
    <t>CENSO NACIONAL DE GOBIERNOS
ESTATALES 2023</t>
  </si>
  <si>
    <t>Sección XII. Administración de archivos y gestión documental</t>
  </si>
  <si>
    <t>2.- Los catálogos utilizados en el presente cuestionario corresponden a denominaciones estándar, de tal forma que si el nombre de alguna categoría no coincide exactamente con la utilizada en su institución, debe registrar los datos en aquella que sea homóloga.</t>
  </si>
  <si>
    <t>XII.1 Mecanismos de control archivístico y gestión documental</t>
  </si>
  <si>
    <t>12.1.-</t>
  </si>
  <si>
    <t>Indique, por cada una de las instituciones de la Administración Pública de su entidad federativa, los mecanismos de control archivístico y gestión documental con los que contaban al cierre del año 2022.</t>
  </si>
  <si>
    <t>XII.2 Sistema institucional de archivos</t>
  </si>
  <si>
    <r>
      <t xml:space="preserve">2.- </t>
    </r>
    <r>
      <rPr>
        <b/>
        <i/>
        <sz val="8"/>
        <color theme="1"/>
        <rFont val="Arial"/>
        <family val="2"/>
      </rPr>
      <t>Archivo de trámite:</t>
    </r>
    <r>
      <rPr>
        <i/>
        <sz val="8"/>
        <color theme="1"/>
        <rFont val="Arial"/>
        <family val="2"/>
      </rPr>
      <t xml:space="preserve"> se refiere a aquel integrado por documentos de archivo de uso cotidiano y necesario para el ejercicio de las atribuciones y funciones de los sujetos obligados.</t>
    </r>
  </si>
  <si>
    <r>
      <t xml:space="preserve">4.- </t>
    </r>
    <r>
      <rPr>
        <b/>
        <i/>
        <sz val="8"/>
        <color theme="1"/>
        <rFont val="Arial"/>
        <family val="2"/>
      </rPr>
      <t>Áreas operativas:</t>
    </r>
    <r>
      <rPr>
        <i/>
        <sz val="8"/>
        <color theme="1"/>
        <rFont val="Arial"/>
        <family val="2"/>
      </rPr>
      <t xml:space="preserve"> se refiere a aquellas que integran el sistema institucional de archivos, las cuales son la unidad de correspondencia, archivo de trámite, archivo de concentración y, en su caso, histórico.</t>
    </r>
  </si>
  <si>
    <r>
      <t xml:space="preserve">5.- </t>
    </r>
    <r>
      <rPr>
        <b/>
        <i/>
        <sz val="8"/>
        <color theme="1"/>
        <rFont val="Arial"/>
        <family val="2"/>
      </rPr>
      <t>Repositorio:</t>
    </r>
    <r>
      <rPr>
        <i/>
        <sz val="8"/>
        <color theme="1"/>
        <rFont val="Arial"/>
        <family val="2"/>
      </rPr>
      <t xml:space="preserve"> se refiere al espacio o lugar de determinada área operativa donde se resguardan los documentos producidos y recibidos por los sujetos obligados en el ejercicio de sus atribuciones y funciones.</t>
    </r>
  </si>
  <si>
    <r>
      <t xml:space="preserve">6.- </t>
    </r>
    <r>
      <rPr>
        <b/>
        <i/>
        <sz val="8"/>
        <color theme="1"/>
        <rFont val="Arial"/>
        <family val="2"/>
      </rPr>
      <t>Sistema institucional de archivos:</t>
    </r>
    <r>
      <rPr>
        <i/>
        <sz val="8"/>
        <color theme="1"/>
        <rFont val="Arial"/>
        <family val="2"/>
      </rPr>
      <t xml:space="preserve"> se refiere al conjunto de registros, procesos, procedimientos, criterios, estructuras y funciones que desarrolla cada sujeto obligado derivado de la actividad archivística, de acuerdo con los procesos de gestión documental.</t>
    </r>
  </si>
  <si>
    <r>
      <t xml:space="preserve">7.- </t>
    </r>
    <r>
      <rPr>
        <b/>
        <i/>
        <sz val="8"/>
        <color theme="1"/>
        <rFont val="Arial"/>
        <family val="2"/>
      </rPr>
      <t>Unidad de correspondencia:</t>
    </r>
    <r>
      <rPr>
        <i/>
        <sz val="8"/>
        <color theme="1"/>
        <rFont val="Arial"/>
        <family val="2"/>
      </rPr>
      <t xml:space="preserve"> se refiere a la encargada de brindar los servicios centralizados de recepción y despacho de la correspondencia oficial dentro de las instituciones. Cabe mencionar que en algunos lugares es conocida genéricamente como "Unidad de Correspondencia", "Unidad Central de Correspondencia", “Oficialía de Partes” o “Ventanilla Única”.</t>
    </r>
  </si>
  <si>
    <t>12.2.-</t>
  </si>
  <si>
    <t>Catálogo de tipo de posesión</t>
  </si>
  <si>
    <t>En arrendamiento</t>
  </si>
  <si>
    <t>Otro tipo de posesión</t>
  </si>
  <si>
    <t>No identificado</t>
  </si>
  <si>
    <r>
      <t xml:space="preserve">Extensión
</t>
    </r>
    <r>
      <rPr>
        <i/>
        <sz val="8"/>
        <color theme="1"/>
        <rFont val="Arial"/>
        <family val="2"/>
      </rPr>
      <t>(metros cuadrados)</t>
    </r>
  </si>
  <si>
    <t>,</t>
  </si>
  <si>
    <t>1.- El listado de instituciones que se despliega corresponde al que registró como respuesta en la pregunta 1.1 de la sección I del módulo 1 de este censo.</t>
  </si>
  <si>
    <t>Pregunta 12.2</t>
  </si>
  <si>
    <t>2.- Para cada institución, en caso de que haya seleccionado el código "2", "3" o "9" en la columna "¿Contaba con el área operativa?" del apartado "Archivo de concentración" de la pregunta 12.2, no puede registrar información en el presente complemento.</t>
  </si>
  <si>
    <t>2.- Para cada institución, en caso de que haya seleccionado el código "2", "3" o "9" en la columna "¿Contaba con el área operativa?" del apartado "Archivo histórico" de la pregunta 12.2, no puede registrar información en el presente complemento.</t>
  </si>
  <si>
    <t>Para el caso de la edad, debe considerar los años cumplidos al 31 de diciembre de 2022.</t>
  </si>
  <si>
    <t>Para el caso del último grado de estudios, seleccione en la primera columna el último nivel de escolaridad cursado de acuerdo con las opciones del catálogo. En la columna "Estatus" debe indicar la opción que corresponda de acuerdo con el tipo de conclusión de dicho nivel al 31 de diciembre de 2022.</t>
  </si>
  <si>
    <t>12.3.-</t>
  </si>
  <si>
    <t>Instrucciones generales para las preguntas de la subsección:</t>
  </si>
  <si>
    <t>12.4.-</t>
  </si>
  <si>
    <t>12.5.-</t>
  </si>
  <si>
    <t>12.6.-</t>
  </si>
  <si>
    <t>12.7.-</t>
  </si>
  <si>
    <r>
      <t xml:space="preserve">Otra herramienta de control y consulta archivística </t>
    </r>
    <r>
      <rPr>
        <i/>
        <sz val="8"/>
        <color theme="1"/>
        <rFont val="Arial"/>
        <family val="2"/>
      </rPr>
      <t>(especifique)</t>
    </r>
  </si>
  <si>
    <r>
      <rPr>
        <sz val="9"/>
        <rFont val="Arial"/>
        <family val="2"/>
      </rPr>
      <t>Otra herramienta de control y consulta archivística:</t>
    </r>
    <r>
      <rPr>
        <sz val="8"/>
        <rFont val="Arial"/>
        <family val="2"/>
      </rPr>
      <t xml:space="preserve">
</t>
    </r>
    <r>
      <rPr>
        <i/>
        <sz val="8"/>
        <rFont val="Arial"/>
        <family val="2"/>
      </rPr>
      <t>(especifique)</t>
    </r>
  </si>
  <si>
    <r>
      <t xml:space="preserve">Otro criterio de organización
</t>
    </r>
    <r>
      <rPr>
        <i/>
        <sz val="8"/>
        <color theme="1"/>
        <rFont val="Arial"/>
        <family val="2"/>
      </rPr>
      <t>(especifique)</t>
    </r>
  </si>
  <si>
    <r>
      <t>Otro mecanismo de conservación documental</t>
    </r>
    <r>
      <rPr>
        <i/>
        <sz val="8"/>
        <color theme="1"/>
        <rFont val="Arial"/>
        <family val="2"/>
      </rPr>
      <t xml:space="preserve"> (especifique)</t>
    </r>
  </si>
  <si>
    <r>
      <rPr>
        <sz val="9"/>
        <rFont val="Arial"/>
        <family val="2"/>
      </rPr>
      <t>Otro mecanismo de conservación documental:</t>
    </r>
    <r>
      <rPr>
        <sz val="8"/>
        <rFont val="Arial"/>
        <family val="2"/>
      </rPr>
      <t xml:space="preserve">
</t>
    </r>
    <r>
      <rPr>
        <i/>
        <sz val="8"/>
        <rFont val="Arial"/>
        <family val="2"/>
      </rPr>
      <t>(especifique)</t>
    </r>
  </si>
  <si>
    <r>
      <t>Otro tipo de equipo informático</t>
    </r>
    <r>
      <rPr>
        <i/>
        <sz val="8"/>
        <color theme="1"/>
        <rFont val="Arial"/>
        <family val="2"/>
      </rPr>
      <t xml:space="preserve"> (especifique)</t>
    </r>
  </si>
  <si>
    <r>
      <rPr>
        <sz val="9"/>
        <rFont val="Arial"/>
        <family val="2"/>
      </rPr>
      <t>Otro tipo de equipo informático:</t>
    </r>
    <r>
      <rPr>
        <sz val="8"/>
        <rFont val="Arial"/>
        <family val="2"/>
      </rPr>
      <t xml:space="preserve">
</t>
    </r>
    <r>
      <rPr>
        <i/>
        <sz val="8"/>
        <rFont val="Arial"/>
        <family val="2"/>
      </rPr>
      <t>(especifique)</t>
    </r>
  </si>
  <si>
    <t>XII.3 Archivo digital</t>
  </si>
  <si>
    <r>
      <t xml:space="preserve">Otro mecanismo de control </t>
    </r>
    <r>
      <rPr>
        <i/>
        <sz val="8"/>
        <color theme="1"/>
        <rFont val="Arial"/>
        <family val="2"/>
      </rPr>
      <t>(especifique)</t>
    </r>
  </si>
  <si>
    <r>
      <t xml:space="preserve">¿Cuenta con algún programa de seguridad de la información?
</t>
    </r>
    <r>
      <rPr>
        <i/>
        <sz val="8"/>
        <color theme="1"/>
        <rFont val="Arial"/>
        <family val="2"/>
      </rPr>
      <t>(1. Sí / 2. En proceso de integración / 3. No / 9. No identificado)</t>
    </r>
  </si>
  <si>
    <t>Mecanismos de control contenidos en el programa de seguridad de la información</t>
  </si>
  <si>
    <t>Multifuncionales</t>
  </si>
  <si>
    <t>Servidores</t>
  </si>
  <si>
    <t>Tabletas electrónicas</t>
  </si>
  <si>
    <t>Computadoras</t>
  </si>
  <si>
    <t>Impresoras</t>
  </si>
  <si>
    <t>Para cada institución, en caso de que seleccione la columna "No identificado" en el apartado "Mecanismos de control contenidos en el programa de seguridad de la información", no puede seleccionar otra columna en dicho apartado.</t>
  </si>
  <si>
    <r>
      <t xml:space="preserve">Otro mecanismo de control:
</t>
    </r>
    <r>
      <rPr>
        <i/>
        <sz val="8"/>
        <color theme="1"/>
        <rFont val="Arial"/>
        <family val="2"/>
      </rPr>
      <t>(especifique)</t>
    </r>
  </si>
  <si>
    <t>12.8.-</t>
  </si>
  <si>
    <r>
      <t xml:space="preserve">Otro tipo de tratamiento
</t>
    </r>
    <r>
      <rPr>
        <i/>
        <sz val="8"/>
        <color theme="1"/>
        <rFont val="Arial"/>
        <family val="2"/>
      </rPr>
      <t>(especifique)</t>
    </r>
  </si>
  <si>
    <r>
      <t xml:space="preserve">¿Genera documentos electrónicos?
</t>
    </r>
    <r>
      <rPr>
        <i/>
        <sz val="8"/>
        <color theme="1"/>
        <rFont val="Arial"/>
        <family val="2"/>
      </rPr>
      <t>(1. Sí / 2. No / 9. No identificado)</t>
    </r>
  </si>
  <si>
    <t>Indique, por cada una de las instituciones de la Administración Pública de su entidad federativa, si actualmente genera documentos electrónicos. En caso afirmativo, señale el tipo de tratamiento que reciben.</t>
  </si>
  <si>
    <t>No reciben algún tipo de tratamiento</t>
  </si>
  <si>
    <t>Para cada institución, en caso de que seleccione la columna "No reciben algún tipo de tratamiento" o "No identificado" en el apartado "Tipo de tratamiento que reciben los documentos electrónicos", no puede seleccionar otra columna en dicho apartado.</t>
  </si>
  <si>
    <r>
      <t xml:space="preserve">Otro tipo de tratamiento:
</t>
    </r>
    <r>
      <rPr>
        <i/>
        <sz val="8"/>
        <color theme="1"/>
        <rFont val="Arial"/>
        <family val="2"/>
      </rPr>
      <t>(especifique)</t>
    </r>
  </si>
  <si>
    <t>12.9.-</t>
  </si>
  <si>
    <t>12.10.-</t>
  </si>
  <si>
    <t>Instrucción general para las preguntas de la subsección:</t>
  </si>
  <si>
    <t>XII.4 Recursos humanos</t>
  </si>
  <si>
    <t>12.11.-</t>
  </si>
  <si>
    <t>Perfil de la persona coordinadora general de archivos</t>
  </si>
  <si>
    <t>Para el caso de los ingresos brutos mensuales, en caso de que la persona coordinadora general de archivos no haya recibido alguna contraprestación por el ejercicio de dicho cargo, anote "NA" (No aplica) en la columna correspondiente y justifíquelo en el recuadro que se encuentra en la parte inferior de los catálogos de respuesta.</t>
  </si>
  <si>
    <t>Para el caso del último grado de estudios, en caso de que registre el código "9" en la columna "Nivel de escolaridad", únicamente puede seleccionar el código "9" en la columna "Estatus".</t>
  </si>
  <si>
    <t>Para el caso de la antigüedad en el servicio público, debe considerar los años en el mismo al 31 de diciembre de 2022, aunque estos no hayan sido continuos y/o en el mismo cargo y/o plaza. En caso de que dicha antigüedad sea menor a 12 meses, debe registrar 0.</t>
  </si>
  <si>
    <t>Para el caso de la antigüedad en el cargo, debe considerar los años continuos en el mismo al 31 de diciembre de 2022. En caso de que dicha antigüedad sea menor a 12 meses, debe registrar 0. En consecuencia, el dato registrado en esta columna debe ser igual o menor al reportado en la columna "Antigüedad en el servicio público".</t>
  </si>
  <si>
    <t>Para el caso del grupo de mando, debe considerar el grupo jerárquico y puesto de referencia tomando como base el catálogo establecido en el Manual de Percepciones de los Servidores Públicos de las Dependencias y Entidades de la Administración Pública Federal (https://dof.gob.mx/nota_detalle.php?codigo=5653647&amp;fecha=31/05/2022#gsc.tab=0).</t>
  </si>
  <si>
    <t>En caso de que seleccione el código "10" en la columna "Grupo de mando", debe anotar el nombre de dicho(s) grupo(s) de mando en el recuadro destinado para tal efecto que se encuentra al final de la tabla de respuesta.</t>
  </si>
  <si>
    <r>
      <t xml:space="preserve">Otro régimen de contratación:
</t>
    </r>
    <r>
      <rPr>
        <i/>
        <sz val="8"/>
        <color theme="1"/>
        <rFont val="Arial"/>
        <family val="2"/>
      </rPr>
      <t>(especifique)</t>
    </r>
  </si>
  <si>
    <t>Catálogo de régimen de contratación</t>
  </si>
  <si>
    <t>Confianza</t>
  </si>
  <si>
    <t>Base</t>
  </si>
  <si>
    <t>Eventual</t>
  </si>
  <si>
    <r>
      <t xml:space="preserve">Otro régimen de contratación </t>
    </r>
    <r>
      <rPr>
        <i/>
        <sz val="8"/>
        <rFont val="Arial"/>
        <family val="2"/>
      </rPr>
      <t>(especifique)</t>
    </r>
  </si>
  <si>
    <t>Preescolar o primaria</t>
  </si>
  <si>
    <t>Subsecretaría de Estado, Oficialía Mayor o equivalente</t>
  </si>
  <si>
    <t>Coordinación, Dirección de Área o equivalente</t>
  </si>
  <si>
    <t>Subdirección de Área o equivalente</t>
  </si>
  <si>
    <t>Jefatura de Departamento o equivalente</t>
  </si>
  <si>
    <t>Enlace o equivalente</t>
  </si>
  <si>
    <t>2.- Únicamente debe considerar aquellas acciones formativas que hayan realizado o consideren realizar alguna evaluación para su acreditación, por lo que no debe considerar aquellas de carácter informativo o de naturaleza similar.</t>
  </si>
  <si>
    <r>
      <rPr>
        <b/>
        <i/>
        <sz val="8"/>
        <rFont val="Arial"/>
        <family val="2"/>
      </rPr>
      <t xml:space="preserve">Presencial: </t>
    </r>
    <r>
      <rPr>
        <i/>
        <sz val="8"/>
        <rFont val="Arial"/>
        <family val="2"/>
      </rPr>
      <t>se refiere a las acciones formativas impartidas presencialmente en un horario y lugar establecido.</t>
    </r>
  </si>
  <si>
    <r>
      <rPr>
        <b/>
        <i/>
        <sz val="8"/>
        <rFont val="Arial"/>
        <family val="2"/>
      </rPr>
      <t xml:space="preserve">En línea: </t>
    </r>
    <r>
      <rPr>
        <i/>
        <sz val="8"/>
        <rFont val="Arial"/>
        <family val="2"/>
      </rPr>
      <t>se refiere a las acciones formativas impartidas en línea, en las cuales los contenidos de capacitación están disponibles en horarios y periodos determinados, con la finalidad de que las personas participantes puedan consultarlos y/o utilizarlos de acuerdo con sus necesidades y disponibilidad de tiempo.</t>
    </r>
  </si>
  <si>
    <r>
      <rPr>
        <b/>
        <i/>
        <sz val="8"/>
        <rFont val="Arial"/>
        <family val="2"/>
      </rPr>
      <t xml:space="preserve">Síncrono: </t>
    </r>
    <r>
      <rPr>
        <i/>
        <sz val="8"/>
        <rFont val="Arial"/>
        <family val="2"/>
      </rPr>
      <t>se refiere a las acciones formativas impartidas en línea que hacen uso de herramientas de comunicación en tiempo real y bajo un horario establecido.</t>
    </r>
  </si>
  <si>
    <t>12.12.-</t>
  </si>
  <si>
    <t>Acciones formativas en la materia impartidas, según medio de presentación</t>
  </si>
  <si>
    <t>Acciones formativas en la materia impartidas y concluidas, según medio de presentación</t>
  </si>
  <si>
    <t>Personal adscrito a las áreas operativas que integran el sistema institucional de archivos capacitado en la materia, según sexo</t>
  </si>
  <si>
    <t xml:space="preserve">Presencial </t>
  </si>
  <si>
    <t>En línea</t>
  </si>
  <si>
    <t>Síncrono</t>
  </si>
  <si>
    <t>En caso de que no se haya realizado alguna acción formativa en determinado tema, anote una "X" en la columna "No se realizaron acciones formativas en la materia" y deje el resto de la fila en blanco.</t>
  </si>
  <si>
    <t>La suma de las cantidades registradas en la columna "Acciones formativas en la materia impartidas y concluidas" debe ser igual o menor a la suma de las cantidades reportadas en la columna "Acciones formativas en la materia impartidas", así como corresponder a su desagregación por tema. En caso de que esta instrucción no le aplique, justifíquelo en el recuadro que se encuentra al final de la tabla de respuesta.</t>
  </si>
  <si>
    <t>En caso de que alguna persona servidora pública haya concluido más de una acción formativa en la materia impartida y concluida entre el 1 de enero y el 31 de diciembre de 2022, debe registrarla tantas veces como sea necesario en el o los temas correspondientes.</t>
  </si>
  <si>
    <t>En caso de que registre algún valor numérico mayor a cero en el numeral 6, debe anotar el nombre de dicho(s) tema(s) en el recuadro destinado para tal efecto que se encuentra al final de la tabla de respuesta.</t>
  </si>
  <si>
    <t>Temas</t>
  </si>
  <si>
    <t>No se realizaron acciones formativas en la materia</t>
  </si>
  <si>
    <t>Acciones formativas en la materia impartidas</t>
  </si>
  <si>
    <t>Acciones formativas en la materia impartidas y concluidas</t>
  </si>
  <si>
    <t xml:space="preserve">1. </t>
  </si>
  <si>
    <t>Marco jurídico en materia de archivos y gestión documental</t>
  </si>
  <si>
    <t xml:space="preserve">2. </t>
  </si>
  <si>
    <t>Resguardo de información y archivos</t>
  </si>
  <si>
    <t xml:space="preserve">3. </t>
  </si>
  <si>
    <r>
      <t xml:space="preserve">Otro tema </t>
    </r>
    <r>
      <rPr>
        <i/>
        <sz val="8"/>
        <color theme="1"/>
        <rFont val="Arial"/>
        <family val="2"/>
      </rPr>
      <t>(especifique)</t>
    </r>
  </si>
  <si>
    <t>Instrucciones generales para la pregunta de la subsección:</t>
  </si>
  <si>
    <t>12.13.-</t>
  </si>
  <si>
    <t>12.14.-</t>
  </si>
  <si>
    <t>XII.5 Recursos presupuestales</t>
  </si>
  <si>
    <t>Anote, por cada una de las instituciones de la Administración Pública de su entidad federativa, el total de presupuesto ejercido durante el año 2022 destinado a la inversión específica para el desarrollo de las actividades de administración de archivos y gestión documental.</t>
  </si>
  <si>
    <t>Preguntas 12.1 a 12.14</t>
  </si>
  <si>
    <r>
      <t xml:space="preserve">Conforme a lo dispuesto por el </t>
    </r>
    <r>
      <rPr>
        <b/>
        <sz val="9"/>
        <color theme="0"/>
        <rFont val="Arial"/>
        <family val="2"/>
      </rPr>
      <t>Artículo 37</t>
    </r>
    <r>
      <rPr>
        <sz val="9"/>
        <color theme="0"/>
        <rFont val="Arial"/>
        <family val="2"/>
      </rPr>
      <t xml:space="preserve">, párrafo primero de la </t>
    </r>
    <r>
      <rPr>
        <b/>
        <sz val="9"/>
        <color theme="0"/>
        <rFont val="Arial"/>
        <family val="2"/>
      </rPr>
      <t>Ley del Sistema Nacional de Información Estadística y Geográfica</t>
    </r>
    <r>
      <rPr>
        <sz val="9"/>
        <color theme="0"/>
        <rFont val="Arial"/>
        <family val="2"/>
      </rPr>
      <t>: "Los datos que proporcionen para fines estadísticos los Informantes del Sistema a las Unidades en términos de la presente Ley, serán estrictamente confidenciales y bajo ninguna circunstancia podrán utilizarse para otro fin que no sea el estadístico."</t>
    </r>
  </si>
  <si>
    <r>
      <t>El Instituto Nacional de Estadística y Geografía (INEGI) presenta la elaboración del</t>
    </r>
    <r>
      <rPr>
        <b/>
        <sz val="9"/>
        <color theme="1"/>
        <rFont val="Arial"/>
        <family val="2"/>
      </rPr>
      <t xml:space="preserve"> Censo Nacional de Gobiernos Estatales (CNGE) 2023</t>
    </r>
    <r>
      <rPr>
        <sz val="9"/>
        <color theme="1"/>
        <rFont val="Arial"/>
        <family val="2"/>
      </rPr>
      <t xml:space="preserve"> como respuesta a su responsabilidad de suministrar a la sociedad y al Estado información de calidad, pertinente, veraz y oportuna, atendiendo el mandato constitucional de normar y coordinar el Sistema Nacional de Información Estadística y Geográfica (SNIEG).</t>
    </r>
  </si>
  <si>
    <t>El Subsistema Nacional de Información de Gobierno, Seguridad Pública e Impartición de Justicia (SNIGSPIJ) fue creado mediante acuerdo de la Junta de Gobierno del INEGI el 8 de diciembre de 2008, quedando establecido como el cuarto Subsistema Nacional de Información según los artículos 17 y 28 bis de la Ley del SNIEG.</t>
  </si>
  <si>
    <t>En el marco de dicho Subsistema, específicamente de los trabajos del Comité Técnico Especializado de Información de Gobierno, desde el año 2009 se iniciaron las actividades de revisión y generación de lo que sería el primer instrumento de captación en materia de gobierno, en el que participaron los representantes de las principales instituciones y organizaciones que convergen en dicha materia.</t>
  </si>
  <si>
    <r>
      <t xml:space="preserve">Posteriormente, en 2011 se realizó el segundo levantamiento de este programa estadístico bajo la denominación de </t>
    </r>
    <r>
      <rPr>
        <i/>
        <sz val="9"/>
        <rFont val="Arial"/>
        <family val="2"/>
      </rPr>
      <t>Censo Nacional de Gobierno 2011. Poder Ejecutivo Estatal (CNG 2011 PEE)</t>
    </r>
    <r>
      <rPr>
        <sz val="9"/>
        <rFont val="Arial"/>
        <family val="2"/>
      </rPr>
      <t xml:space="preserve">. El 20 de diciembre de ese mismo año se publicó en el Diario Oficial de la Federación el acuerdo por el cual la Junta de Gobierno del INEGI determinó como Información de Interés Nacional (IIN) los datos generados por este programa, otorgándoles el carácter de oficiales y de uso obligatorio para la Federación, las entidades federativas, el Distrito Federal (ahora Ciudad de México) y los municipios, siendo a partir de ese momento que se institucionalizó como </t>
    </r>
    <r>
      <rPr>
        <i/>
        <sz val="9"/>
        <rFont val="Arial"/>
        <family val="2"/>
      </rPr>
      <t xml:space="preserve">Censo Nacional de Gobierno, Seguridad Pública y Sistema Penitenciario Estatales, </t>
    </r>
    <r>
      <rPr>
        <sz val="9"/>
        <rFont val="Arial"/>
        <family val="2"/>
      </rPr>
      <t>por lo que dicha edición (con información 2010) se publicó con la denominación de IIN.</t>
    </r>
  </si>
  <si>
    <t>Desde entonces, se continuaron anualmente las labores de levantamiento del CNGSPSPE hasta su última edición en 2020, año a partir del cual se separa este programa estadístico en tres Censos Nacionales de Gobierno; cada uno orientado a las materias específicas de gobierno, seguridad pública y sistema penitenciario:</t>
  </si>
  <si>
    <t>Lo anterior, como resultado de las numerosas e importantes reformas constitucionales realizadas en los últimos años, entre las que destacan aquellas en materia de seguridad pública y combate a la corrupción. En consecuencia, el Estado Mexicano ha venido transitando por un periodo de evolución, crecimiento y diversificación institucional, multiplicando con ello sus obligaciones, responsabilidades y facultades. Desde el punto de vista estadístico, los nuevos arreglos institucionales y compromisos establecidos por ley generaron nuevas necesidades de información, lo que incidió en la necesidad de realizar ajustes en materias y conceptos previamente establecidos.</t>
  </si>
  <si>
    <t>El CNGE 2023 se conforma por los siguientes módulos:</t>
  </si>
  <si>
    <r>
      <rPr>
        <b/>
        <sz val="9"/>
        <rFont val="Arial"/>
        <family val="2"/>
      </rPr>
      <t xml:space="preserve">Informantes. </t>
    </r>
    <r>
      <rPr>
        <sz val="9"/>
        <rFont val="Arial"/>
        <family val="2"/>
      </rPr>
      <t>En este apartado se recaba información sobre las personas servidoras públicas designadas por las Unidades del Estado como responsables de recopilar, integrar y entregar la información requerida en el cuestionario.</t>
    </r>
  </si>
  <si>
    <r>
      <rPr>
        <b/>
        <sz val="9"/>
        <rFont val="Arial"/>
        <family val="2"/>
      </rPr>
      <t xml:space="preserve">Participantes. </t>
    </r>
    <r>
      <rPr>
        <sz val="9"/>
        <rFont val="Arial"/>
        <family val="2"/>
      </rPr>
      <t xml:space="preserve">Presenta un espacio destinado a la identificación de las personas servidoras públicas que participaron en el llenado de cada módulo y/o sección, según corresponda. </t>
    </r>
  </si>
  <si>
    <r>
      <t xml:space="preserve">Considerando la relevancia y diversidad de la información solicitada a través del cuestionario, es necesario que los informantes responsables de su llenado sean personas funcionarias públicas que, por sus atribuciones y actividades cotidianas, cuenten con la información adecuada y necesaria. A efecto de facilitar la recolección de la información solicitada, las personas responsables del llenado del cuestionario pueden auxiliarse de las personas servidoras públicas que integran sus equipos de trabajo. Cuando esto suceda, se solicita que registren sus datos en el apartado </t>
    </r>
    <r>
      <rPr>
        <i/>
        <sz val="9"/>
        <rFont val="Arial"/>
        <family val="2"/>
      </rPr>
      <t>Participantes</t>
    </r>
    <r>
      <rPr>
        <sz val="9"/>
        <rFont val="Arial"/>
        <family val="2"/>
      </rPr>
      <t>.</t>
    </r>
  </si>
  <si>
    <t>Las personas servidoras públicas que se establecen como informantes deberán validar y formalizar la entrega de la información proporcionada, ello mediante el estampado de su firma en la portada de cada módulo o sección, así como del sello de la institución que representan. Cabe destacar que la información recabada mediante el censo, una vez recibida con la firma de la o las personas servidoras públicas responsables y sello de la institución, será considerada como información oficial en términos de lo establecido en la Ley del SNIEG.</t>
  </si>
  <si>
    <t>El INEGI pondrá a disposición de la sociedad la información de este programa de forma gratuita a través del Servicio Público de Información, además de poder consultarse y descargarse de forma electrónica en el portal del Instituto.</t>
  </si>
  <si>
    <t>La entrega de información deberá hacerse a través del Departamento de Estadísticas de Gobierno de la Coordinación Estatal del INEGI en su entidad federativa, quien se acercará a los equipos de trabajo designados por la persona titular y/o servidora pública responsable para el llenado del cuestionario, con el objetivo de organizar los trabajos y recuperar la información requerida.</t>
  </si>
  <si>
    <r>
      <t xml:space="preserve">Una </t>
    </r>
    <r>
      <rPr>
        <b/>
        <sz val="9"/>
        <color theme="1"/>
        <rFont val="Arial"/>
        <family val="2"/>
      </rPr>
      <t>primera versión completa de la información</t>
    </r>
    <r>
      <rPr>
        <sz val="9"/>
        <color theme="1"/>
        <rFont val="Arial"/>
        <family val="2"/>
      </rPr>
      <t xml:space="preserve">, considerada como </t>
    </r>
    <r>
      <rPr>
        <b/>
        <sz val="9"/>
        <color theme="1"/>
        <rFont val="Arial"/>
        <family val="2"/>
      </rPr>
      <t>preliminar</t>
    </r>
    <r>
      <rPr>
        <sz val="9"/>
        <color theme="1"/>
        <rFont val="Arial"/>
        <family val="2"/>
      </rPr>
      <t>, tendrá un proceso de revisión y validación por parte del personal del INEGI en la Coordinación Estatal, con base en los criterios establecidos. Una vez concluida, el cuestionario será devuelto a la persona servidora pública responsable del llenado en la institución informante, a efecto de notificarle los resultados de la revisión y los ajustes o aclaraciones de información que, de ser procedentes, deberán atenderse. En caso de no presentar observaciones, será remitido a las Oficinas Centrales del INEGI para una verificación y revisión central.</t>
    </r>
  </si>
  <si>
    <r>
      <t xml:space="preserve">Si la verificación y revisión central arroja observaciones o solicitud de aclaración de información, el cuestionario será devuelto a la Coordinación Estatal para la atención o justificación de estas situaciones con la institución informante. En caso de que no existan observaciones o estas sean debidamente atendidas, se procederá con la </t>
    </r>
    <r>
      <rPr>
        <b/>
        <sz val="9"/>
        <color theme="1"/>
        <rFont val="Arial"/>
        <family val="2"/>
      </rPr>
      <t>liberación del cuestionario como versión definitiva</t>
    </r>
    <r>
      <rPr>
        <sz val="9"/>
        <color theme="1"/>
        <rFont val="Arial"/>
        <family val="2"/>
      </rPr>
      <t>, para que se proceda con la impresión y formalización de la información plasmada, mediante la firma y sello del instrumento físico por parte del informante básico e informantes complementarios.</t>
    </r>
  </si>
  <si>
    <r>
      <t xml:space="preserve">En este sentido, una vez completado el llenado de este instrumento, deberá enviarse en versión preliminar a la dirección electrónica de la Jefa o el Jefe de Departamento de Estadísticas de Gobierno (JDEG) de la Coordinación Estatal del INEGI: </t>
    </r>
    <r>
      <rPr>
        <b/>
        <sz val="9"/>
        <rFont val="Arial"/>
        <family val="2"/>
      </rPr>
      <t>xxxxxxxxx@inegi.org.mx</t>
    </r>
  </si>
  <si>
    <t>A efecto de llevar a cabo la revisión y validación del cuestionario, en la siguiente tabla se detallan los periodos en los que se realizarán las actividades en cada entidad federativa:</t>
  </si>
  <si>
    <t>Integración de información por la institución. 
Entrega a la CE del INEGI para revisión.</t>
  </si>
  <si>
    <t>Una vez que el archivo electrónico esté impreso y firmado, se llevará a cabo la entrega de la versión definitiva del cuestionario vía electrónica y de manera física, para lo cual se tomará en cuenta lo siguiente:</t>
  </si>
  <si>
    <r>
      <t xml:space="preserve">La versión definitiva del cuestionario en su versión electrónica deberá ser la misma que se entregue en versión física, de conformidad con las instrucciones correspondientes. Dicha entrega deberá realizarse en la dirección electrónica siguiente: </t>
    </r>
    <r>
      <rPr>
        <b/>
        <sz val="9"/>
        <rFont val="Arial"/>
        <family val="2"/>
      </rPr>
      <t>xxxxxxxxx@inegi.org.mx</t>
    </r>
  </si>
  <si>
    <t xml:space="preserve">La versión impresa, con las firmas correspondientes, deberá entregarse en la Coordinación Estatal del INEGI con los siguientes datos: 
</t>
  </si>
  <si>
    <r>
      <t xml:space="preserve">En caso de </t>
    </r>
    <r>
      <rPr>
        <b/>
        <sz val="9"/>
        <rFont val="Arial"/>
        <family val="2"/>
      </rPr>
      <t>dudas o comentarios</t>
    </r>
    <r>
      <rPr>
        <sz val="9"/>
        <rFont val="Arial"/>
        <family val="2"/>
      </rPr>
      <t>, deberá hacerlos llegar al personal del Departamento de Estadísticas de Gobierno de la Coordinación Estatal del INEGI que haya sido designado para el seguimiento de este programa de información, quien tiene los siguientes datos de contacto:</t>
    </r>
  </si>
  <si>
    <t>FIRMA Y SELLO</t>
  </si>
  <si>
    <t>(Persona titular o servidora pública de la institución designada para proveer la información de la presente sección, y que tiene el carácter de figura responsable de validar y oficializar la información. Cuando menos, se encuentra en el segundo o tercer nivel jerárquico de la misma)</t>
  </si>
  <si>
    <t>VoBo. a la información contenida en el presente cuestionario</t>
  </si>
  <si>
    <t>Nombre(s):</t>
  </si>
  <si>
    <t>(Persona servidora pública que, por las funciones que tiene asignadas dentro de la institución, es la principal productora y/o integradora de la información correspondiente a la presente sección y, cuando menos, se encuentra en el segundo o tercer nivel jerárquico de la misma. Nota: en caso de no requerir al "Informante Complementario 1" deje las siguientes celdas en blanco)</t>
  </si>
  <si>
    <t>(Persona servidora pública que, por las funciones que tiene asignadas dentro de la institución, es la segunda principal productora y/o integradora de la información correspondiente a la presente sección y, cuando menos, se encuentra en el segundo o tercer nivel jerárquico de la misma. Nota: en caso de no requerir al "Informante Complementario 2" deje las siguientes celdas en blanco)</t>
  </si>
  <si>
    <r>
      <t xml:space="preserve">Participantes
</t>
    </r>
    <r>
      <rPr>
        <i/>
        <sz val="8"/>
        <rFont val="Arial"/>
        <family val="2"/>
      </rPr>
      <t>(Registrar a las personas servidoras públicas y áreas que participaron en la integración de la información y/o en el llenado de los reactivos que se solicitan en la presente sección. En caso de que las personas servidoras públicas registradas como informantes básico y complementarios hayan integrado información, o llenado algunas preguntas, también deben registrarse en el presente apartado)</t>
    </r>
  </si>
  <si>
    <t>Personas servidoras públicas que participaron en el llenado de la sección</t>
  </si>
  <si>
    <t>Instrucciones de llenado:</t>
  </si>
  <si>
    <r>
      <rPr>
        <b/>
        <i/>
        <sz val="8"/>
        <rFont val="Arial"/>
        <family val="2"/>
      </rPr>
      <t>Título:</t>
    </r>
    <r>
      <rPr>
        <i/>
        <sz val="8"/>
        <rFont val="Arial"/>
        <family val="2"/>
      </rPr>
      <t xml:space="preserve"> anotar el grado escolar o el formalismo para referirse a la persona participante: Licenciado(a), Maestro(a), Doctor(a), Ingeniero(a), Ciudadano(a), Señor(a), etcétera.</t>
    </r>
  </si>
  <si>
    <r>
      <rPr>
        <b/>
        <i/>
        <sz val="8"/>
        <rFont val="Arial"/>
        <family val="2"/>
      </rPr>
      <t xml:space="preserve">Nombre, primer y segundo apellido: </t>
    </r>
    <r>
      <rPr>
        <i/>
        <sz val="8"/>
        <rFont val="Arial"/>
        <family val="2"/>
      </rPr>
      <t>escribir los datos completos, sin abreviaturas y con acentos.</t>
    </r>
  </si>
  <si>
    <r>
      <rPr>
        <b/>
        <i/>
        <sz val="8"/>
        <rFont val="Arial"/>
        <family val="2"/>
      </rPr>
      <t xml:space="preserve">Unidad administrativa de adscripción: </t>
    </r>
    <r>
      <rPr>
        <i/>
        <sz val="8"/>
        <rFont val="Arial"/>
        <family val="2"/>
      </rPr>
      <t>incluir el nombre completo de la unidad administrativa o área, tal como aparece en su estructura orgánica.</t>
    </r>
  </si>
  <si>
    <r>
      <rPr>
        <b/>
        <i/>
        <sz val="8"/>
        <rFont val="Arial"/>
        <family val="2"/>
      </rPr>
      <t xml:space="preserve">Cargo o puesto: </t>
    </r>
    <r>
      <rPr>
        <i/>
        <sz val="8"/>
        <rFont val="Arial"/>
        <family val="2"/>
      </rPr>
      <t>incluir el nombre completo del cargo o puesto desempeñado.</t>
    </r>
  </si>
  <si>
    <r>
      <rPr>
        <b/>
        <i/>
        <sz val="8"/>
        <rFont val="Arial"/>
        <family val="2"/>
      </rPr>
      <t xml:space="preserve">Correo electrónico: </t>
    </r>
    <r>
      <rPr>
        <i/>
        <sz val="8"/>
        <rFont val="Arial"/>
        <family val="2"/>
      </rPr>
      <t>registrar preferentemente el correo institucional de la persona participante, evitando cuentas genéricas o personales.</t>
    </r>
  </si>
  <si>
    <r>
      <rPr>
        <b/>
        <i/>
        <sz val="8"/>
        <rFont val="Arial"/>
        <family val="2"/>
      </rPr>
      <t>Sección y/o preguntas en las que participó:</t>
    </r>
    <r>
      <rPr>
        <i/>
        <sz val="8"/>
        <rFont val="Arial"/>
        <family val="2"/>
      </rPr>
      <t xml:space="preserve"> registrar la sección, subsección, apartado, subapartado y/o preguntas en las que participó, conforme a lo siguiente:</t>
    </r>
  </si>
  <si>
    <t>a) Para referirse a preguntas individuales, anotar el número de la pregunta anteponiendo la letra "P", separando con coma en caso de ser varias preguntas. Ejemplo: P1.1, P1.3, P1.8.
b) Si participó en el llenado de todo el cuestionario, anotar la palabra "Todas".
c) Si participó en el llenado de todas las preguntas de una sección, subsección, apartado y/o subapartado, anotar la nomenclatura correspondiente, separando con comas en caso de que sean dos o más. Ejemplo: I, I.2, I.3.1, I.4.1.1.
d) En caso de que su participación incluya secciones, subsecciones, apartados o subapartados completos, así como algunas preguntas específicas, anotar de forma combinada. Ejemplo: I, II.2, I.4.2, P1.25, P1.26.</t>
  </si>
  <si>
    <t>Principales fuentes de información utilizadas para la integración de información proporcionada:</t>
  </si>
  <si>
    <r>
      <t xml:space="preserve">- Por </t>
    </r>
    <r>
      <rPr>
        <b/>
        <i/>
        <sz val="8"/>
        <rFont val="Arial"/>
        <family val="2"/>
      </rPr>
      <t xml:space="preserve">fuente principal </t>
    </r>
    <r>
      <rPr>
        <i/>
        <sz val="8"/>
        <rFont val="Arial"/>
        <family val="2"/>
      </rPr>
      <t xml:space="preserve">debe considerarse la fuente con la cual se genera toda o la mayor cantidad de información proporcionada, mientras que por </t>
    </r>
    <r>
      <rPr>
        <b/>
        <i/>
        <sz val="8"/>
        <rFont val="Arial"/>
        <family val="2"/>
      </rPr>
      <t xml:space="preserve">fuentes secundarias </t>
    </r>
    <r>
      <rPr>
        <i/>
        <sz val="8"/>
        <rFont val="Arial"/>
        <family val="2"/>
      </rPr>
      <t>debe considerar aquellas de las cuales se obtiene el resto de información (cuando hay más de una fuente).</t>
    </r>
  </si>
  <si>
    <r>
      <t xml:space="preserve">- En la columna </t>
    </r>
    <r>
      <rPr>
        <b/>
        <i/>
        <sz val="8"/>
        <rFont val="Arial"/>
        <family val="2"/>
      </rPr>
      <t xml:space="preserve">Nombre de la fuente </t>
    </r>
    <r>
      <rPr>
        <i/>
        <sz val="8"/>
        <rFont val="Arial"/>
        <family val="2"/>
      </rPr>
      <t>debe</t>
    </r>
    <r>
      <rPr>
        <b/>
        <i/>
        <sz val="8"/>
        <rFont val="Arial"/>
        <family val="2"/>
      </rPr>
      <t xml:space="preserve"> </t>
    </r>
    <r>
      <rPr>
        <i/>
        <sz val="8"/>
        <rFont val="Arial"/>
        <family val="2"/>
      </rPr>
      <t xml:space="preserve">anotar el nombre o descripción de la fuente principal y, en su caso, de las secundarias a partir de la(s) cual(es) se obtiene la información requerida en el presente instrumento de captación, y que la persona participante proporcionó. </t>
    </r>
  </si>
  <si>
    <r>
      <t xml:space="preserve">- En la columna </t>
    </r>
    <r>
      <rPr>
        <b/>
        <i/>
        <sz val="8"/>
        <rFont val="Arial"/>
        <family val="2"/>
      </rPr>
      <t>Tipo de fuente</t>
    </r>
    <r>
      <rPr>
        <i/>
        <sz val="8"/>
        <rFont val="Arial"/>
        <family val="2"/>
      </rPr>
      <t xml:space="preserve"> debe clasificar esa fuente según los tipos establecidos en el catálogo siguiente, con base en las características que más se adapten a la fuente utilizada (seleccionar de la lista desplegable el tipo): </t>
    </r>
  </si>
  <si>
    <r>
      <rPr>
        <b/>
        <i/>
        <sz val="8"/>
        <rFont val="Arial"/>
        <family val="2"/>
      </rPr>
      <t>Sistema informático propio:</t>
    </r>
    <r>
      <rPr>
        <i/>
        <sz val="8"/>
        <rFont val="Arial"/>
        <family val="2"/>
      </rPr>
      <t xml:space="preserve"> corresponde a una solución informática que haya sido desarrollada de manera específica para los fines de la institución, ya sea de forma interna o por un tercero, y tenga el propósito de almacenar o procesar la información generada o utilizada por la institución.
</t>
    </r>
    <r>
      <rPr>
        <b/>
        <i/>
        <sz val="8"/>
        <rFont val="Arial"/>
        <family val="2"/>
      </rPr>
      <t>Software comercial especializado:</t>
    </r>
    <r>
      <rPr>
        <i/>
        <sz val="8"/>
        <rFont val="Arial"/>
        <family val="2"/>
      </rPr>
      <t xml:space="preserve"> se refiere a algún programa o plataforma comercial diseñada o gestionada por un tercero ajeno a la institución, que sirve para los fines de almacenamiento y procesamiento de su información, sin ser un desarrollo exclusivo para la misma.
</t>
    </r>
    <r>
      <rPr>
        <b/>
        <i/>
        <sz val="8"/>
        <rFont val="Arial"/>
        <family val="2"/>
      </rPr>
      <t>Base de datos u hojas de cálculo estructuradas y estandarizadas:</t>
    </r>
    <r>
      <rPr>
        <i/>
        <sz val="8"/>
        <rFont val="Arial"/>
        <family val="2"/>
      </rPr>
      <t xml:space="preserve"> se refiere a la existencia de bases de datos, tablas o conjunto de datos planos que se encuentran estructurados y estandarizados, permitiendo su explotación o consulta a través de softwares estadísticos o de bases de datos (incluye tablas dinámicas, programación de macros en VBA, formularios y BD en Access o similares).
</t>
    </r>
    <r>
      <rPr>
        <b/>
        <i/>
        <sz val="8"/>
        <rFont val="Arial"/>
        <family val="2"/>
      </rPr>
      <t>Hojas de cálculo no estructuradas o no estandarizadas:</t>
    </r>
    <r>
      <rPr>
        <i/>
        <sz val="8"/>
        <rFont val="Arial"/>
        <family val="2"/>
      </rPr>
      <t xml:space="preserve"> corresponde a que la fuente de información son libros u hojas de Excel que concentran información generada por la institución y es consultada de forma directa sin posibilidad de hacer consultas de forma masiva o de un conjunto de datos. 
</t>
    </r>
    <r>
      <rPr>
        <b/>
        <i/>
        <sz val="8"/>
        <rFont val="Arial"/>
        <family val="2"/>
      </rPr>
      <t>Libro de gobierno en formato electrónico:</t>
    </r>
    <r>
      <rPr>
        <i/>
        <sz val="8"/>
        <rFont val="Arial"/>
        <family val="2"/>
      </rPr>
      <t xml:space="preserve"> corresponde a los libros o documentos en formato electrónico que se organizan conforme a lineamientos específicos y cuentan con formalidades como foliación, firmas, sellos o autorizaciones, etcétera, que contienen los registros de los procesos o actividades sustantivas del área o institución que genera la información.
</t>
    </r>
    <r>
      <rPr>
        <b/>
        <i/>
        <sz val="8"/>
        <rFont val="Arial"/>
        <family val="2"/>
      </rPr>
      <t xml:space="preserve">Libro de gobierno en papel: </t>
    </r>
    <r>
      <rPr>
        <i/>
        <sz val="8"/>
        <rFont val="Arial"/>
        <family val="2"/>
      </rPr>
      <t xml:space="preserve">corresponde a los libros o documentos físicos que se organizan conforme a lineamientos específicos y cuentan con formalidades como foliación, firmas, sellos o autorizaciones, etcétera, que contienen los registros de los procesos o actividades sustantivas del área o institución que genera la información.
</t>
    </r>
    <r>
      <rPr>
        <b/>
        <i/>
        <sz val="8"/>
        <rFont val="Arial"/>
        <family val="2"/>
      </rPr>
      <t>Bitácora en documento de texto electrónico:</t>
    </r>
    <r>
      <rPr>
        <i/>
        <sz val="8"/>
        <rFont val="Arial"/>
        <family val="2"/>
      </rPr>
      <t xml:space="preserve"> se refiere al registro o fuente en la que la información contenida está registrada en documentos electrónicos sin la formalidad de un libro de gobierno y que se utiliza para las actividades cotidianas del área o institución que proporciona la información.
</t>
    </r>
    <r>
      <rPr>
        <b/>
        <i/>
        <sz val="8"/>
        <rFont val="Arial"/>
        <family val="2"/>
      </rPr>
      <t>Bitácora en documento de texto en papel:</t>
    </r>
    <r>
      <rPr>
        <i/>
        <sz val="8"/>
        <rFont val="Arial"/>
        <family val="2"/>
      </rPr>
      <t xml:space="preserve"> se refiere al registro o fuente en la que la información contenida está registrada en documentos físicos sin la formalidad de un libro de gobierno y que se utiliza para las actividades cotidianas del área o institución que proporciona la información.
</t>
    </r>
    <r>
      <rPr>
        <b/>
        <i/>
        <sz val="8"/>
        <rFont val="Arial"/>
        <family val="2"/>
      </rPr>
      <t>De palabra:</t>
    </r>
    <r>
      <rPr>
        <i/>
        <sz val="8"/>
        <rFont val="Arial"/>
        <family val="2"/>
      </rPr>
      <t xml:space="preserve"> corresponde a cuando no existe una documentación o registro físico o electrónico y la información se obtiene "de palabra", es decir, la información se obtiene directamente de las personas involucradas en las actividades (ellas son la fuente) y está supeditada a la memoria de las personas servidoras públicas, no existiendo evidencia documental de lo reportado.
</t>
    </r>
    <r>
      <rPr>
        <b/>
        <i/>
        <sz val="8"/>
        <rFont val="Arial"/>
        <family val="2"/>
      </rPr>
      <t>Otra:</t>
    </r>
    <r>
      <rPr>
        <i/>
        <sz val="8"/>
        <rFont val="Arial"/>
        <family val="2"/>
      </rPr>
      <t xml:space="preserve"> se debe seleccionar cuando ninguno de los tipos de fuente listados anteriormente responde a las características de la fuente o medio de registro que es utilizado por el área o institución participante para el registro de la información proporcionada en este instrumento de captación.</t>
    </r>
  </si>
  <si>
    <t>Título</t>
  </si>
  <si>
    <t>Nombre(s)</t>
  </si>
  <si>
    <t>Sección y/o preguntas en las que participó</t>
  </si>
  <si>
    <t>Principales fuentes utilizadas para la integración de la información proporcionada</t>
  </si>
  <si>
    <t>Fuente principal</t>
  </si>
  <si>
    <t>Fuente secundaria 1</t>
  </si>
  <si>
    <t>Fuente secundaria 2</t>
  </si>
  <si>
    <t>Comentarios o especificaciones sobre el tipo de fuente</t>
  </si>
  <si>
    <t>Nombre de la fuente</t>
  </si>
  <si>
    <t>Tipo de fuente</t>
  </si>
  <si>
    <t>Ej.</t>
  </si>
  <si>
    <t>Licenciada</t>
  </si>
  <si>
    <t>Guadalupe</t>
  </si>
  <si>
    <t>Hernández</t>
  </si>
  <si>
    <t>García</t>
  </si>
  <si>
    <t>Directora de Recursos Financieros</t>
  </si>
  <si>
    <t>hernandezg@dgsp.gob.mx</t>
  </si>
  <si>
    <t>I, II.2, I.4.2, P1.25, P1.26</t>
  </si>
  <si>
    <t>Control de nómina</t>
  </si>
  <si>
    <t>Base de datos u hojas de cálculo estructuradas y estandarizadas</t>
  </si>
  <si>
    <t>Sistema de control financiero</t>
  </si>
  <si>
    <t>Sistema Informático propio</t>
  </si>
  <si>
    <t>Hojas de cálculo  no estructuradas o no estandarizadas</t>
  </si>
  <si>
    <t>Software comercial especializado</t>
  </si>
  <si>
    <t>Hojas de cálculo no estructuradas o no estandarizadas</t>
  </si>
  <si>
    <t>Libro de gobierno en formato electrónico</t>
  </si>
  <si>
    <t>Libro de gobierno en papel</t>
  </si>
  <si>
    <t>Bitácora en documento de texto electrónico</t>
  </si>
  <si>
    <t>Bitácora en documento de texto en papel</t>
  </si>
  <si>
    <t>De palabra</t>
  </si>
  <si>
    <t>Otra</t>
  </si>
  <si>
    <t>Acciones formativas (administración de archivos y gestión documental)</t>
  </si>
  <si>
    <r>
      <rPr>
        <b/>
        <sz val="9"/>
        <color theme="1"/>
        <rFont val="Arial"/>
        <family val="2"/>
      </rPr>
      <t xml:space="preserve">Presencial: </t>
    </r>
    <r>
      <rPr>
        <sz val="9"/>
        <color theme="1"/>
        <rFont val="Arial"/>
        <family val="2"/>
      </rPr>
      <t>se refiere a las acciones formativas impartidas presencialmente en un horario y lugar establecido.</t>
    </r>
  </si>
  <si>
    <r>
      <rPr>
        <b/>
        <sz val="9"/>
        <rFont val="Arial"/>
        <family val="2"/>
      </rPr>
      <t xml:space="preserve">En línea: </t>
    </r>
    <r>
      <rPr>
        <sz val="9"/>
        <rFont val="Arial"/>
        <family val="2"/>
      </rPr>
      <t>se refiere a las acciones formativas impartidas en línea, en las cuales los contenidos de capacitación están disponibles en horarios y periodos determinados, con la finalidad de que las personas participantes puedan consultarlos y/o utilizarlos de acuerdo con sus necesidades y disponibilidad de tiempo.</t>
    </r>
  </si>
  <si>
    <r>
      <rPr>
        <b/>
        <sz val="9"/>
        <color theme="1"/>
        <rFont val="Arial"/>
        <family val="2"/>
      </rPr>
      <t xml:space="preserve">Síncrono: </t>
    </r>
    <r>
      <rPr>
        <sz val="9"/>
        <color theme="1"/>
        <rFont val="Arial"/>
        <family val="2"/>
      </rPr>
      <t>se refiere a las acciones formativas impartidas en línea que hacen uso de herramientas de comunicación en tiempo real y bajo un horario establecido.</t>
    </r>
  </si>
  <si>
    <t>Se refiere a la persona titular o servidora pública de la institución designada para proveer la información de la presente sección, y que tiene el carácter de figura responsable de validar y oficializar la información. Cuando menos, se encuentra en el segundo o tercer nivel jerárquico de la misma.</t>
  </si>
  <si>
    <t>Se refiere a la persona servidora pública que, por las funciones que tiene asignadas dentro de la institución, es la principal productora y/o integradora de la información correspondiente a la presente sección y, cuando menos, se encuentra en el segundo o tercer nivel jerárquico de la misma.</t>
  </si>
  <si>
    <t>Se refiere a la persona servidora pública que, por las funciones que tiene asignadas dentro de la institución, es la segunda principal productora y/o integradora de la información correspondiente a la presente sección y, cuando menos, se encuentra en el segundo o tercer nivel jerárquico de la misma.</t>
  </si>
  <si>
    <t>Repositorio</t>
  </si>
  <si>
    <t>Se refiere al espacio o lugar de determinada área operativa donde se resguardan los documentos producidos y recibidos por los sujetos obligados en el ejercicio de sus atribuciones y funciones.</t>
  </si>
  <si>
    <t>Sistema automatizado de gestión documental y control de documentos</t>
  </si>
  <si>
    <t>Sistema institucional de archivos</t>
  </si>
  <si>
    <t>Se refiere al conjunto de registros, procesos, procedimientos, criterios, estructuras y funciones que desarrolla cada sujeto obligado derivado de la actividad archivística, de acuerdo con los procesos de gestión documental.</t>
  </si>
  <si>
    <t>Se refiere a la encargada de brindar los servicios centralizados de recepción y despacho de la correspondencia oficial dentro de las instituciones. Cabe mencionar que en algunos lugares es conocida genéricamente como "Unidad de Correspondencia", "Unidad Central de Correspondencia", “Oficialía de Partes” o “Ventanilla Única”.</t>
  </si>
  <si>
    <t>CNGE 2023</t>
  </si>
  <si>
    <t>Se refiere a las siglas con las que se identifica al Censo Nacional de Gobiernos Estatales 2023.</t>
  </si>
  <si>
    <t>3.- Únicamente debe considerar la información de las instituciones de la Administración Pública de la entidad federativa listadas en la pregunta 1.1 de la sección I del módulo 1 de este censo.</t>
  </si>
  <si>
    <t>4.- Salvo aquellas preguntas que no requieran información por institución de la Administración Pública de la entidad federativa, el listado de instituciones que se despliega corresponde al que registró como respuesta en la pregunta 1.1 de la sección I del módulo 1 de este censo.</t>
  </si>
  <si>
    <t>6.- Con excepción de la existencia de instrucciones, variables y/o catálogos específicos que prevean alguna situación particular asociada a la información requerida, en caso de que los registros con los que cuente no le permitan desglosar la información de acuerdo con los requerimientos solicitados, anote "NS" (No se sabe) en las celdas donde no disponga de información. En el recuadro para comentarios de cada pregunta debe proporcionar una justificación respecto del uso del "NS" en determinado reactivo.</t>
  </si>
  <si>
    <t>Las columnas "Serie documental" y "Espacio disponible" son excluyentes entre sí, por lo que solo puede seleccionar una de ellas para determinada área operativa.</t>
  </si>
  <si>
    <t>Para cada institución, en caso de no poder requisitar la información solicitada, anote "NA" (No aplica) en la celda correspondiente y explique dicha situación en el recuadro que se encuentra en la parte inferior de la tabla de respuesta.</t>
  </si>
  <si>
    <r>
      <rPr>
        <b/>
        <sz val="9"/>
        <color theme="1"/>
        <rFont val="Arial"/>
        <family val="2"/>
      </rPr>
      <t>Módulo 1.</t>
    </r>
    <r>
      <rPr>
        <sz val="9"/>
        <color theme="1"/>
        <rFont val="Arial"/>
        <family val="2"/>
      </rPr>
      <t xml:space="preserve"> Administración Pública de la entidad federativa
</t>
    </r>
    <r>
      <rPr>
        <b/>
        <sz val="9"/>
        <color theme="1"/>
        <rFont val="Arial"/>
        <family val="2"/>
      </rPr>
      <t>Módulo 2.</t>
    </r>
    <r>
      <rPr>
        <sz val="9"/>
        <color theme="1"/>
        <rFont val="Arial"/>
        <family val="2"/>
      </rPr>
      <t xml:space="preserve"> Protección civil
</t>
    </r>
    <r>
      <rPr>
        <b/>
        <sz val="9"/>
        <color theme="1"/>
        <rFont val="Arial"/>
        <family val="2"/>
      </rPr>
      <t>Módulo 3.</t>
    </r>
    <r>
      <rPr>
        <sz val="9"/>
        <color theme="1"/>
        <rFont val="Arial"/>
        <family val="2"/>
      </rPr>
      <t xml:space="preserve"> Servicios periciales
</t>
    </r>
    <r>
      <rPr>
        <b/>
        <sz val="9"/>
        <color theme="1"/>
        <rFont val="Arial"/>
        <family val="2"/>
      </rPr>
      <t>Módulo 4.</t>
    </r>
    <r>
      <rPr>
        <sz val="9"/>
        <color theme="1"/>
        <rFont val="Arial"/>
        <family val="2"/>
      </rPr>
      <t xml:space="preserve"> Defensoría pública
</t>
    </r>
    <r>
      <rPr>
        <b/>
        <sz val="9"/>
        <color theme="1"/>
        <rFont val="Arial"/>
        <family val="2"/>
      </rPr>
      <t>Módulo 5</t>
    </r>
    <r>
      <rPr>
        <sz val="9"/>
        <color theme="1"/>
        <rFont val="Arial"/>
        <family val="2"/>
      </rPr>
      <t xml:space="preserve">. Justicia cívica
</t>
    </r>
    <r>
      <rPr>
        <b/>
        <sz val="9"/>
        <color theme="1"/>
        <rFont val="Arial"/>
        <family val="2"/>
      </rPr>
      <t>Módulo 6.</t>
    </r>
    <r>
      <rPr>
        <sz val="9"/>
        <color theme="1"/>
        <rFont val="Arial"/>
        <family val="2"/>
      </rPr>
      <t xml:space="preserve"> Medio ambiente
</t>
    </r>
    <r>
      <rPr>
        <b/>
        <sz val="9"/>
        <color theme="1"/>
        <rFont val="Arial"/>
        <family val="2"/>
      </rPr>
      <t xml:space="preserve">Módulo 7. </t>
    </r>
    <r>
      <rPr>
        <sz val="9"/>
        <color theme="1"/>
        <rFont val="Arial"/>
        <family val="2"/>
      </rPr>
      <t>Catastro, registro y territorio</t>
    </r>
  </si>
  <si>
    <t>Áreas operativas que integran el sistema institucional de archivos</t>
  </si>
  <si>
    <t>Propio, de la entidad federativa</t>
  </si>
  <si>
    <t>Propio, de alguna de las instituciones de la Administración Pública de la entidad federativa</t>
  </si>
  <si>
    <r>
      <t xml:space="preserve">Como resultado, se logró el acuerdo para generar información estadística en materia de gobierno con una visión integral, implementando así en 2010 el primer instrumento de captación en el ámbito estatal denominado </t>
    </r>
    <r>
      <rPr>
        <i/>
        <sz val="9"/>
        <rFont val="Arial"/>
        <family val="2"/>
      </rPr>
      <t>Encuesta Nacional de Gobierno 2010 – Poder Ejecutivo Estatal (ENGPEE 10)</t>
    </r>
    <r>
      <rPr>
        <sz val="9"/>
        <rFont val="Arial"/>
        <family val="2"/>
      </rPr>
      <t xml:space="preserve">, con lo cual se inició una serie histórica de información que permite diseñar, monitorear y evaluar las políticas públicas en este tema. </t>
    </r>
  </si>
  <si>
    <t>Derivado de las similitudes operativas con los temas de protección civil y servicios periciales, y considerando su naturaleza normativa, conceptual y metodológica, se tomó la decisión de elaborar un módulo específico con información asociada a la función de defensoría pública, retomando las principales necesidades de información existentes en la materia, así como los diseños institucionales establecidos para el ejercicio de la misma.</t>
  </si>
  <si>
    <t>Como resultado, esta edición del CNGE consolida la información generada en dichas materias en tres módulos específicos, los cuales retoman y profundizan los contenidos que hacían parte de las respectivas secciones del módulo 1 en anteriores ediciones.</t>
  </si>
  <si>
    <t>Asimismo, tomando en consideración la naturaleza de la información solicitada en cada módulo, alguno de estos puede presentar apartados adicionales a los anteriores, mismos que obedecen a características específicas del programa estadístico relacionado. Dichos apartados pueden ser: complementos, anexos y adiciones.</t>
  </si>
  <si>
    <t>Fecha</t>
  </si>
  <si>
    <t>Dirección:</t>
  </si>
  <si>
    <r>
      <t xml:space="preserve">Título </t>
    </r>
    <r>
      <rPr>
        <i/>
        <sz val="8"/>
        <rFont val="Arial"/>
        <family val="2"/>
      </rPr>
      <t>(Lic., Mtro(a)., Dr(a)., Ing., C., Sr(a)., etc.)</t>
    </r>
    <r>
      <rPr>
        <sz val="9"/>
        <rFont val="Arial"/>
        <family val="2"/>
      </rPr>
      <t>:</t>
    </r>
  </si>
  <si>
    <t>En caso de que seleccione en la categoría "Otra" en alguna de las columnas "Tipo de fuente", favor de especificar ese otro tipo de fuente(s) en la columna "Comentarios o especificaciones sobre el tipo de fuente".</t>
  </si>
  <si>
    <r>
      <t xml:space="preserve">Particularmente, en el </t>
    </r>
    <r>
      <rPr>
        <b/>
        <sz val="9"/>
        <color theme="1"/>
        <rFont val="Arial"/>
        <family val="2"/>
      </rPr>
      <t xml:space="preserve">módulo 1 </t>
    </r>
    <r>
      <rPr>
        <sz val="9"/>
        <color theme="1"/>
        <rFont val="Arial"/>
        <family val="2"/>
      </rPr>
      <t>se solicita, entre otra, información sobre la estructura organizacional de la Administración Pública de cada entidad federativa; la distribución de los recursos humanos, materiales y presupuestales con los que cuenta; la cantidad, tipos y características de acceso a los trámites y servicios prestados; así como los elementos y acciones institucionales que se llevan a cabo para la implementación y ejercicio de funciones específicas, como planeación, evaluación, actividades estadísticas y geográficas, transparencia, control interno, combate a la corrupción, contrataciones públicas, administración de archivos y gestión documental, entre otros.</t>
    </r>
  </si>
  <si>
    <t xml:space="preserve">Sección I. Estructura organizacional, recursos y ejercicio de funciones específicas
Sección II. Trámites y servicios
Sección III. Programas sociales 
Sección IV. Transparencia, acceso a la información pública y protección de datos personales
Sección V. Control interno y anticorrupción
Sección VI. Participación ciudadana
Sección VII. Contrataciones públicas
Sección VIII. Servicios postpenales y servicios para personas adolescentes egresadas y/o en tratamiento externo
Sección IX. Libertad condicionada
Sección X. Tránsito y vialidad
Sección XI. Alojamientos de asistencia social
Sección XII. Administración de archivos y gestión documental              </t>
  </si>
  <si>
    <r>
      <t xml:space="preserve">1.- Periodo de referencia de los datos: 
</t>
    </r>
    <r>
      <rPr>
        <b/>
        <i/>
        <sz val="8"/>
        <color theme="1"/>
        <rFont val="Arial"/>
        <family val="2"/>
      </rPr>
      <t>Durante el año:</t>
    </r>
    <r>
      <rPr>
        <i/>
        <sz val="8"/>
        <color theme="1"/>
        <rFont val="Arial"/>
        <family val="2"/>
      </rPr>
      <t xml:space="preserve"> la información se refiere a lo existente del 1 de enero al 31 de diciembre de 2022.
</t>
    </r>
    <r>
      <rPr>
        <b/>
        <i/>
        <sz val="8"/>
        <color theme="1"/>
        <rFont val="Arial"/>
        <family val="2"/>
      </rPr>
      <t>Al cierre del año:</t>
    </r>
    <r>
      <rPr>
        <i/>
        <sz val="8"/>
        <color theme="1"/>
        <rFont val="Arial"/>
        <family val="2"/>
      </rPr>
      <t xml:space="preserve"> la información se refiere a lo existente al 31 de diciembre de 2022.
</t>
    </r>
    <r>
      <rPr>
        <b/>
        <i/>
        <sz val="8"/>
        <color theme="1"/>
        <rFont val="Arial"/>
        <family val="2"/>
      </rPr>
      <t xml:space="preserve">Actualmente: </t>
    </r>
    <r>
      <rPr>
        <i/>
        <sz val="8"/>
        <color theme="1"/>
        <rFont val="Arial"/>
        <family val="2"/>
      </rPr>
      <t>la información se refiere a lo existente al momento del llenado del cuestionario.</t>
    </r>
  </si>
  <si>
    <t>5.- Con excepción de la existencia de instrucciones, variables y/o catálogos específicos que prevean alguna situación particular asociada a la información requerida, en caso de que determinada categoría no se encuentre prevista en su normatividad aplicable, anote "NA" (No aplica) en las celdas correspondientes.</t>
  </si>
  <si>
    <t>7.- No deje celdas en blanco, salvo en los casos en que la instrucción así lo solicite.</t>
  </si>
  <si>
    <t>2.- Por repositorio principal debe considerar el repositorio con el mayor acervo del archivo correspondiente.</t>
  </si>
  <si>
    <r>
      <t xml:space="preserve">¿Contaba con el área operativa?
</t>
    </r>
    <r>
      <rPr>
        <i/>
        <sz val="8"/>
        <color theme="1"/>
        <rFont val="Arial"/>
        <family val="2"/>
      </rPr>
      <t>(1. Sí / 2. En proceso de integración / 3. No / 9. No identificado)</t>
    </r>
  </si>
  <si>
    <t>Indique, por cada una de las instituciones de la Administración Pública de su entidad federativa, las áreas operativas que integran el sistema institucional de archivos con las que contaba al cierre del año 2022. Por cada una de estas, anote la cantidad de áreas operativas con las que contaba, de acuerdo con las instrucciones establecidas para tal efecto.</t>
  </si>
  <si>
    <t>Para cada institución, en la columna "Cantidad" del apartado "Archivo de trámite" debe anotar el número de unidades administrativas que contaban con archivo de trámite al cierre del año de referencia.</t>
  </si>
  <si>
    <t>Para cada institución, en la columna "Cantidad" de los apartados "Archivo de concentración" y "Archivo histórico" debe anotar el número de repositorios en los que se encontraban dichos archivos al cierre del año de referencia.</t>
  </si>
  <si>
    <t>Para cada institución, en caso de que no haya contado con determinada área operativa, se haya encontrado en proceso de integración, o no cuente con información para determinarlo, indíquelo en la columna correspondiente conforme al catálogo respectivo y deje en blanco la columna "Cantidad" del apartado asociado al área operativa de referencia.</t>
  </si>
  <si>
    <t>Archivo de 
trámite</t>
  </si>
  <si>
    <t>Archivo de
concentración</t>
  </si>
  <si>
    <t>Archivo
histórico</t>
  </si>
  <si>
    <t>Complemento 1. Tipo de posesión, extensión y ubicación geográfica del repositorio principal del archivo de concentración de las instituciones de la Administración Pública de la entidad federativa</t>
  </si>
  <si>
    <t>Complemento 2. Tipo de posesión, extensión y ubicación geográfica del repositorio principal del archivo histórico de las instituciones de la Administración Pública de la entidad federativa</t>
  </si>
  <si>
    <t>Clave</t>
  </si>
  <si>
    <t>Nombre</t>
  </si>
  <si>
    <t>Repositorio principal con la misma ubicación geográfica</t>
  </si>
  <si>
    <t>5.- La extensión en metros cuadrados debe anotarse en números enteros, por lo que no debe agregar la frase "miles o millones" ni desagregar decimales.</t>
  </si>
  <si>
    <r>
      <rPr>
        <sz val="9"/>
        <color theme="1"/>
        <rFont val="Arial"/>
        <family val="2"/>
      </rPr>
      <t>Tipo de posesión</t>
    </r>
    <r>
      <rPr>
        <sz val="8"/>
        <color theme="1"/>
        <rFont val="Arial"/>
        <family val="2"/>
      </rPr>
      <t xml:space="preserve">
</t>
    </r>
    <r>
      <rPr>
        <i/>
        <sz val="8"/>
        <color theme="1"/>
        <rFont val="Arial"/>
        <family val="2"/>
      </rPr>
      <t>(ver catálogo)</t>
    </r>
  </si>
  <si>
    <t>6.- En el apartado "Municipio o demarcación territorial" seleccione el municipio o demarcación territorial donde se encuentra ubicado el repositorio principal de determinada institución.</t>
  </si>
  <si>
    <t>Tipo de posesión, extensión y ubicación geográfica del repositorio principal del archivo de concentración</t>
  </si>
  <si>
    <t>4.- El código "2" de la columna "Tipo de posesión" refiere a un contexto en el que el inmueble donde se ubica el repositorio principal de determinada institución es de dominio legal a título de propietario de alguna dependencia y/o entidad de la Administración Pública de la entidad federativa.</t>
  </si>
  <si>
    <t>7.- En la columna "Colonia" anote el nombre de la colonia o localidad donde se encuentra ubicado el repositorio principal de determinada institución.</t>
  </si>
  <si>
    <t>8.- En las columnas "Latitud" y "Longitud" anote las coordenadas geográficas donde se encuentra ubicado el repositorio principal de determinada institución. Las coordenadas de latitud constan de hasta ocho dígitos, mientras que las relacionadas con la longitud constan de hasta nueve dígitos.</t>
  </si>
  <si>
    <t>9.- Para cada institución, en caso de que la ubicación geográfica del repositorio principal no sea la misma que la del repositorio principal de otra institución, deje en blanco la columna "Repositorio principal con la misma ubicación geográfica".</t>
  </si>
  <si>
    <t>10.- En caso de que los repositorios principales de dos o más instituciones tengan la misma ubicación geográfica, únicamente debe registrar la información correspondiente en una de ellas. En el resto de las instituciones relacionadas, en la columna "Repositorio principal con la misma ubicación geográfica" anote el numeral de la institución en la que reportó la información, y deje el apartado "Municipio o demarcación territorial", así como las columnas "Colonia", "Latitud", y "Longitud" en blanco.</t>
  </si>
  <si>
    <t>3.- El código "1" de la columna "Tipo de posesión" refiere a un contexto en el que el inmueble donde se ubica el repositorio principal de determinada institución es propiedad de la entidad federativa, siendo administrado por alguna institución de la Administración Pública Centralizada, generalmente por la dependencia encargada de los asuntos financieros y hacendarios.</t>
  </si>
  <si>
    <t>Tipo de posesión, extensión y ubicación geográfica del repositorio principal del archivo histórico</t>
  </si>
  <si>
    <t>Señale, por cada una de las instituciones de la Administración Pública de su entidad federativa, el equipo informático con el que contaban al cierre del año 2022 las áreas operativas que integran el sistema institucional de archivos.</t>
  </si>
  <si>
    <t>Para cada institución, en caso de que seleccione la columna "No contaba con equipo informático" o "No identificado" de cada área operativa, no puede seleccionar otra columna del apartado correspondiente a la misma.</t>
  </si>
  <si>
    <t>No contaba con equipo informático</t>
  </si>
  <si>
    <t>En caso de que seleccione alguna de las columnas "Otro tipo de equipo informático", debe anotar el nombre de dicho(s) tipo(s) de equipo informático en el recuadro destinado para tal efecto que se encuentra al final de la tabla de respuesta.</t>
  </si>
  <si>
    <t>Señale, por cada una de las instituciones de la Administración Pública de su entidad federativa, los mecanismos de conservación documental con los que contaban al cierre del año 2022 las áreas operativas que integran el sistema institucional de archivos.</t>
  </si>
  <si>
    <t>Para cada institución, en caso de que seleccione la columna "No contaba con mecanismos de conservación documental" o "No identificado" de cada área operativa, no puede seleccionar otra columna del apartado correspondiente a la misma.</t>
  </si>
  <si>
    <t>No contaba con mecanismos de conservación documental</t>
  </si>
  <si>
    <t>En caso de que seleccione alguna de las columnas "Otro mecanismo de conservación documental", debe anotar el nombre de dicho(s) mecanismo(s) de conservación documental en el recuadro destinado para tal efecto que se encuentra al final de la tabla de respuesta.</t>
  </si>
  <si>
    <t>Señale, por cada una de las instituciones de la Administración Pública de su entidad federativa, los criterios de organización que presentaban al cierre del año 2022 las cajas y/o expedientes del archivo de concentración y del archivo histórico.</t>
  </si>
  <si>
    <r>
      <rPr>
        <b/>
        <sz val="9"/>
        <color theme="1"/>
        <rFont val="Arial"/>
        <family val="2"/>
      </rPr>
      <t>Archivo de concentración</t>
    </r>
    <r>
      <rPr>
        <sz val="9"/>
        <color theme="1"/>
        <rFont val="Arial"/>
        <family val="2"/>
      </rPr>
      <t xml:space="preserve">
</t>
    </r>
    <r>
      <rPr>
        <i/>
        <sz val="8"/>
        <color theme="1"/>
        <rFont val="Arial"/>
        <family val="2"/>
      </rPr>
      <t>(repositorio principal)</t>
    </r>
  </si>
  <si>
    <r>
      <rPr>
        <b/>
        <sz val="9"/>
        <color theme="1"/>
        <rFont val="Arial"/>
        <family val="2"/>
      </rPr>
      <t>Archivo histórico</t>
    </r>
    <r>
      <rPr>
        <sz val="9"/>
        <color theme="1"/>
        <rFont val="Arial"/>
        <family val="2"/>
      </rPr>
      <t xml:space="preserve">
</t>
    </r>
    <r>
      <rPr>
        <i/>
        <sz val="8"/>
        <color theme="1"/>
        <rFont val="Arial"/>
        <family val="2"/>
      </rPr>
      <t>(repositorio principal)</t>
    </r>
  </si>
  <si>
    <t>No contaba con criterios de organización</t>
  </si>
  <si>
    <t>Para cada institución, en caso de que seleccione la columna "No contaba con criterios de organización" o "No identificado" de cada área operativa, no puede seleccionar otra columna del apartado correspondiente a la misma.</t>
  </si>
  <si>
    <t>En caso de que seleccione alguna de las columnas "Otro criterio de organización", debe anotar el nombre de dicho(s) criterio(s) de organización en el recuadro destinado para tal efecto que se encuentra al final de la tabla de respuesta.</t>
  </si>
  <si>
    <r>
      <rPr>
        <sz val="9"/>
        <color theme="1"/>
        <rFont val="Arial"/>
        <family val="2"/>
      </rPr>
      <t xml:space="preserve">Otro criterio de organización:
</t>
    </r>
    <r>
      <rPr>
        <i/>
        <sz val="8"/>
        <color theme="1"/>
        <rFont val="Arial"/>
        <family val="2"/>
      </rPr>
      <t>(especifique)</t>
    </r>
  </si>
  <si>
    <t>Señale, por cada una de las instituciones de la Administración Pública de su entidad federativa, las herramientas de control y consulta archivística con las que contaban al cierre del 2022 las áreas operativas que integran el sistema institucional de archivos.</t>
  </si>
  <si>
    <t>Para cada institución, en cada área operativa seleccione con una "X" la o las herramientas de control y consulta archivística que correspondan.</t>
  </si>
  <si>
    <t>Para cada institución, en caso de que seleccione la columna "No contaba con herramientas de control y consulta archivística" o "No identificado" de cada área operativa, no puede seleccionar otra columna del apartado correspondiente a la misma.</t>
  </si>
  <si>
    <t>En caso de que seleccione alguna de las columnas "Otra herramienta de control y consulta archivística", debe anotar el nombre de dicha(s) herramienta(s) de control y consulta archivística en el recuadro destinado para tal efecto que se encuentra al final de la tabla de respuesta.</t>
  </si>
  <si>
    <t>No contaba con herramientas de control y consulta archivística</t>
  </si>
  <si>
    <t>Indique, por cada una de las instituciones de la Administración Pública de su entidad federativa, si actualmente cuenta con algún programa de seguridad de la información. En caso afirmativo, señale los mecanismos de control contenidos en dicho programa.</t>
  </si>
  <si>
    <t>En caso de que determinada institución no cuente con algún programa de seguridad de la información, se encuentre en proceso de integración, o no cuente con información para determinarlo, indíquelo en la columna correspondiente conforme al catálogo respectivo y deje el resto de la fila en blanco.</t>
  </si>
  <si>
    <t>Para cada institución, en cada área operativa seleccione con una "X" el o los criterios de organización que correspondan.</t>
  </si>
  <si>
    <t>Para cada institución, seleccione con una "X" el o los mecanismos de control que correspondan.</t>
  </si>
  <si>
    <t>En caso de que seleccione la columna "Otro mecanismo de control", debe anotar el nombre de dicho(s) mecanismo(s) de control en el recuadro destinado para tal efecto que se encuentra al final de la tabla de respuesta.</t>
  </si>
  <si>
    <t>En caso de que seleccione para todas las instituciones el código "3" o "9" en la columna "¿Cuenta con algún programa de seguridad de la información?", explique dicha situación en el recuadro que se encuentra en la parte inferior de la tabla de respuesta.</t>
  </si>
  <si>
    <t>En caso de que determinada institución no genere documentos electrónicos, o no cuente con información para determinarlo, indíquelo en la columna correspondiente conforme al catálogo respectivo y deje el resto de la fila en blanco.</t>
  </si>
  <si>
    <t>Para cada institución, seleccione con una "X" el o los tipos de tratamiento que correspondan.</t>
  </si>
  <si>
    <t>En caso de que seleccione la columna "Otro tipo de tratamiento", debe anotar el nombre de dicho(s) tipo(s) de tratamiento en el recuadro destinado para tal efecto que se encuentra al final de la tabla de respuesta.</t>
  </si>
  <si>
    <t>Indique, por cada una de las instituciones de la Administración Pública de su entidad federativa, si actualmente cuenta con algún programa de preservación digital para el uso de sistemas de información.</t>
  </si>
  <si>
    <r>
      <t xml:space="preserve">¿Cuenta con algún programa de preservación digital para el uso de sistemas de información?
</t>
    </r>
    <r>
      <rPr>
        <i/>
        <sz val="8"/>
        <color theme="1"/>
        <rFont val="Arial"/>
        <family val="2"/>
      </rPr>
      <t>(1. Sí / 2. En proceso de integración / 3. No / 9. No identificado)</t>
    </r>
  </si>
  <si>
    <t>1.- Debe considerar la totalidad del personal que se encontraba adscrito a las áreas operativas que integran el sistema institucional de archivos de las instituciones de la Administración Pública de la entidad federativa, de todos los tipos de régimen de contratación (confianza, base, eventual, honorarios, etc.).</t>
  </si>
  <si>
    <r>
      <t xml:space="preserve">¿Contaba con alguna persona servidora pública responsable de su funcionamiento?
</t>
    </r>
    <r>
      <rPr>
        <i/>
        <sz val="8"/>
        <color theme="1"/>
        <rFont val="Arial"/>
        <family val="2"/>
      </rPr>
      <t>(1. Sí / 2. No / 9. No identificado)</t>
    </r>
  </si>
  <si>
    <t>XII.4.3 Capacitación en materia de administración de archivos y gestión documental</t>
  </si>
  <si>
    <t>Este proceso de segmentación implicó revocar la determinación de Información de Interés Nacional al CNGSPSPE mediante el acuerdo de la Junta de Gobierno del INEGI publicado el 29 de enero de 2021 en el Diario Oficial de la Federación. Este cambio tuvo como finalidad ampliar el alcance temático y analítico de cada rubro, así como adecuar conceptual y metodológicamente sus contenidos a las necesidades de información vigentes en las reformas constitucionales y en la transformación institucional del país.</t>
  </si>
  <si>
    <r>
      <t xml:space="preserve">Como resultado de dicha división, ahora se cuenta con </t>
    </r>
    <r>
      <rPr>
        <i/>
        <sz val="9"/>
        <color theme="1"/>
        <rFont val="Arial"/>
        <family val="2"/>
      </rPr>
      <t>el Censo Nacional de Gobiernos Estatales (CNGE) 2022</t>
    </r>
    <r>
      <rPr>
        <sz val="9"/>
        <color theme="1"/>
        <rFont val="Arial"/>
        <family val="2"/>
      </rPr>
      <t>, cuyos resultados pueden ser consultados en la página de internet del Instituto: https://www.inegi.org.mx/programas/cnge/2022/</t>
    </r>
  </si>
  <si>
    <t>Específicamente para la materia de protección civil es importante mencionar que durante 2021 y 2022 ocurrieron una serie de reuniones con personal del Centro Nacional de Prevención de Desastres (CENAPRED), de la Dirección General de Protección Civil y de la Dirección General para la Gestión de Riesgos de la Secretaría de Seguridad y Protección Ciudadana (SSPC) a efecto de consolidar un instrumento de captación que permita conocer de forma específica las capacidades operativas con las que cuentan las Unidades Estatales de Protección Civil u homólogas de las entidades federativas, retomando los contenidos establecidos en la Encuesta de Autoevaluación para las Unidades Estatales de Protección Civil, misma que fue implementada por dicha institución en ejercicios anteriores.</t>
  </si>
  <si>
    <t>Asimismo, a partir del contexto nacional y de la implementación de la Ley General en Materia de Desaparición Forzada de Personas, Desaparición Cometida por Particulares y del Sistema Nacional de Búsqueda de Personas, así como del Programa Nacional de Exhumaciones e Identificación Forense, que de ella emana, fue necesario comenzar a generar información específica sobre las capacidades institucionales de los servicios médicos forenses y periciales del país, así como del ejercicio de su función en cuanto a la identificación, disposición y almacenamientos de cadáveres y/o de restos de seres humanos.</t>
  </si>
  <si>
    <r>
      <t xml:space="preserve">Por su parte, atendiendo a los procesos de levantamientos diferenciados establecidos para un mejor aprovechamiento de la información estadística, la presente edición del CNGE considera el tema de justicia cívica (aplicable únicamente a la Ciudad de México). Su finalidad es generar información estandarizada y comparable con la emanada del </t>
    </r>
    <r>
      <rPr>
        <i/>
        <sz val="9"/>
        <color theme="1"/>
        <rFont val="Arial"/>
        <family val="2"/>
      </rPr>
      <t>Censo Nacional de Gobiernos Municipales y Demarcaciones Territoriales de la Ciudad de México (CNGMD)</t>
    </r>
    <r>
      <rPr>
        <sz val="9"/>
        <color theme="1"/>
        <rFont val="Arial"/>
        <family val="2"/>
      </rPr>
      <t>; de tal forma que se generen datos con una misma temporalidad que permitan conocer la implementación del Modelo Homologado de Justicia Cívica, Buen Gobierno y Cultura de la Legalidad para los Municipios de México.</t>
    </r>
  </si>
  <si>
    <r>
      <t xml:space="preserve">Así, se presenta el </t>
    </r>
    <r>
      <rPr>
        <i/>
        <sz val="9"/>
        <color theme="1"/>
        <rFont val="Arial"/>
        <family val="2"/>
      </rPr>
      <t>Censo Nacional de Gobiernos Estatales (CNGE) 2023</t>
    </r>
    <r>
      <rPr>
        <sz val="9"/>
        <color theme="1"/>
        <rFont val="Arial"/>
        <family val="2"/>
      </rPr>
      <t>, como el decimocuarto programa estadístico desarrollado por el INEGI en materia de gobierno en el ámbito estatal del Estado Mexicano. Si bien el proceso de maduración de la información captada a través de este ha obligado a realizar ajustes en algunas variables, se ha preservado en todo momento la consistencia conceptual respecto de sus ediciones anteriores, continuando con la serie estadística y enriqueciendo sus contenidos por los temas que actualmente se desarrollan.</t>
    </r>
  </si>
  <si>
    <t>Para el caso de los ingresos brutos mensuales, únicamente debe considerar aquellos percibidos por el desempeño de sus funciones como persona coordinadora general de archivos. Estos ingresos deben anotarse en pesos mexicanos (números enteros), por lo que no debe agregar la frase "miles o millones" ni desagregar decimales.</t>
  </si>
  <si>
    <r>
      <t xml:space="preserve">¿Contaba con una persona coordinadora general de archivos?
</t>
    </r>
    <r>
      <rPr>
        <i/>
        <sz val="8"/>
        <color theme="1"/>
        <rFont val="Arial"/>
        <family val="2"/>
      </rPr>
      <t>(1. Sí / 2. No / 9. No identificado)</t>
    </r>
  </si>
  <si>
    <t>Para cada institución, en caso de que no haya contado con una persona coordinadora general de archivos, o no cuente con información para determinarlo, indíquelo en la columna correspondiente conforme al catálogo respectivo y deje el resto de la fila en blanco.</t>
  </si>
  <si>
    <t>Institución con la misma persona coordinadora general de archivos</t>
  </si>
  <si>
    <t>Para cada institución, en caso de que la persona coordinadora general de archivos no sea la misma que la de otra institución, deje en blanco la columna "Institución con la misma persona coordinadora general de archivos".</t>
  </si>
  <si>
    <t>En caso de que dos o más instituciones tengan a la misma persona coordinadora general de archivos, únicamente debe registrar la información del perfil de la persona coordinadora general de archivos en una de ellas. En el resto de las instituciones relacionadas, en la columna "Institución con la misma persona coordinadora general de archivos" anote el numeral correspondiente a la institución en la que reportó los datos del perfil de la persona coordinadora general de archivos, y deje el resto de la fila en blanco.</t>
  </si>
  <si>
    <t>Indique, por cada una de las instituciones de la Administración Pública de su entidad federativa, si al cierre del año 2022 contaba con una persona coordinadora general de archivos. En caso afirmativo, señale los datos solicitados al cierre del referido año, utilizando para tal efecto los catálogos que se presentan en la parte inferior de la siguiente tabla.</t>
  </si>
  <si>
    <t>En caso de que seleccione el código "5" en la columna "Régimen de contratación", debe anotar el nombre de dicho(s) régimen(es) de contratación en el recuadro destinado para tal efecto que se encuentra al final de la tabla de respuesta.</t>
  </si>
  <si>
    <t>XII.4.1 Persona coordinadora general de archivos</t>
  </si>
  <si>
    <t>XII.4.2 Personal del archivo de concentración y del archivo histórico</t>
  </si>
  <si>
    <t>Indique, por cada una de las instituciones de la Administración Pública de su entidad federativa, si al cierre del año 2022 contaba con alguna persona servidora pública responsable del funcionamiento del archivo de concentración y/o del archivo histórico. Asimismo, anote el total de personal adscrito al cierre del referido año a determinada área operativa.</t>
  </si>
  <si>
    <t>Para cada institución, en caso de que haya seleccionado para determinada área operativa el código "2", "3" o "9" en la columna "¿Contaba con el área operativa?" del respectivo apartado de la pregunta 12.2, no puede registrar información en la columna "Personal adscrito" del apartado correspondiente del presente reactivo.</t>
  </si>
  <si>
    <t>Para cada institución, en la columna "Personal adscrito" de cada área operativa no debe considerar a la persona servidora pública responsable de su funcionamiento.</t>
  </si>
  <si>
    <t>Para cada institución, en caso de que sea una misma persona servidora pública la responsable de ambas áreas operativas, seleccione el código "1" en la columna "¿Contaba con alguna persona servidora pública responsable de su funcionamiento?" de cada una de estas, y explique dicha situación en el recuadro que se encuentra en la parte inferior de la tabla de respuesta.</t>
  </si>
  <si>
    <t>1.- Únicamente debe considerar la información de las acciones formativas en materia de administración de archivos y gestión documental impartidas al personal adscrito a las áreas operativas que integran el sistema institucional de archivos de las instituciones de la Administración Pública de la entidad federativa, independientemente de las instituciones, unidades administrativas o áreas que las hayan impartido.</t>
  </si>
  <si>
    <r>
      <t xml:space="preserve">1.- </t>
    </r>
    <r>
      <rPr>
        <b/>
        <i/>
        <sz val="8"/>
        <color theme="1"/>
        <rFont val="Arial"/>
        <family val="2"/>
      </rPr>
      <t>Acciones formativas:</t>
    </r>
    <r>
      <rPr>
        <i/>
        <sz val="8"/>
        <color theme="1"/>
        <rFont val="Arial"/>
        <family val="2"/>
      </rPr>
      <t xml:space="preserve"> se refiere a las acciones orientadas, en este caso al personal de las áreas operativas que integran el sistema institucional de archivos de las instituciones de la Administración Pública de la entidad federativa, a la adquisición de conocimientos y competencias personales e interpersonales para el ejercicio de la función pública, mismas que conllevan algún tipo de evaluación para su acreditación. Dichas acciones pueden ser cursos, talleres, diplomados, entre otros de naturaleza similar. Para efectos del presente censo, se consideran tres tipos de medios de presentación:</t>
    </r>
  </si>
  <si>
    <t>Se refiere a las acciones orientadas, en este caso al personal de las áreas operativas que integran el sistema institucional de archivos de las instituciones de la Administración Pública de la entidad federativa, a la adquisición de conocimientos y competencias personales e interpersonales para el ejercicio de la función pública, mismas que conllevan algún tipo de evaluación para su acreditación. Dichas acciones pueden ser cursos, talleres, diplomados, entre otros de naturaleza similar. Para efectos del presente censo, se consideran tres tipos de medios de presentación:</t>
  </si>
  <si>
    <r>
      <t xml:space="preserve">¿Se impartieron acciones formativas en materia de administración de archivos y gestión documental al personal?
</t>
    </r>
    <r>
      <rPr>
        <i/>
        <sz val="8"/>
        <color theme="1"/>
        <rFont val="Arial"/>
        <family val="2"/>
      </rPr>
      <t>(1. Sí / 2. No / 9. No identificado)</t>
    </r>
  </si>
  <si>
    <t>Indique, por cada una de las instituciones de la Administración Pública de su entidad federativa, si durante el año 2022 se impartieron acciones formativas en materia de administración de archivos y gestión documental al personal adscrito a las áreas operativas que integran el sistema institucional de archivos. En caso afirmativo, anote la cantidad de acciones formativas en la materia impartidas, según medio de presentación, así como la cantidad de personal capacitado en la materia, según sexo.</t>
  </si>
  <si>
    <t>Para cada institución, en caso de que no se le hayan impartido acciones formativas en materia de administración de archivos y gestión documental al personal adscrito, o no cuente con información para determinarlo, indíquelo en la columna correspondiente conforme al catálogo respectivo y deje el resto de la fila en blanco.</t>
  </si>
  <si>
    <t>Para cada institución, en el apartado "Acciones formativas en la materia impartidas, según medio de presentación" debe considerar las acciones formativas en la materia impartidas del 1 de enero al 31 de diciembre de 2022 al personal adscrito, independientemente de que hayan concluido durante el referido año.</t>
  </si>
  <si>
    <t>Para cada institución, en el apartado "Acciones formativas en la materia impartidas y concluidas, según medio de presentación" debe considerar las acciones formativas en la materia impartidas del 1 de enero al 31 de diciembre de 2022 al personal adscrito, y que además hayan concluido durante el referido año. En consecuencia, la cantidad registrada en la columna "Total" de este apartado debe ser igual o menor a la cantidad reportada en la columna "Total" del apartado "Acciones formativas en la materia impartidas, según medio de presentación", así como corresponder a su desagregación por medio de presentación.</t>
  </si>
  <si>
    <t>Para cada institución, debe considerar al personal adscrito que haya concluido determinada acción formativa en la materia impartida y concluida entre el 1 de enero y el 31 de diciembre de 2022, independientemente de que, por cuestiones de temporalidad, cuente con el certificado, constancia, calificación aprobatoria o cualquier documento que lo acredite.</t>
  </si>
  <si>
    <t>Para cada institución, en caso de que alguna persona servidora pública haya concluido más de una acción formativa en la materia impartida y concluida entre el 1 de enero y el 31 de diciembre de 2022, debe ser considerada una sola vez en el registro de esta pregunta.</t>
  </si>
  <si>
    <t xml:space="preserve">Anote la cantidad de acciones formativas en materia de administración de archivos y gestión documental, según tema, impartidas durante el año 2022 al personal adscrito a las áreas operativas que integran el sistema institucional de archivos de las instituciones de la Administración Pública de su entidad federativa, así como la cantidad de personal capacitado en la materia, según sexo. </t>
  </si>
  <si>
    <t>En caso de que haya seleccionado para todas las instituciones el código "2" o "9" en la columna "¿Se impartieron acciones formativas en materia de administración de archivos y gestión documental al personal?" de la pregunta anterior, no puede registrar información en el presente reactivo.</t>
  </si>
  <si>
    <t>En caso de que una acción formativa en la materia haya contemplado más de un tema, debe registrarla tantas veces como sea necesario en los temas correspondientes.</t>
  </si>
  <si>
    <t>La suma de las cantidades registradas en la columna "Acciones formativas en la materia impartidas" debe ser igual o mayor a la suma de las cantidades reportadas como respuesta en la columna "Total" del apartado "Acciones formativas en la materia impartidas, según medio de presentación" de la pregunta anterior.</t>
  </si>
  <si>
    <t>Para cada tema, la cantidad registrada en la columna "Acciones formativas en la materia impartidas" debe ser igual o menor a la suma de las cantidades reportadas como respuesta en la columna "Total" del apartado "Acciones formativas en la materia impartidas, según medio de presentación" de la pregunta anterior. En caso de que esta instrucción no le aplique, justifíquelo en el recuadro que se encuentra al final de la tabla de respuesta.</t>
  </si>
  <si>
    <t xml:space="preserve">La suma de las cantidades registradas en la columna "Acciones formativas en la materia impartidas y concluidas" debe ser igual o mayor a la suma de las cantidades reportadas como respuesta en la columna "Total" del apartado "Acciones formativas en la materia impartidas y concluidas, según medio de presentación" de la pregunta anterior. </t>
  </si>
  <si>
    <t>Para cada tema, la cantidad registrada en la columna "Acciones formativas en la materia impartidas y concluidas" debe ser igual o menor a la suma de las cantidades reportadas como respuesta en la columna "Total" del apartado "Acciones formativas en la materia impartidas y concluidas, según medio de presentación" de la pregunta anterior. En caso de que esta instrucción no le aplique, justifíquelo en el recuadro que se encuentra al final de la tabla de respuesta.</t>
  </si>
  <si>
    <t>La suma de las cantidades registradas en la columna "Total" debe ser igual o mayor a la suma de las cantidades reportadas como respuesta en la columna "Total" del apartado "Personal adscrito a las áreas operativas que integran el sistema institucional de archivos capacitado en la materia, según sexo" de la pregunta anterior, así como corresponder a su desagregación por sexo.</t>
  </si>
  <si>
    <t>Para cada tema, la cantidad registrada en la columna "Total" debe ser igual o menor a la suma de las cantidades reportadas como respuesta en la columna "Total" del apartado "Personal adscrito a las áreas operativas que integran el sistema institucional de archivos capacitado en la materia, según sexo" de la pregunta anterior, así como corresponder a su desagregación por sexo. En caso de que esta instrucción no le aplique, justifíquelo en el recuadro que se encuentra al final de la tabla de respuesta.</t>
  </si>
  <si>
    <r>
      <rPr>
        <sz val="9"/>
        <color theme="1"/>
        <rFont val="Arial"/>
        <family val="2"/>
      </rPr>
      <t xml:space="preserve">Otro tema:
</t>
    </r>
    <r>
      <rPr>
        <i/>
        <sz val="8"/>
        <color theme="1"/>
        <rFont val="Arial"/>
        <family val="2"/>
      </rPr>
      <t>(especifique)</t>
    </r>
  </si>
  <si>
    <r>
      <t xml:space="preserve">En el Complemento 1 debe señalar el tipo de posesión, la extensión en metros cuadrados y la ubicación geográfica del </t>
    </r>
    <r>
      <rPr>
        <i/>
        <u/>
        <sz val="8"/>
        <rFont val="Arial"/>
        <family val="2"/>
      </rPr>
      <t>repositorio principal</t>
    </r>
    <r>
      <rPr>
        <i/>
        <sz val="8"/>
        <rFont val="Arial"/>
        <family val="2"/>
      </rPr>
      <t xml:space="preserve"> del archivo de concentración de cada institución de la Administración Pública de la entidad federativa.</t>
    </r>
  </si>
  <si>
    <r>
      <t xml:space="preserve">En el Complemento 2 debe señalar el tipo de posesión, la extensión en metros cuadrados y la ubicación geográfica del </t>
    </r>
    <r>
      <rPr>
        <i/>
        <u/>
        <sz val="8"/>
        <rFont val="Arial"/>
        <family val="2"/>
      </rPr>
      <t>repositorio principal</t>
    </r>
    <r>
      <rPr>
        <i/>
        <sz val="8"/>
        <rFont val="Arial"/>
        <family val="2"/>
      </rPr>
      <t xml:space="preserve"> del archivo histórico de cada institución de la Administración Pública de la entidad federativa.</t>
    </r>
  </si>
  <si>
    <t>1.- Para cada institución, en caso de que para determinada área operativa seleccione el código "2", "3" o "9" en la columna "¿Contaba con el área operativa?" del respectivo apartado de la pregunta 12.2, no puede registrar información para dicha área operativa en el resto de las preguntas de la subsección.</t>
  </si>
  <si>
    <t>Presupuesto ejercido</t>
  </si>
  <si>
    <r>
      <t xml:space="preserve">Informantes
</t>
    </r>
    <r>
      <rPr>
        <i/>
        <sz val="8"/>
        <rFont val="Arial"/>
        <family val="2"/>
      </rPr>
      <t>(Responde: institución(es) o unidad(es) administrativa(s) encargada(s) o integradora(s) de la información sobre la administración de archivos y la gestión documental de las instituciones que integran a la Administración Pública de la entidad federativa)</t>
    </r>
  </si>
  <si>
    <r>
      <t xml:space="preserve">Cuadro general de clasificación archivística
</t>
    </r>
    <r>
      <rPr>
        <i/>
        <sz val="8"/>
        <color theme="1"/>
        <rFont val="Arial"/>
        <family val="2"/>
      </rPr>
      <t>(1. Sí / 2. En proceso de integración / 3. No / 9. No identificado)</t>
    </r>
  </si>
  <si>
    <r>
      <t xml:space="preserve">Catálogo de disposición documental
</t>
    </r>
    <r>
      <rPr>
        <i/>
        <sz val="8"/>
        <color theme="1"/>
        <rFont val="Arial"/>
        <family val="2"/>
      </rPr>
      <t>(1. Sí / 2. En proceso de integración / 3. No / 9. No identificado)</t>
    </r>
  </si>
  <si>
    <r>
      <t xml:space="preserve">Sistema automatizado de gestión documental y control de documentos
</t>
    </r>
    <r>
      <rPr>
        <i/>
        <sz val="8"/>
        <color theme="1"/>
        <rFont val="Arial"/>
        <family val="2"/>
      </rPr>
      <t>(1. Sí / 2. En proceso de integración / 3. No / 9. No identificado)</t>
    </r>
  </si>
  <si>
    <t>Para cada institución, en cada área operativa seleccione con una "X" el o los tipos de equipo informático que correspondan.</t>
  </si>
  <si>
    <t>Para cada institución, en cada área operativa seleccione con una "X" el o los mecanismos de conservación documental que correspondan.</t>
  </si>
  <si>
    <t>1.- Las cifras deben anotarse en pesos mexicanos (no debe agregar la frase “miles o millones de pesos”).</t>
  </si>
  <si>
    <t>2.- No debe considerar decimales en las cifras registradas en la pregunta correspondiente, por lo que debe redondear las cifras a sus valores enteros más cercanos.</t>
  </si>
  <si>
    <r>
      <t xml:space="preserve">Para ello, este módulo contiene </t>
    </r>
    <r>
      <rPr>
        <b/>
        <sz val="9"/>
        <color theme="1"/>
        <rFont val="Arial"/>
        <family val="2"/>
      </rPr>
      <t>179 preguntas</t>
    </r>
    <r>
      <rPr>
        <sz val="9"/>
        <color theme="1"/>
        <rFont val="Arial"/>
        <family val="2"/>
      </rPr>
      <t xml:space="preserve"> agrupadas en las siguientes secciones:</t>
    </r>
  </si>
  <si>
    <t>Entidad</t>
  </si>
  <si>
    <t>Clave a 3 dígitos</t>
  </si>
  <si>
    <t>Municipio</t>
  </si>
  <si>
    <t>Clave a 5 dígitos</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</si>
  <si>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</si>
  <si>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</si>
  <si>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</si>
  <si>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</si>
  <si>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</si>
  <si>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</si>
  <si>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</si>
  <si>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</si>
  <si>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</si>
  <si>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</si>
  <si>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</si>
  <si>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</si>
  <si>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</si>
  <si>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</si>
  <si>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</si>
  <si>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</si>
  <si>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</si>
  <si>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</si>
  <si>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</si>
  <si>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</si>
  <si>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</si>
  <si>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</si>
  <si>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</si>
  <si>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</si>
  <si>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</si>
  <si>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</si>
  <si>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</si>
  <si>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</si>
  <si>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</si>
  <si>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</si>
  <si>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</si>
  <si>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</si>
  <si>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Aguascalientes</t>
  </si>
  <si>
    <t>01001</t>
  </si>
  <si>
    <t>02001</t>
  </si>
  <si>
    <t>03001</t>
  </si>
  <si>
    <t>04001</t>
  </si>
  <si>
    <t>05001</t>
  </si>
  <si>
    <t>06001</t>
  </si>
  <si>
    <t>07001</t>
  </si>
  <si>
    <t>08001</t>
  </si>
  <si>
    <t>09002</t>
  </si>
  <si>
    <t>10001</t>
  </si>
  <si>
    <t>11001</t>
  </si>
  <si>
    <t>12001</t>
  </si>
  <si>
    <t>13001</t>
  </si>
  <si>
    <t>14001</t>
  </si>
  <si>
    <t>15001</t>
  </si>
  <si>
    <t>16001</t>
  </si>
  <si>
    <t>17001</t>
  </si>
  <si>
    <t>18001</t>
  </si>
  <si>
    <t>19001</t>
  </si>
  <si>
    <t>20001</t>
  </si>
  <si>
    <t>21001</t>
  </si>
  <si>
    <t>22001</t>
  </si>
  <si>
    <t>23001</t>
  </si>
  <si>
    <t>24001</t>
  </si>
  <si>
    <t>25001</t>
  </si>
  <si>
    <t>26001</t>
  </si>
  <si>
    <t>27001</t>
  </si>
  <si>
    <t>28001</t>
  </si>
  <si>
    <t>29001</t>
  </si>
  <si>
    <t>30001</t>
  </si>
  <si>
    <t>31001</t>
  </si>
  <si>
    <t>32001</t>
  </si>
  <si>
    <t>Ensenada</t>
  </si>
  <si>
    <t>Comondú</t>
  </si>
  <si>
    <t>Calkiní</t>
  </si>
  <si>
    <t>Abasolo</t>
  </si>
  <si>
    <t>Armería</t>
  </si>
  <si>
    <t>Acacoyagua</t>
  </si>
  <si>
    <t>Ahumada</t>
  </si>
  <si>
    <t>Azcapotzalco</t>
  </si>
  <si>
    <t>Canatlán</t>
  </si>
  <si>
    <t>Acapulco de Juárez</t>
  </si>
  <si>
    <t>Acatlán</t>
  </si>
  <si>
    <t>Acatic</t>
  </si>
  <si>
    <t>Acambay de Ruíz Castañeda</t>
  </si>
  <si>
    <t>Acuitzio</t>
  </si>
  <si>
    <t>Amacuzac</t>
  </si>
  <si>
    <t>Acaponeta</t>
  </si>
  <si>
    <t>Abejones</t>
  </si>
  <si>
    <t>Acajete</t>
  </si>
  <si>
    <t>Amealco de Bonfil</t>
  </si>
  <si>
    <t>Cozumel</t>
  </si>
  <si>
    <t>Ahualulco del Sonido 13</t>
  </si>
  <si>
    <t>Ahome</t>
  </si>
  <si>
    <t>Aconchi</t>
  </si>
  <si>
    <t>Balancán</t>
  </si>
  <si>
    <t>Amaxac de Guerrero</t>
  </si>
  <si>
    <t>Abalá</t>
  </si>
  <si>
    <t>Apozol</t>
  </si>
  <si>
    <t>Baja California</t>
  </si>
  <si>
    <t>01002</t>
  </si>
  <si>
    <t>02002</t>
  </si>
  <si>
    <t>03002</t>
  </si>
  <si>
    <t>04002</t>
  </si>
  <si>
    <t>05002</t>
  </si>
  <si>
    <t>06002</t>
  </si>
  <si>
    <t>07002</t>
  </si>
  <si>
    <t>08002</t>
  </si>
  <si>
    <t>09003</t>
  </si>
  <si>
    <t>10002</t>
  </si>
  <si>
    <t>11002</t>
  </si>
  <si>
    <t>12002</t>
  </si>
  <si>
    <t>13002</t>
  </si>
  <si>
    <t>14002</t>
  </si>
  <si>
    <t>15002</t>
  </si>
  <si>
    <t>16002</t>
  </si>
  <si>
    <t>17002</t>
  </si>
  <si>
    <t>18002</t>
  </si>
  <si>
    <t>19002</t>
  </si>
  <si>
    <t>20002</t>
  </si>
  <si>
    <t>21002</t>
  </si>
  <si>
    <t>22002</t>
  </si>
  <si>
    <t>23002</t>
  </si>
  <si>
    <t>24002</t>
  </si>
  <si>
    <t>25002</t>
  </si>
  <si>
    <t>26002</t>
  </si>
  <si>
    <t>27002</t>
  </si>
  <si>
    <t>28002</t>
  </si>
  <si>
    <t>29002</t>
  </si>
  <si>
    <t>30002</t>
  </si>
  <si>
    <t>31002</t>
  </si>
  <si>
    <t>32002</t>
  </si>
  <si>
    <t>Asientos</t>
  </si>
  <si>
    <t>Mexicali</t>
  </si>
  <si>
    <t>Mulegé</t>
  </si>
  <si>
    <t>Campeche</t>
  </si>
  <si>
    <t>Acuña</t>
  </si>
  <si>
    <t>Colima</t>
  </si>
  <si>
    <t>Acala</t>
  </si>
  <si>
    <t>Aldama</t>
  </si>
  <si>
    <t>Coyoacán</t>
  </si>
  <si>
    <t>Canelas</t>
  </si>
  <si>
    <t>Acámbaro</t>
  </si>
  <si>
    <t>Ahuacuotzingo</t>
  </si>
  <si>
    <t>Acaxochitlán</t>
  </si>
  <si>
    <t>Acatlán de Juárez</t>
  </si>
  <si>
    <t>Acolman</t>
  </si>
  <si>
    <t>Aguililla</t>
  </si>
  <si>
    <t>Atlatlahucan</t>
  </si>
  <si>
    <t>Ahuacatlán</t>
  </si>
  <si>
    <t>Agualeguas</t>
  </si>
  <si>
    <t>Acatlán de Pérez Figueroa</t>
  </si>
  <si>
    <t>Acateno</t>
  </si>
  <si>
    <t>Pinal de Amoles</t>
  </si>
  <si>
    <t>Felipe Carrillo Puerto</t>
  </si>
  <si>
    <t>Alaquines</t>
  </si>
  <si>
    <t>Angostura</t>
  </si>
  <si>
    <t>Agua Prieta</t>
  </si>
  <si>
    <t>Cárdenas</t>
  </si>
  <si>
    <t>Apetatitlán de Antonio Carvajal</t>
  </si>
  <si>
    <t>Acanceh</t>
  </si>
  <si>
    <t>Apulco</t>
  </si>
  <si>
    <t>Baja California Sur</t>
  </si>
  <si>
    <t>01003</t>
  </si>
  <si>
    <t>02003</t>
  </si>
  <si>
    <t>03003</t>
  </si>
  <si>
    <t>04003</t>
  </si>
  <si>
    <t>05003</t>
  </si>
  <si>
    <t>06003</t>
  </si>
  <si>
    <t>07003</t>
  </si>
  <si>
    <t>08003</t>
  </si>
  <si>
    <t>09004</t>
  </si>
  <si>
    <t>10003</t>
  </si>
  <si>
    <t>11003</t>
  </si>
  <si>
    <t>12003</t>
  </si>
  <si>
    <t>13003</t>
  </si>
  <si>
    <t>14003</t>
  </si>
  <si>
    <t>15003</t>
  </si>
  <si>
    <t>16003</t>
  </si>
  <si>
    <t>17003</t>
  </si>
  <si>
    <t>18003</t>
  </si>
  <si>
    <t>19003</t>
  </si>
  <si>
    <t>20003</t>
  </si>
  <si>
    <t>21003</t>
  </si>
  <si>
    <t>22003</t>
  </si>
  <si>
    <t>23003</t>
  </si>
  <si>
    <t>24003</t>
  </si>
  <si>
    <t>25003</t>
  </si>
  <si>
    <t>26003</t>
  </si>
  <si>
    <t>27003</t>
  </si>
  <si>
    <t>28003</t>
  </si>
  <si>
    <t>29003</t>
  </si>
  <si>
    <t>30003</t>
  </si>
  <si>
    <t>31003</t>
  </si>
  <si>
    <t>32003</t>
  </si>
  <si>
    <t>Calvillo</t>
  </si>
  <si>
    <t>Tecate</t>
  </si>
  <si>
    <t>La Paz</t>
  </si>
  <si>
    <t>Carmen</t>
  </si>
  <si>
    <t>Allende</t>
  </si>
  <si>
    <t>Comala</t>
  </si>
  <si>
    <t>Acapetahua</t>
  </si>
  <si>
    <t>Cuajimalpa de Morelos</t>
  </si>
  <si>
    <t>Coneto de Comonfort</t>
  </si>
  <si>
    <t>San Miguel de Allende</t>
  </si>
  <si>
    <t>Ajuchitlán del Progreso</t>
  </si>
  <si>
    <t>Actopan</t>
  </si>
  <si>
    <t>Ahualulco de Mercado</t>
  </si>
  <si>
    <t>Aculco</t>
  </si>
  <si>
    <t>Álvaro Obregón</t>
  </si>
  <si>
    <t>Axochiapan</t>
  </si>
  <si>
    <t>Amatlán de Cañas</t>
  </si>
  <si>
    <t>Los Aldamas</t>
  </si>
  <si>
    <t>Asunción Cacalotepec</t>
  </si>
  <si>
    <t>Arroyo Seco</t>
  </si>
  <si>
    <t>Isla Mujeres</t>
  </si>
  <si>
    <t>Aquismón</t>
  </si>
  <si>
    <t>Badiraguato</t>
  </si>
  <si>
    <t>Álamos</t>
  </si>
  <si>
    <t>Centla</t>
  </si>
  <si>
    <t>Altamira</t>
  </si>
  <si>
    <t>Atlangatepec</t>
  </si>
  <si>
    <t>Acayucan</t>
  </si>
  <si>
    <t>Akil</t>
  </si>
  <si>
    <t>Atolinga</t>
  </si>
  <si>
    <t>01004</t>
  </si>
  <si>
    <t>02004</t>
  </si>
  <si>
    <t>03008</t>
  </si>
  <si>
    <t>04004</t>
  </si>
  <si>
    <t>05004</t>
  </si>
  <si>
    <t>06004</t>
  </si>
  <si>
    <t>07004</t>
  </si>
  <si>
    <t>08004</t>
  </si>
  <si>
    <t>09005</t>
  </si>
  <si>
    <t>10004</t>
  </si>
  <si>
    <t>11004</t>
  </si>
  <si>
    <t>12004</t>
  </si>
  <si>
    <t>13004</t>
  </si>
  <si>
    <t>14004</t>
  </si>
  <si>
    <t>15004</t>
  </si>
  <si>
    <t>16004</t>
  </si>
  <si>
    <t>17004</t>
  </si>
  <si>
    <t>18004</t>
  </si>
  <si>
    <t>19004</t>
  </si>
  <si>
    <t>20004</t>
  </si>
  <si>
    <t>21004</t>
  </si>
  <si>
    <t>22004</t>
  </si>
  <si>
    <t>23004</t>
  </si>
  <si>
    <t>24004</t>
  </si>
  <si>
    <t>25004</t>
  </si>
  <si>
    <t>26004</t>
  </si>
  <si>
    <t>27004</t>
  </si>
  <si>
    <t>28004</t>
  </si>
  <si>
    <t>29004</t>
  </si>
  <si>
    <t>30004</t>
  </si>
  <si>
    <t>31004</t>
  </si>
  <si>
    <t>32004</t>
  </si>
  <si>
    <t>Cosío</t>
  </si>
  <si>
    <t>Tijuana</t>
  </si>
  <si>
    <t>Los Cabos</t>
  </si>
  <si>
    <t>Champotón</t>
  </si>
  <si>
    <t>Arteaga</t>
  </si>
  <si>
    <t>Coquimatlán</t>
  </si>
  <si>
    <t>Altamirano</t>
  </si>
  <si>
    <t>Aquiles Serdán</t>
  </si>
  <si>
    <t>Gustavo A. Madero</t>
  </si>
  <si>
    <t>Cuencamé</t>
  </si>
  <si>
    <t>Apaseo el Alto</t>
  </si>
  <si>
    <t>Alcozauca de Guerrero</t>
  </si>
  <si>
    <t>Agua Blanca de Iturbide</t>
  </si>
  <si>
    <t>Amacueca</t>
  </si>
  <si>
    <t>Almoloya de Alquisiras</t>
  </si>
  <si>
    <t>Angamacutiro</t>
  </si>
  <si>
    <t>Ayala</t>
  </si>
  <si>
    <t>Compostela</t>
  </si>
  <si>
    <t>Asunción Cuyotepeji</t>
  </si>
  <si>
    <t>Acatzingo</t>
  </si>
  <si>
    <t>Cadereyta de Montes</t>
  </si>
  <si>
    <t>Othón P. Blanco</t>
  </si>
  <si>
    <t>Armadillo de los Infante</t>
  </si>
  <si>
    <t>Concordia</t>
  </si>
  <si>
    <t>Altar</t>
  </si>
  <si>
    <t>Centro</t>
  </si>
  <si>
    <t>Antiguo Morelos</t>
  </si>
  <si>
    <t>Atltzayanca</t>
  </si>
  <si>
    <t>Baca</t>
  </si>
  <si>
    <t>Benito Juárez</t>
  </si>
  <si>
    <t>Coahuila de Zaragoza</t>
  </si>
  <si>
    <t>01005</t>
  </si>
  <si>
    <t>02005</t>
  </si>
  <si>
    <t>03009</t>
  </si>
  <si>
    <t>04005</t>
  </si>
  <si>
    <t>05005</t>
  </si>
  <si>
    <t>06005</t>
  </si>
  <si>
    <t>07005</t>
  </si>
  <si>
    <t>08005</t>
  </si>
  <si>
    <t>09006</t>
  </si>
  <si>
    <t>10005</t>
  </si>
  <si>
    <t>11005</t>
  </si>
  <si>
    <t>12005</t>
  </si>
  <si>
    <t>13005</t>
  </si>
  <si>
    <t>14005</t>
  </si>
  <si>
    <t>15005</t>
  </si>
  <si>
    <t>16005</t>
  </si>
  <si>
    <t>17005</t>
  </si>
  <si>
    <t>18005</t>
  </si>
  <si>
    <t>19005</t>
  </si>
  <si>
    <t>20005</t>
  </si>
  <si>
    <t>21005</t>
  </si>
  <si>
    <t>22005</t>
  </si>
  <si>
    <t>23005</t>
  </si>
  <si>
    <t>24005</t>
  </si>
  <si>
    <t>25005</t>
  </si>
  <si>
    <t>26005</t>
  </si>
  <si>
    <t>27005</t>
  </si>
  <si>
    <t>28005</t>
  </si>
  <si>
    <t>29005</t>
  </si>
  <si>
    <t>30005</t>
  </si>
  <si>
    <t>31005</t>
  </si>
  <si>
    <t>32005</t>
  </si>
  <si>
    <t>Jesús María</t>
  </si>
  <si>
    <t>Playas de Rosarito</t>
  </si>
  <si>
    <t>Loreto</t>
  </si>
  <si>
    <t>Hecelchakán</t>
  </si>
  <si>
    <t>Candela</t>
  </si>
  <si>
    <t>Cuauhtémoc</t>
  </si>
  <si>
    <t>Amatán</t>
  </si>
  <si>
    <t>Ascensión</t>
  </si>
  <si>
    <t>Iztacalco</t>
  </si>
  <si>
    <t>Durango</t>
  </si>
  <si>
    <t>Apaseo el Grande</t>
  </si>
  <si>
    <t>Alpoyeca</t>
  </si>
  <si>
    <t>Ajacuba</t>
  </si>
  <si>
    <t>Amatitán</t>
  </si>
  <si>
    <t>Almoloya de Juárez</t>
  </si>
  <si>
    <t>Angangueo</t>
  </si>
  <si>
    <t>Coatlán del Río</t>
  </si>
  <si>
    <t>Huajicori</t>
  </si>
  <si>
    <t>Anáhuac</t>
  </si>
  <si>
    <t>Asunción Ixtaltepec</t>
  </si>
  <si>
    <t>Acteopan</t>
  </si>
  <si>
    <t>Colón</t>
  </si>
  <si>
    <t>Cosalá</t>
  </si>
  <si>
    <t>Arivechi</t>
  </si>
  <si>
    <t>Comalcalco</t>
  </si>
  <si>
    <t>Burgos</t>
  </si>
  <si>
    <t>Apizaco</t>
  </si>
  <si>
    <t>Acula</t>
  </si>
  <si>
    <t>Bokobá</t>
  </si>
  <si>
    <t>Calera</t>
  </si>
  <si>
    <t>01006</t>
  </si>
  <si>
    <t>02006</t>
  </si>
  <si>
    <t>03099</t>
  </si>
  <si>
    <t>04006</t>
  </si>
  <si>
    <t>05006</t>
  </si>
  <si>
    <t>06006</t>
  </si>
  <si>
    <t>07006</t>
  </si>
  <si>
    <t>08006</t>
  </si>
  <si>
    <t>09007</t>
  </si>
  <si>
    <t>10006</t>
  </si>
  <si>
    <t>11006</t>
  </si>
  <si>
    <t>12006</t>
  </si>
  <si>
    <t>13006</t>
  </si>
  <si>
    <t>14006</t>
  </si>
  <si>
    <t>15006</t>
  </si>
  <si>
    <t>16006</t>
  </si>
  <si>
    <t>17006</t>
  </si>
  <si>
    <t>18006</t>
  </si>
  <si>
    <t>19006</t>
  </si>
  <si>
    <t>20006</t>
  </si>
  <si>
    <t>21006</t>
  </si>
  <si>
    <t>22006</t>
  </si>
  <si>
    <t>23006</t>
  </si>
  <si>
    <t>24006</t>
  </si>
  <si>
    <t>25006</t>
  </si>
  <si>
    <t>26006</t>
  </si>
  <si>
    <t>27006</t>
  </si>
  <si>
    <t>28006</t>
  </si>
  <si>
    <t>29006</t>
  </si>
  <si>
    <t>30006</t>
  </si>
  <si>
    <t>31006</t>
  </si>
  <si>
    <t>32006</t>
  </si>
  <si>
    <t>Pabellón de Arteaga</t>
  </si>
  <si>
    <t>San Quintín</t>
  </si>
  <si>
    <t>Hopelchén</t>
  </si>
  <si>
    <t>Castaños</t>
  </si>
  <si>
    <t>Ixtlahuacán</t>
  </si>
  <si>
    <t>Amatenango de la Frontera</t>
  </si>
  <si>
    <t>Bachíniva</t>
  </si>
  <si>
    <t>Iztapalapa</t>
  </si>
  <si>
    <t>General Simón Bolívar</t>
  </si>
  <si>
    <t>Atarjea</t>
  </si>
  <si>
    <t>Apaxtla</t>
  </si>
  <si>
    <t>Alfajayucan</t>
  </si>
  <si>
    <t>Ameca</t>
  </si>
  <si>
    <t>Almoloya del Río</t>
  </si>
  <si>
    <t>Apatzingán</t>
  </si>
  <si>
    <t>Cuautla</t>
  </si>
  <si>
    <t>Ixtlán del Río</t>
  </si>
  <si>
    <t>Apodaca</t>
  </si>
  <si>
    <t>Asunción Nochixtlán</t>
  </si>
  <si>
    <t>Corregidora</t>
  </si>
  <si>
    <t>José María Morelos</t>
  </si>
  <si>
    <t>Catorce</t>
  </si>
  <si>
    <t>Culiacán</t>
  </si>
  <si>
    <t>Arizpe</t>
  </si>
  <si>
    <t>Cunduacán</t>
  </si>
  <si>
    <t>Bustamante</t>
  </si>
  <si>
    <t>Calpulalpan</t>
  </si>
  <si>
    <t>Acultzingo</t>
  </si>
  <si>
    <t>Buctzotz</t>
  </si>
  <si>
    <t>Cañitas de Felipe Pescador</t>
  </si>
  <si>
    <t>Chiapas</t>
  </si>
  <si>
    <t>01007</t>
  </si>
  <si>
    <t>02007</t>
  </si>
  <si>
    <t>04007</t>
  </si>
  <si>
    <t>05007</t>
  </si>
  <si>
    <t>06007</t>
  </si>
  <si>
    <t>07007</t>
  </si>
  <si>
    <t>08007</t>
  </si>
  <si>
    <t>09008</t>
  </si>
  <si>
    <t>10007</t>
  </si>
  <si>
    <t>11007</t>
  </si>
  <si>
    <t>12007</t>
  </si>
  <si>
    <t>13007</t>
  </si>
  <si>
    <t>14007</t>
  </si>
  <si>
    <t>15007</t>
  </si>
  <si>
    <t>16007</t>
  </si>
  <si>
    <t>17007</t>
  </si>
  <si>
    <t>18007</t>
  </si>
  <si>
    <t>19007</t>
  </si>
  <si>
    <t>20007</t>
  </si>
  <si>
    <t>21007</t>
  </si>
  <si>
    <t>22007</t>
  </si>
  <si>
    <t>23007</t>
  </si>
  <si>
    <t>24007</t>
  </si>
  <si>
    <t>25007</t>
  </si>
  <si>
    <t>26007</t>
  </si>
  <si>
    <t>27007</t>
  </si>
  <si>
    <t>28007</t>
  </si>
  <si>
    <t>29007</t>
  </si>
  <si>
    <t>30007</t>
  </si>
  <si>
    <t>31007</t>
  </si>
  <si>
    <t>32007</t>
  </si>
  <si>
    <t>Rincón de Romos</t>
  </si>
  <si>
    <t>San Felipe</t>
  </si>
  <si>
    <t>Palizada</t>
  </si>
  <si>
    <t>Cuatro Ciénegas</t>
  </si>
  <si>
    <t>Manzanillo</t>
  </si>
  <si>
    <t>Amatenango del Valle</t>
  </si>
  <si>
    <t>Balleza</t>
  </si>
  <si>
    <t>La Magdalena Contreras</t>
  </si>
  <si>
    <t>Gómez Palacio</t>
  </si>
  <si>
    <t>Celaya</t>
  </si>
  <si>
    <t>Arcelia</t>
  </si>
  <si>
    <t>Almoloya</t>
  </si>
  <si>
    <t>San Juanito de Escobedo</t>
  </si>
  <si>
    <t>Amanalco</t>
  </si>
  <si>
    <t>Aporo</t>
  </si>
  <si>
    <t>Cuernavaca</t>
  </si>
  <si>
    <t>Jala</t>
  </si>
  <si>
    <t>Aramberri</t>
  </si>
  <si>
    <t>Asunción Ocotlán</t>
  </si>
  <si>
    <t>Ahuatlán</t>
  </si>
  <si>
    <t>Ezequiel Montes</t>
  </si>
  <si>
    <t>Lázaro Cárdenas</t>
  </si>
  <si>
    <t>Cedral</t>
  </si>
  <si>
    <t>Choix</t>
  </si>
  <si>
    <t>Atil</t>
  </si>
  <si>
    <t>Emiliano Zapata</t>
  </si>
  <si>
    <t>Camargo</t>
  </si>
  <si>
    <t>El Carmen Tequexquitla</t>
  </si>
  <si>
    <t>Camarón de Tejeda</t>
  </si>
  <si>
    <t>Cacalchén</t>
  </si>
  <si>
    <t>Concepción del Oro</t>
  </si>
  <si>
    <t>Chihuahua</t>
  </si>
  <si>
    <t>01008</t>
  </si>
  <si>
    <t>02099</t>
  </si>
  <si>
    <t>04008</t>
  </si>
  <si>
    <t>05008</t>
  </si>
  <si>
    <t>06008</t>
  </si>
  <si>
    <t>07008</t>
  </si>
  <si>
    <t>08008</t>
  </si>
  <si>
    <t>09009</t>
  </si>
  <si>
    <t>10008</t>
  </si>
  <si>
    <t>11008</t>
  </si>
  <si>
    <t>12008</t>
  </si>
  <si>
    <t>13008</t>
  </si>
  <si>
    <t>14008</t>
  </si>
  <si>
    <t>15008</t>
  </si>
  <si>
    <t>16008</t>
  </si>
  <si>
    <t>17008</t>
  </si>
  <si>
    <t>18008</t>
  </si>
  <si>
    <t>19008</t>
  </si>
  <si>
    <t>20008</t>
  </si>
  <si>
    <t>21008</t>
  </si>
  <si>
    <t>22008</t>
  </si>
  <si>
    <t>23008</t>
  </si>
  <si>
    <t>24008</t>
  </si>
  <si>
    <t>25008</t>
  </si>
  <si>
    <t>26008</t>
  </si>
  <si>
    <t>27008</t>
  </si>
  <si>
    <t>28008</t>
  </si>
  <si>
    <t>29008</t>
  </si>
  <si>
    <t>30008</t>
  </si>
  <si>
    <t>31008</t>
  </si>
  <si>
    <t>32008</t>
  </si>
  <si>
    <t>San José de Gracia</t>
  </si>
  <si>
    <t>Tenabo</t>
  </si>
  <si>
    <t>Escobedo</t>
  </si>
  <si>
    <t>Minatitlán</t>
  </si>
  <si>
    <t>Ángel Albino Corzo</t>
  </si>
  <si>
    <t>Batopilas de Manuel Gómez Morín</t>
  </si>
  <si>
    <t>Milpa Alta</t>
  </si>
  <si>
    <t>Guadalupe Victoria</t>
  </si>
  <si>
    <t>Manuel Doblado</t>
  </si>
  <si>
    <t>Atenango del Río</t>
  </si>
  <si>
    <t>Apan</t>
  </si>
  <si>
    <t>Arandas</t>
  </si>
  <si>
    <t>Amatepec</t>
  </si>
  <si>
    <t>Aquila</t>
  </si>
  <si>
    <t>Xalisco</t>
  </si>
  <si>
    <t>Asunción Tlacolulita</t>
  </si>
  <si>
    <t>Ahuazotepec</t>
  </si>
  <si>
    <t>Huimilpan</t>
  </si>
  <si>
    <t>Solidaridad</t>
  </si>
  <si>
    <t>Cerritos</t>
  </si>
  <si>
    <t>Elota</t>
  </si>
  <si>
    <t>Bacadéhuachi</t>
  </si>
  <si>
    <t>Huimanguillo</t>
  </si>
  <si>
    <t>Casas</t>
  </si>
  <si>
    <t>Cuapiaxtla</t>
  </si>
  <si>
    <t>Alpatláhuac</t>
  </si>
  <si>
    <t>Calotmul</t>
  </si>
  <si>
    <t>Ciudad de México</t>
  </si>
  <si>
    <t>01009</t>
  </si>
  <si>
    <t>04009</t>
  </si>
  <si>
    <t>05009</t>
  </si>
  <si>
    <t>06009</t>
  </si>
  <si>
    <t>07009</t>
  </si>
  <si>
    <t>08009</t>
  </si>
  <si>
    <t>09010</t>
  </si>
  <si>
    <t>10009</t>
  </si>
  <si>
    <t>11009</t>
  </si>
  <si>
    <t>12009</t>
  </si>
  <si>
    <t>13009</t>
  </si>
  <si>
    <t>14009</t>
  </si>
  <si>
    <t>15009</t>
  </si>
  <si>
    <t>16009</t>
  </si>
  <si>
    <t>17009</t>
  </si>
  <si>
    <t>18009</t>
  </si>
  <si>
    <t>19009</t>
  </si>
  <si>
    <t>20009</t>
  </si>
  <si>
    <t>21009</t>
  </si>
  <si>
    <t>22009</t>
  </si>
  <si>
    <t>23009</t>
  </si>
  <si>
    <t>24009</t>
  </si>
  <si>
    <t>25009</t>
  </si>
  <si>
    <t>26009</t>
  </si>
  <si>
    <t>27009</t>
  </si>
  <si>
    <t>28009</t>
  </si>
  <si>
    <t>29009</t>
  </si>
  <si>
    <t>30009</t>
  </si>
  <si>
    <t>31009</t>
  </si>
  <si>
    <t>32009</t>
  </si>
  <si>
    <t>Tepezalá</t>
  </si>
  <si>
    <t>Escárcega</t>
  </si>
  <si>
    <t>Francisco I. Madero</t>
  </si>
  <si>
    <t>Tecomán</t>
  </si>
  <si>
    <t>Arriaga</t>
  </si>
  <si>
    <t>Bocoyna</t>
  </si>
  <si>
    <t>Guanaceví</t>
  </si>
  <si>
    <t>Comonfort</t>
  </si>
  <si>
    <t>Atlamajalcingo del Monte</t>
  </si>
  <si>
    <t>El Arenal</t>
  </si>
  <si>
    <t>Amecameca</t>
  </si>
  <si>
    <t>Ario</t>
  </si>
  <si>
    <t>Huitzilac</t>
  </si>
  <si>
    <t>Del Nayar</t>
  </si>
  <si>
    <t>Cadereyta Jiménez</t>
  </si>
  <si>
    <t>Ayotzintepec</t>
  </si>
  <si>
    <t>Ahuehuetitla</t>
  </si>
  <si>
    <t>Jalpan de Serra</t>
  </si>
  <si>
    <t>Tulum</t>
  </si>
  <si>
    <t>Cerro de San Pedro</t>
  </si>
  <si>
    <t>Escuinapa</t>
  </si>
  <si>
    <t>Bacanora</t>
  </si>
  <si>
    <t>Jalapa</t>
  </si>
  <si>
    <t>Ciudad Madero</t>
  </si>
  <si>
    <t>Cuaxomulco</t>
  </si>
  <si>
    <t>Alto Lucero de Gutiérrez Barrios</t>
  </si>
  <si>
    <t>Cansahcab</t>
  </si>
  <si>
    <t>Chalchihuites</t>
  </si>
  <si>
    <t>01010</t>
  </si>
  <si>
    <t>04010</t>
  </si>
  <si>
    <t>05010</t>
  </si>
  <si>
    <t>06010</t>
  </si>
  <si>
    <t>07010</t>
  </si>
  <si>
    <t>08010</t>
  </si>
  <si>
    <t>09011</t>
  </si>
  <si>
    <t>10010</t>
  </si>
  <si>
    <t>11010</t>
  </si>
  <si>
    <t>12010</t>
  </si>
  <si>
    <t>13010</t>
  </si>
  <si>
    <t>14010</t>
  </si>
  <si>
    <t>15010</t>
  </si>
  <si>
    <t>16010</t>
  </si>
  <si>
    <t>17010</t>
  </si>
  <si>
    <t>18010</t>
  </si>
  <si>
    <t>19010</t>
  </si>
  <si>
    <t>20010</t>
  </si>
  <si>
    <t>21010</t>
  </si>
  <si>
    <t>22010</t>
  </si>
  <si>
    <t>23010</t>
  </si>
  <si>
    <t>24010</t>
  </si>
  <si>
    <t>25010</t>
  </si>
  <si>
    <t>26010</t>
  </si>
  <si>
    <t>27010</t>
  </si>
  <si>
    <t>28010</t>
  </si>
  <si>
    <t>29010</t>
  </si>
  <si>
    <t>30010</t>
  </si>
  <si>
    <t>31010</t>
  </si>
  <si>
    <t>32010</t>
  </si>
  <si>
    <t>El Llano</t>
  </si>
  <si>
    <t>Calakmul</t>
  </si>
  <si>
    <t>Frontera</t>
  </si>
  <si>
    <t>Villa de Álvarez</t>
  </si>
  <si>
    <t>Bejucal de Ocampo</t>
  </si>
  <si>
    <t>Buenaventura</t>
  </si>
  <si>
    <t>Tláhuac</t>
  </si>
  <si>
    <t>Hidalgo</t>
  </si>
  <si>
    <t>Coroneo</t>
  </si>
  <si>
    <t>Atlixtac</t>
  </si>
  <si>
    <t>Atitalaquia</t>
  </si>
  <si>
    <t>Atemajac de Brizuela</t>
  </si>
  <si>
    <t>Apaxco</t>
  </si>
  <si>
    <t>Jantetelco</t>
  </si>
  <si>
    <t>Rosamorada</t>
  </si>
  <si>
    <t>El Carmen</t>
  </si>
  <si>
    <t>El Barrio de la Soledad</t>
  </si>
  <si>
    <t>Ajalpan</t>
  </si>
  <si>
    <t>Landa de Matamoros</t>
  </si>
  <si>
    <t>Bacalar</t>
  </si>
  <si>
    <t>Ciudad del Maíz</t>
  </si>
  <si>
    <t>El Fuerte</t>
  </si>
  <si>
    <t>Bacerac</t>
  </si>
  <si>
    <t>Jalpa de Méndez</t>
  </si>
  <si>
    <t>Cruillas</t>
  </si>
  <si>
    <t>Chiautempan</t>
  </si>
  <si>
    <t>Altotonga</t>
  </si>
  <si>
    <t>Cantamayec</t>
  </si>
  <si>
    <t>Fresnillo</t>
  </si>
  <si>
    <t>Guanajuato</t>
  </si>
  <si>
    <t>01011</t>
  </si>
  <si>
    <t>04011</t>
  </si>
  <si>
    <t>05011</t>
  </si>
  <si>
    <t>06099</t>
  </si>
  <si>
    <t>07011</t>
  </si>
  <si>
    <t>08011</t>
  </si>
  <si>
    <t>09012</t>
  </si>
  <si>
    <t>10011</t>
  </si>
  <si>
    <t>11011</t>
  </si>
  <si>
    <t>12011</t>
  </si>
  <si>
    <t>13011</t>
  </si>
  <si>
    <t>14011</t>
  </si>
  <si>
    <t>15011</t>
  </si>
  <si>
    <t>16011</t>
  </si>
  <si>
    <t>17011</t>
  </si>
  <si>
    <t>18011</t>
  </si>
  <si>
    <t>19011</t>
  </si>
  <si>
    <t>20011</t>
  </si>
  <si>
    <t>21011</t>
  </si>
  <si>
    <t>22011</t>
  </si>
  <si>
    <t>23011</t>
  </si>
  <si>
    <t>24011</t>
  </si>
  <si>
    <t>25011</t>
  </si>
  <si>
    <t>26011</t>
  </si>
  <si>
    <t>27011</t>
  </si>
  <si>
    <t>28011</t>
  </si>
  <si>
    <t>29011</t>
  </si>
  <si>
    <t>30011</t>
  </si>
  <si>
    <t>31011</t>
  </si>
  <si>
    <t>32011</t>
  </si>
  <si>
    <t>San Francisco de los Romo</t>
  </si>
  <si>
    <t>Candelaria</t>
  </si>
  <si>
    <t>General Cepeda</t>
  </si>
  <si>
    <t>Bella Vista</t>
  </si>
  <si>
    <t>Tlalpan</t>
  </si>
  <si>
    <t>Indé</t>
  </si>
  <si>
    <t>Cortazar</t>
  </si>
  <si>
    <t>Atoyac de Álvarez</t>
  </si>
  <si>
    <t>Atlapexco</t>
  </si>
  <si>
    <t>Atengo</t>
  </si>
  <si>
    <t>Atenco</t>
  </si>
  <si>
    <t>Briseñas</t>
  </si>
  <si>
    <t>Jiutepec</t>
  </si>
  <si>
    <t>Ruíz</t>
  </si>
  <si>
    <t>Cerralvo</t>
  </si>
  <si>
    <t>Calihualá</t>
  </si>
  <si>
    <t>Albino Zertuche</t>
  </si>
  <si>
    <t>El Marqués</t>
  </si>
  <si>
    <t>Puerto Morelos</t>
  </si>
  <si>
    <t>Ciudad Fernández</t>
  </si>
  <si>
    <t>Guasave</t>
  </si>
  <si>
    <t>Bacoachi</t>
  </si>
  <si>
    <t>Jonuta</t>
  </si>
  <si>
    <t>Gómez Farías</t>
  </si>
  <si>
    <t>Muñoz de Domingo Arenas</t>
  </si>
  <si>
    <t>Alvarado</t>
  </si>
  <si>
    <t>Celestún</t>
  </si>
  <si>
    <t>Trinidad García de la Cadena</t>
  </si>
  <si>
    <t>Guerrero</t>
  </si>
  <si>
    <t>01099</t>
  </si>
  <si>
    <t>04012</t>
  </si>
  <si>
    <t>05012</t>
  </si>
  <si>
    <t>07012</t>
  </si>
  <si>
    <t>08012</t>
  </si>
  <si>
    <t>09013</t>
  </si>
  <si>
    <t>10012</t>
  </si>
  <si>
    <t>11012</t>
  </si>
  <si>
    <t>12012</t>
  </si>
  <si>
    <t>13012</t>
  </si>
  <si>
    <t>14012</t>
  </si>
  <si>
    <t>15012</t>
  </si>
  <si>
    <t>16012</t>
  </si>
  <si>
    <t>17012</t>
  </si>
  <si>
    <t>18012</t>
  </si>
  <si>
    <t>19012</t>
  </si>
  <si>
    <t>20012</t>
  </si>
  <si>
    <t>21012</t>
  </si>
  <si>
    <t>22012</t>
  </si>
  <si>
    <t>24012</t>
  </si>
  <si>
    <t>25012</t>
  </si>
  <si>
    <t>26012</t>
  </si>
  <si>
    <t>27012</t>
  </si>
  <si>
    <t>28012</t>
  </si>
  <si>
    <t>29012</t>
  </si>
  <si>
    <t>30012</t>
  </si>
  <si>
    <t>31012</t>
  </si>
  <si>
    <t>32012</t>
  </si>
  <si>
    <t>Seybaplaya</t>
  </si>
  <si>
    <t>Berriozábal</t>
  </si>
  <si>
    <t>Carichí</t>
  </si>
  <si>
    <t>Xochimilco</t>
  </si>
  <si>
    <t>Lerdo</t>
  </si>
  <si>
    <t>Cuerámaro</t>
  </si>
  <si>
    <t>Ayutla de los Libres</t>
  </si>
  <si>
    <t>Atotonilco el Grande</t>
  </si>
  <si>
    <t>Atenguillo</t>
  </si>
  <si>
    <t>Atizapán</t>
  </si>
  <si>
    <t>Buenavista</t>
  </si>
  <si>
    <t>Jojutla</t>
  </si>
  <si>
    <t>San Blas</t>
  </si>
  <si>
    <t>Ciénega de Flores</t>
  </si>
  <si>
    <t>Candelaria Loxicha</t>
  </si>
  <si>
    <t>Aljojuca</t>
  </si>
  <si>
    <t>Pedro Escobedo</t>
  </si>
  <si>
    <t>Tancanhuitz</t>
  </si>
  <si>
    <t>Mazatlán</t>
  </si>
  <si>
    <t>Bácum</t>
  </si>
  <si>
    <t>Macuspana</t>
  </si>
  <si>
    <t>González</t>
  </si>
  <si>
    <t>Españita</t>
  </si>
  <si>
    <t>Amatitlán</t>
  </si>
  <si>
    <t>Cenotillo</t>
  </si>
  <si>
    <t>Genaro Codina</t>
  </si>
  <si>
    <t>04013</t>
  </si>
  <si>
    <t>05013</t>
  </si>
  <si>
    <t>07013</t>
  </si>
  <si>
    <t>08013</t>
  </si>
  <si>
    <t>09014</t>
  </si>
  <si>
    <t>10013</t>
  </si>
  <si>
    <t>11013</t>
  </si>
  <si>
    <t>12013</t>
  </si>
  <si>
    <t>13013</t>
  </si>
  <si>
    <t>14013</t>
  </si>
  <si>
    <t>15013</t>
  </si>
  <si>
    <t>16013</t>
  </si>
  <si>
    <t>17013</t>
  </si>
  <si>
    <t>18013</t>
  </si>
  <si>
    <t>19013</t>
  </si>
  <si>
    <t>20013</t>
  </si>
  <si>
    <t>21013</t>
  </si>
  <si>
    <t>22013</t>
  </si>
  <si>
    <t>24013</t>
  </si>
  <si>
    <t>25013</t>
  </si>
  <si>
    <t>26013</t>
  </si>
  <si>
    <t>27013</t>
  </si>
  <si>
    <t>28013</t>
  </si>
  <si>
    <t>29013</t>
  </si>
  <si>
    <t>30013</t>
  </si>
  <si>
    <t>31013</t>
  </si>
  <si>
    <t>32013</t>
  </si>
  <si>
    <t>Dzitbalché</t>
  </si>
  <si>
    <t>Bochil</t>
  </si>
  <si>
    <t>Casas Grandes</t>
  </si>
  <si>
    <t>Mapimí</t>
  </si>
  <si>
    <t>Doctor Mora</t>
  </si>
  <si>
    <t>Azoyú</t>
  </si>
  <si>
    <t>Atotonilco de Tula</t>
  </si>
  <si>
    <t>Atotonilco el Alto</t>
  </si>
  <si>
    <t>Atizapán de Zaragoza</t>
  </si>
  <si>
    <t>Carácuaro</t>
  </si>
  <si>
    <t>Jonacatepec de Leandro Valle</t>
  </si>
  <si>
    <t>San Pedro Lagunillas</t>
  </si>
  <si>
    <t>China</t>
  </si>
  <si>
    <t>Ciénega de Zimatlán</t>
  </si>
  <si>
    <t>Altepexi</t>
  </si>
  <si>
    <t>Peñamiller</t>
  </si>
  <si>
    <t>Ciudad Valles</t>
  </si>
  <si>
    <t>Mocorito</t>
  </si>
  <si>
    <t>Banámichi</t>
  </si>
  <si>
    <t>Nacajuca</t>
  </si>
  <si>
    <t>Güémez</t>
  </si>
  <si>
    <t>Huamantla</t>
  </si>
  <si>
    <t>Naranjos Amatlán</t>
  </si>
  <si>
    <t>Conkal</t>
  </si>
  <si>
    <t>General Enrique Estrada</t>
  </si>
  <si>
    <t>Jalisco</t>
  </si>
  <si>
    <t>04099</t>
  </si>
  <si>
    <t>05014</t>
  </si>
  <si>
    <t>07014</t>
  </si>
  <si>
    <t>08014</t>
  </si>
  <si>
    <t>09015</t>
  </si>
  <si>
    <t>10014</t>
  </si>
  <si>
    <t>11014</t>
  </si>
  <si>
    <t>12014</t>
  </si>
  <si>
    <t>13014</t>
  </si>
  <si>
    <t>14014</t>
  </si>
  <si>
    <t>15014</t>
  </si>
  <si>
    <t>16014</t>
  </si>
  <si>
    <t>17014</t>
  </si>
  <si>
    <t>18014</t>
  </si>
  <si>
    <t>19014</t>
  </si>
  <si>
    <t>20014</t>
  </si>
  <si>
    <t>21014</t>
  </si>
  <si>
    <t>22014</t>
  </si>
  <si>
    <t>24014</t>
  </si>
  <si>
    <t>25014</t>
  </si>
  <si>
    <t>26014</t>
  </si>
  <si>
    <t>27014</t>
  </si>
  <si>
    <t>28014</t>
  </si>
  <si>
    <t>29014</t>
  </si>
  <si>
    <t>30014</t>
  </si>
  <si>
    <t>31014</t>
  </si>
  <si>
    <t>32014</t>
  </si>
  <si>
    <t>Jiménez</t>
  </si>
  <si>
    <t>El Bosque</t>
  </si>
  <si>
    <t>Coronado</t>
  </si>
  <si>
    <t>Mezquital</t>
  </si>
  <si>
    <t>Dolores Hidalgo Cuna de la Independencia Nacional</t>
  </si>
  <si>
    <t>Calnali</t>
  </si>
  <si>
    <t>Atoyac</t>
  </si>
  <si>
    <t>Atlacomulco</t>
  </si>
  <si>
    <t>Coahuayana</t>
  </si>
  <si>
    <t>Mazatepec</t>
  </si>
  <si>
    <t>Santa María del Oro</t>
  </si>
  <si>
    <t>Doctor Arroyo</t>
  </si>
  <si>
    <t>Ciudad Ixtepec</t>
  </si>
  <si>
    <t>Amixtlán</t>
  </si>
  <si>
    <t>Querétaro</t>
  </si>
  <si>
    <t>Coxcatlán</t>
  </si>
  <si>
    <t>Rosario</t>
  </si>
  <si>
    <t>Baviácora</t>
  </si>
  <si>
    <t>Paraíso</t>
  </si>
  <si>
    <t>Hueyotlipan</t>
  </si>
  <si>
    <t>Amatlán de los Reyes</t>
  </si>
  <si>
    <t>Cuncunul</t>
  </si>
  <si>
    <t>General Francisco R. Murguía</t>
  </si>
  <si>
    <t>México</t>
  </si>
  <si>
    <t>05015</t>
  </si>
  <si>
    <t>07015</t>
  </si>
  <si>
    <t>08015</t>
  </si>
  <si>
    <t>09016</t>
  </si>
  <si>
    <t>10015</t>
  </si>
  <si>
    <t>11015</t>
  </si>
  <si>
    <t>12015</t>
  </si>
  <si>
    <t>13015</t>
  </si>
  <si>
    <t>14015</t>
  </si>
  <si>
    <t>15015</t>
  </si>
  <si>
    <t>16015</t>
  </si>
  <si>
    <t>17015</t>
  </si>
  <si>
    <t>18015</t>
  </si>
  <si>
    <t>19015</t>
  </si>
  <si>
    <t>20015</t>
  </si>
  <si>
    <t>21015</t>
  </si>
  <si>
    <t>22015</t>
  </si>
  <si>
    <t>24015</t>
  </si>
  <si>
    <t>25015</t>
  </si>
  <si>
    <t>26015</t>
  </si>
  <si>
    <t>27015</t>
  </si>
  <si>
    <t>28015</t>
  </si>
  <si>
    <t>29015</t>
  </si>
  <si>
    <t>30015</t>
  </si>
  <si>
    <t>31015</t>
  </si>
  <si>
    <t>32015</t>
  </si>
  <si>
    <t>Juárez</t>
  </si>
  <si>
    <t>Cacahoatán</t>
  </si>
  <si>
    <t>Coyame del Sotol</t>
  </si>
  <si>
    <t>Miguel Hidalgo</t>
  </si>
  <si>
    <t>Nazas</t>
  </si>
  <si>
    <t>Buenavista de Cuéllar</t>
  </si>
  <si>
    <t>Cardonal</t>
  </si>
  <si>
    <t>Autlán de Navarro</t>
  </si>
  <si>
    <t>Atlautla</t>
  </si>
  <si>
    <t>Coalcomán de Vázquez Pallares</t>
  </si>
  <si>
    <t>Miacatlán</t>
  </si>
  <si>
    <t>Santiago Ixcuintla</t>
  </si>
  <si>
    <t>Doctor Coss</t>
  </si>
  <si>
    <t>Coatecas Altas</t>
  </si>
  <si>
    <t>Amozoc</t>
  </si>
  <si>
    <t>San Joaquín</t>
  </si>
  <si>
    <t>Charcas</t>
  </si>
  <si>
    <t>Salvador Alvarado</t>
  </si>
  <si>
    <t>Bavispe</t>
  </si>
  <si>
    <t>Tacotalpa</t>
  </si>
  <si>
    <t>Gustavo Díaz Ordaz</t>
  </si>
  <si>
    <t>Ixtacuixtla de Mariano Matamoros</t>
  </si>
  <si>
    <t>Angel R. Cabada</t>
  </si>
  <si>
    <t>Cuzamá</t>
  </si>
  <si>
    <t>El Plateado de Joaquín Amaro</t>
  </si>
  <si>
    <t>Michoacán de Ocampo</t>
  </si>
  <si>
    <t>05016</t>
  </si>
  <si>
    <t>07016</t>
  </si>
  <si>
    <t>08016</t>
  </si>
  <si>
    <t>09017</t>
  </si>
  <si>
    <t>10016</t>
  </si>
  <si>
    <t>11016</t>
  </si>
  <si>
    <t>12016</t>
  </si>
  <si>
    <t>13016</t>
  </si>
  <si>
    <t>14016</t>
  </si>
  <si>
    <t>15016</t>
  </si>
  <si>
    <t>16016</t>
  </si>
  <si>
    <t>17016</t>
  </si>
  <si>
    <t>18016</t>
  </si>
  <si>
    <t>19016</t>
  </si>
  <si>
    <t>20016</t>
  </si>
  <si>
    <t>21016</t>
  </si>
  <si>
    <t>22016</t>
  </si>
  <si>
    <t>24016</t>
  </si>
  <si>
    <t>25016</t>
  </si>
  <si>
    <t>26016</t>
  </si>
  <si>
    <t>27016</t>
  </si>
  <si>
    <t>28016</t>
  </si>
  <si>
    <t>29016</t>
  </si>
  <si>
    <t>30016</t>
  </si>
  <si>
    <t>31016</t>
  </si>
  <si>
    <t>32016</t>
  </si>
  <si>
    <t>Lamadrid</t>
  </si>
  <si>
    <t>Catazajá</t>
  </si>
  <si>
    <t>La Cruz</t>
  </si>
  <si>
    <t>Venustiano Carranza</t>
  </si>
  <si>
    <t>Nombre de Dios</t>
  </si>
  <si>
    <t>Huanímaro</t>
  </si>
  <si>
    <t>Coahuayutla de José María Izazaga</t>
  </si>
  <si>
    <t>Cuautepec de Hinojosa</t>
  </si>
  <si>
    <t>Ayotlán</t>
  </si>
  <si>
    <t>Axapusco</t>
  </si>
  <si>
    <t>Coeneo</t>
  </si>
  <si>
    <t>Ocuituco</t>
  </si>
  <si>
    <t>Tecuala</t>
  </si>
  <si>
    <t>Doctor González</t>
  </si>
  <si>
    <t>Coicoyán de las Flores</t>
  </si>
  <si>
    <t>Aquixtla</t>
  </si>
  <si>
    <t>San Juan del Río</t>
  </si>
  <si>
    <t>Ebano</t>
  </si>
  <si>
    <t>San Ignacio</t>
  </si>
  <si>
    <t>Benjamín Hill</t>
  </si>
  <si>
    <t>Teapa</t>
  </si>
  <si>
    <t>Ixtenco</t>
  </si>
  <si>
    <t>La Antigua</t>
  </si>
  <si>
    <t>Chacsinkín</t>
  </si>
  <si>
    <t>General Pánfilo Natera</t>
  </si>
  <si>
    <t>Morelos</t>
  </si>
  <si>
    <t>05017</t>
  </si>
  <si>
    <t>07017</t>
  </si>
  <si>
    <t>08017</t>
  </si>
  <si>
    <t>09099</t>
  </si>
  <si>
    <t>10017</t>
  </si>
  <si>
    <t>11017</t>
  </si>
  <si>
    <t>12017</t>
  </si>
  <si>
    <t>13017</t>
  </si>
  <si>
    <t>14017</t>
  </si>
  <si>
    <t>15017</t>
  </si>
  <si>
    <t>16017</t>
  </si>
  <si>
    <t>17017</t>
  </si>
  <si>
    <t>18017</t>
  </si>
  <si>
    <t>19017</t>
  </si>
  <si>
    <t>20017</t>
  </si>
  <si>
    <t>21017</t>
  </si>
  <si>
    <t>22017</t>
  </si>
  <si>
    <t>24017</t>
  </si>
  <si>
    <t>25017</t>
  </si>
  <si>
    <t>26017</t>
  </si>
  <si>
    <t>27017</t>
  </si>
  <si>
    <t>28017</t>
  </si>
  <si>
    <t>29017</t>
  </si>
  <si>
    <t>30017</t>
  </si>
  <si>
    <t>31017</t>
  </si>
  <si>
    <t>32017</t>
  </si>
  <si>
    <t>Matamoros</t>
  </si>
  <si>
    <t>Cintalapa de Figueroa</t>
  </si>
  <si>
    <t>Ocampo</t>
  </si>
  <si>
    <t>Irapuato</t>
  </si>
  <si>
    <t>Cocula</t>
  </si>
  <si>
    <t>Chapantongo</t>
  </si>
  <si>
    <t>Ayutla</t>
  </si>
  <si>
    <t>Ayapango</t>
  </si>
  <si>
    <t>Contepec</t>
  </si>
  <si>
    <t>Puente de Ixtla</t>
  </si>
  <si>
    <t>Tepic</t>
  </si>
  <si>
    <t>Galeana</t>
  </si>
  <si>
    <t>La Compañía</t>
  </si>
  <si>
    <t>Atempan</t>
  </si>
  <si>
    <t>Tequisquiapan</t>
  </si>
  <si>
    <t>Guadalcázar</t>
  </si>
  <si>
    <t>Sinaloa</t>
  </si>
  <si>
    <t>Caborca</t>
  </si>
  <si>
    <t>Tenosique</t>
  </si>
  <si>
    <t>Jaumave</t>
  </si>
  <si>
    <t>Mazatecochco de José María Morelos</t>
  </si>
  <si>
    <t>Apazapan</t>
  </si>
  <si>
    <t>Chankom</t>
  </si>
  <si>
    <t>Nayarit</t>
  </si>
  <si>
    <t>05018</t>
  </si>
  <si>
    <t>07018</t>
  </si>
  <si>
    <t>08018</t>
  </si>
  <si>
    <t>10018</t>
  </si>
  <si>
    <t>11018</t>
  </si>
  <si>
    <t>12018</t>
  </si>
  <si>
    <t>13018</t>
  </si>
  <si>
    <t>14018</t>
  </si>
  <si>
    <t>15018</t>
  </si>
  <si>
    <t>16018</t>
  </si>
  <si>
    <t>17018</t>
  </si>
  <si>
    <t>18018</t>
  </si>
  <si>
    <t>19018</t>
  </si>
  <si>
    <t>20018</t>
  </si>
  <si>
    <t>21018</t>
  </si>
  <si>
    <t>22018</t>
  </si>
  <si>
    <t>24018</t>
  </si>
  <si>
    <t>25018</t>
  </si>
  <si>
    <t>26018</t>
  </si>
  <si>
    <t>28018</t>
  </si>
  <si>
    <t>29018</t>
  </si>
  <si>
    <t>30018</t>
  </si>
  <si>
    <t>31018</t>
  </si>
  <si>
    <t>32018</t>
  </si>
  <si>
    <t>Monclova</t>
  </si>
  <si>
    <t>Coapilla</t>
  </si>
  <si>
    <t>Cusihuiriachi</t>
  </si>
  <si>
    <t>El Oro</t>
  </si>
  <si>
    <t>Jaral del Progreso</t>
  </si>
  <si>
    <t>Copala</t>
  </si>
  <si>
    <t>Chapulhuacán</t>
  </si>
  <si>
    <t>La Barca</t>
  </si>
  <si>
    <t>Calimaya</t>
  </si>
  <si>
    <t>Copándaro</t>
  </si>
  <si>
    <t>Temixco</t>
  </si>
  <si>
    <t>Tuxpan</t>
  </si>
  <si>
    <t>Concepción Buenavista</t>
  </si>
  <si>
    <t>Atexcal</t>
  </si>
  <si>
    <t>Tolimán</t>
  </si>
  <si>
    <t>Huehuetlán</t>
  </si>
  <si>
    <t>Navolato</t>
  </si>
  <si>
    <t>Cajeme</t>
  </si>
  <si>
    <t>Contla de Juan Cuamatzi</t>
  </si>
  <si>
    <t>Chapab</t>
  </si>
  <si>
    <t>Huanusco</t>
  </si>
  <si>
    <t>Nuevo León</t>
  </si>
  <si>
    <t>05019</t>
  </si>
  <si>
    <t>07019</t>
  </si>
  <si>
    <t>08019</t>
  </si>
  <si>
    <t>10019</t>
  </si>
  <si>
    <t>11019</t>
  </si>
  <si>
    <t>12019</t>
  </si>
  <si>
    <t>13019</t>
  </si>
  <si>
    <t>14019</t>
  </si>
  <si>
    <t>15019</t>
  </si>
  <si>
    <t>16019</t>
  </si>
  <si>
    <t>17019</t>
  </si>
  <si>
    <t>18019</t>
  </si>
  <si>
    <t>19019</t>
  </si>
  <si>
    <t>20019</t>
  </si>
  <si>
    <t>21019</t>
  </si>
  <si>
    <t>24019</t>
  </si>
  <si>
    <t>26019</t>
  </si>
  <si>
    <t>28019</t>
  </si>
  <si>
    <t>29019</t>
  </si>
  <si>
    <t>30019</t>
  </si>
  <si>
    <t>31019</t>
  </si>
  <si>
    <t>32019</t>
  </si>
  <si>
    <t>Comitán de Domínguez</t>
  </si>
  <si>
    <t>Otáez</t>
  </si>
  <si>
    <t>Jerécuaro</t>
  </si>
  <si>
    <t>Copalillo</t>
  </si>
  <si>
    <t>Chilcuautla</t>
  </si>
  <si>
    <t>Bolaños</t>
  </si>
  <si>
    <t>Capulhuac</t>
  </si>
  <si>
    <t>Cotija</t>
  </si>
  <si>
    <t>Tepalcingo</t>
  </si>
  <si>
    <t>La Yesca</t>
  </si>
  <si>
    <t>San Pedro Garza García</t>
  </si>
  <si>
    <t>Concepción Pápalo</t>
  </si>
  <si>
    <t>Atlixco</t>
  </si>
  <si>
    <t>Lagunillas</t>
  </si>
  <si>
    <t>Cananea</t>
  </si>
  <si>
    <t>Llera</t>
  </si>
  <si>
    <t>Tepetitla de Lardizábal</t>
  </si>
  <si>
    <t>Astacinga</t>
  </si>
  <si>
    <t>Chemax</t>
  </si>
  <si>
    <t>Jalpa</t>
  </si>
  <si>
    <t>Oaxaca</t>
  </si>
  <si>
    <t>05020</t>
  </si>
  <si>
    <t>07020</t>
  </si>
  <si>
    <t>08020</t>
  </si>
  <si>
    <t>10020</t>
  </si>
  <si>
    <t>11020</t>
  </si>
  <si>
    <t>12020</t>
  </si>
  <si>
    <t>13020</t>
  </si>
  <si>
    <t>14020</t>
  </si>
  <si>
    <t>15020</t>
  </si>
  <si>
    <t>16020</t>
  </si>
  <si>
    <t>17020</t>
  </si>
  <si>
    <t>18020</t>
  </si>
  <si>
    <t>19020</t>
  </si>
  <si>
    <t>20020</t>
  </si>
  <si>
    <t>21020</t>
  </si>
  <si>
    <t>24020</t>
  </si>
  <si>
    <t>26020</t>
  </si>
  <si>
    <t>28020</t>
  </si>
  <si>
    <t>29020</t>
  </si>
  <si>
    <t>30020</t>
  </si>
  <si>
    <t>31020</t>
  </si>
  <si>
    <t>32020</t>
  </si>
  <si>
    <t>Múzquiz</t>
  </si>
  <si>
    <t>La Concordia</t>
  </si>
  <si>
    <t>Chínipas</t>
  </si>
  <si>
    <t>Pánuco de Coronado</t>
  </si>
  <si>
    <t>León</t>
  </si>
  <si>
    <t>Copanatoyac</t>
  </si>
  <si>
    <t>Eloxochitlán</t>
  </si>
  <si>
    <t>Cabo Corrientes</t>
  </si>
  <si>
    <t>Coacalco de Berriozábal</t>
  </si>
  <si>
    <t>Cuitzeo</t>
  </si>
  <si>
    <t>Tepoztlán</t>
  </si>
  <si>
    <t>Bahía de Banderas</t>
  </si>
  <si>
    <t>General Bravo</t>
  </si>
  <si>
    <t>Constancia del Rosario</t>
  </si>
  <si>
    <t>Atoyatempan</t>
  </si>
  <si>
    <t>Matehuala</t>
  </si>
  <si>
    <t>Carbó</t>
  </si>
  <si>
    <t>Mainero</t>
  </si>
  <si>
    <t>Sanctórum de Lázaro Cárdenas</t>
  </si>
  <si>
    <t>Atlahuilco</t>
  </si>
  <si>
    <t>Chicxulub Pueblo</t>
  </si>
  <si>
    <t>Jerez</t>
  </si>
  <si>
    <t>Puebla</t>
  </si>
  <si>
    <t>05021</t>
  </si>
  <si>
    <t>07021</t>
  </si>
  <si>
    <t>08021</t>
  </si>
  <si>
    <t>10021</t>
  </si>
  <si>
    <t>11021</t>
  </si>
  <si>
    <t>12021</t>
  </si>
  <si>
    <t>13021</t>
  </si>
  <si>
    <t>14021</t>
  </si>
  <si>
    <t>15021</t>
  </si>
  <si>
    <t>16021</t>
  </si>
  <si>
    <t>17021</t>
  </si>
  <si>
    <t>19021</t>
  </si>
  <si>
    <t>20021</t>
  </si>
  <si>
    <t>21021</t>
  </si>
  <si>
    <t>24021</t>
  </si>
  <si>
    <t>26021</t>
  </si>
  <si>
    <t>28021</t>
  </si>
  <si>
    <t>29021</t>
  </si>
  <si>
    <t>30021</t>
  </si>
  <si>
    <t>31021</t>
  </si>
  <si>
    <t>32021</t>
  </si>
  <si>
    <t>Nadadores</t>
  </si>
  <si>
    <t>Copainalá</t>
  </si>
  <si>
    <t>Delicias</t>
  </si>
  <si>
    <t>Peñón Blanco</t>
  </si>
  <si>
    <t>Moroleón</t>
  </si>
  <si>
    <t>Coyuca de Benítez</t>
  </si>
  <si>
    <t>Casimiro Castillo</t>
  </si>
  <si>
    <t>Coatepec Harinas</t>
  </si>
  <si>
    <t>Charapan</t>
  </si>
  <si>
    <t>Tetecala</t>
  </si>
  <si>
    <t>General Escobedo</t>
  </si>
  <si>
    <t>Cosolapa</t>
  </si>
  <si>
    <t>Atzala</t>
  </si>
  <si>
    <t>Mexquitic de Carmona</t>
  </si>
  <si>
    <t>La Colorada</t>
  </si>
  <si>
    <t>El Mante</t>
  </si>
  <si>
    <t>Nanacamilpa de Mariano Arista</t>
  </si>
  <si>
    <t>Chichimilá</t>
  </si>
  <si>
    <t>Jiménez del Teul</t>
  </si>
  <si>
    <t>05022</t>
  </si>
  <si>
    <t>07022</t>
  </si>
  <si>
    <t>08022</t>
  </si>
  <si>
    <t>10022</t>
  </si>
  <si>
    <t>11022</t>
  </si>
  <si>
    <t>12022</t>
  </si>
  <si>
    <t>13022</t>
  </si>
  <si>
    <t>14022</t>
  </si>
  <si>
    <t>15022</t>
  </si>
  <si>
    <t>16022</t>
  </si>
  <si>
    <t>17022</t>
  </si>
  <si>
    <t>19022</t>
  </si>
  <si>
    <t>20022</t>
  </si>
  <si>
    <t>21022</t>
  </si>
  <si>
    <t>24022</t>
  </si>
  <si>
    <t>26022</t>
  </si>
  <si>
    <t>28022</t>
  </si>
  <si>
    <t>29022</t>
  </si>
  <si>
    <t>30022</t>
  </si>
  <si>
    <t>31022</t>
  </si>
  <si>
    <t>32022</t>
  </si>
  <si>
    <t>Nava</t>
  </si>
  <si>
    <t>Chalchihuitán</t>
  </si>
  <si>
    <t>Dr. Belisario Domínguez</t>
  </si>
  <si>
    <t>Poanas</t>
  </si>
  <si>
    <t>Coyuca de Catalán</t>
  </si>
  <si>
    <t>Epazoyucan</t>
  </si>
  <si>
    <t>Cihuatlán</t>
  </si>
  <si>
    <t>Cocotitlán</t>
  </si>
  <si>
    <t>Charo</t>
  </si>
  <si>
    <t>Tetela del Volcán</t>
  </si>
  <si>
    <t>General Terán</t>
  </si>
  <si>
    <t>Cosoltepec</t>
  </si>
  <si>
    <t>Atzitzihuacán</t>
  </si>
  <si>
    <t>Moctezuma</t>
  </si>
  <si>
    <t>Cucurpe</t>
  </si>
  <si>
    <t>Acuamanala de Miguel Hidalgo</t>
  </si>
  <si>
    <t>Atzacan</t>
  </si>
  <si>
    <t>Chikindzonot</t>
  </si>
  <si>
    <t>Juan Aldama</t>
  </si>
  <si>
    <t>Quintana Roo</t>
  </si>
  <si>
    <t>05023</t>
  </si>
  <si>
    <t>07023</t>
  </si>
  <si>
    <t>08023</t>
  </si>
  <si>
    <t>10023</t>
  </si>
  <si>
    <t>11023</t>
  </si>
  <si>
    <t>12023</t>
  </si>
  <si>
    <t>13023</t>
  </si>
  <si>
    <t>14023</t>
  </si>
  <si>
    <t>15023</t>
  </si>
  <si>
    <t>16023</t>
  </si>
  <si>
    <t>17023</t>
  </si>
  <si>
    <t>19023</t>
  </si>
  <si>
    <t>20023</t>
  </si>
  <si>
    <t>21023</t>
  </si>
  <si>
    <t>24023</t>
  </si>
  <si>
    <t>26023</t>
  </si>
  <si>
    <t>28023</t>
  </si>
  <si>
    <t>29023</t>
  </si>
  <si>
    <t>30023</t>
  </si>
  <si>
    <t>31023</t>
  </si>
  <si>
    <t>32023</t>
  </si>
  <si>
    <t>Chamula</t>
  </si>
  <si>
    <t>Pueblo Nuevo</t>
  </si>
  <si>
    <t>Pénjamo</t>
  </si>
  <si>
    <t>Cuajinicuilapa</t>
  </si>
  <si>
    <t>Zapotlán el Grande</t>
  </si>
  <si>
    <t>Coyotepec</t>
  </si>
  <si>
    <t>Chavinda</t>
  </si>
  <si>
    <t>Tlalnepantla</t>
  </si>
  <si>
    <t>General Treviño</t>
  </si>
  <si>
    <t>Cuilápam de Guerrero</t>
  </si>
  <si>
    <t>Atzitzintla</t>
  </si>
  <si>
    <t>Rayón</t>
  </si>
  <si>
    <t>Cumpas</t>
  </si>
  <si>
    <t>Méndez</t>
  </si>
  <si>
    <t>Natívitas</t>
  </si>
  <si>
    <t>Atzalan</t>
  </si>
  <si>
    <t>Chocholá</t>
  </si>
  <si>
    <t>Juchipila</t>
  </si>
  <si>
    <t>San Luis Potosí</t>
  </si>
  <si>
    <t>05024</t>
  </si>
  <si>
    <t>07024</t>
  </si>
  <si>
    <t>08024</t>
  </si>
  <si>
    <t>10024</t>
  </si>
  <si>
    <t>11024</t>
  </si>
  <si>
    <t>12024</t>
  </si>
  <si>
    <t>13024</t>
  </si>
  <si>
    <t>14024</t>
  </si>
  <si>
    <t>15024</t>
  </si>
  <si>
    <t>16024</t>
  </si>
  <si>
    <t>17024</t>
  </si>
  <si>
    <t>19024</t>
  </si>
  <si>
    <t>20024</t>
  </si>
  <si>
    <t>21024</t>
  </si>
  <si>
    <t>24024</t>
  </si>
  <si>
    <t>26024</t>
  </si>
  <si>
    <t>28024</t>
  </si>
  <si>
    <t>29024</t>
  </si>
  <si>
    <t>30024</t>
  </si>
  <si>
    <t>31024</t>
  </si>
  <si>
    <t>32024</t>
  </si>
  <si>
    <t>Parras</t>
  </si>
  <si>
    <t>Chanal</t>
  </si>
  <si>
    <t>Santa Isabel</t>
  </si>
  <si>
    <t>Rodeo</t>
  </si>
  <si>
    <t>Cualác</t>
  </si>
  <si>
    <t>Huasca de Ocampo</t>
  </si>
  <si>
    <t>Cuautitlán</t>
  </si>
  <si>
    <t>Cherán</t>
  </si>
  <si>
    <t>Tlaltizapán de Zapata</t>
  </si>
  <si>
    <t>General Zaragoza</t>
  </si>
  <si>
    <t>Cuyamecalco Villa de Zaragoza</t>
  </si>
  <si>
    <t>Axutla</t>
  </si>
  <si>
    <t>Rioverde</t>
  </si>
  <si>
    <t>Divisaderos</t>
  </si>
  <si>
    <t>Mier</t>
  </si>
  <si>
    <t>Panotla</t>
  </si>
  <si>
    <t>Tlaltetela</t>
  </si>
  <si>
    <t>Chumayel</t>
  </si>
  <si>
    <t>05025</t>
  </si>
  <si>
    <t>07025</t>
  </si>
  <si>
    <t>08025</t>
  </si>
  <si>
    <t>10025</t>
  </si>
  <si>
    <t>11025</t>
  </si>
  <si>
    <t>12025</t>
  </si>
  <si>
    <t>13025</t>
  </si>
  <si>
    <t>14025</t>
  </si>
  <si>
    <t>15025</t>
  </si>
  <si>
    <t>16025</t>
  </si>
  <si>
    <t>17025</t>
  </si>
  <si>
    <t>19025</t>
  </si>
  <si>
    <t>20025</t>
  </si>
  <si>
    <t>21025</t>
  </si>
  <si>
    <t>24025</t>
  </si>
  <si>
    <t>26025</t>
  </si>
  <si>
    <t>28025</t>
  </si>
  <si>
    <t>29025</t>
  </si>
  <si>
    <t>30025</t>
  </si>
  <si>
    <t>31025</t>
  </si>
  <si>
    <t>32025</t>
  </si>
  <si>
    <t>Piedras Negras</t>
  </si>
  <si>
    <t>Chapultenango</t>
  </si>
  <si>
    <t>San Bernardo</t>
  </si>
  <si>
    <t>Purísima del Rincón</t>
  </si>
  <si>
    <t>Cuautepec</t>
  </si>
  <si>
    <t>Huautla</t>
  </si>
  <si>
    <t>Colotlán</t>
  </si>
  <si>
    <t>Chalco</t>
  </si>
  <si>
    <t>Chilchota</t>
  </si>
  <si>
    <t>Tlaquiltenango</t>
  </si>
  <si>
    <t>General Zuazua</t>
  </si>
  <si>
    <t>Chahuites</t>
  </si>
  <si>
    <t>Ayotoxco de Guerrero</t>
  </si>
  <si>
    <t>Salinas</t>
  </si>
  <si>
    <t>Empalme</t>
  </si>
  <si>
    <t>Miguel Alemán</t>
  </si>
  <si>
    <t>San Pablo del Monte</t>
  </si>
  <si>
    <t>Ayahualulco</t>
  </si>
  <si>
    <t>Dzan</t>
  </si>
  <si>
    <t>Luis Moya</t>
  </si>
  <si>
    <t>Sonora</t>
  </si>
  <si>
    <t>05026</t>
  </si>
  <si>
    <t>07026</t>
  </si>
  <si>
    <t>08026</t>
  </si>
  <si>
    <t>10026</t>
  </si>
  <si>
    <t>11026</t>
  </si>
  <si>
    <t>12026</t>
  </si>
  <si>
    <t>13026</t>
  </si>
  <si>
    <t>14026</t>
  </si>
  <si>
    <t>15026</t>
  </si>
  <si>
    <t>16026</t>
  </si>
  <si>
    <t>17026</t>
  </si>
  <si>
    <t>19026</t>
  </si>
  <si>
    <t>20026</t>
  </si>
  <si>
    <t>21026</t>
  </si>
  <si>
    <t>24026</t>
  </si>
  <si>
    <t>26026</t>
  </si>
  <si>
    <t>28026</t>
  </si>
  <si>
    <t>29026</t>
  </si>
  <si>
    <t>30026</t>
  </si>
  <si>
    <t>31026</t>
  </si>
  <si>
    <t>32026</t>
  </si>
  <si>
    <t>Progreso</t>
  </si>
  <si>
    <t>Chenalhó</t>
  </si>
  <si>
    <t>Gran Morelos</t>
  </si>
  <si>
    <t>San Dimas</t>
  </si>
  <si>
    <t>Romita</t>
  </si>
  <si>
    <t>Cuetzala del Progreso</t>
  </si>
  <si>
    <t>Huazalingo</t>
  </si>
  <si>
    <t>Concepción de Buenos Aires</t>
  </si>
  <si>
    <t>Chapa de Mota</t>
  </si>
  <si>
    <t>Chinicuila</t>
  </si>
  <si>
    <t>Tlayacapan</t>
  </si>
  <si>
    <t>Chalcatongo de Hidalgo</t>
  </si>
  <si>
    <t>Calpan</t>
  </si>
  <si>
    <t>San Antonio</t>
  </si>
  <si>
    <t>Etchojoa</t>
  </si>
  <si>
    <t>Miquihuana</t>
  </si>
  <si>
    <t>Santa Cruz Tlaxcala</t>
  </si>
  <si>
    <t>Banderilla</t>
  </si>
  <si>
    <t>Dzemul</t>
  </si>
  <si>
    <t>Mazapil</t>
  </si>
  <si>
    <t>Tabasco</t>
  </si>
  <si>
    <t>05027</t>
  </si>
  <si>
    <t>07027</t>
  </si>
  <si>
    <t>08027</t>
  </si>
  <si>
    <t>10027</t>
  </si>
  <si>
    <t>11027</t>
  </si>
  <si>
    <t>12027</t>
  </si>
  <si>
    <t>13027</t>
  </si>
  <si>
    <t>14027</t>
  </si>
  <si>
    <t>15027</t>
  </si>
  <si>
    <t>16027</t>
  </si>
  <si>
    <t>17027</t>
  </si>
  <si>
    <t>19027</t>
  </si>
  <si>
    <t>20027</t>
  </si>
  <si>
    <t>21027</t>
  </si>
  <si>
    <t>24027</t>
  </si>
  <si>
    <t>26027</t>
  </si>
  <si>
    <t>28027</t>
  </si>
  <si>
    <t>29027</t>
  </si>
  <si>
    <t>30027</t>
  </si>
  <si>
    <t>31027</t>
  </si>
  <si>
    <t>32027</t>
  </si>
  <si>
    <t>Ramos Arizpe</t>
  </si>
  <si>
    <t>Chiapa de Corzo</t>
  </si>
  <si>
    <t>Guachochi</t>
  </si>
  <si>
    <t>San Juan de Guadalupe</t>
  </si>
  <si>
    <t>Salamanca</t>
  </si>
  <si>
    <t>Cutzamala de Pinzón</t>
  </si>
  <si>
    <t>Huehuetla</t>
  </si>
  <si>
    <t>Cuautitlán de García Barragán</t>
  </si>
  <si>
    <t>Chapultepec</t>
  </si>
  <si>
    <t>Chucándiro</t>
  </si>
  <si>
    <t>Totolapan</t>
  </si>
  <si>
    <t>Los Herreras</t>
  </si>
  <si>
    <t>Chiquihuitlán de Benito Juárez</t>
  </si>
  <si>
    <t>Caltepec</t>
  </si>
  <si>
    <t>San Ciro de Acosta</t>
  </si>
  <si>
    <t>Fronteras</t>
  </si>
  <si>
    <t>Nuevo Laredo</t>
  </si>
  <si>
    <t>Tenancingo</t>
  </si>
  <si>
    <t>Dzidzantún</t>
  </si>
  <si>
    <t>Melchor Ocampo</t>
  </si>
  <si>
    <t>Tamaulipas</t>
  </si>
  <si>
    <t>05028</t>
  </si>
  <si>
    <t>07028</t>
  </si>
  <si>
    <t>08028</t>
  </si>
  <si>
    <t>10028</t>
  </si>
  <si>
    <t>11028</t>
  </si>
  <si>
    <t>12028</t>
  </si>
  <si>
    <t>13028</t>
  </si>
  <si>
    <t>14028</t>
  </si>
  <si>
    <t>15028</t>
  </si>
  <si>
    <t>16028</t>
  </si>
  <si>
    <t>17028</t>
  </si>
  <si>
    <t>19028</t>
  </si>
  <si>
    <t>20028</t>
  </si>
  <si>
    <t>21028</t>
  </si>
  <si>
    <t>24028</t>
  </si>
  <si>
    <t>26028</t>
  </si>
  <si>
    <t>28028</t>
  </si>
  <si>
    <t>29028</t>
  </si>
  <si>
    <t>30028</t>
  </si>
  <si>
    <t>31028</t>
  </si>
  <si>
    <t>32028</t>
  </si>
  <si>
    <t>Sabinas</t>
  </si>
  <si>
    <t>Chiapilla</t>
  </si>
  <si>
    <t>Salvatierra</t>
  </si>
  <si>
    <t>Chilapa de Álvarez</t>
  </si>
  <si>
    <t>Huejutla de Reyes</t>
  </si>
  <si>
    <t>Chiautla</t>
  </si>
  <si>
    <t>Churintzio</t>
  </si>
  <si>
    <t>Xochitepec</t>
  </si>
  <si>
    <t>Higueras</t>
  </si>
  <si>
    <t>Heroica Ciudad de Ejutla de Crespo</t>
  </si>
  <si>
    <t>Camocuautla</t>
  </si>
  <si>
    <t>Granados</t>
  </si>
  <si>
    <t>Nuevo Morelos</t>
  </si>
  <si>
    <t>Teolocholco</t>
  </si>
  <si>
    <t>Boca del Río</t>
  </si>
  <si>
    <t>Dzilam de Bravo</t>
  </si>
  <si>
    <t>Mezquital del Oro</t>
  </si>
  <si>
    <t>Tlaxcala</t>
  </si>
  <si>
    <t>05029</t>
  </si>
  <si>
    <t>07029</t>
  </si>
  <si>
    <t>08029</t>
  </si>
  <si>
    <t>10029</t>
  </si>
  <si>
    <t>11029</t>
  </si>
  <si>
    <t>12029</t>
  </si>
  <si>
    <t>13029</t>
  </si>
  <si>
    <t>14029</t>
  </si>
  <si>
    <t>15029</t>
  </si>
  <si>
    <t>16029</t>
  </si>
  <si>
    <t>17029</t>
  </si>
  <si>
    <t>19029</t>
  </si>
  <si>
    <t>20029</t>
  </si>
  <si>
    <t>21029</t>
  </si>
  <si>
    <t>24029</t>
  </si>
  <si>
    <t>26029</t>
  </si>
  <si>
    <t>28029</t>
  </si>
  <si>
    <t>29029</t>
  </si>
  <si>
    <t>30029</t>
  </si>
  <si>
    <t>31029</t>
  </si>
  <si>
    <t>32029</t>
  </si>
  <si>
    <t>Sacramento</t>
  </si>
  <si>
    <t>Chicoasén</t>
  </si>
  <si>
    <t>Guadalupe y Calvo</t>
  </si>
  <si>
    <t>San Luis del Cordero</t>
  </si>
  <si>
    <t>San Diego de la Unión</t>
  </si>
  <si>
    <t>Chilpancingo de los Bravo</t>
  </si>
  <si>
    <t>Huichapan</t>
  </si>
  <si>
    <t>Cuquío</t>
  </si>
  <si>
    <t>Chicoloapan</t>
  </si>
  <si>
    <t>Churumuco</t>
  </si>
  <si>
    <t>Yautepec</t>
  </si>
  <si>
    <t>Hualahuises</t>
  </si>
  <si>
    <t>Eloxochitlán de Flores Magón</t>
  </si>
  <si>
    <t>Caxhuacan</t>
  </si>
  <si>
    <t>San Martín Chalchicuautla</t>
  </si>
  <si>
    <t>Guaymas</t>
  </si>
  <si>
    <t>Tepeyanco</t>
  </si>
  <si>
    <t>Calcahualco</t>
  </si>
  <si>
    <t>Dzilam González</t>
  </si>
  <si>
    <t>Miguel Auza</t>
  </si>
  <si>
    <t>Veracruz de Ignacio de la Llave</t>
  </si>
  <si>
    <t>05030</t>
  </si>
  <si>
    <t>07030</t>
  </si>
  <si>
    <t>08030</t>
  </si>
  <si>
    <t>10030</t>
  </si>
  <si>
    <t>11030</t>
  </si>
  <si>
    <t>12030</t>
  </si>
  <si>
    <t>13030</t>
  </si>
  <si>
    <t>14030</t>
  </si>
  <si>
    <t>15030</t>
  </si>
  <si>
    <t>16030</t>
  </si>
  <si>
    <t>17030</t>
  </si>
  <si>
    <t>19030</t>
  </si>
  <si>
    <t>20030</t>
  </si>
  <si>
    <t>21030</t>
  </si>
  <si>
    <t>24030</t>
  </si>
  <si>
    <t>26030</t>
  </si>
  <si>
    <t>28030</t>
  </si>
  <si>
    <t>29030</t>
  </si>
  <si>
    <t>30030</t>
  </si>
  <si>
    <t>31030</t>
  </si>
  <si>
    <t>32030</t>
  </si>
  <si>
    <t>Saltillo</t>
  </si>
  <si>
    <t>Chicomuselo</t>
  </si>
  <si>
    <t>Guazapares</t>
  </si>
  <si>
    <t>San Pedro del Gallo</t>
  </si>
  <si>
    <t>Florencio Villarreal</t>
  </si>
  <si>
    <t>Ixmiquilpan</t>
  </si>
  <si>
    <t>Chapala</t>
  </si>
  <si>
    <t>Chiconcuac</t>
  </si>
  <si>
    <t>Ecuandureo</t>
  </si>
  <si>
    <t>Yecapixtla</t>
  </si>
  <si>
    <t>Iturbide</t>
  </si>
  <si>
    <t>El Espinal</t>
  </si>
  <si>
    <t>Coatepec</t>
  </si>
  <si>
    <t>San Nicolás Tolentino</t>
  </si>
  <si>
    <t>Hermosillo</t>
  </si>
  <si>
    <t>Padilla</t>
  </si>
  <si>
    <t>Terrenate</t>
  </si>
  <si>
    <t>Camerino Z. Mendoza</t>
  </si>
  <si>
    <t>Dzitás</t>
  </si>
  <si>
    <t>Momax</t>
  </si>
  <si>
    <t>Yucatán</t>
  </si>
  <si>
    <t>05031</t>
  </si>
  <si>
    <t>07031</t>
  </si>
  <si>
    <t>08031</t>
  </si>
  <si>
    <t>10031</t>
  </si>
  <si>
    <t>11031</t>
  </si>
  <si>
    <t>12031</t>
  </si>
  <si>
    <t>13031</t>
  </si>
  <si>
    <t>14031</t>
  </si>
  <si>
    <t>15031</t>
  </si>
  <si>
    <t>16031</t>
  </si>
  <si>
    <t>17031</t>
  </si>
  <si>
    <t>19031</t>
  </si>
  <si>
    <t>20031</t>
  </si>
  <si>
    <t>21031</t>
  </si>
  <si>
    <t>24031</t>
  </si>
  <si>
    <t>26031</t>
  </si>
  <si>
    <t>28031</t>
  </si>
  <si>
    <t>29031</t>
  </si>
  <si>
    <t>30031</t>
  </si>
  <si>
    <t>31031</t>
  </si>
  <si>
    <t>32031</t>
  </si>
  <si>
    <t>San Buenaventura</t>
  </si>
  <si>
    <t>Chilón</t>
  </si>
  <si>
    <t>Santa Clara</t>
  </si>
  <si>
    <t>San Francisco del Rincón</t>
  </si>
  <si>
    <t>General Canuto A. Neri</t>
  </si>
  <si>
    <t>Jacala de Ledezma</t>
  </si>
  <si>
    <t>Chimaltitán</t>
  </si>
  <si>
    <t>Chimalhuacán</t>
  </si>
  <si>
    <t>Epitacio Huerta</t>
  </si>
  <si>
    <t>Zacatepec</t>
  </si>
  <si>
    <t>Tamazulápam del Espíritu Santo</t>
  </si>
  <si>
    <t>Coatzingo</t>
  </si>
  <si>
    <t>Santa Catarina</t>
  </si>
  <si>
    <t>Huachinera</t>
  </si>
  <si>
    <t>Palmillas</t>
  </si>
  <si>
    <t>Tetla de la Solidaridad</t>
  </si>
  <si>
    <t>Carrillo Puerto</t>
  </si>
  <si>
    <t>Dzoncauich</t>
  </si>
  <si>
    <t>Monte Escobedo</t>
  </si>
  <si>
    <t>Zacatecas</t>
  </si>
  <si>
    <t>05032</t>
  </si>
  <si>
    <t>07032</t>
  </si>
  <si>
    <t>08032</t>
  </si>
  <si>
    <t>10032</t>
  </si>
  <si>
    <t>11032</t>
  </si>
  <si>
    <t>12032</t>
  </si>
  <si>
    <t>13032</t>
  </si>
  <si>
    <t>14032</t>
  </si>
  <si>
    <t>15032</t>
  </si>
  <si>
    <t>16032</t>
  </si>
  <si>
    <t>17032</t>
  </si>
  <si>
    <t>19032</t>
  </si>
  <si>
    <t>20032</t>
  </si>
  <si>
    <t>21032</t>
  </si>
  <si>
    <t>24032</t>
  </si>
  <si>
    <t>26032</t>
  </si>
  <si>
    <t>28032</t>
  </si>
  <si>
    <t>29032</t>
  </si>
  <si>
    <t>30032</t>
  </si>
  <si>
    <t>31032</t>
  </si>
  <si>
    <t>32032</t>
  </si>
  <si>
    <t>San Juan de Sabinas</t>
  </si>
  <si>
    <t>Escuintla</t>
  </si>
  <si>
    <t>Hidalgo del Parral</t>
  </si>
  <si>
    <t>Santiago Papasquiaro</t>
  </si>
  <si>
    <t>San José Iturbide</t>
  </si>
  <si>
    <t>General Heliodoro Castillo</t>
  </si>
  <si>
    <t>Jaltocán</t>
  </si>
  <si>
    <t>Chiquilistlán</t>
  </si>
  <si>
    <t>Donato Guerra</t>
  </si>
  <si>
    <t>Erongarícuaro</t>
  </si>
  <si>
    <t>Zacualpan de Amilpas</t>
  </si>
  <si>
    <t>Lampazos de Naranjo</t>
  </si>
  <si>
    <t>Fresnillo de Trujano</t>
  </si>
  <si>
    <t>Cohetzala</t>
  </si>
  <si>
    <t>Santa María del Río</t>
  </si>
  <si>
    <t>Huásabas</t>
  </si>
  <si>
    <t>Reynosa</t>
  </si>
  <si>
    <t>Tetlatlahuca</t>
  </si>
  <si>
    <t>Catemaco</t>
  </si>
  <si>
    <t>Espita</t>
  </si>
  <si>
    <t>05033</t>
  </si>
  <si>
    <t>07033</t>
  </si>
  <si>
    <t>08033</t>
  </si>
  <si>
    <t>10033</t>
  </si>
  <si>
    <t>11033</t>
  </si>
  <si>
    <t>12033</t>
  </si>
  <si>
    <t>13033</t>
  </si>
  <si>
    <t>14033</t>
  </si>
  <si>
    <t>15033</t>
  </si>
  <si>
    <t>16033</t>
  </si>
  <si>
    <t>17033</t>
  </si>
  <si>
    <t>19033</t>
  </si>
  <si>
    <t>20033</t>
  </si>
  <si>
    <t>21033</t>
  </si>
  <si>
    <t>24033</t>
  </si>
  <si>
    <t>26033</t>
  </si>
  <si>
    <t>28033</t>
  </si>
  <si>
    <t>29033</t>
  </si>
  <si>
    <t>30033</t>
  </si>
  <si>
    <t>31033</t>
  </si>
  <si>
    <t>32033</t>
  </si>
  <si>
    <t>San Pedro</t>
  </si>
  <si>
    <t>Francisco León</t>
  </si>
  <si>
    <t>Huejotitán</t>
  </si>
  <si>
    <t>Súchil</t>
  </si>
  <si>
    <t>San Luis de la Paz</t>
  </si>
  <si>
    <t>Huamuxtitlán</t>
  </si>
  <si>
    <t>Juárez Hidalgo</t>
  </si>
  <si>
    <t>Degollado</t>
  </si>
  <si>
    <t>Ecatepec de Morelos</t>
  </si>
  <si>
    <t>Gabriel Zamora</t>
  </si>
  <si>
    <t>Temoac</t>
  </si>
  <si>
    <t>Linares</t>
  </si>
  <si>
    <t>Guadalupe Etla</t>
  </si>
  <si>
    <t>Cohuecan</t>
  </si>
  <si>
    <t>Santo Domingo</t>
  </si>
  <si>
    <t>Huatabampo</t>
  </si>
  <si>
    <t>Río Bravo</t>
  </si>
  <si>
    <t>Cazones de Herrera</t>
  </si>
  <si>
    <t>Halachó</t>
  </si>
  <si>
    <t>Moyahua de Estrada</t>
  </si>
  <si>
    <t>05034</t>
  </si>
  <si>
    <t>07034</t>
  </si>
  <si>
    <t>08034</t>
  </si>
  <si>
    <t>10034</t>
  </si>
  <si>
    <t>11034</t>
  </si>
  <si>
    <t>12034</t>
  </si>
  <si>
    <t>13034</t>
  </si>
  <si>
    <t>14034</t>
  </si>
  <si>
    <t>15034</t>
  </si>
  <si>
    <t>16034</t>
  </si>
  <si>
    <t>17034</t>
  </si>
  <si>
    <t>19034</t>
  </si>
  <si>
    <t>20034</t>
  </si>
  <si>
    <t>21034</t>
  </si>
  <si>
    <t>24034</t>
  </si>
  <si>
    <t>26034</t>
  </si>
  <si>
    <t>28034</t>
  </si>
  <si>
    <t>29034</t>
  </si>
  <si>
    <t>30034</t>
  </si>
  <si>
    <t>31034</t>
  </si>
  <si>
    <t>32034</t>
  </si>
  <si>
    <t>Sierra Mojada</t>
  </si>
  <si>
    <t>Frontera Comalapa</t>
  </si>
  <si>
    <t>Ignacio Zaragoza</t>
  </si>
  <si>
    <t>Tamazula</t>
  </si>
  <si>
    <t>Huitzuco de los Figueroa</t>
  </si>
  <si>
    <t>Lolotla</t>
  </si>
  <si>
    <t>Ejutla</t>
  </si>
  <si>
    <t>Ecatzingo</t>
  </si>
  <si>
    <t>Coatetelco</t>
  </si>
  <si>
    <t>Marín</t>
  </si>
  <si>
    <t>Guadalupe de Ramírez</t>
  </si>
  <si>
    <t>Coronango</t>
  </si>
  <si>
    <t>San Vicente Tancuayalab</t>
  </si>
  <si>
    <t>Huépac</t>
  </si>
  <si>
    <t>San Carlos</t>
  </si>
  <si>
    <t>Tlaxco</t>
  </si>
  <si>
    <t>Cerro Azul</t>
  </si>
  <si>
    <t>Hocabá</t>
  </si>
  <si>
    <t>Nochistlán de Mejía</t>
  </si>
  <si>
    <t>05035</t>
  </si>
  <si>
    <t>07035</t>
  </si>
  <si>
    <t>08035</t>
  </si>
  <si>
    <t>10035</t>
  </si>
  <si>
    <t>11035</t>
  </si>
  <si>
    <t>12035</t>
  </si>
  <si>
    <t>13035</t>
  </si>
  <si>
    <t>14035</t>
  </si>
  <si>
    <t>15035</t>
  </si>
  <si>
    <t>16035</t>
  </si>
  <si>
    <t>17035</t>
  </si>
  <si>
    <t>19035</t>
  </si>
  <si>
    <t>20035</t>
  </si>
  <si>
    <t>21035</t>
  </si>
  <si>
    <t>24035</t>
  </si>
  <si>
    <t>26035</t>
  </si>
  <si>
    <t>28035</t>
  </si>
  <si>
    <t>29035</t>
  </si>
  <si>
    <t>30035</t>
  </si>
  <si>
    <t>31035</t>
  </si>
  <si>
    <t>32035</t>
  </si>
  <si>
    <t>Torreón</t>
  </si>
  <si>
    <t>Frontera Hidalgo</t>
  </si>
  <si>
    <t>Janos</t>
  </si>
  <si>
    <t>Tepehuanes</t>
  </si>
  <si>
    <t>Santa Cruz de Juventino Rosas</t>
  </si>
  <si>
    <t>Iguala de la Independencia</t>
  </si>
  <si>
    <t>Metepec</t>
  </si>
  <si>
    <t>Encarnación de Díaz</t>
  </si>
  <si>
    <t>Huehuetoca</t>
  </si>
  <si>
    <t>La Huacana</t>
  </si>
  <si>
    <t>Xoxocotla</t>
  </si>
  <si>
    <t>Guelatao de Juárez</t>
  </si>
  <si>
    <t>Soledad de Graciano Sánchez</t>
  </si>
  <si>
    <t>Imuris</t>
  </si>
  <si>
    <t>San Fernando</t>
  </si>
  <si>
    <t>Tocatlán</t>
  </si>
  <si>
    <t>Citlaltépetl</t>
  </si>
  <si>
    <t>Hoctún</t>
  </si>
  <si>
    <t>Noria de Ángeles</t>
  </si>
  <si>
    <t>05036</t>
  </si>
  <si>
    <t>07036</t>
  </si>
  <si>
    <t>08036</t>
  </si>
  <si>
    <t>10036</t>
  </si>
  <si>
    <t>11036</t>
  </si>
  <si>
    <t>12036</t>
  </si>
  <si>
    <t>13036</t>
  </si>
  <si>
    <t>14036</t>
  </si>
  <si>
    <t>15036</t>
  </si>
  <si>
    <t>16036</t>
  </si>
  <si>
    <t>17036</t>
  </si>
  <si>
    <t>19036</t>
  </si>
  <si>
    <t>20036</t>
  </si>
  <si>
    <t>21036</t>
  </si>
  <si>
    <t>24036</t>
  </si>
  <si>
    <t>26036</t>
  </si>
  <si>
    <t>28036</t>
  </si>
  <si>
    <t>29036</t>
  </si>
  <si>
    <t>30036</t>
  </si>
  <si>
    <t>31036</t>
  </si>
  <si>
    <t>32036</t>
  </si>
  <si>
    <t>Viesca</t>
  </si>
  <si>
    <t>La Grandeza</t>
  </si>
  <si>
    <t>Tlahualilo</t>
  </si>
  <si>
    <t>Santiago Maravatío</t>
  </si>
  <si>
    <t>Igualapa</t>
  </si>
  <si>
    <t>San Agustín Metzquititlán</t>
  </si>
  <si>
    <t>Etzatlán</t>
  </si>
  <si>
    <t>Hueypoxtla</t>
  </si>
  <si>
    <t>Huandacareo</t>
  </si>
  <si>
    <t>Hueyapan</t>
  </si>
  <si>
    <t>Mier y Noriega</t>
  </si>
  <si>
    <t>Guevea de Humboldt</t>
  </si>
  <si>
    <t>Coyomeapan</t>
  </si>
  <si>
    <t>Tamasopo</t>
  </si>
  <si>
    <t>Magdalena</t>
  </si>
  <si>
    <t>San Nicolás</t>
  </si>
  <si>
    <t>Totolac</t>
  </si>
  <si>
    <t>Coacoatzintla</t>
  </si>
  <si>
    <t>Homún</t>
  </si>
  <si>
    <t>Ojocaliente</t>
  </si>
  <si>
    <t>05037</t>
  </si>
  <si>
    <t>07037</t>
  </si>
  <si>
    <t>08037</t>
  </si>
  <si>
    <t>10037</t>
  </si>
  <si>
    <t>11037</t>
  </si>
  <si>
    <t>12037</t>
  </si>
  <si>
    <t>13037</t>
  </si>
  <si>
    <t>14037</t>
  </si>
  <si>
    <t>15037</t>
  </si>
  <si>
    <t>16037</t>
  </si>
  <si>
    <t>19037</t>
  </si>
  <si>
    <t>20037</t>
  </si>
  <si>
    <t>21037</t>
  </si>
  <si>
    <t>24037</t>
  </si>
  <si>
    <t>26037</t>
  </si>
  <si>
    <t>28037</t>
  </si>
  <si>
    <t>29037</t>
  </si>
  <si>
    <t>30037</t>
  </si>
  <si>
    <t>31037</t>
  </si>
  <si>
    <t>32037</t>
  </si>
  <si>
    <t>Villa Unión</t>
  </si>
  <si>
    <t>Huehuetán</t>
  </si>
  <si>
    <t>Topia</t>
  </si>
  <si>
    <t>Silao de la Victoria</t>
  </si>
  <si>
    <t>Ixcateopan de Cuauhtémoc</t>
  </si>
  <si>
    <t>Metztitlán</t>
  </si>
  <si>
    <t>El Grullo</t>
  </si>
  <si>
    <t>Huixquilucan</t>
  </si>
  <si>
    <t>Huaniqueo</t>
  </si>
  <si>
    <t>Mina</t>
  </si>
  <si>
    <t>Mesones Hidalgo</t>
  </si>
  <si>
    <t>Tamazunchale</t>
  </si>
  <si>
    <t>Mazatán</t>
  </si>
  <si>
    <t>Soto la Marina</t>
  </si>
  <si>
    <t>Ziltlaltépec de Trinidad Sánchez Santos</t>
  </si>
  <si>
    <t>Coahuitlán</t>
  </si>
  <si>
    <t>Huhí</t>
  </si>
  <si>
    <t>Pánuco</t>
  </si>
  <si>
    <t>05038</t>
  </si>
  <si>
    <t>07038</t>
  </si>
  <si>
    <t>08038</t>
  </si>
  <si>
    <t>10038</t>
  </si>
  <si>
    <t>11038</t>
  </si>
  <si>
    <t>12038</t>
  </si>
  <si>
    <t>13038</t>
  </si>
  <si>
    <t>14038</t>
  </si>
  <si>
    <t>15038</t>
  </si>
  <si>
    <t>16038</t>
  </si>
  <si>
    <t>19038</t>
  </si>
  <si>
    <t>20038</t>
  </si>
  <si>
    <t>21038</t>
  </si>
  <si>
    <t>24038</t>
  </si>
  <si>
    <t>26038</t>
  </si>
  <si>
    <t>28038</t>
  </si>
  <si>
    <t>29038</t>
  </si>
  <si>
    <t>30038</t>
  </si>
  <si>
    <t>31038</t>
  </si>
  <si>
    <t>32038</t>
  </si>
  <si>
    <t>Zaragoza</t>
  </si>
  <si>
    <t>Huixtán</t>
  </si>
  <si>
    <t>Julimes</t>
  </si>
  <si>
    <t>Vicente Guerrero</t>
  </si>
  <si>
    <t>Tarandacuao</t>
  </si>
  <si>
    <t>Zihuatanejo de Azueta</t>
  </si>
  <si>
    <t>Mineral del Chico</t>
  </si>
  <si>
    <t>Guachinango</t>
  </si>
  <si>
    <t>Isidro Fabela</t>
  </si>
  <si>
    <t>Huetamo</t>
  </si>
  <si>
    <t>Montemorelos</t>
  </si>
  <si>
    <t>Villa Hidalgo</t>
  </si>
  <si>
    <t>Cuapiaxtla de Madero</t>
  </si>
  <si>
    <t>Tampacán</t>
  </si>
  <si>
    <t>Tampico</t>
  </si>
  <si>
    <t>Tzompantepec</t>
  </si>
  <si>
    <t>Hunucmá</t>
  </si>
  <si>
    <t>Pinos</t>
  </si>
  <si>
    <t>05099</t>
  </si>
  <si>
    <t>07039</t>
  </si>
  <si>
    <t>08039</t>
  </si>
  <si>
    <t>10039</t>
  </si>
  <si>
    <t>11039</t>
  </si>
  <si>
    <t>12039</t>
  </si>
  <si>
    <t>13039</t>
  </si>
  <si>
    <t>14039</t>
  </si>
  <si>
    <t>15039</t>
  </si>
  <si>
    <t>16039</t>
  </si>
  <si>
    <t>19039</t>
  </si>
  <si>
    <t>20039</t>
  </si>
  <si>
    <t>21039</t>
  </si>
  <si>
    <t>24039</t>
  </si>
  <si>
    <t>26039</t>
  </si>
  <si>
    <t>28039</t>
  </si>
  <si>
    <t>29039</t>
  </si>
  <si>
    <t>30039</t>
  </si>
  <si>
    <t>31039</t>
  </si>
  <si>
    <t>32039</t>
  </si>
  <si>
    <t>Huitiupán</t>
  </si>
  <si>
    <t>López</t>
  </si>
  <si>
    <t>Nuevo Ideal</t>
  </si>
  <si>
    <t>Tarimoro</t>
  </si>
  <si>
    <t>Juan R. Escudero</t>
  </si>
  <si>
    <t>Mineral del Monte</t>
  </si>
  <si>
    <t>Guadalajara</t>
  </si>
  <si>
    <t>Ixtapaluca</t>
  </si>
  <si>
    <t>Huiramba</t>
  </si>
  <si>
    <t>Monterrey</t>
  </si>
  <si>
    <t>Heroica Ciudad de Huajuapan de León</t>
  </si>
  <si>
    <t>Cuautempan</t>
  </si>
  <si>
    <t>Tampamolón Corona</t>
  </si>
  <si>
    <t>Naco</t>
  </si>
  <si>
    <t>Tula</t>
  </si>
  <si>
    <t>Xaloztoc</t>
  </si>
  <si>
    <t>Coatzacoalcos</t>
  </si>
  <si>
    <t>Ixil</t>
  </si>
  <si>
    <t>Río Grande</t>
  </si>
  <si>
    <t>07040</t>
  </si>
  <si>
    <t>08040</t>
  </si>
  <si>
    <t>11040</t>
  </si>
  <si>
    <t>12040</t>
  </si>
  <si>
    <t>13040</t>
  </si>
  <si>
    <t>14040</t>
  </si>
  <si>
    <t>15040</t>
  </si>
  <si>
    <t>16040</t>
  </si>
  <si>
    <t>19040</t>
  </si>
  <si>
    <t>20040</t>
  </si>
  <si>
    <t>21040</t>
  </si>
  <si>
    <t>24040</t>
  </si>
  <si>
    <t>26040</t>
  </si>
  <si>
    <t>28040</t>
  </si>
  <si>
    <t>29040</t>
  </si>
  <si>
    <t>30040</t>
  </si>
  <si>
    <t>31040</t>
  </si>
  <si>
    <t>32040</t>
  </si>
  <si>
    <t>Huixtla</t>
  </si>
  <si>
    <t>Madera</t>
  </si>
  <si>
    <t>Tierra Blanca</t>
  </si>
  <si>
    <t>Leonardo Bravo</t>
  </si>
  <si>
    <t>La Misión</t>
  </si>
  <si>
    <t>Hostotipaquillo</t>
  </si>
  <si>
    <t>Ixtapan de la Sal</t>
  </si>
  <si>
    <t>Indaparapeo</t>
  </si>
  <si>
    <t>Parás</t>
  </si>
  <si>
    <t>Huautepec</t>
  </si>
  <si>
    <t>Cuautinchán</t>
  </si>
  <si>
    <t>Tamuín</t>
  </si>
  <si>
    <t>Nácori Chico</t>
  </si>
  <si>
    <t>Valle Hermoso</t>
  </si>
  <si>
    <t>Xaltocan</t>
  </si>
  <si>
    <t>Coatzintla</t>
  </si>
  <si>
    <t>Izamal</t>
  </si>
  <si>
    <t>Sain Alto</t>
  </si>
  <si>
    <t>07041</t>
  </si>
  <si>
    <t>08041</t>
  </si>
  <si>
    <t>11041</t>
  </si>
  <si>
    <t>12041</t>
  </si>
  <si>
    <t>13041</t>
  </si>
  <si>
    <t>14041</t>
  </si>
  <si>
    <t>15041</t>
  </si>
  <si>
    <t>16041</t>
  </si>
  <si>
    <t>19041</t>
  </si>
  <si>
    <t>20041</t>
  </si>
  <si>
    <t>21041</t>
  </si>
  <si>
    <t>24041</t>
  </si>
  <si>
    <t>26041</t>
  </si>
  <si>
    <t>28041</t>
  </si>
  <si>
    <t>29041</t>
  </si>
  <si>
    <t>30041</t>
  </si>
  <si>
    <t>31041</t>
  </si>
  <si>
    <t>32041</t>
  </si>
  <si>
    <t>La Independencia</t>
  </si>
  <si>
    <t>Maguarichi</t>
  </si>
  <si>
    <t>Uriangato</t>
  </si>
  <si>
    <t>Malinaltepec</t>
  </si>
  <si>
    <t>Mixquiahuala de Juárez</t>
  </si>
  <si>
    <t>Huejúcar</t>
  </si>
  <si>
    <t>Ixtapan del Oro</t>
  </si>
  <si>
    <t>Irimbo</t>
  </si>
  <si>
    <t>Pesquería</t>
  </si>
  <si>
    <t>Huautla de Jiménez</t>
  </si>
  <si>
    <t>Cuautlancingo</t>
  </si>
  <si>
    <t>Tanlajás</t>
  </si>
  <si>
    <t>Nacozari de García</t>
  </si>
  <si>
    <t>Victoria</t>
  </si>
  <si>
    <t>Papalotla de Xicohténcatl</t>
  </si>
  <si>
    <t>Coetzala</t>
  </si>
  <si>
    <t>Kanasín</t>
  </si>
  <si>
    <t>El Salvador</t>
  </si>
  <si>
    <t>07042</t>
  </si>
  <si>
    <t>08042</t>
  </si>
  <si>
    <t>11042</t>
  </si>
  <si>
    <t>12042</t>
  </si>
  <si>
    <t>13042</t>
  </si>
  <si>
    <t>14042</t>
  </si>
  <si>
    <t>15042</t>
  </si>
  <si>
    <t>16042</t>
  </si>
  <si>
    <t>19042</t>
  </si>
  <si>
    <t>20042</t>
  </si>
  <si>
    <t>21042</t>
  </si>
  <si>
    <t>24042</t>
  </si>
  <si>
    <t>26042</t>
  </si>
  <si>
    <t>28042</t>
  </si>
  <si>
    <t>29042</t>
  </si>
  <si>
    <t>30042</t>
  </si>
  <si>
    <t>31042</t>
  </si>
  <si>
    <t>32042</t>
  </si>
  <si>
    <t>Ixhuatán</t>
  </si>
  <si>
    <t>Manuel Benavides</t>
  </si>
  <si>
    <t>Valle de Santiago</t>
  </si>
  <si>
    <t>Mártir de Cuilapan</t>
  </si>
  <si>
    <t>Molango de Escamilla</t>
  </si>
  <si>
    <t>Huejuquilla el Alto</t>
  </si>
  <si>
    <t>Ixtlahuaca</t>
  </si>
  <si>
    <t>Ixtlán</t>
  </si>
  <si>
    <t>Los Ramones</t>
  </si>
  <si>
    <t>Ixtlán de Juárez</t>
  </si>
  <si>
    <t>Cuayuca de Andrade</t>
  </si>
  <si>
    <t>Tanquián de Escobedo</t>
  </si>
  <si>
    <t>Navojoa</t>
  </si>
  <si>
    <t>Villagrán</t>
  </si>
  <si>
    <t>Xicohtzinco</t>
  </si>
  <si>
    <t>Colipa</t>
  </si>
  <si>
    <t>Kantunil</t>
  </si>
  <si>
    <t>Sombrerete</t>
  </si>
  <si>
    <t>07043</t>
  </si>
  <si>
    <t>08043</t>
  </si>
  <si>
    <t>11043</t>
  </si>
  <si>
    <t>12043</t>
  </si>
  <si>
    <t>13043</t>
  </si>
  <si>
    <t>14043</t>
  </si>
  <si>
    <t>15043</t>
  </si>
  <si>
    <t>16043</t>
  </si>
  <si>
    <t>19043</t>
  </si>
  <si>
    <t>20043</t>
  </si>
  <si>
    <t>21043</t>
  </si>
  <si>
    <t>24043</t>
  </si>
  <si>
    <t>26043</t>
  </si>
  <si>
    <t>28043</t>
  </si>
  <si>
    <t>29043</t>
  </si>
  <si>
    <t>30043</t>
  </si>
  <si>
    <t>31043</t>
  </si>
  <si>
    <t>32043</t>
  </si>
  <si>
    <t>Ixtacomitán</t>
  </si>
  <si>
    <t>Matachí</t>
  </si>
  <si>
    <t>Metlatónoc</t>
  </si>
  <si>
    <t>Nicolás Flores</t>
  </si>
  <si>
    <t>La Huerta</t>
  </si>
  <si>
    <t>Xalatlaco</t>
  </si>
  <si>
    <t>Jacona</t>
  </si>
  <si>
    <t>Rayones</t>
  </si>
  <si>
    <t>Juchitán de Zaragoza</t>
  </si>
  <si>
    <t>Cuetzalan del Progreso</t>
  </si>
  <si>
    <t>Tierra Nueva</t>
  </si>
  <si>
    <t>Nogales</t>
  </si>
  <si>
    <t>Xicoténcatl</t>
  </si>
  <si>
    <t>Yauhquemehcan</t>
  </si>
  <si>
    <t>Comapa</t>
  </si>
  <si>
    <t>Kaua</t>
  </si>
  <si>
    <t>Susticacán</t>
  </si>
  <si>
    <t>07044</t>
  </si>
  <si>
    <t>08044</t>
  </si>
  <si>
    <t>11044</t>
  </si>
  <si>
    <t>12044</t>
  </si>
  <si>
    <t>13044</t>
  </si>
  <si>
    <t>14044</t>
  </si>
  <si>
    <t>15044</t>
  </si>
  <si>
    <t>16044</t>
  </si>
  <si>
    <t>19044</t>
  </si>
  <si>
    <t>20044</t>
  </si>
  <si>
    <t>21044</t>
  </si>
  <si>
    <t>24044</t>
  </si>
  <si>
    <t>26044</t>
  </si>
  <si>
    <t>29044</t>
  </si>
  <si>
    <t>30044</t>
  </si>
  <si>
    <t>31044</t>
  </si>
  <si>
    <t>32044</t>
  </si>
  <si>
    <t>Ixtapa</t>
  </si>
  <si>
    <t>Mochitlán</t>
  </si>
  <si>
    <t>Nopala de Villagrán</t>
  </si>
  <si>
    <t>Ixtlahuacán de los Membrillos</t>
  </si>
  <si>
    <t>Jaltenco</t>
  </si>
  <si>
    <t>Sabinas Hidalgo</t>
  </si>
  <si>
    <t>Loma Bonita</t>
  </si>
  <si>
    <t>Cuyoaco</t>
  </si>
  <si>
    <t>Vanegas</t>
  </si>
  <si>
    <t>Ónavas</t>
  </si>
  <si>
    <t>Zacatelco</t>
  </si>
  <si>
    <t>Córdoba</t>
  </si>
  <si>
    <t>Kinchil</t>
  </si>
  <si>
    <t>07045</t>
  </si>
  <si>
    <t>08045</t>
  </si>
  <si>
    <t>11045</t>
  </si>
  <si>
    <t>12045</t>
  </si>
  <si>
    <t>13045</t>
  </si>
  <si>
    <t>14045</t>
  </si>
  <si>
    <t>15045</t>
  </si>
  <si>
    <t>16045</t>
  </si>
  <si>
    <t>19045</t>
  </si>
  <si>
    <t>20045</t>
  </si>
  <si>
    <t>21045</t>
  </si>
  <si>
    <t>24045</t>
  </si>
  <si>
    <t>26045</t>
  </si>
  <si>
    <t>29045</t>
  </si>
  <si>
    <t>30045</t>
  </si>
  <si>
    <t>31045</t>
  </si>
  <si>
    <t>32045</t>
  </si>
  <si>
    <t>Ixtapangajoya</t>
  </si>
  <si>
    <t>Meoqui</t>
  </si>
  <si>
    <t>Xichú</t>
  </si>
  <si>
    <t>Olinalá</t>
  </si>
  <si>
    <t>Omitlán de Juárez</t>
  </si>
  <si>
    <t>Ixtlahuacán del Río</t>
  </si>
  <si>
    <t>Jilotepec</t>
  </si>
  <si>
    <t>Jiquilpan</t>
  </si>
  <si>
    <t>Salinas Victoria</t>
  </si>
  <si>
    <t>Magdalena Apasco</t>
  </si>
  <si>
    <t>Chalchicomula de Sesma</t>
  </si>
  <si>
    <t>Venado</t>
  </si>
  <si>
    <t>Opodepe</t>
  </si>
  <si>
    <t>Cosamaloapan de Carpio</t>
  </si>
  <si>
    <t>Kopomá</t>
  </si>
  <si>
    <t>Tepechitlán</t>
  </si>
  <si>
    <t>07046</t>
  </si>
  <si>
    <t>08046</t>
  </si>
  <si>
    <t>11046</t>
  </si>
  <si>
    <t>12046</t>
  </si>
  <si>
    <t>13046</t>
  </si>
  <si>
    <t>14046</t>
  </si>
  <si>
    <t>15046</t>
  </si>
  <si>
    <t>16046</t>
  </si>
  <si>
    <t>19046</t>
  </si>
  <si>
    <t>20046</t>
  </si>
  <si>
    <t>21046</t>
  </si>
  <si>
    <t>24046</t>
  </si>
  <si>
    <t>26046</t>
  </si>
  <si>
    <t>29046</t>
  </si>
  <si>
    <t>30046</t>
  </si>
  <si>
    <t>31046</t>
  </si>
  <si>
    <t>32046</t>
  </si>
  <si>
    <t>Jiquipilas</t>
  </si>
  <si>
    <t>Yuriria</t>
  </si>
  <si>
    <t>Ometepec</t>
  </si>
  <si>
    <t>San Felipe Orizatlán</t>
  </si>
  <si>
    <t>Jalostotitlán</t>
  </si>
  <si>
    <t>Jilotzingo</t>
  </si>
  <si>
    <t>San Nicolás de los Garza</t>
  </si>
  <si>
    <t>Magdalena Jaltepec</t>
  </si>
  <si>
    <t>Chapulco</t>
  </si>
  <si>
    <t>Villa de Arriaga</t>
  </si>
  <si>
    <t>Oquitoa</t>
  </si>
  <si>
    <t>Cosautlán de Carvajal</t>
  </si>
  <si>
    <t>Mama</t>
  </si>
  <si>
    <t>Tepetongo</t>
  </si>
  <si>
    <t>07047</t>
  </si>
  <si>
    <t>08047</t>
  </si>
  <si>
    <t>12047</t>
  </si>
  <si>
    <t>13047</t>
  </si>
  <si>
    <t>14047</t>
  </si>
  <si>
    <t>15047</t>
  </si>
  <si>
    <t>16047</t>
  </si>
  <si>
    <t>19047</t>
  </si>
  <si>
    <t>20047</t>
  </si>
  <si>
    <t>21047</t>
  </si>
  <si>
    <t>24047</t>
  </si>
  <si>
    <t>26047</t>
  </si>
  <si>
    <t>29047</t>
  </si>
  <si>
    <t>30047</t>
  </si>
  <si>
    <t>31047</t>
  </si>
  <si>
    <t>32047</t>
  </si>
  <si>
    <t>Jitotol</t>
  </si>
  <si>
    <t>Moris</t>
  </si>
  <si>
    <t>Pedro Ascencio Alquisiras</t>
  </si>
  <si>
    <t>Pacula</t>
  </si>
  <si>
    <t>Jamay</t>
  </si>
  <si>
    <t>Jiquipilco</t>
  </si>
  <si>
    <t>Jungapeo</t>
  </si>
  <si>
    <t>Santa Magdalena Jicotlán</t>
  </si>
  <si>
    <t>Villa de Guadalupe</t>
  </si>
  <si>
    <t>Pitiquito</t>
  </si>
  <si>
    <t>Coscomatepec</t>
  </si>
  <si>
    <t>Maní</t>
  </si>
  <si>
    <t>Teúl de González Ortega</t>
  </si>
  <si>
    <t>07048</t>
  </si>
  <si>
    <t>08048</t>
  </si>
  <si>
    <t>12048</t>
  </si>
  <si>
    <t>13048</t>
  </si>
  <si>
    <t>14048</t>
  </si>
  <si>
    <t>15048</t>
  </si>
  <si>
    <t>16048</t>
  </si>
  <si>
    <t>19048</t>
  </si>
  <si>
    <t>20048</t>
  </si>
  <si>
    <t>21048</t>
  </si>
  <si>
    <t>24048</t>
  </si>
  <si>
    <t>26048</t>
  </si>
  <si>
    <t>29048</t>
  </si>
  <si>
    <t>30048</t>
  </si>
  <si>
    <t>31048</t>
  </si>
  <si>
    <t>32048</t>
  </si>
  <si>
    <t>Namiquipa</t>
  </si>
  <si>
    <t>Petatlán</t>
  </si>
  <si>
    <t>Pachuca de Soto</t>
  </si>
  <si>
    <t>Jocotitlán</t>
  </si>
  <si>
    <t>Magdalena Mixtepec</t>
  </si>
  <si>
    <t>Chiautzingo</t>
  </si>
  <si>
    <t>Villa de la Paz</t>
  </si>
  <si>
    <t>Puerto Peñasco</t>
  </si>
  <si>
    <t>La Magdalena Tlaltelulco</t>
  </si>
  <si>
    <t>Cosoleacaque</t>
  </si>
  <si>
    <t>Maxcanú</t>
  </si>
  <si>
    <t>Tlaltenango de Sánchez Román</t>
  </si>
  <si>
    <t>07049</t>
  </si>
  <si>
    <t>08049</t>
  </si>
  <si>
    <t>12049</t>
  </si>
  <si>
    <t>13049</t>
  </si>
  <si>
    <t>14049</t>
  </si>
  <si>
    <t>15049</t>
  </si>
  <si>
    <t>16049</t>
  </si>
  <si>
    <t>19049</t>
  </si>
  <si>
    <t>20049</t>
  </si>
  <si>
    <t>21049</t>
  </si>
  <si>
    <t>24049</t>
  </si>
  <si>
    <t>26049</t>
  </si>
  <si>
    <t>29049</t>
  </si>
  <si>
    <t>30049</t>
  </si>
  <si>
    <t>31049</t>
  </si>
  <si>
    <t>32049</t>
  </si>
  <si>
    <t>Larráinzar</t>
  </si>
  <si>
    <t>Nonoava</t>
  </si>
  <si>
    <t>Pilcaya</t>
  </si>
  <si>
    <t>Pisaflores</t>
  </si>
  <si>
    <t>Jilotlán de los Dolores</t>
  </si>
  <si>
    <t>Joquicingo</t>
  </si>
  <si>
    <t>Madero</t>
  </si>
  <si>
    <t>Santiago</t>
  </si>
  <si>
    <t>Magdalena Ocotlán</t>
  </si>
  <si>
    <t>Chiconcuautla</t>
  </si>
  <si>
    <t>Villa de Ramos</t>
  </si>
  <si>
    <t>Quiriego</t>
  </si>
  <si>
    <t>San Damián Texóloc</t>
  </si>
  <si>
    <t>Cotaxtla</t>
  </si>
  <si>
    <t>Mayapán</t>
  </si>
  <si>
    <t>Valparaíso</t>
  </si>
  <si>
    <t>07050</t>
  </si>
  <si>
    <t>08050</t>
  </si>
  <si>
    <t>12050</t>
  </si>
  <si>
    <t>13050</t>
  </si>
  <si>
    <t>14050</t>
  </si>
  <si>
    <t>15050</t>
  </si>
  <si>
    <t>16050</t>
  </si>
  <si>
    <t>19050</t>
  </si>
  <si>
    <t>20050</t>
  </si>
  <si>
    <t>21050</t>
  </si>
  <si>
    <t>24050</t>
  </si>
  <si>
    <t>26050</t>
  </si>
  <si>
    <t>29050</t>
  </si>
  <si>
    <t>30050</t>
  </si>
  <si>
    <t>31050</t>
  </si>
  <si>
    <t>32050</t>
  </si>
  <si>
    <t>La Libertad</t>
  </si>
  <si>
    <t>Nuevo Casas Grandes</t>
  </si>
  <si>
    <t>Pungarabato</t>
  </si>
  <si>
    <t>Progreso de Obregón</t>
  </si>
  <si>
    <t>Jocotepec</t>
  </si>
  <si>
    <t>Juchitepec</t>
  </si>
  <si>
    <t>Maravatío</t>
  </si>
  <si>
    <t>Vallecillo</t>
  </si>
  <si>
    <t>Magdalena Peñasco</t>
  </si>
  <si>
    <t>Chichiquila</t>
  </si>
  <si>
    <t>Villa de Reyes</t>
  </si>
  <si>
    <t>San Francisco Tetlanohcan</t>
  </si>
  <si>
    <t>Coxquihui</t>
  </si>
  <si>
    <t>Mérida</t>
  </si>
  <si>
    <t>Vetagrande</t>
  </si>
  <si>
    <t>07051</t>
  </si>
  <si>
    <t>08051</t>
  </si>
  <si>
    <t>12051</t>
  </si>
  <si>
    <t>13051</t>
  </si>
  <si>
    <t>14051</t>
  </si>
  <si>
    <t>15051</t>
  </si>
  <si>
    <t>16051</t>
  </si>
  <si>
    <t>19051</t>
  </si>
  <si>
    <t>20051</t>
  </si>
  <si>
    <t>21051</t>
  </si>
  <si>
    <t>24051</t>
  </si>
  <si>
    <t>26051</t>
  </si>
  <si>
    <t>29051</t>
  </si>
  <si>
    <t>30051</t>
  </si>
  <si>
    <t>31051</t>
  </si>
  <si>
    <t>32051</t>
  </si>
  <si>
    <t>Mapastepec</t>
  </si>
  <si>
    <t>Quechultenango</t>
  </si>
  <si>
    <t>Mineral de la Reforma</t>
  </si>
  <si>
    <t>Juanacatlán</t>
  </si>
  <si>
    <t>Lerma</t>
  </si>
  <si>
    <t>Marcos Castellanos</t>
  </si>
  <si>
    <t>Villaldama</t>
  </si>
  <si>
    <t>Magdalena Teitipac</t>
  </si>
  <si>
    <t>Chietla</t>
  </si>
  <si>
    <t>San Jerónimo Zacualpan</t>
  </si>
  <si>
    <t>Coyutla</t>
  </si>
  <si>
    <t>Mocochá</t>
  </si>
  <si>
    <t>Villa de Cos</t>
  </si>
  <si>
    <t>07052</t>
  </si>
  <si>
    <t>08052</t>
  </si>
  <si>
    <t>12052</t>
  </si>
  <si>
    <t>13052</t>
  </si>
  <si>
    <t>14052</t>
  </si>
  <si>
    <t>15052</t>
  </si>
  <si>
    <t>16052</t>
  </si>
  <si>
    <t>20052</t>
  </si>
  <si>
    <t>21052</t>
  </si>
  <si>
    <t>24052</t>
  </si>
  <si>
    <t>26052</t>
  </si>
  <si>
    <t>29052</t>
  </si>
  <si>
    <t>30052</t>
  </si>
  <si>
    <t>31052</t>
  </si>
  <si>
    <t>32052</t>
  </si>
  <si>
    <t>Las Margaritas</t>
  </si>
  <si>
    <t>Ojinaga</t>
  </si>
  <si>
    <t>San Luis Acatlán</t>
  </si>
  <si>
    <t>San Agustín Tlaxiaca</t>
  </si>
  <si>
    <t>Juchitlán</t>
  </si>
  <si>
    <t>Malinalco</t>
  </si>
  <si>
    <t>Magdalena Tequisistlán</t>
  </si>
  <si>
    <t>Chigmecatitlán</t>
  </si>
  <si>
    <t>Villa Juárez</t>
  </si>
  <si>
    <t>Sahuaripa</t>
  </si>
  <si>
    <t>San José Teacalco</t>
  </si>
  <si>
    <t>Cuichapa</t>
  </si>
  <si>
    <t>Motul</t>
  </si>
  <si>
    <t>Villa García</t>
  </si>
  <si>
    <t>07053</t>
  </si>
  <si>
    <t>08053</t>
  </si>
  <si>
    <t>12053</t>
  </si>
  <si>
    <t>13053</t>
  </si>
  <si>
    <t>14053</t>
  </si>
  <si>
    <t>15053</t>
  </si>
  <si>
    <t>16053</t>
  </si>
  <si>
    <t>20053</t>
  </si>
  <si>
    <t>21053</t>
  </si>
  <si>
    <t>24053</t>
  </si>
  <si>
    <t>26053</t>
  </si>
  <si>
    <t>29053</t>
  </si>
  <si>
    <t>30053</t>
  </si>
  <si>
    <t>31053</t>
  </si>
  <si>
    <t>32053</t>
  </si>
  <si>
    <t>Mazapa de Madero</t>
  </si>
  <si>
    <t>Praxedis G. Guerrero</t>
  </si>
  <si>
    <t>San Marcos</t>
  </si>
  <si>
    <t>San Bartolo Tutotepec</t>
  </si>
  <si>
    <t>Lagos de Moreno</t>
  </si>
  <si>
    <t>Morelia</t>
  </si>
  <si>
    <t>Magdalena Tlacotepec</t>
  </si>
  <si>
    <t>Chignahuapan</t>
  </si>
  <si>
    <t>Axtla de Terrazas</t>
  </si>
  <si>
    <t>San Felipe de Jesús</t>
  </si>
  <si>
    <t>San Juan Huactzinco</t>
  </si>
  <si>
    <t>Cuitláhuac</t>
  </si>
  <si>
    <t>Muna</t>
  </si>
  <si>
    <t>Villa González Ortega</t>
  </si>
  <si>
    <t>07054</t>
  </si>
  <si>
    <t>08054</t>
  </si>
  <si>
    <t>12054</t>
  </si>
  <si>
    <t>13054</t>
  </si>
  <si>
    <t>14054</t>
  </si>
  <si>
    <t>15054</t>
  </si>
  <si>
    <t>16054</t>
  </si>
  <si>
    <t>20054</t>
  </si>
  <si>
    <t>21054</t>
  </si>
  <si>
    <t>24054</t>
  </si>
  <si>
    <t>26054</t>
  </si>
  <si>
    <t>29054</t>
  </si>
  <si>
    <t>30054</t>
  </si>
  <si>
    <t>31054</t>
  </si>
  <si>
    <t>32054</t>
  </si>
  <si>
    <t>Riva Palacio</t>
  </si>
  <si>
    <t>San Miguel Totolapan</t>
  </si>
  <si>
    <t>San Salvador</t>
  </si>
  <si>
    <t>El Limón</t>
  </si>
  <si>
    <t>Magdalena Zahuatlán</t>
  </si>
  <si>
    <t>Chignautla</t>
  </si>
  <si>
    <t>Xilitla</t>
  </si>
  <si>
    <t>San Javier</t>
  </si>
  <si>
    <t>San Lorenzo Axocomanitla</t>
  </si>
  <si>
    <t>Chacaltianguis</t>
  </si>
  <si>
    <t>Muxupip</t>
  </si>
  <si>
    <t>07055</t>
  </si>
  <si>
    <t>08055</t>
  </si>
  <si>
    <t>12055</t>
  </si>
  <si>
    <t>13055</t>
  </si>
  <si>
    <t>14055</t>
  </si>
  <si>
    <t>15055</t>
  </si>
  <si>
    <t>16055</t>
  </si>
  <si>
    <t>20055</t>
  </si>
  <si>
    <t>21055</t>
  </si>
  <si>
    <t>24055</t>
  </si>
  <si>
    <t>26055</t>
  </si>
  <si>
    <t>29055</t>
  </si>
  <si>
    <t>30055</t>
  </si>
  <si>
    <t>31055</t>
  </si>
  <si>
    <t>32055</t>
  </si>
  <si>
    <t>Metapa</t>
  </si>
  <si>
    <t>Rosales</t>
  </si>
  <si>
    <t>Taxco de Alarcón</t>
  </si>
  <si>
    <t>Santiago de Anaya</t>
  </si>
  <si>
    <t>Mexicaltzingo</t>
  </si>
  <si>
    <t>Múgica</t>
  </si>
  <si>
    <t>Mariscala de Juárez</t>
  </si>
  <si>
    <t>Chila</t>
  </si>
  <si>
    <t>San Luis Río Colorado</t>
  </si>
  <si>
    <t>San Lucas Tecopilco</t>
  </si>
  <si>
    <t>Chalma</t>
  </si>
  <si>
    <t>Opichén</t>
  </si>
  <si>
    <t>Villanueva</t>
  </si>
  <si>
    <t>07056</t>
  </si>
  <si>
    <t>08056</t>
  </si>
  <si>
    <t>12056</t>
  </si>
  <si>
    <t>13056</t>
  </si>
  <si>
    <t>14056</t>
  </si>
  <si>
    <t>15056</t>
  </si>
  <si>
    <t>16056</t>
  </si>
  <si>
    <t>20056</t>
  </si>
  <si>
    <t>21056</t>
  </si>
  <si>
    <t>24056</t>
  </si>
  <si>
    <t>26056</t>
  </si>
  <si>
    <t>29056</t>
  </si>
  <si>
    <t>30056</t>
  </si>
  <si>
    <t>31056</t>
  </si>
  <si>
    <t>32056</t>
  </si>
  <si>
    <t>Mitontic</t>
  </si>
  <si>
    <t>Tecoanapa</t>
  </si>
  <si>
    <t>Santiago Tulantepec de Lugo Guerrero</t>
  </si>
  <si>
    <t>Nahuatzen</t>
  </si>
  <si>
    <t>Mártires de Tacubaya</t>
  </si>
  <si>
    <t>Chila de la Sal</t>
  </si>
  <si>
    <t>Villa de Arista</t>
  </si>
  <si>
    <t>San Miguel de Horcasitas</t>
  </si>
  <si>
    <t>Santa Ana Nopalucan</t>
  </si>
  <si>
    <t>Chiconamel</t>
  </si>
  <si>
    <t>Oxkutzcab</t>
  </si>
  <si>
    <t>07057</t>
  </si>
  <si>
    <t>08057</t>
  </si>
  <si>
    <t>12057</t>
  </si>
  <si>
    <t>13057</t>
  </si>
  <si>
    <t>14057</t>
  </si>
  <si>
    <t>15057</t>
  </si>
  <si>
    <t>16057</t>
  </si>
  <si>
    <t>20057</t>
  </si>
  <si>
    <t>21057</t>
  </si>
  <si>
    <t>24057</t>
  </si>
  <si>
    <t>26057</t>
  </si>
  <si>
    <t>29057</t>
  </si>
  <si>
    <t>30057</t>
  </si>
  <si>
    <t>31057</t>
  </si>
  <si>
    <t>32057</t>
  </si>
  <si>
    <t>Motozintla</t>
  </si>
  <si>
    <t>San Francisco de Borja</t>
  </si>
  <si>
    <t>Técpan de Galeana</t>
  </si>
  <si>
    <t>Singuilucan</t>
  </si>
  <si>
    <t>La Manzanilla de la Paz</t>
  </si>
  <si>
    <t>Naucalpan de Juárez</t>
  </si>
  <si>
    <t>Nocupétaro</t>
  </si>
  <si>
    <t>Matías Romero Avendaño</t>
  </si>
  <si>
    <t>Honey</t>
  </si>
  <si>
    <t>Matlapa</t>
  </si>
  <si>
    <t>San Pedro de la Cueva</t>
  </si>
  <si>
    <t>Santa Apolonia Teacalco</t>
  </si>
  <si>
    <t>Chiconquiaco</t>
  </si>
  <si>
    <t>Panabá</t>
  </si>
  <si>
    <t>Trancoso</t>
  </si>
  <si>
    <t>07058</t>
  </si>
  <si>
    <t>08058</t>
  </si>
  <si>
    <t>12058</t>
  </si>
  <si>
    <t>13058</t>
  </si>
  <si>
    <t>14058</t>
  </si>
  <si>
    <t>15058</t>
  </si>
  <si>
    <t>16058</t>
  </si>
  <si>
    <t>20058</t>
  </si>
  <si>
    <t>21058</t>
  </si>
  <si>
    <t>24058</t>
  </si>
  <si>
    <t>26058</t>
  </si>
  <si>
    <t>29058</t>
  </si>
  <si>
    <t>30058</t>
  </si>
  <si>
    <t>31058</t>
  </si>
  <si>
    <t>32058</t>
  </si>
  <si>
    <t>Nicolás Ruíz</t>
  </si>
  <si>
    <t>San Francisco de Conchos</t>
  </si>
  <si>
    <t>Teloloapan</t>
  </si>
  <si>
    <t>Tasquillo</t>
  </si>
  <si>
    <t>Mascota</t>
  </si>
  <si>
    <t>Nezahualcóyotl</t>
  </si>
  <si>
    <t>Nuevo Parangaricutiro</t>
  </si>
  <si>
    <t>Mazatlán Villa de Flores</t>
  </si>
  <si>
    <t>Chilchotla</t>
  </si>
  <si>
    <t>El Naranjo</t>
  </si>
  <si>
    <t>Santa Ana</t>
  </si>
  <si>
    <t>Santa Catarina Ayometla</t>
  </si>
  <si>
    <t>Chicontepec</t>
  </si>
  <si>
    <t>Peto</t>
  </si>
  <si>
    <t>Santa María de la Paz</t>
  </si>
  <si>
    <t>07059</t>
  </si>
  <si>
    <t>08059</t>
  </si>
  <si>
    <t>12059</t>
  </si>
  <si>
    <t>13059</t>
  </si>
  <si>
    <t>14059</t>
  </si>
  <si>
    <t>15059</t>
  </si>
  <si>
    <t>16059</t>
  </si>
  <si>
    <t>20059</t>
  </si>
  <si>
    <t>21059</t>
  </si>
  <si>
    <t>26059</t>
  </si>
  <si>
    <t>29059</t>
  </si>
  <si>
    <t>30059</t>
  </si>
  <si>
    <t>31059</t>
  </si>
  <si>
    <t>Ocosingo</t>
  </si>
  <si>
    <t>San Francisco del Oro</t>
  </si>
  <si>
    <t>Tepecoacuilco de Trujano</t>
  </si>
  <si>
    <t>Tecozautla</t>
  </si>
  <si>
    <t>Mazamitla</t>
  </si>
  <si>
    <t>Nextlalpan</t>
  </si>
  <si>
    <t>Nuevo Urecho</t>
  </si>
  <si>
    <t>Miahuatlán de Porfirio Díaz</t>
  </si>
  <si>
    <t>Chinantla</t>
  </si>
  <si>
    <t>Santa Cruz</t>
  </si>
  <si>
    <t>Santa Cruz Quilehtla</t>
  </si>
  <si>
    <t>Chinameca</t>
  </si>
  <si>
    <t>07060</t>
  </si>
  <si>
    <t>08060</t>
  </si>
  <si>
    <t>12060</t>
  </si>
  <si>
    <t>13060</t>
  </si>
  <si>
    <t>14060</t>
  </si>
  <si>
    <t>15060</t>
  </si>
  <si>
    <t>16060</t>
  </si>
  <si>
    <t>20060</t>
  </si>
  <si>
    <t>21060</t>
  </si>
  <si>
    <t>26060</t>
  </si>
  <si>
    <t>29060</t>
  </si>
  <si>
    <t>30060</t>
  </si>
  <si>
    <t>31060</t>
  </si>
  <si>
    <t>Ocotepec</t>
  </si>
  <si>
    <t>Santa Bárbara</t>
  </si>
  <si>
    <t>Tetipac</t>
  </si>
  <si>
    <t>Tenango de Doria</t>
  </si>
  <si>
    <t>Mexticacán</t>
  </si>
  <si>
    <t>Nicolás Romero</t>
  </si>
  <si>
    <t>Numarán</t>
  </si>
  <si>
    <t>Mixistlán de la Reforma</t>
  </si>
  <si>
    <t>Domingo Arenas</t>
  </si>
  <si>
    <t>Sáric</t>
  </si>
  <si>
    <t>Santa Isabel Xiloxoxtla</t>
  </si>
  <si>
    <t>Chinampa de Gorostiza</t>
  </si>
  <si>
    <t>07061</t>
  </si>
  <si>
    <t>08061</t>
  </si>
  <si>
    <t>12061</t>
  </si>
  <si>
    <t>13061</t>
  </si>
  <si>
    <t>14061</t>
  </si>
  <si>
    <t>15061</t>
  </si>
  <si>
    <t>16061</t>
  </si>
  <si>
    <t>20061</t>
  </si>
  <si>
    <t>21061</t>
  </si>
  <si>
    <t>26061</t>
  </si>
  <si>
    <t>30061</t>
  </si>
  <si>
    <t>31061</t>
  </si>
  <si>
    <t>Ocozocoautla de Espinosa</t>
  </si>
  <si>
    <t>Satevó</t>
  </si>
  <si>
    <t>Tixtla de Guerrero</t>
  </si>
  <si>
    <t>Tepeapulco</t>
  </si>
  <si>
    <t>Mezquitic</t>
  </si>
  <si>
    <t>Nopaltepec</t>
  </si>
  <si>
    <t>Monjas</t>
  </si>
  <si>
    <t>Soyopa</t>
  </si>
  <si>
    <t>Las Choapas</t>
  </si>
  <si>
    <t>Río Lagartos</t>
  </si>
  <si>
    <t>07062</t>
  </si>
  <si>
    <t>08062</t>
  </si>
  <si>
    <t>12062</t>
  </si>
  <si>
    <t>13062</t>
  </si>
  <si>
    <t>14062</t>
  </si>
  <si>
    <t>15062</t>
  </si>
  <si>
    <t>16062</t>
  </si>
  <si>
    <t>20062</t>
  </si>
  <si>
    <t>21062</t>
  </si>
  <si>
    <t>26062</t>
  </si>
  <si>
    <t>30062</t>
  </si>
  <si>
    <t>31062</t>
  </si>
  <si>
    <t>Ostuacán</t>
  </si>
  <si>
    <t>Saucillo</t>
  </si>
  <si>
    <t>Tlacoachistlahuaca</t>
  </si>
  <si>
    <t>Tepehuacán de Guerrero</t>
  </si>
  <si>
    <t>Mixtlán</t>
  </si>
  <si>
    <t>Ocoyoacac</t>
  </si>
  <si>
    <t>Pajacuarán</t>
  </si>
  <si>
    <t>Natividad</t>
  </si>
  <si>
    <t>Epatlán</t>
  </si>
  <si>
    <t>Suaqui Grande</t>
  </si>
  <si>
    <t>Chocamán</t>
  </si>
  <si>
    <t>Sacalum</t>
  </si>
  <si>
    <t>07063</t>
  </si>
  <si>
    <t>08063</t>
  </si>
  <si>
    <t>12063</t>
  </si>
  <si>
    <t>13063</t>
  </si>
  <si>
    <t>14063</t>
  </si>
  <si>
    <t>15063</t>
  </si>
  <si>
    <t>16063</t>
  </si>
  <si>
    <t>20063</t>
  </si>
  <si>
    <t>21063</t>
  </si>
  <si>
    <t>26063</t>
  </si>
  <si>
    <t>30063</t>
  </si>
  <si>
    <t>31063</t>
  </si>
  <si>
    <t>Osumacinta</t>
  </si>
  <si>
    <t>Temósachic</t>
  </si>
  <si>
    <t>Tlacoapa</t>
  </si>
  <si>
    <t>Tepeji del Río de Ocampo</t>
  </si>
  <si>
    <t>Ocotlán</t>
  </si>
  <si>
    <t>Ocuilan</t>
  </si>
  <si>
    <t>Panindícuaro</t>
  </si>
  <si>
    <t>Nazareno Etla</t>
  </si>
  <si>
    <t>Esperanza</t>
  </si>
  <si>
    <t>Tepache</t>
  </si>
  <si>
    <t>Chontla</t>
  </si>
  <si>
    <t>Samahil</t>
  </si>
  <si>
    <t>07064</t>
  </si>
  <si>
    <t>08064</t>
  </si>
  <si>
    <t>12064</t>
  </si>
  <si>
    <t>13064</t>
  </si>
  <si>
    <t>14064</t>
  </si>
  <si>
    <t>15064</t>
  </si>
  <si>
    <t>16064</t>
  </si>
  <si>
    <t>20064</t>
  </si>
  <si>
    <t>21064</t>
  </si>
  <si>
    <t>26064</t>
  </si>
  <si>
    <t>30064</t>
  </si>
  <si>
    <t>31064</t>
  </si>
  <si>
    <t>Oxchuc</t>
  </si>
  <si>
    <t>El Tule</t>
  </si>
  <si>
    <t>Tlalchapa</t>
  </si>
  <si>
    <t>Tepetitlán</t>
  </si>
  <si>
    <t>Ojuelos de Jalisco</t>
  </si>
  <si>
    <t>Parácuaro</t>
  </si>
  <si>
    <t>Nejapa de Madero</t>
  </si>
  <si>
    <t>Francisco Z. Mena</t>
  </si>
  <si>
    <t>Trincheras</t>
  </si>
  <si>
    <t>Chumatlán</t>
  </si>
  <si>
    <t>Sanahcat</t>
  </si>
  <si>
    <t>07065</t>
  </si>
  <si>
    <t>08065</t>
  </si>
  <si>
    <t>12065</t>
  </si>
  <si>
    <t>13065</t>
  </si>
  <si>
    <t>14065</t>
  </si>
  <si>
    <t>15065</t>
  </si>
  <si>
    <t>16065</t>
  </si>
  <si>
    <t>20065</t>
  </si>
  <si>
    <t>21065</t>
  </si>
  <si>
    <t>26065</t>
  </si>
  <si>
    <t>30065</t>
  </si>
  <si>
    <t>31065</t>
  </si>
  <si>
    <t>Palenque</t>
  </si>
  <si>
    <t>Urique</t>
  </si>
  <si>
    <t>Tlalixtaquilla de Maldonado</t>
  </si>
  <si>
    <t>Tetepango</t>
  </si>
  <si>
    <t>Pihuamo</t>
  </si>
  <si>
    <t>Otumba</t>
  </si>
  <si>
    <t>Paracho</t>
  </si>
  <si>
    <t>Ixpantepec Nieves</t>
  </si>
  <si>
    <t>General Felipe Ángeles</t>
  </si>
  <si>
    <t>Tubutama</t>
  </si>
  <si>
    <t>07066</t>
  </si>
  <si>
    <t>08066</t>
  </si>
  <si>
    <t>12066</t>
  </si>
  <si>
    <t>13066</t>
  </si>
  <si>
    <t>14066</t>
  </si>
  <si>
    <t>15066</t>
  </si>
  <si>
    <t>16066</t>
  </si>
  <si>
    <t>20066</t>
  </si>
  <si>
    <t>21066</t>
  </si>
  <si>
    <t>26066</t>
  </si>
  <si>
    <t>30066</t>
  </si>
  <si>
    <t>31066</t>
  </si>
  <si>
    <t>Pantelhó</t>
  </si>
  <si>
    <t>Uruachi</t>
  </si>
  <si>
    <t>Tlapa de Comonfort</t>
  </si>
  <si>
    <t>Villa de Tezontepec</t>
  </si>
  <si>
    <t>Poncitlán</t>
  </si>
  <si>
    <t>Otzoloapan</t>
  </si>
  <si>
    <t>Pátzcuaro</t>
  </si>
  <si>
    <t>Santiago Niltepec</t>
  </si>
  <si>
    <t>Ures</t>
  </si>
  <si>
    <t>Espinal</t>
  </si>
  <si>
    <t>Santa Elena</t>
  </si>
  <si>
    <t>07067</t>
  </si>
  <si>
    <t>08067</t>
  </si>
  <si>
    <t>12067</t>
  </si>
  <si>
    <t>13067</t>
  </si>
  <si>
    <t>14067</t>
  </si>
  <si>
    <t>15067</t>
  </si>
  <si>
    <t>16067</t>
  </si>
  <si>
    <t>20067</t>
  </si>
  <si>
    <t>21067</t>
  </si>
  <si>
    <t>26067</t>
  </si>
  <si>
    <t>30067</t>
  </si>
  <si>
    <t>31067</t>
  </si>
  <si>
    <t>Pantepec</t>
  </si>
  <si>
    <t>Valle de Zaragoza</t>
  </si>
  <si>
    <t>Tlapehuala</t>
  </si>
  <si>
    <t>Tezontepec de Aldama</t>
  </si>
  <si>
    <t>Puerto Vallarta</t>
  </si>
  <si>
    <t>Otzolotepec</t>
  </si>
  <si>
    <t>Penjamillo</t>
  </si>
  <si>
    <t>Oaxaca de Juárez</t>
  </si>
  <si>
    <t>Filomeno Mata</t>
  </si>
  <si>
    <t>Seyé</t>
  </si>
  <si>
    <t>07068</t>
  </si>
  <si>
    <t>08099</t>
  </si>
  <si>
    <t>12068</t>
  </si>
  <si>
    <t>13068</t>
  </si>
  <si>
    <t>14068</t>
  </si>
  <si>
    <t>15068</t>
  </si>
  <si>
    <t>16068</t>
  </si>
  <si>
    <t>20068</t>
  </si>
  <si>
    <t>21068</t>
  </si>
  <si>
    <t>26068</t>
  </si>
  <si>
    <t>30068</t>
  </si>
  <si>
    <t>31068</t>
  </si>
  <si>
    <t>Pichucalco</t>
  </si>
  <si>
    <t>La Unión de Isidoro Montes de Oca</t>
  </si>
  <si>
    <t>Tianguistengo</t>
  </si>
  <si>
    <t>Villa Purificación</t>
  </si>
  <si>
    <t>Ozumba</t>
  </si>
  <si>
    <t>Peribán</t>
  </si>
  <si>
    <t>Ocotlán de Morelos</t>
  </si>
  <si>
    <t>Hermenegildo Galeana</t>
  </si>
  <si>
    <t>Villa Pesqueira</t>
  </si>
  <si>
    <t>Fortín</t>
  </si>
  <si>
    <t>Sinanché</t>
  </si>
  <si>
    <t>07069</t>
  </si>
  <si>
    <t>12069</t>
  </si>
  <si>
    <t>13069</t>
  </si>
  <si>
    <t>14069</t>
  </si>
  <si>
    <t>15069</t>
  </si>
  <si>
    <t>16069</t>
  </si>
  <si>
    <t>20069</t>
  </si>
  <si>
    <t>21069</t>
  </si>
  <si>
    <t>26069</t>
  </si>
  <si>
    <t>30069</t>
  </si>
  <si>
    <t>31069</t>
  </si>
  <si>
    <t>Pijijiapan</t>
  </si>
  <si>
    <t>Xalpatláhuac</t>
  </si>
  <si>
    <t>Tizayuca</t>
  </si>
  <si>
    <t>Quitupan</t>
  </si>
  <si>
    <t>Papalotla</t>
  </si>
  <si>
    <t>La Piedad</t>
  </si>
  <si>
    <t>La Pe</t>
  </si>
  <si>
    <t>Huaquechula</t>
  </si>
  <si>
    <t>Yécora</t>
  </si>
  <si>
    <t>Gutiérrez Zamora</t>
  </si>
  <si>
    <t>Sotuta</t>
  </si>
  <si>
    <t>07070</t>
  </si>
  <si>
    <t>12070</t>
  </si>
  <si>
    <t>13070</t>
  </si>
  <si>
    <t>14070</t>
  </si>
  <si>
    <t>15070</t>
  </si>
  <si>
    <t>16070</t>
  </si>
  <si>
    <t>20070</t>
  </si>
  <si>
    <t>21070</t>
  </si>
  <si>
    <t>26070</t>
  </si>
  <si>
    <t>30070</t>
  </si>
  <si>
    <t>31070</t>
  </si>
  <si>
    <t>El Porvenir</t>
  </si>
  <si>
    <t>Xochihuehuetlán</t>
  </si>
  <si>
    <t>Tlahuelilpan</t>
  </si>
  <si>
    <t>El Salto</t>
  </si>
  <si>
    <t>Purépero</t>
  </si>
  <si>
    <t>Pinotepa de Don Luis</t>
  </si>
  <si>
    <t>Huatlatlauca</t>
  </si>
  <si>
    <t>General Plutarco Elías Calles</t>
  </si>
  <si>
    <t>Hidalgotitlán</t>
  </si>
  <si>
    <t>Sucilá</t>
  </si>
  <si>
    <t>07071</t>
  </si>
  <si>
    <t>12071</t>
  </si>
  <si>
    <t>13071</t>
  </si>
  <si>
    <t>14071</t>
  </si>
  <si>
    <t>15071</t>
  </si>
  <si>
    <t>16071</t>
  </si>
  <si>
    <t>20071</t>
  </si>
  <si>
    <t>21071</t>
  </si>
  <si>
    <t>26071</t>
  </si>
  <si>
    <t>30071</t>
  </si>
  <si>
    <t>31071</t>
  </si>
  <si>
    <t>Villa Comaltitlán</t>
  </si>
  <si>
    <t>Xochistlahuaca</t>
  </si>
  <si>
    <t>Tlahuiltepa</t>
  </si>
  <si>
    <t>San Cristóbal de la Barranca</t>
  </si>
  <si>
    <t>Polotitlán</t>
  </si>
  <si>
    <t>Puruándiro</t>
  </si>
  <si>
    <t>Pluma Hidalgo</t>
  </si>
  <si>
    <t>Huauchinango</t>
  </si>
  <si>
    <t>Huatusco</t>
  </si>
  <si>
    <t>Sudzal</t>
  </si>
  <si>
    <t>07072</t>
  </si>
  <si>
    <t>12072</t>
  </si>
  <si>
    <t>13072</t>
  </si>
  <si>
    <t>14072</t>
  </si>
  <si>
    <t>15072</t>
  </si>
  <si>
    <t>16072</t>
  </si>
  <si>
    <t>20072</t>
  </si>
  <si>
    <t>21072</t>
  </si>
  <si>
    <t>26072</t>
  </si>
  <si>
    <t>30072</t>
  </si>
  <si>
    <t>31072</t>
  </si>
  <si>
    <t>Pueblo Nuevo Solistahuacán</t>
  </si>
  <si>
    <t>Zapotitlán Tablas</t>
  </si>
  <si>
    <t>Tlanalapa</t>
  </si>
  <si>
    <t>San Diego de Alejandría</t>
  </si>
  <si>
    <t>Queréndaro</t>
  </si>
  <si>
    <t>San José del Progreso</t>
  </si>
  <si>
    <t>San Ignacio Río Muerto</t>
  </si>
  <si>
    <t>Huayacocotla</t>
  </si>
  <si>
    <t>Suma</t>
  </si>
  <si>
    <t>07073</t>
  </si>
  <si>
    <t>12073</t>
  </si>
  <si>
    <t>13073</t>
  </si>
  <si>
    <t>14073</t>
  </si>
  <si>
    <t>15073</t>
  </si>
  <si>
    <t>16073</t>
  </si>
  <si>
    <t>20073</t>
  </si>
  <si>
    <t>21073</t>
  </si>
  <si>
    <t>30073</t>
  </si>
  <si>
    <t>31073</t>
  </si>
  <si>
    <t>Zirándaro</t>
  </si>
  <si>
    <t>Tlanchinol</t>
  </si>
  <si>
    <t>San Juan de los Lagos</t>
  </si>
  <si>
    <t>San Antonio la Isla</t>
  </si>
  <si>
    <t>Quiroga</t>
  </si>
  <si>
    <t>Putla Villa de Guerrero</t>
  </si>
  <si>
    <t>Huehuetlán el Chico</t>
  </si>
  <si>
    <t>Hueyapan de Ocampo</t>
  </si>
  <si>
    <t>Tahdziú</t>
  </si>
  <si>
    <t>07074</t>
  </si>
  <si>
    <t>12074</t>
  </si>
  <si>
    <t>13074</t>
  </si>
  <si>
    <t>14074</t>
  </si>
  <si>
    <t>15074</t>
  </si>
  <si>
    <t>16074</t>
  </si>
  <si>
    <t>20074</t>
  </si>
  <si>
    <t>21074</t>
  </si>
  <si>
    <t>30074</t>
  </si>
  <si>
    <t>31074</t>
  </si>
  <si>
    <t>Reforma</t>
  </si>
  <si>
    <t>Zitlala</t>
  </si>
  <si>
    <t>Tlaxcoapan</t>
  </si>
  <si>
    <t>San Julián</t>
  </si>
  <si>
    <t>San Felipe del Progreso</t>
  </si>
  <si>
    <t>Cojumatlán de Régules</t>
  </si>
  <si>
    <t>Santa Catarina Quioquitani</t>
  </si>
  <si>
    <t>Huejotzingo</t>
  </si>
  <si>
    <t>Huiloapan de Cuauhtémoc</t>
  </si>
  <si>
    <t>Tahmek</t>
  </si>
  <si>
    <t>07075</t>
  </si>
  <si>
    <t>12075</t>
  </si>
  <si>
    <t>13075</t>
  </si>
  <si>
    <t>14075</t>
  </si>
  <si>
    <t>15075</t>
  </si>
  <si>
    <t>16075</t>
  </si>
  <si>
    <t>20075</t>
  </si>
  <si>
    <t>21075</t>
  </si>
  <si>
    <t>30075</t>
  </si>
  <si>
    <t>31075</t>
  </si>
  <si>
    <t>Las Rosas</t>
  </si>
  <si>
    <t>Eduardo Neri</t>
  </si>
  <si>
    <t>Tolcayuca</t>
  </si>
  <si>
    <t>San Martín de las Pirámides</t>
  </si>
  <si>
    <t>Los Reyes</t>
  </si>
  <si>
    <t>Reforma de Pineda</t>
  </si>
  <si>
    <t>Ignacio de la Llave</t>
  </si>
  <si>
    <t>Teabo</t>
  </si>
  <si>
    <t>07076</t>
  </si>
  <si>
    <t>12076</t>
  </si>
  <si>
    <t>13076</t>
  </si>
  <si>
    <t>14076</t>
  </si>
  <si>
    <t>15076</t>
  </si>
  <si>
    <t>16076</t>
  </si>
  <si>
    <t>20076</t>
  </si>
  <si>
    <t>21076</t>
  </si>
  <si>
    <t>30076</t>
  </si>
  <si>
    <t>31076</t>
  </si>
  <si>
    <t>Sabanilla</t>
  </si>
  <si>
    <t>Acatepec</t>
  </si>
  <si>
    <t>Tula de Allende</t>
  </si>
  <si>
    <t>San Martín de Bolaños</t>
  </si>
  <si>
    <t>San Mateo Atenco</t>
  </si>
  <si>
    <t>Sahuayo</t>
  </si>
  <si>
    <t>La Reforma</t>
  </si>
  <si>
    <t>Hueytamalco</t>
  </si>
  <si>
    <t>Ilamatlán</t>
  </si>
  <si>
    <t>Tecoh</t>
  </si>
  <si>
    <t>07077</t>
  </si>
  <si>
    <t>12077</t>
  </si>
  <si>
    <t>13077</t>
  </si>
  <si>
    <t>14077</t>
  </si>
  <si>
    <t>15077</t>
  </si>
  <si>
    <t>16077</t>
  </si>
  <si>
    <t>20077</t>
  </si>
  <si>
    <t>21077</t>
  </si>
  <si>
    <t>30077</t>
  </si>
  <si>
    <t>31077</t>
  </si>
  <si>
    <t>Salto de Agua</t>
  </si>
  <si>
    <t>Marquelia</t>
  </si>
  <si>
    <t>Tulancingo de Bravo</t>
  </si>
  <si>
    <t>San Martín Hidalgo</t>
  </si>
  <si>
    <t>San Simón de Guerrero</t>
  </si>
  <si>
    <t>San Lucas</t>
  </si>
  <si>
    <t>Reyes Etla</t>
  </si>
  <si>
    <t>Hueytlalpan</t>
  </si>
  <si>
    <t>Isla</t>
  </si>
  <si>
    <t>Tekal de Venegas</t>
  </si>
  <si>
    <t>07078</t>
  </si>
  <si>
    <t>12078</t>
  </si>
  <si>
    <t>13078</t>
  </si>
  <si>
    <t>14078</t>
  </si>
  <si>
    <t>15078</t>
  </si>
  <si>
    <t>16078</t>
  </si>
  <si>
    <t>20078</t>
  </si>
  <si>
    <t>21078</t>
  </si>
  <si>
    <t>30078</t>
  </si>
  <si>
    <t>31078</t>
  </si>
  <si>
    <t>San Cristóbal de las Casas</t>
  </si>
  <si>
    <t>Cochoapa el Grande</t>
  </si>
  <si>
    <t>Xochiatipan</t>
  </si>
  <si>
    <t>San Miguel el Alto</t>
  </si>
  <si>
    <t>Santo Tomás</t>
  </si>
  <si>
    <t>Santa Ana Maya</t>
  </si>
  <si>
    <t>Rojas de Cuauhtémoc</t>
  </si>
  <si>
    <t>Huitzilan de Serdán</t>
  </si>
  <si>
    <t>Ixcatepec</t>
  </si>
  <si>
    <t>Tekantó</t>
  </si>
  <si>
    <t>07079</t>
  </si>
  <si>
    <t>12079</t>
  </si>
  <si>
    <t>13079</t>
  </si>
  <si>
    <t>14079</t>
  </si>
  <si>
    <t>15079</t>
  </si>
  <si>
    <t>16079</t>
  </si>
  <si>
    <t>20079</t>
  </si>
  <si>
    <t>21079</t>
  </si>
  <si>
    <t>30079</t>
  </si>
  <si>
    <t>31079</t>
  </si>
  <si>
    <t>José Joaquín de Herrera</t>
  </si>
  <si>
    <t>Xochicoatlán</t>
  </si>
  <si>
    <t>Soyaniquilpan de Juárez</t>
  </si>
  <si>
    <t>Salvador Escalante</t>
  </si>
  <si>
    <t>Salina Cruz</t>
  </si>
  <si>
    <t>Huitziltepec</t>
  </si>
  <si>
    <t>Ixhuacán de los Reyes</t>
  </si>
  <si>
    <t>Tekax</t>
  </si>
  <si>
    <t>07080</t>
  </si>
  <si>
    <t>12080</t>
  </si>
  <si>
    <t>13080</t>
  </si>
  <si>
    <t>14080</t>
  </si>
  <si>
    <t>15080</t>
  </si>
  <si>
    <t>16080</t>
  </si>
  <si>
    <t>20080</t>
  </si>
  <si>
    <t>21080</t>
  </si>
  <si>
    <t>30080</t>
  </si>
  <si>
    <t>31080</t>
  </si>
  <si>
    <t>Siltepec</t>
  </si>
  <si>
    <t>Juchitán</t>
  </si>
  <si>
    <t>Yahualica</t>
  </si>
  <si>
    <t>San Sebastián del Oeste</t>
  </si>
  <si>
    <t>Sultepec</t>
  </si>
  <si>
    <t>Senguio</t>
  </si>
  <si>
    <t>San Agustín Amatengo</t>
  </si>
  <si>
    <t>Atlequizayan</t>
  </si>
  <si>
    <t>Ixhuatlán del Café</t>
  </si>
  <si>
    <t>Tekit</t>
  </si>
  <si>
    <t>07081</t>
  </si>
  <si>
    <t>12081</t>
  </si>
  <si>
    <t>13081</t>
  </si>
  <si>
    <t>14081</t>
  </si>
  <si>
    <t>15081</t>
  </si>
  <si>
    <t>16081</t>
  </si>
  <si>
    <t>20081</t>
  </si>
  <si>
    <t>21081</t>
  </si>
  <si>
    <t>30081</t>
  </si>
  <si>
    <t>31081</t>
  </si>
  <si>
    <t>Simojovel</t>
  </si>
  <si>
    <t>Iliatenco</t>
  </si>
  <si>
    <t>Zacualtipán de Ángeles</t>
  </si>
  <si>
    <t>Santa María de los Ángeles</t>
  </si>
  <si>
    <t>Tecámac</t>
  </si>
  <si>
    <t>Susupuato</t>
  </si>
  <si>
    <t>San Agustín Atenango</t>
  </si>
  <si>
    <t>Ixcamilpa de Guerrero</t>
  </si>
  <si>
    <t>Ixhuatlancillo</t>
  </si>
  <si>
    <t>Tekom</t>
  </si>
  <si>
    <t>07082</t>
  </si>
  <si>
    <t>12082</t>
  </si>
  <si>
    <t>13082</t>
  </si>
  <si>
    <t>14082</t>
  </si>
  <si>
    <t>15082</t>
  </si>
  <si>
    <t>16082</t>
  </si>
  <si>
    <t>20082</t>
  </si>
  <si>
    <t>21082</t>
  </si>
  <si>
    <t>30082</t>
  </si>
  <si>
    <t>31082</t>
  </si>
  <si>
    <t>Sitalá</t>
  </si>
  <si>
    <t>Las Vigas</t>
  </si>
  <si>
    <t>Zapotlán de Juárez</t>
  </si>
  <si>
    <t>Sayula</t>
  </si>
  <si>
    <t>Tejupilco</t>
  </si>
  <si>
    <t>Tacámbaro</t>
  </si>
  <si>
    <t>San Agustín Chayuco</t>
  </si>
  <si>
    <t>Ixcaquixtla</t>
  </si>
  <si>
    <t>Ixhuatlán del Sureste</t>
  </si>
  <si>
    <t>Telchac Pueblo</t>
  </si>
  <si>
    <t>07083</t>
  </si>
  <si>
    <t>12083</t>
  </si>
  <si>
    <t>13083</t>
  </si>
  <si>
    <t>14083</t>
  </si>
  <si>
    <t>15083</t>
  </si>
  <si>
    <t>16083</t>
  </si>
  <si>
    <t>20083</t>
  </si>
  <si>
    <t>21083</t>
  </si>
  <si>
    <t>30083</t>
  </si>
  <si>
    <t>31083</t>
  </si>
  <si>
    <t>Socoltenango</t>
  </si>
  <si>
    <t>Ñuu Savi</t>
  </si>
  <si>
    <t>Zempoala</t>
  </si>
  <si>
    <t>Tala</t>
  </si>
  <si>
    <t>Temamatla</t>
  </si>
  <si>
    <t>Tancítaro</t>
  </si>
  <si>
    <t>San Agustín de las Juntas</t>
  </si>
  <si>
    <t>Ixtacamaxtitlán</t>
  </si>
  <si>
    <t>Ixhuatlán de Madero</t>
  </si>
  <si>
    <t>Telchac Puerto</t>
  </si>
  <si>
    <t>07084</t>
  </si>
  <si>
    <t>12084</t>
  </si>
  <si>
    <t>13084</t>
  </si>
  <si>
    <t>14084</t>
  </si>
  <si>
    <t>15084</t>
  </si>
  <si>
    <t>16084</t>
  </si>
  <si>
    <t>20084</t>
  </si>
  <si>
    <t>21084</t>
  </si>
  <si>
    <t>30084</t>
  </si>
  <si>
    <t>31084</t>
  </si>
  <si>
    <t>Solosuchiapa</t>
  </si>
  <si>
    <t>Santa Cruz del Rincón</t>
  </si>
  <si>
    <t>Zimapán</t>
  </si>
  <si>
    <t>Talpa de Allende</t>
  </si>
  <si>
    <t>Temascalapa</t>
  </si>
  <si>
    <t>Tangamandapio</t>
  </si>
  <si>
    <t>San Agustín Etla</t>
  </si>
  <si>
    <t>Ixtepec</t>
  </si>
  <si>
    <t>Ixmatlahuacan</t>
  </si>
  <si>
    <t>Temax</t>
  </si>
  <si>
    <t>07085</t>
  </si>
  <si>
    <t>12085</t>
  </si>
  <si>
    <t>14085</t>
  </si>
  <si>
    <t>15085</t>
  </si>
  <si>
    <t>16085</t>
  </si>
  <si>
    <t>20085</t>
  </si>
  <si>
    <t>21085</t>
  </si>
  <si>
    <t>30085</t>
  </si>
  <si>
    <t>31085</t>
  </si>
  <si>
    <t>Soyaló</t>
  </si>
  <si>
    <t>Tamazula de Gordiano</t>
  </si>
  <si>
    <t>Temascalcingo</t>
  </si>
  <si>
    <t>Tangancícuaro</t>
  </si>
  <si>
    <t>San Agustín Loxicha</t>
  </si>
  <si>
    <t>Izúcar de Matamoros</t>
  </si>
  <si>
    <t>Ixtaczoquitlán</t>
  </si>
  <si>
    <t>Temozón</t>
  </si>
  <si>
    <t>07086</t>
  </si>
  <si>
    <t>14086</t>
  </si>
  <si>
    <t>15086</t>
  </si>
  <si>
    <t>16086</t>
  </si>
  <si>
    <t>20086</t>
  </si>
  <si>
    <t>21086</t>
  </si>
  <si>
    <t>30086</t>
  </si>
  <si>
    <t>31086</t>
  </si>
  <si>
    <t>Suchiapa</t>
  </si>
  <si>
    <t>Tapalpa</t>
  </si>
  <si>
    <t>Temascaltepec</t>
  </si>
  <si>
    <t>Tanhuato</t>
  </si>
  <si>
    <t>San Agustín Tlacotepec</t>
  </si>
  <si>
    <t>Jalpan</t>
  </si>
  <si>
    <t>Jalacingo</t>
  </si>
  <si>
    <t>Tepakán</t>
  </si>
  <si>
    <t>07087</t>
  </si>
  <si>
    <t>14087</t>
  </si>
  <si>
    <t>15087</t>
  </si>
  <si>
    <t>16087</t>
  </si>
  <si>
    <t>20087</t>
  </si>
  <si>
    <t>21087</t>
  </si>
  <si>
    <t>30087</t>
  </si>
  <si>
    <t>31087</t>
  </si>
  <si>
    <t>Suchiate</t>
  </si>
  <si>
    <t>Tecalitlán</t>
  </si>
  <si>
    <t>Temoaya</t>
  </si>
  <si>
    <t>Taretan</t>
  </si>
  <si>
    <t>San Agustín Yatareni</t>
  </si>
  <si>
    <t>Jolalpan</t>
  </si>
  <si>
    <t>Xalapa</t>
  </si>
  <si>
    <t>Tetiz</t>
  </si>
  <si>
    <t>07088</t>
  </si>
  <si>
    <t>14088</t>
  </si>
  <si>
    <t>15088</t>
  </si>
  <si>
    <t>16088</t>
  </si>
  <si>
    <t>20088</t>
  </si>
  <si>
    <t>21088</t>
  </si>
  <si>
    <t>30088</t>
  </si>
  <si>
    <t>31088</t>
  </si>
  <si>
    <t>Sunuapa</t>
  </si>
  <si>
    <t>Tecolotlán</t>
  </si>
  <si>
    <t>Tarímbaro</t>
  </si>
  <si>
    <t>San Andrés Cabecera Nueva</t>
  </si>
  <si>
    <t>Jonotla</t>
  </si>
  <si>
    <t>Jalcomulco</t>
  </si>
  <si>
    <t>Teya</t>
  </si>
  <si>
    <t>07089</t>
  </si>
  <si>
    <t>14089</t>
  </si>
  <si>
    <t>15089</t>
  </si>
  <si>
    <t>16089</t>
  </si>
  <si>
    <t>20089</t>
  </si>
  <si>
    <t>21089</t>
  </si>
  <si>
    <t>30089</t>
  </si>
  <si>
    <t>31089</t>
  </si>
  <si>
    <t>Tapachula</t>
  </si>
  <si>
    <t>Techaluta de Montenegro</t>
  </si>
  <si>
    <t>Tenango del Aire</t>
  </si>
  <si>
    <t>Tepalcatepec</t>
  </si>
  <si>
    <t>San Andrés Dinicuiti</t>
  </si>
  <si>
    <t>Jopala</t>
  </si>
  <si>
    <t>Jáltipan</t>
  </si>
  <si>
    <t>Ticul</t>
  </si>
  <si>
    <t>07090</t>
  </si>
  <si>
    <t>14090</t>
  </si>
  <si>
    <t>15090</t>
  </si>
  <si>
    <t>16090</t>
  </si>
  <si>
    <t>20090</t>
  </si>
  <si>
    <t>21090</t>
  </si>
  <si>
    <t>30090</t>
  </si>
  <si>
    <t>31090</t>
  </si>
  <si>
    <t>Tapalapa</t>
  </si>
  <si>
    <t>Tenamaxtlán</t>
  </si>
  <si>
    <t>Tenango del Valle</t>
  </si>
  <si>
    <t>Tingambato</t>
  </si>
  <si>
    <t>San Andrés Huaxpaltepec</t>
  </si>
  <si>
    <t>Juan C. Bonilla</t>
  </si>
  <si>
    <t>Jamapa</t>
  </si>
  <si>
    <t>Timucuy</t>
  </si>
  <si>
    <t>07091</t>
  </si>
  <si>
    <t>14091</t>
  </si>
  <si>
    <t>15091</t>
  </si>
  <si>
    <t>16091</t>
  </si>
  <si>
    <t>20091</t>
  </si>
  <si>
    <t>21091</t>
  </si>
  <si>
    <t>30091</t>
  </si>
  <si>
    <t>31091</t>
  </si>
  <si>
    <t>Tapilula</t>
  </si>
  <si>
    <t>Teocaltiche</t>
  </si>
  <si>
    <t>Teoloyucan</t>
  </si>
  <si>
    <t>Tingüindín</t>
  </si>
  <si>
    <t>San Andrés Huayápam</t>
  </si>
  <si>
    <t>Juan Galindo</t>
  </si>
  <si>
    <t>Jesús Carranza</t>
  </si>
  <si>
    <t>Tinum</t>
  </si>
  <si>
    <t>07092</t>
  </si>
  <si>
    <t>14092</t>
  </si>
  <si>
    <t>15092</t>
  </si>
  <si>
    <t>16092</t>
  </si>
  <si>
    <t>20092</t>
  </si>
  <si>
    <t>21092</t>
  </si>
  <si>
    <t>30092</t>
  </si>
  <si>
    <t>31092</t>
  </si>
  <si>
    <t>Tecpatán</t>
  </si>
  <si>
    <t>Teocuitatlán de Corona</t>
  </si>
  <si>
    <t>Teotihuacán</t>
  </si>
  <si>
    <t>Tiquicheo de Nicolás Romero</t>
  </si>
  <si>
    <t>San Andrés Ixtlahuaca</t>
  </si>
  <si>
    <t>Juan N. Méndez</t>
  </si>
  <si>
    <t>Xico</t>
  </si>
  <si>
    <t>Tixcacalcupul</t>
  </si>
  <si>
    <t>07093</t>
  </si>
  <si>
    <t>14093</t>
  </si>
  <si>
    <t>15093</t>
  </si>
  <si>
    <t>16093</t>
  </si>
  <si>
    <t>20093</t>
  </si>
  <si>
    <t>21093</t>
  </si>
  <si>
    <t>30093</t>
  </si>
  <si>
    <t>31093</t>
  </si>
  <si>
    <t>Tenejapa</t>
  </si>
  <si>
    <t>Tepatitlán de Morelos</t>
  </si>
  <si>
    <t>Tepetlaoxtoc</t>
  </si>
  <si>
    <t>Tlalpujahua</t>
  </si>
  <si>
    <t>San Andrés Lagunas</t>
  </si>
  <si>
    <t>Lafragua</t>
  </si>
  <si>
    <t>Tixkokob</t>
  </si>
  <si>
    <t>07094</t>
  </si>
  <si>
    <t>14094</t>
  </si>
  <si>
    <t>15094</t>
  </si>
  <si>
    <t>16094</t>
  </si>
  <si>
    <t>20094</t>
  </si>
  <si>
    <t>21094</t>
  </si>
  <si>
    <t>30094</t>
  </si>
  <si>
    <t>31094</t>
  </si>
  <si>
    <t>Teopisca</t>
  </si>
  <si>
    <t>Tequila</t>
  </si>
  <si>
    <t>Tepetlixpa</t>
  </si>
  <si>
    <t>Tlazazalca</t>
  </si>
  <si>
    <t>San Andrés Nuxiño</t>
  </si>
  <si>
    <t>Libres</t>
  </si>
  <si>
    <t>Juan Rodríguez Clara</t>
  </si>
  <si>
    <t>Tixmehuac</t>
  </si>
  <si>
    <t>07096</t>
  </si>
  <si>
    <t>14095</t>
  </si>
  <si>
    <t>15095</t>
  </si>
  <si>
    <t>16095</t>
  </si>
  <si>
    <t>20095</t>
  </si>
  <si>
    <t>21095</t>
  </si>
  <si>
    <t>30095</t>
  </si>
  <si>
    <t>31095</t>
  </si>
  <si>
    <t>Tila</t>
  </si>
  <si>
    <t>Teuchitlán</t>
  </si>
  <si>
    <t>Tepotzotlán</t>
  </si>
  <si>
    <t>Tocumbo</t>
  </si>
  <si>
    <t>San Andrés Paxtlán</t>
  </si>
  <si>
    <t>La Magdalena Tlatlauquitepec</t>
  </si>
  <si>
    <t>Juchique de Ferrer</t>
  </si>
  <si>
    <t>Tixpéhual</t>
  </si>
  <si>
    <t>07097</t>
  </si>
  <si>
    <t>14096</t>
  </si>
  <si>
    <t>15096</t>
  </si>
  <si>
    <t>16096</t>
  </si>
  <si>
    <t>20096</t>
  </si>
  <si>
    <t>21096</t>
  </si>
  <si>
    <t>30096</t>
  </si>
  <si>
    <t>31096</t>
  </si>
  <si>
    <t>Tonalá</t>
  </si>
  <si>
    <t>Tizapán el Alto</t>
  </si>
  <si>
    <t>Tequixquiac</t>
  </si>
  <si>
    <t>Tumbiscatío</t>
  </si>
  <si>
    <t>San Andrés Sinaxtla</t>
  </si>
  <si>
    <t>Mazapiltepec de Juárez</t>
  </si>
  <si>
    <t>Landero y Coss</t>
  </si>
  <si>
    <t>Tizimín</t>
  </si>
  <si>
    <t>07098</t>
  </si>
  <si>
    <t>14097</t>
  </si>
  <si>
    <t>15097</t>
  </si>
  <si>
    <t>16097</t>
  </si>
  <si>
    <t>20097</t>
  </si>
  <si>
    <t>21097</t>
  </si>
  <si>
    <t>30097</t>
  </si>
  <si>
    <t>31097</t>
  </si>
  <si>
    <t>Totolapa</t>
  </si>
  <si>
    <t>Tlajomulco de Zúñiga</t>
  </si>
  <si>
    <t>Texcaltitlán</t>
  </si>
  <si>
    <t>Turicato</t>
  </si>
  <si>
    <t>San Andrés Solaga</t>
  </si>
  <si>
    <t>Mixtla</t>
  </si>
  <si>
    <t>Lerdo de Tejada</t>
  </si>
  <si>
    <t>Tunkás</t>
  </si>
  <si>
    <t>07099</t>
  </si>
  <si>
    <t>14098</t>
  </si>
  <si>
    <t>15098</t>
  </si>
  <si>
    <t>16098</t>
  </si>
  <si>
    <t>20098</t>
  </si>
  <si>
    <t>21098</t>
  </si>
  <si>
    <t>30098</t>
  </si>
  <si>
    <t>31098</t>
  </si>
  <si>
    <t>La Trinitaria</t>
  </si>
  <si>
    <t>San Pedro Tlaquepaque</t>
  </si>
  <si>
    <t>Texcalyacac</t>
  </si>
  <si>
    <t>San Andrés Teotilálpam</t>
  </si>
  <si>
    <t>Molcaxac</t>
  </si>
  <si>
    <t>Tzucacab</t>
  </si>
  <si>
    <t>07100</t>
  </si>
  <si>
    <t>14099</t>
  </si>
  <si>
    <t>15099</t>
  </si>
  <si>
    <t>16099</t>
  </si>
  <si>
    <t>20099</t>
  </si>
  <si>
    <t>21099</t>
  </si>
  <si>
    <t>30099</t>
  </si>
  <si>
    <t>31099</t>
  </si>
  <si>
    <t>Tumbalá</t>
  </si>
  <si>
    <t>Texcoco</t>
  </si>
  <si>
    <t>Tuzantla</t>
  </si>
  <si>
    <t>San Andrés Tepetlapa</t>
  </si>
  <si>
    <t>Cañada Morelos</t>
  </si>
  <si>
    <t>Maltrata</t>
  </si>
  <si>
    <t>Uayma</t>
  </si>
  <si>
    <t>07101</t>
  </si>
  <si>
    <t>14100</t>
  </si>
  <si>
    <t>15100</t>
  </si>
  <si>
    <t>16100</t>
  </si>
  <si>
    <t>20100</t>
  </si>
  <si>
    <t>21100</t>
  </si>
  <si>
    <t>30100</t>
  </si>
  <si>
    <t>31100</t>
  </si>
  <si>
    <t>Tuxtla Gutiérrez</t>
  </si>
  <si>
    <t>Tomatlán</t>
  </si>
  <si>
    <t>Tezoyuca</t>
  </si>
  <si>
    <t>Tzintzuntzan</t>
  </si>
  <si>
    <t>San Andrés Yaá</t>
  </si>
  <si>
    <t>Naupan</t>
  </si>
  <si>
    <t>Manlio Fabio Altamirano</t>
  </si>
  <si>
    <t>Ucú</t>
  </si>
  <si>
    <t>07102</t>
  </si>
  <si>
    <t>14101</t>
  </si>
  <si>
    <t>15101</t>
  </si>
  <si>
    <t>16101</t>
  </si>
  <si>
    <t>20101</t>
  </si>
  <si>
    <t>21101</t>
  </si>
  <si>
    <t>30101</t>
  </si>
  <si>
    <t>31101</t>
  </si>
  <si>
    <t>Tuxtla Chico</t>
  </si>
  <si>
    <t>Tianguistenco</t>
  </si>
  <si>
    <t>Tzitzio</t>
  </si>
  <si>
    <t>San Andrés Zabache</t>
  </si>
  <si>
    <t>Nauzontla</t>
  </si>
  <si>
    <t>Mariano Escobedo</t>
  </si>
  <si>
    <t>Umán</t>
  </si>
  <si>
    <t>07103</t>
  </si>
  <si>
    <t>14102</t>
  </si>
  <si>
    <t>15102</t>
  </si>
  <si>
    <t>16102</t>
  </si>
  <si>
    <t>20102</t>
  </si>
  <si>
    <t>21102</t>
  </si>
  <si>
    <t>30102</t>
  </si>
  <si>
    <t>31102</t>
  </si>
  <si>
    <t>Tuzantán</t>
  </si>
  <si>
    <t>Tonaya</t>
  </si>
  <si>
    <t>Timilpan</t>
  </si>
  <si>
    <t>Uruapan</t>
  </si>
  <si>
    <t>San Andrés Zautla</t>
  </si>
  <si>
    <t>Nealtican</t>
  </si>
  <si>
    <t>Martínez de la Torre</t>
  </si>
  <si>
    <t>Valladolid</t>
  </si>
  <si>
    <t>07104</t>
  </si>
  <si>
    <t>14103</t>
  </si>
  <si>
    <t>15103</t>
  </si>
  <si>
    <t>16103</t>
  </si>
  <si>
    <t>20103</t>
  </si>
  <si>
    <t>21103</t>
  </si>
  <si>
    <t>30103</t>
  </si>
  <si>
    <t>31103</t>
  </si>
  <si>
    <t>Tzimol</t>
  </si>
  <si>
    <t>Tonila</t>
  </si>
  <si>
    <t>Tlalmanalco</t>
  </si>
  <si>
    <t>San Antonino Castillo Velasco</t>
  </si>
  <si>
    <t>Nicolás Bravo</t>
  </si>
  <si>
    <t>Mecatlán</t>
  </si>
  <si>
    <t>Xocchel</t>
  </si>
  <si>
    <t>07105</t>
  </si>
  <si>
    <t>14104</t>
  </si>
  <si>
    <t>15104</t>
  </si>
  <si>
    <t>16104</t>
  </si>
  <si>
    <t>20104</t>
  </si>
  <si>
    <t>21104</t>
  </si>
  <si>
    <t>30104</t>
  </si>
  <si>
    <t>31104</t>
  </si>
  <si>
    <t>Unión Juárez</t>
  </si>
  <si>
    <t>Totatiche</t>
  </si>
  <si>
    <t>Tlalnepantla de Baz</t>
  </si>
  <si>
    <t>Villamar</t>
  </si>
  <si>
    <t>San Antonino el Alto</t>
  </si>
  <si>
    <t>Nopalucan</t>
  </si>
  <si>
    <t>Mecayapan</t>
  </si>
  <si>
    <t>Yaxcabá</t>
  </si>
  <si>
    <t>07106</t>
  </si>
  <si>
    <t>14105</t>
  </si>
  <si>
    <t>15105</t>
  </si>
  <si>
    <t>16105</t>
  </si>
  <si>
    <t>20105</t>
  </si>
  <si>
    <t>21105</t>
  </si>
  <si>
    <t>30105</t>
  </si>
  <si>
    <t>31105</t>
  </si>
  <si>
    <t>Tototlán</t>
  </si>
  <si>
    <t>Tlatlaya</t>
  </si>
  <si>
    <t>Vista Hermosa</t>
  </si>
  <si>
    <t>San Antonino Monte Verde</t>
  </si>
  <si>
    <t>Medellín de Bravo</t>
  </si>
  <si>
    <t>Yaxkukul</t>
  </si>
  <si>
    <t>07107</t>
  </si>
  <si>
    <t>14106</t>
  </si>
  <si>
    <t>15106</t>
  </si>
  <si>
    <t>16106</t>
  </si>
  <si>
    <t>20106</t>
  </si>
  <si>
    <t>21106</t>
  </si>
  <si>
    <t>30106</t>
  </si>
  <si>
    <t>31106</t>
  </si>
  <si>
    <t>Villa Corzo</t>
  </si>
  <si>
    <t>Tuxcacuesco</t>
  </si>
  <si>
    <t>Toluca</t>
  </si>
  <si>
    <t>Yurécuaro</t>
  </si>
  <si>
    <t>San Antonio Acutla</t>
  </si>
  <si>
    <t>Ocoyucan</t>
  </si>
  <si>
    <t>Miahuatlán</t>
  </si>
  <si>
    <t>Yobaín</t>
  </si>
  <si>
    <t>07108</t>
  </si>
  <si>
    <t>14107</t>
  </si>
  <si>
    <t>15107</t>
  </si>
  <si>
    <t>16107</t>
  </si>
  <si>
    <t>20107</t>
  </si>
  <si>
    <t>21107</t>
  </si>
  <si>
    <t>30107</t>
  </si>
  <si>
    <t>Villaflores</t>
  </si>
  <si>
    <t>Tuxcueca</t>
  </si>
  <si>
    <t>Tonatico</t>
  </si>
  <si>
    <t>Zacapu</t>
  </si>
  <si>
    <t>San Antonio de la Cal</t>
  </si>
  <si>
    <t>Olintla</t>
  </si>
  <si>
    <t>Las Minas</t>
  </si>
  <si>
    <t>07109</t>
  </si>
  <si>
    <t>14108</t>
  </si>
  <si>
    <t>15108</t>
  </si>
  <si>
    <t>16108</t>
  </si>
  <si>
    <t>20108</t>
  </si>
  <si>
    <t>21108</t>
  </si>
  <si>
    <t>30108</t>
  </si>
  <si>
    <t>Yajalón</t>
  </si>
  <si>
    <t>Tultepec</t>
  </si>
  <si>
    <t>Zamora</t>
  </si>
  <si>
    <t>San Antonio Huitepec</t>
  </si>
  <si>
    <t>Oriental</t>
  </si>
  <si>
    <t>07110</t>
  </si>
  <si>
    <t>14109</t>
  </si>
  <si>
    <t>15109</t>
  </si>
  <si>
    <t>16109</t>
  </si>
  <si>
    <t>20109</t>
  </si>
  <si>
    <t>21109</t>
  </si>
  <si>
    <t>30109</t>
  </si>
  <si>
    <t>Unión de San Antonio</t>
  </si>
  <si>
    <t>Tultitlán</t>
  </si>
  <si>
    <t>Zináparo</t>
  </si>
  <si>
    <t>San Antonio Nanahuatípam</t>
  </si>
  <si>
    <t>Pahuatlán</t>
  </si>
  <si>
    <t>Misantla</t>
  </si>
  <si>
    <t>07111</t>
  </si>
  <si>
    <t>14110</t>
  </si>
  <si>
    <t>15110</t>
  </si>
  <si>
    <t>16110</t>
  </si>
  <si>
    <t>20110</t>
  </si>
  <si>
    <t>21110</t>
  </si>
  <si>
    <t>30110</t>
  </si>
  <si>
    <t>Zinacantán</t>
  </si>
  <si>
    <t>Unión de Tula</t>
  </si>
  <si>
    <t>Valle de Bravo</t>
  </si>
  <si>
    <t>Zinapécuaro</t>
  </si>
  <si>
    <t>San Antonio Sinicahua</t>
  </si>
  <si>
    <t>Palmar de Bravo</t>
  </si>
  <si>
    <t>Mixtla de Altamirano</t>
  </si>
  <si>
    <t>07112</t>
  </si>
  <si>
    <t>14111</t>
  </si>
  <si>
    <t>15111</t>
  </si>
  <si>
    <t>16111</t>
  </si>
  <si>
    <t>20111</t>
  </si>
  <si>
    <t>21111</t>
  </si>
  <si>
    <t>30111</t>
  </si>
  <si>
    <t>San Juan Cancuc</t>
  </si>
  <si>
    <t>Valle de Guadalupe</t>
  </si>
  <si>
    <t>Villa de Allende</t>
  </si>
  <si>
    <t>Ziracuaretiro</t>
  </si>
  <si>
    <t>San Antonio Tepetlapa</t>
  </si>
  <si>
    <t>Moloacán</t>
  </si>
  <si>
    <t>07113</t>
  </si>
  <si>
    <t>14112</t>
  </si>
  <si>
    <t>15112</t>
  </si>
  <si>
    <t>16112</t>
  </si>
  <si>
    <t>20112</t>
  </si>
  <si>
    <t>21112</t>
  </si>
  <si>
    <t>30112</t>
  </si>
  <si>
    <t>Valle de Juárez</t>
  </si>
  <si>
    <t>Villa del Carbón</t>
  </si>
  <si>
    <t>Zitácuaro</t>
  </si>
  <si>
    <t>San Baltazar Chichicápam</t>
  </si>
  <si>
    <t>Petlalcingo</t>
  </si>
  <si>
    <t>Naolinco</t>
  </si>
  <si>
    <t>07114</t>
  </si>
  <si>
    <t>14113</t>
  </si>
  <si>
    <t>15113</t>
  </si>
  <si>
    <t>16113</t>
  </si>
  <si>
    <t>20113</t>
  </si>
  <si>
    <t>21113</t>
  </si>
  <si>
    <t>30113</t>
  </si>
  <si>
    <t>Benemérito de las Américas</t>
  </si>
  <si>
    <t>San Gabriel</t>
  </si>
  <si>
    <t>Villa Guerrero</t>
  </si>
  <si>
    <t>José Sixto Verduzco</t>
  </si>
  <si>
    <t>San Baltazar Loxicha</t>
  </si>
  <si>
    <t>Piaxtla</t>
  </si>
  <si>
    <t>Naranjal</t>
  </si>
  <si>
    <t>07115</t>
  </si>
  <si>
    <t>14114</t>
  </si>
  <si>
    <t>15114</t>
  </si>
  <si>
    <t>20114</t>
  </si>
  <si>
    <t>21114</t>
  </si>
  <si>
    <t>30114</t>
  </si>
  <si>
    <t>Maravilla Tenejapa</t>
  </si>
  <si>
    <t>Villa Corona</t>
  </si>
  <si>
    <t>Villa Victoria</t>
  </si>
  <si>
    <t>San Baltazar Yatzachi el Bajo</t>
  </si>
  <si>
    <t>Nautla</t>
  </si>
  <si>
    <t>07116</t>
  </si>
  <si>
    <t>14115</t>
  </si>
  <si>
    <t>15115</t>
  </si>
  <si>
    <t>20115</t>
  </si>
  <si>
    <t>21115</t>
  </si>
  <si>
    <t>30115</t>
  </si>
  <si>
    <t>Marqués de Comillas</t>
  </si>
  <si>
    <t>Xonacatlán</t>
  </si>
  <si>
    <t>San Bartolo Coyotepec</t>
  </si>
  <si>
    <t>Quecholac</t>
  </si>
  <si>
    <t>07117</t>
  </si>
  <si>
    <t>14116</t>
  </si>
  <si>
    <t>15116</t>
  </si>
  <si>
    <t>20116</t>
  </si>
  <si>
    <t>21116</t>
  </si>
  <si>
    <t>30116</t>
  </si>
  <si>
    <t>Montecristo de Guerrero</t>
  </si>
  <si>
    <t>Zacazonapan</t>
  </si>
  <si>
    <t>San Bartolomé Ayautla</t>
  </si>
  <si>
    <t>Quimixtlán</t>
  </si>
  <si>
    <t>Oluta</t>
  </si>
  <si>
    <t>07118</t>
  </si>
  <si>
    <t>14117</t>
  </si>
  <si>
    <t>15117</t>
  </si>
  <si>
    <t>20117</t>
  </si>
  <si>
    <t>21117</t>
  </si>
  <si>
    <t>30117</t>
  </si>
  <si>
    <t>San Andrés Duraznal</t>
  </si>
  <si>
    <t>Cañadas de Obregón</t>
  </si>
  <si>
    <t>Zacualpan</t>
  </si>
  <si>
    <t>San Bartolomé Loxicha</t>
  </si>
  <si>
    <t>Rafael Lara Grajales</t>
  </si>
  <si>
    <t>Omealca</t>
  </si>
  <si>
    <t>07119</t>
  </si>
  <si>
    <t>14118</t>
  </si>
  <si>
    <t>15118</t>
  </si>
  <si>
    <t>20118</t>
  </si>
  <si>
    <t>21118</t>
  </si>
  <si>
    <t>30118</t>
  </si>
  <si>
    <t>Santiago el Pinar</t>
  </si>
  <si>
    <t>Yahualica de González Gallo</t>
  </si>
  <si>
    <t>Zinacantepec</t>
  </si>
  <si>
    <t>San Bartolomé Quialana</t>
  </si>
  <si>
    <t>Los Reyes de Juárez</t>
  </si>
  <si>
    <t>Orizaba</t>
  </si>
  <si>
    <t>07120</t>
  </si>
  <si>
    <t>14119</t>
  </si>
  <si>
    <t>15119</t>
  </si>
  <si>
    <t>20119</t>
  </si>
  <si>
    <t>21119</t>
  </si>
  <si>
    <t>30119</t>
  </si>
  <si>
    <t>Capitán Luis Ángel Vidal</t>
  </si>
  <si>
    <t>Zacoalco de Torres</t>
  </si>
  <si>
    <t>Zumpahuacán</t>
  </si>
  <si>
    <t>San Bartolomé Yucuañe</t>
  </si>
  <si>
    <t>San Andrés Cholula</t>
  </si>
  <si>
    <t>Otatitlán</t>
  </si>
  <si>
    <t>07121</t>
  </si>
  <si>
    <t>14120</t>
  </si>
  <si>
    <t>15120</t>
  </si>
  <si>
    <t>20120</t>
  </si>
  <si>
    <t>21120</t>
  </si>
  <si>
    <t>30120</t>
  </si>
  <si>
    <t>Rincón Chamula San Pedro</t>
  </si>
  <si>
    <t>Zapopan</t>
  </si>
  <si>
    <t>Zumpango</t>
  </si>
  <si>
    <t>San Bartolomé Zoogocho</t>
  </si>
  <si>
    <t>San Antonio Cañada</t>
  </si>
  <si>
    <t>Oteapan</t>
  </si>
  <si>
    <t>07122</t>
  </si>
  <si>
    <t>14121</t>
  </si>
  <si>
    <t>15121</t>
  </si>
  <si>
    <t>20121</t>
  </si>
  <si>
    <t>21121</t>
  </si>
  <si>
    <t>30121</t>
  </si>
  <si>
    <t>El Parral</t>
  </si>
  <si>
    <t>Zapotiltic</t>
  </si>
  <si>
    <t>Cuautitlán Izcalli</t>
  </si>
  <si>
    <t>San Bartolo Soyaltepec</t>
  </si>
  <si>
    <t>San Diego la Mesa Tochimiltzingo</t>
  </si>
  <si>
    <t>Ozuluama de Mascareñas</t>
  </si>
  <si>
    <t>07123</t>
  </si>
  <si>
    <t>14122</t>
  </si>
  <si>
    <t>15122</t>
  </si>
  <si>
    <t>20122</t>
  </si>
  <si>
    <t>21122</t>
  </si>
  <si>
    <t>30122</t>
  </si>
  <si>
    <t>Zapotitlán de Vadillo</t>
  </si>
  <si>
    <t>Valle de Chalco Solidaridad</t>
  </si>
  <si>
    <t>San Bartolo Yautepec</t>
  </si>
  <si>
    <t>San Felipe Teotlalcingo</t>
  </si>
  <si>
    <t>Pajapan</t>
  </si>
  <si>
    <t>07124</t>
  </si>
  <si>
    <t>14123</t>
  </si>
  <si>
    <t>15123</t>
  </si>
  <si>
    <t>20123</t>
  </si>
  <si>
    <t>21123</t>
  </si>
  <si>
    <t>30123</t>
  </si>
  <si>
    <t>Mezcalapa</t>
  </si>
  <si>
    <t>Zapotlán del Rey</t>
  </si>
  <si>
    <t>Luvianos</t>
  </si>
  <si>
    <t>San Bernardo Mixtepec</t>
  </si>
  <si>
    <t>San Felipe Tepatlán</t>
  </si>
  <si>
    <t>07125</t>
  </si>
  <si>
    <t>14124</t>
  </si>
  <si>
    <t>15124</t>
  </si>
  <si>
    <t>20124</t>
  </si>
  <si>
    <t>21124</t>
  </si>
  <si>
    <t>30124</t>
  </si>
  <si>
    <t>Honduras de la Sierra</t>
  </si>
  <si>
    <t>Zapotlanejo</t>
  </si>
  <si>
    <t>San José del Rincón</t>
  </si>
  <si>
    <t>San Blas Atempa</t>
  </si>
  <si>
    <t>San Gabriel Chilac</t>
  </si>
  <si>
    <t>Papantla</t>
  </si>
  <si>
    <t>07999</t>
  </si>
  <si>
    <t>14125</t>
  </si>
  <si>
    <t>15125</t>
  </si>
  <si>
    <t>20125</t>
  </si>
  <si>
    <t>21125</t>
  </si>
  <si>
    <t>30125</t>
  </si>
  <si>
    <t>San Ignacio Cerro Gordo</t>
  </si>
  <si>
    <t>Tonanitla</t>
  </si>
  <si>
    <t>San Carlos Yautepec</t>
  </si>
  <si>
    <t>San Gregorio Atzompa</t>
  </si>
  <si>
    <t>Paso del Macho</t>
  </si>
  <si>
    <t>20126</t>
  </si>
  <si>
    <t>21126</t>
  </si>
  <si>
    <t>30126</t>
  </si>
  <si>
    <t>San Cristóbal Amatlán</t>
  </si>
  <si>
    <t>San Jerónimo Tecuanipan</t>
  </si>
  <si>
    <t>Paso de Ovejas</t>
  </si>
  <si>
    <t>20127</t>
  </si>
  <si>
    <t>21127</t>
  </si>
  <si>
    <t>30127</t>
  </si>
  <si>
    <t>San Cristóbal Amoltepec</t>
  </si>
  <si>
    <t>San Jerónimo Xayacatlán</t>
  </si>
  <si>
    <t>La Perla</t>
  </si>
  <si>
    <t>20128</t>
  </si>
  <si>
    <t>21128</t>
  </si>
  <si>
    <t>30128</t>
  </si>
  <si>
    <t>San Cristóbal Lachirioag</t>
  </si>
  <si>
    <t>San José Chiapa</t>
  </si>
  <si>
    <t>Perote</t>
  </si>
  <si>
    <t>20129</t>
  </si>
  <si>
    <t>21129</t>
  </si>
  <si>
    <t>30129</t>
  </si>
  <si>
    <t>San Cristóbal Suchixtlahuaca</t>
  </si>
  <si>
    <t>San José Miahuatlán</t>
  </si>
  <si>
    <t>Platón Sánchez</t>
  </si>
  <si>
    <t>20130</t>
  </si>
  <si>
    <t>21130</t>
  </si>
  <si>
    <t>30130</t>
  </si>
  <si>
    <t>San Dionisio del Mar</t>
  </si>
  <si>
    <t>San Juan Atenco</t>
  </si>
  <si>
    <t>Playa Vicente</t>
  </si>
  <si>
    <t>20131</t>
  </si>
  <si>
    <t>21131</t>
  </si>
  <si>
    <t>30131</t>
  </si>
  <si>
    <t>San Dionisio Ocotepec</t>
  </si>
  <si>
    <t>San Juan Atzompa</t>
  </si>
  <si>
    <t>Poza Rica de Hidalgo</t>
  </si>
  <si>
    <t>20132</t>
  </si>
  <si>
    <t>21132</t>
  </si>
  <si>
    <t>30132</t>
  </si>
  <si>
    <t>San Dionisio Ocotlán</t>
  </si>
  <si>
    <t>San Martín Texmelucan</t>
  </si>
  <si>
    <t>Las Vigas de Ramírez</t>
  </si>
  <si>
    <t>20133</t>
  </si>
  <si>
    <t>21133</t>
  </si>
  <si>
    <t>30133</t>
  </si>
  <si>
    <t>San Esteban Atatlahuca</t>
  </si>
  <si>
    <t>San Martín Totoltepec</t>
  </si>
  <si>
    <t>Pueblo Viejo</t>
  </si>
  <si>
    <t>20134</t>
  </si>
  <si>
    <t>21134</t>
  </si>
  <si>
    <t>30134</t>
  </si>
  <si>
    <t>San Felipe Jalapa de Díaz</t>
  </si>
  <si>
    <t>San Matías Tlalancaleca</t>
  </si>
  <si>
    <t>Puente Nacional</t>
  </si>
  <si>
    <t>20135</t>
  </si>
  <si>
    <t>21135</t>
  </si>
  <si>
    <t>30135</t>
  </si>
  <si>
    <t>San Felipe Tejalápam</t>
  </si>
  <si>
    <t>San Miguel Ixitlán</t>
  </si>
  <si>
    <t>Rafael Delgado</t>
  </si>
  <si>
    <t>20136</t>
  </si>
  <si>
    <t>21136</t>
  </si>
  <si>
    <t>30136</t>
  </si>
  <si>
    <t>San Felipe Usila</t>
  </si>
  <si>
    <t>San Miguel Xoxtla</t>
  </si>
  <si>
    <t>Rafael Lucio</t>
  </si>
  <si>
    <t>20137</t>
  </si>
  <si>
    <t>21137</t>
  </si>
  <si>
    <t>30137</t>
  </si>
  <si>
    <t>San Francisco Cahuacuá</t>
  </si>
  <si>
    <t>San Nicolás Buenos Aires</t>
  </si>
  <si>
    <t>20138</t>
  </si>
  <si>
    <t>21138</t>
  </si>
  <si>
    <t>30138</t>
  </si>
  <si>
    <t>San Francisco Cajonos</t>
  </si>
  <si>
    <t>San Nicolás de los Ranchos</t>
  </si>
  <si>
    <t>Río Blanco</t>
  </si>
  <si>
    <t>20139</t>
  </si>
  <si>
    <t>21139</t>
  </si>
  <si>
    <t>30139</t>
  </si>
  <si>
    <t>San Francisco Chapulapa</t>
  </si>
  <si>
    <t>San Pablo Anicano</t>
  </si>
  <si>
    <t>Saltabarranca</t>
  </si>
  <si>
    <t>20140</t>
  </si>
  <si>
    <t>21140</t>
  </si>
  <si>
    <t>30140</t>
  </si>
  <si>
    <t>San Francisco Chindúa</t>
  </si>
  <si>
    <t>San Pedro Cholula</t>
  </si>
  <si>
    <t>San Andrés Tenejapan</t>
  </si>
  <si>
    <t>20141</t>
  </si>
  <si>
    <t>21141</t>
  </si>
  <si>
    <t>30141</t>
  </si>
  <si>
    <t>San Francisco del Mar</t>
  </si>
  <si>
    <t>San Pedro Yeloixtlahuaca</t>
  </si>
  <si>
    <t>San Andrés Tuxtla</t>
  </si>
  <si>
    <t>20142</t>
  </si>
  <si>
    <t>21142</t>
  </si>
  <si>
    <t>30142</t>
  </si>
  <si>
    <t>San Francisco Huehuetlán</t>
  </si>
  <si>
    <t>San Salvador el Seco</t>
  </si>
  <si>
    <t>San Juan Evangelista</t>
  </si>
  <si>
    <t>20143</t>
  </si>
  <si>
    <t>21143</t>
  </si>
  <si>
    <t>30143</t>
  </si>
  <si>
    <t>San Francisco Ixhuatán</t>
  </si>
  <si>
    <t>San Salvador el Verde</t>
  </si>
  <si>
    <t>Santiago Tuxtla</t>
  </si>
  <si>
    <t>20144</t>
  </si>
  <si>
    <t>21144</t>
  </si>
  <si>
    <t>30144</t>
  </si>
  <si>
    <t>San Francisco Jaltepetongo</t>
  </si>
  <si>
    <t>San Salvador Huixcolotla</t>
  </si>
  <si>
    <t>Sayula de Alemán</t>
  </si>
  <si>
    <t>20145</t>
  </si>
  <si>
    <t>21145</t>
  </si>
  <si>
    <t>30145</t>
  </si>
  <si>
    <t>San Francisco Lachigoló</t>
  </si>
  <si>
    <t>San Sebastián Tlacotepec</t>
  </si>
  <si>
    <t>Soconusco</t>
  </si>
  <si>
    <t>20146</t>
  </si>
  <si>
    <t>21146</t>
  </si>
  <si>
    <t>30146</t>
  </si>
  <si>
    <t>San Francisco Logueche</t>
  </si>
  <si>
    <t>Santa Catarina Tlaltempan</t>
  </si>
  <si>
    <t>Sochiapa</t>
  </si>
  <si>
    <t>20147</t>
  </si>
  <si>
    <t>21147</t>
  </si>
  <si>
    <t>30147</t>
  </si>
  <si>
    <t>San Francisco Nuxaño</t>
  </si>
  <si>
    <t>Santa Inés Ahuatempan</t>
  </si>
  <si>
    <t>Soledad Atzompa</t>
  </si>
  <si>
    <t>20148</t>
  </si>
  <si>
    <t>21148</t>
  </si>
  <si>
    <t>30148</t>
  </si>
  <si>
    <t>San Francisco Ozolotepec</t>
  </si>
  <si>
    <t>Santa Isabel Cholula</t>
  </si>
  <si>
    <t>Soledad de Doblado</t>
  </si>
  <si>
    <t>20149</t>
  </si>
  <si>
    <t>21149</t>
  </si>
  <si>
    <t>30149</t>
  </si>
  <si>
    <t>San Francisco Sola</t>
  </si>
  <si>
    <t>Santiago Miahuatlán</t>
  </si>
  <si>
    <t>Soteapan</t>
  </si>
  <si>
    <t>20150</t>
  </si>
  <si>
    <t>21150</t>
  </si>
  <si>
    <t>30150</t>
  </si>
  <si>
    <t>San Francisco Telixtlahuaca</t>
  </si>
  <si>
    <t>Huehuetlán el Grande</t>
  </si>
  <si>
    <t>Tamalín</t>
  </si>
  <si>
    <t>20151</t>
  </si>
  <si>
    <t>21151</t>
  </si>
  <si>
    <t>30151</t>
  </si>
  <si>
    <t>San Francisco Teopan</t>
  </si>
  <si>
    <t>Santo Tomás Hueyotlipan</t>
  </si>
  <si>
    <t>Tamiahua</t>
  </si>
  <si>
    <t>20152</t>
  </si>
  <si>
    <t>21152</t>
  </si>
  <si>
    <t>30152</t>
  </si>
  <si>
    <t>San Francisco Tlapancingo</t>
  </si>
  <si>
    <t>Soltepec</t>
  </si>
  <si>
    <t>Tampico Alto</t>
  </si>
  <si>
    <t>20153</t>
  </si>
  <si>
    <t>21153</t>
  </si>
  <si>
    <t>30153</t>
  </si>
  <si>
    <t>San Gabriel Mixtepec</t>
  </si>
  <si>
    <t>Tecali de Herrera</t>
  </si>
  <si>
    <t>Tancoco</t>
  </si>
  <si>
    <t>20154</t>
  </si>
  <si>
    <t>21154</t>
  </si>
  <si>
    <t>30154</t>
  </si>
  <si>
    <t>San Ildefonso Amatlán</t>
  </si>
  <si>
    <t>Tecamachalco</t>
  </si>
  <si>
    <t>Tantima</t>
  </si>
  <si>
    <t>20155</t>
  </si>
  <si>
    <t>21155</t>
  </si>
  <si>
    <t>30155</t>
  </si>
  <si>
    <t>San Ildefonso Sola</t>
  </si>
  <si>
    <t>Tecomatlán</t>
  </si>
  <si>
    <t>Tantoyuca</t>
  </si>
  <si>
    <t>20156</t>
  </si>
  <si>
    <t>21156</t>
  </si>
  <si>
    <t>30156</t>
  </si>
  <si>
    <t>San Ildefonso Villa Alta</t>
  </si>
  <si>
    <t>Tehuacán</t>
  </si>
  <si>
    <t>Tatatila</t>
  </si>
  <si>
    <t>20157</t>
  </si>
  <si>
    <t>21157</t>
  </si>
  <si>
    <t>30157</t>
  </si>
  <si>
    <t>San Jacinto Amilpas</t>
  </si>
  <si>
    <t>Tehuitzingo</t>
  </si>
  <si>
    <t>Castillo de Teayo</t>
  </si>
  <si>
    <t>20158</t>
  </si>
  <si>
    <t>21158</t>
  </si>
  <si>
    <t>30158</t>
  </si>
  <si>
    <t>San Jacinto Tlacotepec</t>
  </si>
  <si>
    <t>Tenampulco</t>
  </si>
  <si>
    <t>Tecolutla</t>
  </si>
  <si>
    <t>20159</t>
  </si>
  <si>
    <t>21159</t>
  </si>
  <si>
    <t>30159</t>
  </si>
  <si>
    <t>San Jerónimo Coatlán</t>
  </si>
  <si>
    <t>Teopantlán</t>
  </si>
  <si>
    <t>Tehuipango</t>
  </si>
  <si>
    <t>20160</t>
  </si>
  <si>
    <t>21160</t>
  </si>
  <si>
    <t>30160</t>
  </si>
  <si>
    <t>San Jerónimo Silacayoapilla</t>
  </si>
  <si>
    <t>Teotlalco</t>
  </si>
  <si>
    <t>Álamo Temapache</t>
  </si>
  <si>
    <t>20161</t>
  </si>
  <si>
    <t>21161</t>
  </si>
  <si>
    <t>30161</t>
  </si>
  <si>
    <t>San Jerónimo Sosola</t>
  </si>
  <si>
    <t>Tepanco de López</t>
  </si>
  <si>
    <t>Tempoal</t>
  </si>
  <si>
    <t>20162</t>
  </si>
  <si>
    <t>21162</t>
  </si>
  <si>
    <t>30162</t>
  </si>
  <si>
    <t>San Jerónimo Taviche</t>
  </si>
  <si>
    <t>Tepango de Rodríguez</t>
  </si>
  <si>
    <t>Tenampa</t>
  </si>
  <si>
    <t>20163</t>
  </si>
  <si>
    <t>21163</t>
  </si>
  <si>
    <t>30163</t>
  </si>
  <si>
    <t>San Jerónimo Tecóatl</t>
  </si>
  <si>
    <t>Tepatlaxco de Hidalgo</t>
  </si>
  <si>
    <t>Tenochtitlán</t>
  </si>
  <si>
    <t>20164</t>
  </si>
  <si>
    <t>21164</t>
  </si>
  <si>
    <t>30164</t>
  </si>
  <si>
    <t>San Jorge Nuchita</t>
  </si>
  <si>
    <t>Tepeaca</t>
  </si>
  <si>
    <t>Teocelo</t>
  </si>
  <si>
    <t>20165</t>
  </si>
  <si>
    <t>21165</t>
  </si>
  <si>
    <t>30165</t>
  </si>
  <si>
    <t>San José Ayuquila</t>
  </si>
  <si>
    <t>Tepemaxalco</t>
  </si>
  <si>
    <t>Tepatlaxco</t>
  </si>
  <si>
    <t>20166</t>
  </si>
  <si>
    <t>21166</t>
  </si>
  <si>
    <t>30166</t>
  </si>
  <si>
    <t>San José Chiltepec</t>
  </si>
  <si>
    <t>Tepeojuma</t>
  </si>
  <si>
    <t>Tepetlán</t>
  </si>
  <si>
    <t>20167</t>
  </si>
  <si>
    <t>21167</t>
  </si>
  <si>
    <t>30167</t>
  </si>
  <si>
    <t>San José del Peñasco</t>
  </si>
  <si>
    <t>Tepetzintla</t>
  </si>
  <si>
    <t>20168</t>
  </si>
  <si>
    <t>21168</t>
  </si>
  <si>
    <t>30168</t>
  </si>
  <si>
    <t>San José Estancia Grande</t>
  </si>
  <si>
    <t>Tepexco</t>
  </si>
  <si>
    <t>20169</t>
  </si>
  <si>
    <t>21169</t>
  </si>
  <si>
    <t>30169</t>
  </si>
  <si>
    <t>San José Independencia</t>
  </si>
  <si>
    <t>Tepexi de Rodríguez</t>
  </si>
  <si>
    <t>José Azueta</t>
  </si>
  <si>
    <t>20170</t>
  </si>
  <si>
    <t>21170</t>
  </si>
  <si>
    <t>30170</t>
  </si>
  <si>
    <t>San José Lachiguiri</t>
  </si>
  <si>
    <t>Tepeyahualco</t>
  </si>
  <si>
    <t>Texcatepec</t>
  </si>
  <si>
    <t>20171</t>
  </si>
  <si>
    <t>21171</t>
  </si>
  <si>
    <t>30171</t>
  </si>
  <si>
    <t>San José Tenango</t>
  </si>
  <si>
    <t>Tepeyahualco de Cuauhtémoc</t>
  </si>
  <si>
    <t>Texhuacán</t>
  </si>
  <si>
    <t>20172</t>
  </si>
  <si>
    <t>21172</t>
  </si>
  <si>
    <t>30172</t>
  </si>
  <si>
    <t>San Juan Achiutla</t>
  </si>
  <si>
    <t>Tetela de Ocampo</t>
  </si>
  <si>
    <t>Texistepec</t>
  </si>
  <si>
    <t>20173</t>
  </si>
  <si>
    <t>21173</t>
  </si>
  <si>
    <t>30173</t>
  </si>
  <si>
    <t>San Juan Atepec</t>
  </si>
  <si>
    <t>Teteles de Ávila Castillo</t>
  </si>
  <si>
    <t>Tezonapa</t>
  </si>
  <si>
    <t>20174</t>
  </si>
  <si>
    <t>21174</t>
  </si>
  <si>
    <t>30174</t>
  </si>
  <si>
    <t>Ánimas Trujano</t>
  </si>
  <si>
    <t>Teziutlán</t>
  </si>
  <si>
    <t>20175</t>
  </si>
  <si>
    <t>21175</t>
  </si>
  <si>
    <t>30175</t>
  </si>
  <si>
    <t>San Juan Bautista Atatlahuca</t>
  </si>
  <si>
    <t>Tianguismanalco</t>
  </si>
  <si>
    <t>Tihuatlán</t>
  </si>
  <si>
    <t>20176</t>
  </si>
  <si>
    <t>21176</t>
  </si>
  <si>
    <t>30176</t>
  </si>
  <si>
    <t>San Juan Bautista Coixtlahuaca</t>
  </si>
  <si>
    <t>Tilapa</t>
  </si>
  <si>
    <t>Tlacojalpan</t>
  </si>
  <si>
    <t>20177</t>
  </si>
  <si>
    <t>21177</t>
  </si>
  <si>
    <t>30177</t>
  </si>
  <si>
    <t>San Juan Bautista Cuicatlán</t>
  </si>
  <si>
    <t>Tlacotepec de Benito Juárez</t>
  </si>
  <si>
    <t>Tlacolulan</t>
  </si>
  <si>
    <t>20178</t>
  </si>
  <si>
    <t>21178</t>
  </si>
  <si>
    <t>30178</t>
  </si>
  <si>
    <t>San Juan Bautista Guelache</t>
  </si>
  <si>
    <t>Tlacuilotepec</t>
  </si>
  <si>
    <t>Tlacotalpan</t>
  </si>
  <si>
    <t>20179</t>
  </si>
  <si>
    <t>21179</t>
  </si>
  <si>
    <t>30179</t>
  </si>
  <si>
    <t>San Juan Bautista Jayacatlán</t>
  </si>
  <si>
    <t>Tlachichuca</t>
  </si>
  <si>
    <t>Tlacotepec de Mejía</t>
  </si>
  <si>
    <t>20180</t>
  </si>
  <si>
    <t>21180</t>
  </si>
  <si>
    <t>30180</t>
  </si>
  <si>
    <t>San Juan Bautista Lo de Soto</t>
  </si>
  <si>
    <t>Tlahuapan</t>
  </si>
  <si>
    <t>Tlachichilco</t>
  </si>
  <si>
    <t>20181</t>
  </si>
  <si>
    <t>21181</t>
  </si>
  <si>
    <t>30181</t>
  </si>
  <si>
    <t>San Juan Bautista Suchitepec</t>
  </si>
  <si>
    <t>Tlaltenango</t>
  </si>
  <si>
    <t>Tlalixcoyan</t>
  </si>
  <si>
    <t>20182</t>
  </si>
  <si>
    <t>21182</t>
  </si>
  <si>
    <t>30182</t>
  </si>
  <si>
    <t>San Juan Bautista Tlacoatzintepec</t>
  </si>
  <si>
    <t>Tlanepantla</t>
  </si>
  <si>
    <t>Tlalnelhuayocan</t>
  </si>
  <si>
    <t>20183</t>
  </si>
  <si>
    <t>21183</t>
  </si>
  <si>
    <t>30183</t>
  </si>
  <si>
    <t>San Juan Bautista Tlachichilco</t>
  </si>
  <si>
    <t>Tlaola</t>
  </si>
  <si>
    <t>Tlapacoyan</t>
  </si>
  <si>
    <t>20184</t>
  </si>
  <si>
    <t>21184</t>
  </si>
  <si>
    <t>30184</t>
  </si>
  <si>
    <t>San Juan Bautista Tuxtepec</t>
  </si>
  <si>
    <t>Tlapacoya</t>
  </si>
  <si>
    <t>Tlaquilpa</t>
  </si>
  <si>
    <t>20185</t>
  </si>
  <si>
    <t>21185</t>
  </si>
  <si>
    <t>30185</t>
  </si>
  <si>
    <t>San Juan Cacahuatepec</t>
  </si>
  <si>
    <t>Tlapanalá</t>
  </si>
  <si>
    <t>Tlilapan</t>
  </si>
  <si>
    <t>20186</t>
  </si>
  <si>
    <t>21186</t>
  </si>
  <si>
    <t>30186</t>
  </si>
  <si>
    <t>San Juan Cieneguilla</t>
  </si>
  <si>
    <t>Tlatlauquitepec</t>
  </si>
  <si>
    <t>20187</t>
  </si>
  <si>
    <t>21187</t>
  </si>
  <si>
    <t>30187</t>
  </si>
  <si>
    <t>San Juan Coatzóspam</t>
  </si>
  <si>
    <t>Tonayán</t>
  </si>
  <si>
    <t>20188</t>
  </si>
  <si>
    <t>21188</t>
  </si>
  <si>
    <t>30188</t>
  </si>
  <si>
    <t>San Juan Colorado</t>
  </si>
  <si>
    <t>Tochimilco</t>
  </si>
  <si>
    <t>Totutla</t>
  </si>
  <si>
    <t>20189</t>
  </si>
  <si>
    <t>21189</t>
  </si>
  <si>
    <t>30189</t>
  </si>
  <si>
    <t>San Juan Comaltepec</t>
  </si>
  <si>
    <t>Tochtepec</t>
  </si>
  <si>
    <t>20190</t>
  </si>
  <si>
    <t>21190</t>
  </si>
  <si>
    <t>30190</t>
  </si>
  <si>
    <t>San Juan Cotzocón</t>
  </si>
  <si>
    <t>Totoltepec de Guerrero</t>
  </si>
  <si>
    <t>Tuxtilla</t>
  </si>
  <si>
    <t>20191</t>
  </si>
  <si>
    <t>21191</t>
  </si>
  <si>
    <t>30191</t>
  </si>
  <si>
    <t>San Juan Chicomezúchil</t>
  </si>
  <si>
    <t>Tulcingo</t>
  </si>
  <si>
    <t>Ursulo Galván</t>
  </si>
  <si>
    <t>20192</t>
  </si>
  <si>
    <t>21192</t>
  </si>
  <si>
    <t>30192</t>
  </si>
  <si>
    <t>San Juan Chilateca</t>
  </si>
  <si>
    <t>Tuzamapan de Galeana</t>
  </si>
  <si>
    <t>Vega de Alatorre</t>
  </si>
  <si>
    <t>20193</t>
  </si>
  <si>
    <t>21193</t>
  </si>
  <si>
    <t>30193</t>
  </si>
  <si>
    <t>San Juan del Estado</t>
  </si>
  <si>
    <t>Tzicatlacoyan</t>
  </si>
  <si>
    <t>Veracruz</t>
  </si>
  <si>
    <t>20194</t>
  </si>
  <si>
    <t>21194</t>
  </si>
  <si>
    <t>30194</t>
  </si>
  <si>
    <t>Villa Aldama</t>
  </si>
  <si>
    <t>20195</t>
  </si>
  <si>
    <t>21195</t>
  </si>
  <si>
    <t>30195</t>
  </si>
  <si>
    <t>San Juan Diuxi</t>
  </si>
  <si>
    <t>20196</t>
  </si>
  <si>
    <t>21196</t>
  </si>
  <si>
    <t>30196</t>
  </si>
  <si>
    <t>San Juan Evangelista Analco</t>
  </si>
  <si>
    <t>Xayacatlán de Bravo</t>
  </si>
  <si>
    <t>Yanga</t>
  </si>
  <si>
    <t>20197</t>
  </si>
  <si>
    <t>21197</t>
  </si>
  <si>
    <t>30197</t>
  </si>
  <si>
    <t>San Juan Guelavía</t>
  </si>
  <si>
    <t>Xicotepec</t>
  </si>
  <si>
    <t>Yecuatla</t>
  </si>
  <si>
    <t>20198</t>
  </si>
  <si>
    <t>21198</t>
  </si>
  <si>
    <t>30198</t>
  </si>
  <si>
    <t>San Juan Guichicovi</t>
  </si>
  <si>
    <t>Xicotlán</t>
  </si>
  <si>
    <t>20199</t>
  </si>
  <si>
    <t>21199</t>
  </si>
  <si>
    <t>30199</t>
  </si>
  <si>
    <t>San Juan Ihualtepec</t>
  </si>
  <si>
    <t>Xiutetelco</t>
  </si>
  <si>
    <t>20200</t>
  </si>
  <si>
    <t>21200</t>
  </si>
  <si>
    <t>30200</t>
  </si>
  <si>
    <t>San Juan Juquila Mixes</t>
  </si>
  <si>
    <t>Xochiapulco</t>
  </si>
  <si>
    <t>Zentla</t>
  </si>
  <si>
    <t>20201</t>
  </si>
  <si>
    <t>21201</t>
  </si>
  <si>
    <t>30201</t>
  </si>
  <si>
    <t>San Juan Juquila Vijanos</t>
  </si>
  <si>
    <t>Xochiltepec</t>
  </si>
  <si>
    <t>Zongolica</t>
  </si>
  <si>
    <t>20202</t>
  </si>
  <si>
    <t>21202</t>
  </si>
  <si>
    <t>30202</t>
  </si>
  <si>
    <t>San Juan Lachao</t>
  </si>
  <si>
    <t>Xochitlán de Vicente Suárez</t>
  </si>
  <si>
    <t>Zontecomatlán de López y Fuentes</t>
  </si>
  <si>
    <t>20203</t>
  </si>
  <si>
    <t>21203</t>
  </si>
  <si>
    <t>30203</t>
  </si>
  <si>
    <t>San Juan Lachigalla</t>
  </si>
  <si>
    <t>Xochitlán Todos Santos</t>
  </si>
  <si>
    <t>Zozocolco de Hidalgo</t>
  </si>
  <si>
    <t>20204</t>
  </si>
  <si>
    <t>21204</t>
  </si>
  <si>
    <t>30204</t>
  </si>
  <si>
    <t>San Juan Lajarcia</t>
  </si>
  <si>
    <t>Yaonáhuac</t>
  </si>
  <si>
    <t>Agua Dulce</t>
  </si>
  <si>
    <t>20205</t>
  </si>
  <si>
    <t>21205</t>
  </si>
  <si>
    <t>30205</t>
  </si>
  <si>
    <t>San Juan Lalana</t>
  </si>
  <si>
    <t>Yehualtepec</t>
  </si>
  <si>
    <t>El Higo</t>
  </si>
  <si>
    <t>20206</t>
  </si>
  <si>
    <t>21206</t>
  </si>
  <si>
    <t>30206</t>
  </si>
  <si>
    <t>San Juan de los Cués</t>
  </si>
  <si>
    <t>Zacapala</t>
  </si>
  <si>
    <t>Nanchital de Lázaro Cárdenas del Río</t>
  </si>
  <si>
    <t>20207</t>
  </si>
  <si>
    <t>21207</t>
  </si>
  <si>
    <t>30207</t>
  </si>
  <si>
    <t>San Juan Mazatlán</t>
  </si>
  <si>
    <t>Zacapoaxtla</t>
  </si>
  <si>
    <t>Tres Valles</t>
  </si>
  <si>
    <t>20208</t>
  </si>
  <si>
    <t>21208</t>
  </si>
  <si>
    <t>30208</t>
  </si>
  <si>
    <t>San Juan Mixtepec -Dto. 08 -</t>
  </si>
  <si>
    <t>Zacatlán</t>
  </si>
  <si>
    <t>Carlos A. Carrillo</t>
  </si>
  <si>
    <t>20209</t>
  </si>
  <si>
    <t>21209</t>
  </si>
  <si>
    <t>30209</t>
  </si>
  <si>
    <t>San Juan Mixtepec -Dto. 26 -</t>
  </si>
  <si>
    <t>Zapotitlán</t>
  </si>
  <si>
    <t>Tatahuicapan de Juárez</t>
  </si>
  <si>
    <t>20210</t>
  </si>
  <si>
    <t>21210</t>
  </si>
  <si>
    <t>30210</t>
  </si>
  <si>
    <t>San Juan Ñumí</t>
  </si>
  <si>
    <t>Zapotitlán de Méndez</t>
  </si>
  <si>
    <t>Uxpanapa</t>
  </si>
  <si>
    <t>20211</t>
  </si>
  <si>
    <t>21211</t>
  </si>
  <si>
    <t>30211</t>
  </si>
  <si>
    <t>San Juan Ozolotepec</t>
  </si>
  <si>
    <t>San Rafael</t>
  </si>
  <si>
    <t>20212</t>
  </si>
  <si>
    <t>21212</t>
  </si>
  <si>
    <t>30212</t>
  </si>
  <si>
    <t>San Juan Petlapa</t>
  </si>
  <si>
    <t>Zautla</t>
  </si>
  <si>
    <t>Santiago Sochiapan</t>
  </si>
  <si>
    <t>20213</t>
  </si>
  <si>
    <t>21213</t>
  </si>
  <si>
    <t>San Juan Quiahije</t>
  </si>
  <si>
    <t>Zihuateutla</t>
  </si>
  <si>
    <t>20214</t>
  </si>
  <si>
    <t>21214</t>
  </si>
  <si>
    <t>San Juan Quiotepec</t>
  </si>
  <si>
    <t>Zinacatepec</t>
  </si>
  <si>
    <t>20215</t>
  </si>
  <si>
    <t>21215</t>
  </si>
  <si>
    <t>San Juan Sayultepec</t>
  </si>
  <si>
    <t>Zongozotla</t>
  </si>
  <si>
    <t>20216</t>
  </si>
  <si>
    <t>21216</t>
  </si>
  <si>
    <t>San Juan Tabaá</t>
  </si>
  <si>
    <t>Zoquiapan</t>
  </si>
  <si>
    <t>20217</t>
  </si>
  <si>
    <t>21217</t>
  </si>
  <si>
    <t>San Juan Tamazola</t>
  </si>
  <si>
    <t>Zoquitlán</t>
  </si>
  <si>
    <t>20218</t>
  </si>
  <si>
    <t>San Juan Teita</t>
  </si>
  <si>
    <t>20219</t>
  </si>
  <si>
    <t>San Juan Teitipac</t>
  </si>
  <si>
    <t>20220</t>
  </si>
  <si>
    <t>San Juan Tepeuxila</t>
  </si>
  <si>
    <t>20221</t>
  </si>
  <si>
    <t>San Juan Teposcolula</t>
  </si>
  <si>
    <t>20222</t>
  </si>
  <si>
    <t>San Juan Yaeé</t>
  </si>
  <si>
    <t>20223</t>
  </si>
  <si>
    <t>San Juan Yatzona</t>
  </si>
  <si>
    <t>20224</t>
  </si>
  <si>
    <t>San Juan Yucuita</t>
  </si>
  <si>
    <t>20225</t>
  </si>
  <si>
    <t>San Lorenzo</t>
  </si>
  <si>
    <t>20226</t>
  </si>
  <si>
    <t>San Lorenzo Albarradas</t>
  </si>
  <si>
    <t>20227</t>
  </si>
  <si>
    <t>San Lorenzo Cacaotepec</t>
  </si>
  <si>
    <t>20228</t>
  </si>
  <si>
    <t>San Lorenzo Cuaunecuiltitla</t>
  </si>
  <si>
    <t>20229</t>
  </si>
  <si>
    <t>San Lorenzo Texmelúcan</t>
  </si>
  <si>
    <t>20230</t>
  </si>
  <si>
    <t>San Lorenzo Victoria</t>
  </si>
  <si>
    <t>20231</t>
  </si>
  <si>
    <t>San Lucas Camotlán</t>
  </si>
  <si>
    <t>20232</t>
  </si>
  <si>
    <t>San Lucas Ojitlán</t>
  </si>
  <si>
    <t>20233</t>
  </si>
  <si>
    <t>San Lucas Quiaviní</t>
  </si>
  <si>
    <t>20234</t>
  </si>
  <si>
    <t>San Lucas Zoquiápam</t>
  </si>
  <si>
    <t>20235</t>
  </si>
  <si>
    <t>San Luis Amatlán</t>
  </si>
  <si>
    <t>20236</t>
  </si>
  <si>
    <t>San Marcial Ozolotepec</t>
  </si>
  <si>
    <t>20237</t>
  </si>
  <si>
    <t>San Marcos Arteaga</t>
  </si>
  <si>
    <t>20238</t>
  </si>
  <si>
    <t>San Martín de los Cansecos</t>
  </si>
  <si>
    <t>20239</t>
  </si>
  <si>
    <t>San Martín Huamelúlpam</t>
  </si>
  <si>
    <t>20240</t>
  </si>
  <si>
    <t>San Martín Itunyoso</t>
  </si>
  <si>
    <t>20241</t>
  </si>
  <si>
    <t>San Martín Lachilá</t>
  </si>
  <si>
    <t>20242</t>
  </si>
  <si>
    <t>San Martín Peras</t>
  </si>
  <si>
    <t>20243</t>
  </si>
  <si>
    <t>San Martín Tilcajete</t>
  </si>
  <si>
    <t>20244</t>
  </si>
  <si>
    <t>San Martín Toxpalan</t>
  </si>
  <si>
    <t>20245</t>
  </si>
  <si>
    <t>San Martín Zacatepec</t>
  </si>
  <si>
    <t>20246</t>
  </si>
  <si>
    <t>San Mateo Cajonos</t>
  </si>
  <si>
    <t>20247</t>
  </si>
  <si>
    <t>Capulálpam de Méndez</t>
  </si>
  <si>
    <t>20248</t>
  </si>
  <si>
    <t>San Mateo del Mar</t>
  </si>
  <si>
    <t>20249</t>
  </si>
  <si>
    <t>San Mateo Yoloxochitlán</t>
  </si>
  <si>
    <t>20250</t>
  </si>
  <si>
    <t>San Mateo Etlatongo</t>
  </si>
  <si>
    <t>20251</t>
  </si>
  <si>
    <t>San Mateo Nejápam</t>
  </si>
  <si>
    <t>20252</t>
  </si>
  <si>
    <t>San Mateo Peñasco</t>
  </si>
  <si>
    <t>20253</t>
  </si>
  <si>
    <t>San Mateo Piñas</t>
  </si>
  <si>
    <t>20254</t>
  </si>
  <si>
    <t>San Mateo Río Hondo</t>
  </si>
  <si>
    <t>20255</t>
  </si>
  <si>
    <t>San Mateo Sindihui</t>
  </si>
  <si>
    <t>20256</t>
  </si>
  <si>
    <t>San Mateo Tlapiltepec</t>
  </si>
  <si>
    <t>20257</t>
  </si>
  <si>
    <t>San Melchor Betaza</t>
  </si>
  <si>
    <t>20258</t>
  </si>
  <si>
    <t>San Miguel Achiutla</t>
  </si>
  <si>
    <t>20259</t>
  </si>
  <si>
    <t>San Miguel Ahuehuetitlán</t>
  </si>
  <si>
    <t>20260</t>
  </si>
  <si>
    <t>San Miguel Aloápam</t>
  </si>
  <si>
    <t>20261</t>
  </si>
  <si>
    <t>San Miguel Amatitlán</t>
  </si>
  <si>
    <t>20262</t>
  </si>
  <si>
    <t>San Miguel Amatlán</t>
  </si>
  <si>
    <t>20263</t>
  </si>
  <si>
    <t>San Miguel Coatlán</t>
  </si>
  <si>
    <t>20264</t>
  </si>
  <si>
    <t>San Miguel Chicahua</t>
  </si>
  <si>
    <t>20265</t>
  </si>
  <si>
    <t>San Miguel Chimalapa</t>
  </si>
  <si>
    <t>20266</t>
  </si>
  <si>
    <t>San Miguel del Puerto</t>
  </si>
  <si>
    <t>20267</t>
  </si>
  <si>
    <t>San Miguel del Río</t>
  </si>
  <si>
    <t>20268</t>
  </si>
  <si>
    <t>San Miguel Ejutla</t>
  </si>
  <si>
    <t>20269</t>
  </si>
  <si>
    <t>San Miguel el Grande</t>
  </si>
  <si>
    <t>20270</t>
  </si>
  <si>
    <t>San Miguel Huautla</t>
  </si>
  <si>
    <t>20271</t>
  </si>
  <si>
    <t>San Miguel Mixtepec</t>
  </si>
  <si>
    <t>20272</t>
  </si>
  <si>
    <t>San Miguel Panixtlahuaca</t>
  </si>
  <si>
    <t>20273</t>
  </si>
  <si>
    <t>San Miguel Peras</t>
  </si>
  <si>
    <t>20274</t>
  </si>
  <si>
    <t>San Miguel Piedras</t>
  </si>
  <si>
    <t>20275</t>
  </si>
  <si>
    <t>San Miguel Quetzaltepec</t>
  </si>
  <si>
    <t>20276</t>
  </si>
  <si>
    <t>San Miguel Santa Flor</t>
  </si>
  <si>
    <t>20277</t>
  </si>
  <si>
    <t>Villa Sola de Vega</t>
  </si>
  <si>
    <t>20278</t>
  </si>
  <si>
    <t>San Miguel Soyaltepec</t>
  </si>
  <si>
    <t>20279</t>
  </si>
  <si>
    <t>San Miguel Suchixtepec</t>
  </si>
  <si>
    <t>20280</t>
  </si>
  <si>
    <t>Villa Talea de Castro</t>
  </si>
  <si>
    <t>20281</t>
  </si>
  <si>
    <t>San Miguel Tecomatlán</t>
  </si>
  <si>
    <t>20282</t>
  </si>
  <si>
    <t>San Miguel Tenango</t>
  </si>
  <si>
    <t>20283</t>
  </si>
  <si>
    <t>San Miguel Tequixtepec</t>
  </si>
  <si>
    <t>20284</t>
  </si>
  <si>
    <t>San Miguel Tilquiápam</t>
  </si>
  <si>
    <t>20285</t>
  </si>
  <si>
    <t>San Miguel Tlacamama</t>
  </si>
  <si>
    <t>20286</t>
  </si>
  <si>
    <t>San Miguel Tlacotepec</t>
  </si>
  <si>
    <t>20287</t>
  </si>
  <si>
    <t>San Miguel Tulancingo</t>
  </si>
  <si>
    <t>20288</t>
  </si>
  <si>
    <t>San Miguel Yotao</t>
  </si>
  <si>
    <t>20289</t>
  </si>
  <si>
    <t>20290</t>
  </si>
  <si>
    <t>San Nicolás Hidalgo</t>
  </si>
  <si>
    <t>20291</t>
  </si>
  <si>
    <t>San Pablo Coatlán</t>
  </si>
  <si>
    <t>20292</t>
  </si>
  <si>
    <t>San Pablo Cuatro Venados</t>
  </si>
  <si>
    <t>20293</t>
  </si>
  <si>
    <t>San Pablo Etla</t>
  </si>
  <si>
    <t>20294</t>
  </si>
  <si>
    <t>San Pablo Huitzo</t>
  </si>
  <si>
    <t>20295</t>
  </si>
  <si>
    <t>San Pablo Huixtepec</t>
  </si>
  <si>
    <t>20296</t>
  </si>
  <si>
    <t>San Pablo Macuiltianguis</t>
  </si>
  <si>
    <t>20297</t>
  </si>
  <si>
    <t>San Pablo Tijaltepec</t>
  </si>
  <si>
    <t>20298</t>
  </si>
  <si>
    <t>San Pablo Villa de Mitla</t>
  </si>
  <si>
    <t>20299</t>
  </si>
  <si>
    <t>San Pablo Yaganiza</t>
  </si>
  <si>
    <t>20300</t>
  </si>
  <si>
    <t>San Pedro Amuzgos</t>
  </si>
  <si>
    <t>20301</t>
  </si>
  <si>
    <t>San Pedro Apóstol</t>
  </si>
  <si>
    <t>20302</t>
  </si>
  <si>
    <t>San Pedro Atoyac</t>
  </si>
  <si>
    <t>20303</t>
  </si>
  <si>
    <t>San Pedro Cajonos</t>
  </si>
  <si>
    <t>20304</t>
  </si>
  <si>
    <t>San Pedro Coxcaltepec Cántaros</t>
  </si>
  <si>
    <t>20305</t>
  </si>
  <si>
    <t>San Pedro Comitancillo</t>
  </si>
  <si>
    <t>20306</t>
  </si>
  <si>
    <t>San Pedro el Alto</t>
  </si>
  <si>
    <t>20307</t>
  </si>
  <si>
    <t>San Pedro Huamelula</t>
  </si>
  <si>
    <t>20308</t>
  </si>
  <si>
    <t>San Pedro Huilotepec</t>
  </si>
  <si>
    <t>20309</t>
  </si>
  <si>
    <t>San Pedro Ixcatlán</t>
  </si>
  <si>
    <t>20310</t>
  </si>
  <si>
    <t>San Pedro Ixtlahuaca</t>
  </si>
  <si>
    <t>20311</t>
  </si>
  <si>
    <t>San Pedro Jaltepetongo</t>
  </si>
  <si>
    <t>20312</t>
  </si>
  <si>
    <t>San Pedro Jicayán</t>
  </si>
  <si>
    <t>20313</t>
  </si>
  <si>
    <t>San Pedro Jocotipac</t>
  </si>
  <si>
    <t>20314</t>
  </si>
  <si>
    <t>San Pedro Juchatengo</t>
  </si>
  <si>
    <t>20315</t>
  </si>
  <si>
    <t>San Pedro Mártir</t>
  </si>
  <si>
    <t>20316</t>
  </si>
  <si>
    <t>San Pedro Mártir Quiechapa</t>
  </si>
  <si>
    <t>20317</t>
  </si>
  <si>
    <t>San Pedro Mártir Yucuxaco</t>
  </si>
  <si>
    <t>20318</t>
  </si>
  <si>
    <t>San Pedro Mixtepec -Dto. 22 -</t>
  </si>
  <si>
    <t>20319</t>
  </si>
  <si>
    <t>San Pedro Mixtepec -Dto. 26 -</t>
  </si>
  <si>
    <t>20320</t>
  </si>
  <si>
    <t>San Pedro Molinos</t>
  </si>
  <si>
    <t>20321</t>
  </si>
  <si>
    <t>San Pedro Nopala</t>
  </si>
  <si>
    <t>20322</t>
  </si>
  <si>
    <t>San Pedro Ocopetatillo</t>
  </si>
  <si>
    <t>20323</t>
  </si>
  <si>
    <t>San Pedro Ocotepec</t>
  </si>
  <si>
    <t>20324</t>
  </si>
  <si>
    <t>San Pedro Pochutla</t>
  </si>
  <si>
    <t>20325</t>
  </si>
  <si>
    <t>San Pedro Quiatoni</t>
  </si>
  <si>
    <t>20326</t>
  </si>
  <si>
    <t>San Pedro Sochiápam</t>
  </si>
  <si>
    <t>20327</t>
  </si>
  <si>
    <t>San Pedro Tapanatepec</t>
  </si>
  <si>
    <t>20328</t>
  </si>
  <si>
    <t>San Pedro Taviche</t>
  </si>
  <si>
    <t>20329</t>
  </si>
  <si>
    <t>San Pedro Teozacoalco</t>
  </si>
  <si>
    <t>20330</t>
  </si>
  <si>
    <t>San Pedro Teutila</t>
  </si>
  <si>
    <t>20331</t>
  </si>
  <si>
    <t>San Pedro Tidaá</t>
  </si>
  <si>
    <t>20332</t>
  </si>
  <si>
    <t>San Pedro Topiltepec</t>
  </si>
  <si>
    <t>20333</t>
  </si>
  <si>
    <t>San Pedro Totolápam</t>
  </si>
  <si>
    <t>20334</t>
  </si>
  <si>
    <t>Villa de Tututepec</t>
  </si>
  <si>
    <t>20335</t>
  </si>
  <si>
    <t>San Pedro Yaneri</t>
  </si>
  <si>
    <t>20336</t>
  </si>
  <si>
    <t>San Pedro Yólox</t>
  </si>
  <si>
    <t>20337</t>
  </si>
  <si>
    <t>San Pedro y San Pablo Ayutla</t>
  </si>
  <si>
    <t>20338</t>
  </si>
  <si>
    <t>Villa de Etla</t>
  </si>
  <si>
    <t>20339</t>
  </si>
  <si>
    <t>San Pedro y San Pablo Teposcolula</t>
  </si>
  <si>
    <t>20340</t>
  </si>
  <si>
    <t>San Pedro y San Pablo Tequixtepec</t>
  </si>
  <si>
    <t>20341</t>
  </si>
  <si>
    <t>San Pedro Yucunama</t>
  </si>
  <si>
    <t>20342</t>
  </si>
  <si>
    <t>San Raymundo Jalpan</t>
  </si>
  <si>
    <t>20343</t>
  </si>
  <si>
    <t>San Sebastián Abasolo</t>
  </si>
  <si>
    <t>20344</t>
  </si>
  <si>
    <t>San Sebastián Coatlán</t>
  </si>
  <si>
    <t>20345</t>
  </si>
  <si>
    <t>San Sebastián Ixcapa</t>
  </si>
  <si>
    <t>20346</t>
  </si>
  <si>
    <t>San Sebastián Nicananduta</t>
  </si>
  <si>
    <t>20347</t>
  </si>
  <si>
    <t>San Sebastián Río Hondo</t>
  </si>
  <si>
    <t>20348</t>
  </si>
  <si>
    <t>San Sebastián Tecomaxtlahuaca</t>
  </si>
  <si>
    <t>20349</t>
  </si>
  <si>
    <t>San Sebastián Teitipac</t>
  </si>
  <si>
    <t>20350</t>
  </si>
  <si>
    <t>San Sebastián Tutla</t>
  </si>
  <si>
    <t>20351</t>
  </si>
  <si>
    <t>San Simón Almolongas</t>
  </si>
  <si>
    <t>20352</t>
  </si>
  <si>
    <t>San Simón Zahuatlán</t>
  </si>
  <si>
    <t>20353</t>
  </si>
  <si>
    <t>20354</t>
  </si>
  <si>
    <t>Santa Ana Ateixtlahuaca</t>
  </si>
  <si>
    <t>20355</t>
  </si>
  <si>
    <t>Santa Ana Cuauhtémoc</t>
  </si>
  <si>
    <t>20356</t>
  </si>
  <si>
    <t>Santa Ana del Valle</t>
  </si>
  <si>
    <t>20357</t>
  </si>
  <si>
    <t>Santa Ana Tavela</t>
  </si>
  <si>
    <t>20358</t>
  </si>
  <si>
    <t>Santa Ana Tlapacoyan</t>
  </si>
  <si>
    <t>20359</t>
  </si>
  <si>
    <t>Santa Ana Yareni</t>
  </si>
  <si>
    <t>20360</t>
  </si>
  <si>
    <t>Santa Ana Zegache</t>
  </si>
  <si>
    <t>20361</t>
  </si>
  <si>
    <t>Santa Catalina Quierí</t>
  </si>
  <si>
    <t>20362</t>
  </si>
  <si>
    <t>Santa Catarina Cuixtla</t>
  </si>
  <si>
    <t>20363</t>
  </si>
  <si>
    <t>Santa Catarina Ixtepeji</t>
  </si>
  <si>
    <t>20364</t>
  </si>
  <si>
    <t>Santa Catarina Juquila</t>
  </si>
  <si>
    <t>20365</t>
  </si>
  <si>
    <t>Santa Catarina Lachatao</t>
  </si>
  <si>
    <t>20366</t>
  </si>
  <si>
    <t>Santa Catarina Loxicha</t>
  </si>
  <si>
    <t>20367</t>
  </si>
  <si>
    <t>Santa Catarina Mechoacán</t>
  </si>
  <si>
    <t>20368</t>
  </si>
  <si>
    <t>Santa Catarina Minas</t>
  </si>
  <si>
    <t>20369</t>
  </si>
  <si>
    <t>Santa Catarina Quiané</t>
  </si>
  <si>
    <t>20370</t>
  </si>
  <si>
    <t>Santa Catarina Tayata</t>
  </si>
  <si>
    <t>20371</t>
  </si>
  <si>
    <t>Santa Catarina Ticuá</t>
  </si>
  <si>
    <t>20372</t>
  </si>
  <si>
    <t>Santa Catarina Yosonotú</t>
  </si>
  <si>
    <t>20373</t>
  </si>
  <si>
    <t>Santa Catarina Zapoquila</t>
  </si>
  <si>
    <t>20374</t>
  </si>
  <si>
    <t>Santa Cruz Acatepec</t>
  </si>
  <si>
    <t>20375</t>
  </si>
  <si>
    <t>Santa Cruz Amilpas</t>
  </si>
  <si>
    <t>20376</t>
  </si>
  <si>
    <t>Santa Cruz de Bravo</t>
  </si>
  <si>
    <t>20377</t>
  </si>
  <si>
    <t>Santa Cruz Itundujia</t>
  </si>
  <si>
    <t>20378</t>
  </si>
  <si>
    <t>Santa Cruz Mixtepec</t>
  </si>
  <si>
    <t>20379</t>
  </si>
  <si>
    <t>Santa Cruz Nundaco</t>
  </si>
  <si>
    <t>20380</t>
  </si>
  <si>
    <t>Santa Cruz Papalutla</t>
  </si>
  <si>
    <t>20381</t>
  </si>
  <si>
    <t>Santa Cruz Tacache de Mina</t>
  </si>
  <si>
    <t>20382</t>
  </si>
  <si>
    <t>Santa Cruz Tacahua</t>
  </si>
  <si>
    <t>20383</t>
  </si>
  <si>
    <t>Santa Cruz Tayata</t>
  </si>
  <si>
    <t>20384</t>
  </si>
  <si>
    <t>Santa Cruz Xitla</t>
  </si>
  <si>
    <t>20385</t>
  </si>
  <si>
    <t>Santa Cruz Xoxocotlán</t>
  </si>
  <si>
    <t>20386</t>
  </si>
  <si>
    <t>Santa Cruz Zenzontepec</t>
  </si>
  <si>
    <t>20387</t>
  </si>
  <si>
    <t>Santa Gertrudis</t>
  </si>
  <si>
    <t>20388</t>
  </si>
  <si>
    <t>Santa Inés del Monte</t>
  </si>
  <si>
    <t>20389</t>
  </si>
  <si>
    <t>Santa Inés Yatzeche</t>
  </si>
  <si>
    <t>20390</t>
  </si>
  <si>
    <t>Santa Lucía del Camino</t>
  </si>
  <si>
    <t>20391</t>
  </si>
  <si>
    <t>Santa Lucía Miahuatlán</t>
  </si>
  <si>
    <t>20392</t>
  </si>
  <si>
    <t>Santa Lucía Monteverde</t>
  </si>
  <si>
    <t>20393</t>
  </si>
  <si>
    <t>Santa Lucía Ocotlán</t>
  </si>
  <si>
    <t>20394</t>
  </si>
  <si>
    <t>Santa María Alotepec</t>
  </si>
  <si>
    <t>20395</t>
  </si>
  <si>
    <t>Santa María Apazco</t>
  </si>
  <si>
    <t>20396</t>
  </si>
  <si>
    <t>Santa María la Asunción</t>
  </si>
  <si>
    <t>20397</t>
  </si>
  <si>
    <t>Heroica Ciudad de Tlaxiaco</t>
  </si>
  <si>
    <t>20398</t>
  </si>
  <si>
    <t>Ayoquezco de Aldama</t>
  </si>
  <si>
    <t>20399</t>
  </si>
  <si>
    <t>Santa María Atzompa</t>
  </si>
  <si>
    <t>20400</t>
  </si>
  <si>
    <t>Santa María Camotlán</t>
  </si>
  <si>
    <t>20401</t>
  </si>
  <si>
    <t>Santa María Colotepec</t>
  </si>
  <si>
    <t>20402</t>
  </si>
  <si>
    <t>Santa María Cortijo</t>
  </si>
  <si>
    <t>20403</t>
  </si>
  <si>
    <t>Santa María Coyotepec</t>
  </si>
  <si>
    <t>20404</t>
  </si>
  <si>
    <t>Santa María Chachoápam</t>
  </si>
  <si>
    <t>20405</t>
  </si>
  <si>
    <t>Villa de Chilapa de Díaz</t>
  </si>
  <si>
    <t>20406</t>
  </si>
  <si>
    <t>Santa María Chilchotla</t>
  </si>
  <si>
    <t>20407</t>
  </si>
  <si>
    <t>Santa María Chimalapa</t>
  </si>
  <si>
    <t>20408</t>
  </si>
  <si>
    <t>Santa María del Rosario</t>
  </si>
  <si>
    <t>20409</t>
  </si>
  <si>
    <t>Santa María del Tule</t>
  </si>
  <si>
    <t>20410</t>
  </si>
  <si>
    <t>Santa María Ecatepec</t>
  </si>
  <si>
    <t>20411</t>
  </si>
  <si>
    <t>Santa María Guelacé</t>
  </si>
  <si>
    <t>20412</t>
  </si>
  <si>
    <t>Santa María Guienagati</t>
  </si>
  <si>
    <t>20413</t>
  </si>
  <si>
    <t>Santa María Huatulco</t>
  </si>
  <si>
    <t>20414</t>
  </si>
  <si>
    <t>Santa María Huazolotitlán</t>
  </si>
  <si>
    <t>20415</t>
  </si>
  <si>
    <t>Santa María Ipalapa</t>
  </si>
  <si>
    <t>20416</t>
  </si>
  <si>
    <t>Santa María Ixcatlán</t>
  </si>
  <si>
    <t>20417</t>
  </si>
  <si>
    <t>Santa María Jacatepec</t>
  </si>
  <si>
    <t>20418</t>
  </si>
  <si>
    <t>Santa María Jalapa del Marqués</t>
  </si>
  <si>
    <t>20419</t>
  </si>
  <si>
    <t>Santa María Jaltianguis</t>
  </si>
  <si>
    <t>20420</t>
  </si>
  <si>
    <t>Santa María Lachixío</t>
  </si>
  <si>
    <t>20421</t>
  </si>
  <si>
    <t>Santa María Mixtequilla</t>
  </si>
  <si>
    <t>20422</t>
  </si>
  <si>
    <t>Santa María Nativitas</t>
  </si>
  <si>
    <t>20423</t>
  </si>
  <si>
    <t>Santa María Nduayaco</t>
  </si>
  <si>
    <t>20424</t>
  </si>
  <si>
    <t>Santa María Ozolotepec</t>
  </si>
  <si>
    <t>20425</t>
  </si>
  <si>
    <t>Santa María Pápalo</t>
  </si>
  <si>
    <t>20426</t>
  </si>
  <si>
    <t>Santa María Peñoles</t>
  </si>
  <si>
    <t>20427</t>
  </si>
  <si>
    <t>Santa María Petapa</t>
  </si>
  <si>
    <t>20428</t>
  </si>
  <si>
    <t>Santa María Quiegolani</t>
  </si>
  <si>
    <t>20429</t>
  </si>
  <si>
    <t>Santa María Sola</t>
  </si>
  <si>
    <t>20430</t>
  </si>
  <si>
    <t>Santa María Tataltepec</t>
  </si>
  <si>
    <t>20431</t>
  </si>
  <si>
    <t>Santa María Tecomavaca</t>
  </si>
  <si>
    <t>20432</t>
  </si>
  <si>
    <t>Santa María Temaxcalapa</t>
  </si>
  <si>
    <t>20433</t>
  </si>
  <si>
    <t>Santa María Temaxcaltepec</t>
  </si>
  <si>
    <t>20434</t>
  </si>
  <si>
    <t>Santa María Teopoxco</t>
  </si>
  <si>
    <t>20435</t>
  </si>
  <si>
    <t>Santa María Tepantlali</t>
  </si>
  <si>
    <t>20436</t>
  </si>
  <si>
    <t>Santa María Texcatitlán</t>
  </si>
  <si>
    <t>20437</t>
  </si>
  <si>
    <t>Santa María Tlahuitoltepec</t>
  </si>
  <si>
    <t>20438</t>
  </si>
  <si>
    <t>Santa María Tlalixtac</t>
  </si>
  <si>
    <t>20439</t>
  </si>
  <si>
    <t>Santa María Tonameca</t>
  </si>
  <si>
    <t>20440</t>
  </si>
  <si>
    <t>Santa María Totolapilla</t>
  </si>
  <si>
    <t>20441</t>
  </si>
  <si>
    <t>Santa María Xadani</t>
  </si>
  <si>
    <t>20442</t>
  </si>
  <si>
    <t>Santa María Yalina</t>
  </si>
  <si>
    <t>20443</t>
  </si>
  <si>
    <t>Santa María Yavesía</t>
  </si>
  <si>
    <t>20444</t>
  </si>
  <si>
    <t>Santa María Yolotepec</t>
  </si>
  <si>
    <t>20445</t>
  </si>
  <si>
    <t>Santa María Yosoyúa</t>
  </si>
  <si>
    <t>20446</t>
  </si>
  <si>
    <t>Santa María Yucuhiti</t>
  </si>
  <si>
    <t>20447</t>
  </si>
  <si>
    <t>Santa María Zacatepec</t>
  </si>
  <si>
    <t>20448</t>
  </si>
  <si>
    <t>Santa María Zaniza</t>
  </si>
  <si>
    <t>20449</t>
  </si>
  <si>
    <t>Santa María Zoquitlán</t>
  </si>
  <si>
    <t>20450</t>
  </si>
  <si>
    <t>Santiago Amoltepec</t>
  </si>
  <si>
    <t>20451</t>
  </si>
  <si>
    <t>Santiago Apoala</t>
  </si>
  <si>
    <t>20452</t>
  </si>
  <si>
    <t>Santiago Apóstol</t>
  </si>
  <si>
    <t>20453</t>
  </si>
  <si>
    <t>Santiago Astata</t>
  </si>
  <si>
    <t>20454</t>
  </si>
  <si>
    <t>Santiago Atitlán</t>
  </si>
  <si>
    <t>20455</t>
  </si>
  <si>
    <t>Santiago Ayuquililla</t>
  </si>
  <si>
    <t>20456</t>
  </si>
  <si>
    <t>Santiago Cacaloxtepec</t>
  </si>
  <si>
    <t>20457</t>
  </si>
  <si>
    <t>Santiago Camotlán</t>
  </si>
  <si>
    <t>20458</t>
  </si>
  <si>
    <t>Santiago Comaltepec</t>
  </si>
  <si>
    <t>20459</t>
  </si>
  <si>
    <t>Villa de Santiago Chazumba</t>
  </si>
  <si>
    <t>20460</t>
  </si>
  <si>
    <t>Santiago Choápam</t>
  </si>
  <si>
    <t>20461</t>
  </si>
  <si>
    <t>Santiago del Río</t>
  </si>
  <si>
    <t>20462</t>
  </si>
  <si>
    <t>Santiago Huajolotitlán</t>
  </si>
  <si>
    <t>20463</t>
  </si>
  <si>
    <t>Santiago Huauclilla</t>
  </si>
  <si>
    <t>20464</t>
  </si>
  <si>
    <t>Santiago Ihuitlán Plumas</t>
  </si>
  <si>
    <t>20465</t>
  </si>
  <si>
    <t>Santiago Ixcuintepec</t>
  </si>
  <si>
    <t>20466</t>
  </si>
  <si>
    <t>Santiago Ixtayutla</t>
  </si>
  <si>
    <t>20467</t>
  </si>
  <si>
    <t>Santiago Jamiltepec</t>
  </si>
  <si>
    <t>20468</t>
  </si>
  <si>
    <t>Santiago Jocotepec</t>
  </si>
  <si>
    <t>20469</t>
  </si>
  <si>
    <t>Santiago Juxtlahuaca</t>
  </si>
  <si>
    <t>20470</t>
  </si>
  <si>
    <t>Santiago Lachiguiri</t>
  </si>
  <si>
    <t>20471</t>
  </si>
  <si>
    <t>Santiago Lalopa</t>
  </si>
  <si>
    <t>20472</t>
  </si>
  <si>
    <t>Santiago Laollaga</t>
  </si>
  <si>
    <t>20473</t>
  </si>
  <si>
    <t>Santiago Laxopa</t>
  </si>
  <si>
    <t>20474</t>
  </si>
  <si>
    <t>Santiago Llano Grande</t>
  </si>
  <si>
    <t>20475</t>
  </si>
  <si>
    <t>Santiago Matatlán</t>
  </si>
  <si>
    <t>20476</t>
  </si>
  <si>
    <t>Santiago Miltepec</t>
  </si>
  <si>
    <t>20477</t>
  </si>
  <si>
    <t>Santiago Minas</t>
  </si>
  <si>
    <t>20478</t>
  </si>
  <si>
    <t>Santiago Nacaltepec</t>
  </si>
  <si>
    <t>20479</t>
  </si>
  <si>
    <t>Santiago Nejapilla</t>
  </si>
  <si>
    <t>20480</t>
  </si>
  <si>
    <t>Santiago Nundiche</t>
  </si>
  <si>
    <t>20481</t>
  </si>
  <si>
    <t>Santiago Nuyoó</t>
  </si>
  <si>
    <t>20482</t>
  </si>
  <si>
    <t>Santiago Pinotepa Nacional</t>
  </si>
  <si>
    <t>20483</t>
  </si>
  <si>
    <t>Santiago Suchilquitongo</t>
  </si>
  <si>
    <t>20484</t>
  </si>
  <si>
    <t>Santiago Tamazola</t>
  </si>
  <si>
    <t>20485</t>
  </si>
  <si>
    <t>Santiago Tapextla</t>
  </si>
  <si>
    <t>20486</t>
  </si>
  <si>
    <t>Villa Tejúpam de la Unión</t>
  </si>
  <si>
    <t>20487</t>
  </si>
  <si>
    <t>Santiago Tenango</t>
  </si>
  <si>
    <t>20488</t>
  </si>
  <si>
    <t>Santiago Tepetlapa</t>
  </si>
  <si>
    <t>20489</t>
  </si>
  <si>
    <t>Santiago Tetepec</t>
  </si>
  <si>
    <t>20490</t>
  </si>
  <si>
    <t>Santiago Texcalcingo</t>
  </si>
  <si>
    <t>20491</t>
  </si>
  <si>
    <t>Santiago Textitlán</t>
  </si>
  <si>
    <t>20492</t>
  </si>
  <si>
    <t>Santiago Tilantongo</t>
  </si>
  <si>
    <t>20493</t>
  </si>
  <si>
    <t>Santiago Tillo</t>
  </si>
  <si>
    <t>20494</t>
  </si>
  <si>
    <t>Santiago Tlazoyaltepec</t>
  </si>
  <si>
    <t>20495</t>
  </si>
  <si>
    <t>Santiago Xanica</t>
  </si>
  <si>
    <t>20496</t>
  </si>
  <si>
    <t>Santiago Xiacuí</t>
  </si>
  <si>
    <t>20497</t>
  </si>
  <si>
    <t>Santiago Yaitepec</t>
  </si>
  <si>
    <t>20498</t>
  </si>
  <si>
    <t>Santiago Yaveo</t>
  </si>
  <si>
    <t>20499</t>
  </si>
  <si>
    <t>Santiago Yolomécatl</t>
  </si>
  <si>
    <t>20500</t>
  </si>
  <si>
    <t>Santiago Yosondúa</t>
  </si>
  <si>
    <t>20501</t>
  </si>
  <si>
    <t>Santiago Yucuyachi</t>
  </si>
  <si>
    <t>20502</t>
  </si>
  <si>
    <t>Santiago Zacatepec</t>
  </si>
  <si>
    <t>20503</t>
  </si>
  <si>
    <t>Santiago Zoochila</t>
  </si>
  <si>
    <t>20504</t>
  </si>
  <si>
    <t>Nuevo Zoquiápam</t>
  </si>
  <si>
    <t>20505</t>
  </si>
  <si>
    <t>Santo Domingo Ingenio</t>
  </si>
  <si>
    <t>20506</t>
  </si>
  <si>
    <t>Santo Domingo Albarradas</t>
  </si>
  <si>
    <t>20507</t>
  </si>
  <si>
    <t>Santo Domingo Armenta</t>
  </si>
  <si>
    <t>20508</t>
  </si>
  <si>
    <t>Santo Domingo Chihuitán</t>
  </si>
  <si>
    <t>20509</t>
  </si>
  <si>
    <t>Santo Domingo de Morelos</t>
  </si>
  <si>
    <t>20510</t>
  </si>
  <si>
    <t>Santo Domingo Ixcatlán</t>
  </si>
  <si>
    <t>20511</t>
  </si>
  <si>
    <t>Santo Domingo Nuxaá</t>
  </si>
  <si>
    <t>20512</t>
  </si>
  <si>
    <t>Santo Domingo Ozolotepec</t>
  </si>
  <si>
    <t>20513</t>
  </si>
  <si>
    <t>Santo Domingo Petapa</t>
  </si>
  <si>
    <t>20514</t>
  </si>
  <si>
    <t>Santo Domingo Roayaga</t>
  </si>
  <si>
    <t>20515</t>
  </si>
  <si>
    <t>Santo Domingo Tehuantepec</t>
  </si>
  <si>
    <t>20516</t>
  </si>
  <si>
    <t>Santo Domingo Teojomulco</t>
  </si>
  <si>
    <t>20517</t>
  </si>
  <si>
    <t>Santo Domingo Tepuxtepec</t>
  </si>
  <si>
    <t>20518</t>
  </si>
  <si>
    <t>Santo Domingo Tlatayápam</t>
  </si>
  <si>
    <t>20519</t>
  </si>
  <si>
    <t>Santo Domingo Tomaltepec</t>
  </si>
  <si>
    <t>20520</t>
  </si>
  <si>
    <t>Santo Domingo Tonalá</t>
  </si>
  <si>
    <t>20521</t>
  </si>
  <si>
    <t>Santo Domingo Tonaltepec</t>
  </si>
  <si>
    <t>20522</t>
  </si>
  <si>
    <t>Santo Domingo Xagacía</t>
  </si>
  <si>
    <t>20523</t>
  </si>
  <si>
    <t>Santo Domingo Yanhuitlán</t>
  </si>
  <si>
    <t>20524</t>
  </si>
  <si>
    <t>Santo Domingo Yodohino</t>
  </si>
  <si>
    <t>20525</t>
  </si>
  <si>
    <t>Santo Domingo Zanatepec</t>
  </si>
  <si>
    <t>20526</t>
  </si>
  <si>
    <t>Santos Reyes Nopala</t>
  </si>
  <si>
    <t>20527</t>
  </si>
  <si>
    <t>Santos Reyes Pápalo</t>
  </si>
  <si>
    <t>20528</t>
  </si>
  <si>
    <t>Santos Reyes Tepejillo</t>
  </si>
  <si>
    <t>20529</t>
  </si>
  <si>
    <t>Santos Reyes Yucuná</t>
  </si>
  <si>
    <t>20530</t>
  </si>
  <si>
    <t>Santo Tomás Jalieza</t>
  </si>
  <si>
    <t>20531</t>
  </si>
  <si>
    <t>Santo Tomás Mazaltepec</t>
  </si>
  <si>
    <t>20532</t>
  </si>
  <si>
    <t>Santo Tomás Ocotepec</t>
  </si>
  <si>
    <t>20533</t>
  </si>
  <si>
    <t>Santo Tomás Tamazulapan</t>
  </si>
  <si>
    <t>20534</t>
  </si>
  <si>
    <t>San Vicente Coatlán</t>
  </si>
  <si>
    <t>20535</t>
  </si>
  <si>
    <t>San Vicente Lachixío</t>
  </si>
  <si>
    <t>20536</t>
  </si>
  <si>
    <t>San Vicente Nuñú</t>
  </si>
  <si>
    <t>20537</t>
  </si>
  <si>
    <t>Silacayoápam</t>
  </si>
  <si>
    <t>20538</t>
  </si>
  <si>
    <t>Sitio de Xitlapehua</t>
  </si>
  <si>
    <t>20539</t>
  </si>
  <si>
    <t>Soledad Etla</t>
  </si>
  <si>
    <t>20540</t>
  </si>
  <si>
    <t>Villa de Tamazulápam del Progreso</t>
  </si>
  <si>
    <t>20541</t>
  </si>
  <si>
    <t>Tanetze de Zaragoza</t>
  </si>
  <si>
    <t>20542</t>
  </si>
  <si>
    <t>Taniche</t>
  </si>
  <si>
    <t>20543</t>
  </si>
  <si>
    <t>Tataltepec de Valdés</t>
  </si>
  <si>
    <t>20544</t>
  </si>
  <si>
    <t>Teococuilco de Marcos Pérez</t>
  </si>
  <si>
    <t>20545</t>
  </si>
  <si>
    <t>Teotitlán de Flores Magón</t>
  </si>
  <si>
    <t>20546</t>
  </si>
  <si>
    <t>Teotitlán del Valle</t>
  </si>
  <si>
    <t>20547</t>
  </si>
  <si>
    <t>Teotongo</t>
  </si>
  <si>
    <t>20548</t>
  </si>
  <si>
    <t>Tepelmeme Villa de Morelos</t>
  </si>
  <si>
    <t>20549</t>
  </si>
  <si>
    <t>Heroica Villa Tezoatlán de Segura y Luna, Cuna de la Independencia de Oaxaca</t>
  </si>
  <si>
    <t>20550</t>
  </si>
  <si>
    <t>San Jerónimo Tlacochahuaya</t>
  </si>
  <si>
    <t>20551</t>
  </si>
  <si>
    <t>Tlacolula de Matamoros</t>
  </si>
  <si>
    <t>20552</t>
  </si>
  <si>
    <t>Tlacotepec Plumas</t>
  </si>
  <si>
    <t>20553</t>
  </si>
  <si>
    <t>Tlalixtac de Cabrera</t>
  </si>
  <si>
    <t>20554</t>
  </si>
  <si>
    <t>Totontepec Villa de Morelos</t>
  </si>
  <si>
    <t>20555</t>
  </si>
  <si>
    <t>Trinidad Zaachila</t>
  </si>
  <si>
    <t>20556</t>
  </si>
  <si>
    <t>La Trinidad Vista Hermosa</t>
  </si>
  <si>
    <t>20557</t>
  </si>
  <si>
    <t>Unión Hidalgo</t>
  </si>
  <si>
    <t>20558</t>
  </si>
  <si>
    <t>Valerio Trujano</t>
  </si>
  <si>
    <t>20559</t>
  </si>
  <si>
    <t>San Juan Bautista Valle Nacional</t>
  </si>
  <si>
    <t>20560</t>
  </si>
  <si>
    <t>Villa Díaz Ordaz</t>
  </si>
  <si>
    <t>20561</t>
  </si>
  <si>
    <t>Yaxe</t>
  </si>
  <si>
    <t>20562</t>
  </si>
  <si>
    <t>Magdalena Yodocono de Porfirio Díaz</t>
  </si>
  <si>
    <t>20563</t>
  </si>
  <si>
    <t>Yogana</t>
  </si>
  <si>
    <t>20564</t>
  </si>
  <si>
    <t>Yutanduchi de Guerrero</t>
  </si>
  <si>
    <t>20565</t>
  </si>
  <si>
    <t>Villa de Zaachila</t>
  </si>
  <si>
    <t>20566</t>
  </si>
  <si>
    <t>San Mateo Yucutindoo</t>
  </si>
  <si>
    <t>20567</t>
  </si>
  <si>
    <t>Zapotitlán Lagunas</t>
  </si>
  <si>
    <t>20568</t>
  </si>
  <si>
    <t>Zapotitlán Palmas</t>
  </si>
  <si>
    <t>20569</t>
  </si>
  <si>
    <t>Santa Inés de Zaragoza</t>
  </si>
  <si>
    <t>20570</t>
  </si>
  <si>
    <t>Zimatlán de Álvarez</t>
  </si>
  <si>
    <t>CATALOGO</t>
  </si>
  <si>
    <t>X</t>
  </si>
  <si>
    <t>""</t>
  </si>
  <si>
    <t>max</t>
  </si>
  <si>
    <t>min</t>
  </si>
  <si>
    <t>com</t>
  </si>
  <si>
    <t>llenado</t>
  </si>
  <si>
    <t>celd intermedia vacia</t>
  </si>
  <si>
    <t>UC</t>
  </si>
  <si>
    <t>AT</t>
  </si>
  <si>
    <t>AC</t>
  </si>
  <si>
    <t>AH</t>
  </si>
  <si>
    <t>NO CONT</t>
  </si>
  <si>
    <t>NI</t>
  </si>
  <si>
    <t>exclusión</t>
  </si>
  <si>
    <t>NO RECIBE ALGÚN CARGO</t>
  </si>
  <si>
    <t xml:space="preserve"> Nivel de escolaridad 1</t>
  </si>
  <si>
    <t xml:space="preserve"> Nivel de escolaridad2, 3 y 4</t>
  </si>
  <si>
    <t xml:space="preserve"> Nivel de escolaridad 9</t>
  </si>
  <si>
    <t>Largo dec</t>
  </si>
  <si>
    <t>Comp</t>
  </si>
  <si>
    <t>NS</t>
  </si>
  <si>
    <t>ANTIGÜEDAD</t>
  </si>
  <si>
    <t>decimales</t>
  </si>
  <si>
    <t>catalogo dinamico</t>
  </si>
  <si>
    <t>CAT institución</t>
  </si>
  <si>
    <t>institución no rep</t>
  </si>
  <si>
    <t>val</t>
  </si>
  <si>
    <t>misma  per coord</t>
  </si>
  <si>
    <t>P12.12</t>
  </si>
  <si>
    <t>TOTAL</t>
  </si>
  <si>
    <t>SUMA</t>
  </si>
  <si>
    <t>COMP</t>
  </si>
  <si>
    <t>val x tipo de acción</t>
  </si>
  <si>
    <t>personal adscrito</t>
  </si>
  <si>
    <t>todo NS</t>
  </si>
  <si>
    <t>identificador 1, 2 y 9</t>
  </si>
  <si>
    <t>acc vs conc</t>
  </si>
  <si>
    <t>af vs PA</t>
  </si>
  <si>
    <t>afc vs Pa</t>
  </si>
  <si>
    <t>f</t>
  </si>
  <si>
    <t>c</t>
  </si>
  <si>
    <t>t</t>
  </si>
  <si>
    <t>h</t>
  </si>
  <si>
    <t>m</t>
  </si>
  <si>
    <t>CAT</t>
  </si>
  <si>
    <t>MISMA UBICACIÓN</t>
  </si>
  <si>
    <t>antigüedad</t>
  </si>
  <si>
    <t>p12.2</t>
  </si>
  <si>
    <t>val llenado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</si>
</sst>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7">
    <font>
      <sz val="11"/>
      <color theme="1"/>
      <name val="Calibri"/>
      <family val="2"/>
      <scheme val="minor"/>
    </font>
    <font>
      <b/>
      <sz val="15"/>
      <color theme="1"/>
      <name val="Arial"/>
      <family val="2"/>
    </font>
    <font>
      <sz val="9"/>
      <color theme="1"/>
      <name val="Arial"/>
      <family val="2"/>
    </font>
    <font>
      <u/>
      <sz val="12"/>
      <color rgb="FF002060"/>
      <name val="Arial"/>
      <family val="2"/>
    </font>
    <font>
      <b/>
      <u/>
      <sz val="12"/>
      <color rgb="FF0070C0"/>
      <name val="Arial"/>
      <family val="2"/>
    </font>
    <font>
      <sz val="9"/>
      <color theme="0"/>
      <name val="Arial"/>
      <family val="2"/>
    </font>
    <font>
      <b/>
      <sz val="11"/>
      <color theme="0"/>
      <name val="Arial"/>
      <family val="2"/>
    </font>
    <font>
      <b/>
      <sz val="9"/>
      <color theme="0"/>
      <name val="Arial"/>
      <family val="2"/>
    </font>
    <font>
      <b/>
      <sz val="9"/>
      <color theme="1"/>
      <name val="Arial"/>
      <family val="2"/>
    </font>
    <font>
      <i/>
      <sz val="9"/>
      <color theme="1"/>
      <name val="Arial"/>
      <family val="2"/>
    </font>
    <font>
      <sz val="9"/>
      <name val="Arial"/>
      <family val="2"/>
    </font>
    <font>
      <b/>
      <sz val="9"/>
      <name val="Arial"/>
      <family val="2"/>
    </font>
    <font>
      <i/>
      <sz val="8"/>
      <color theme="1"/>
      <name val="Arial"/>
      <family val="2"/>
    </font>
    <font>
      <sz val="10"/>
      <color theme="1"/>
      <name val="Arial"/>
      <family val="2"/>
    </font>
    <font>
      <sz val="11"/>
      <color theme="1"/>
      <name val="Arial"/>
      <family val="2"/>
    </font>
    <font>
      <b/>
      <i/>
      <sz val="8"/>
      <color theme="1"/>
      <name val="Arial"/>
      <family val="2"/>
    </font>
    <font>
      <sz val="8"/>
      <color theme="1"/>
      <name val="Arial"/>
      <family val="2"/>
    </font>
    <font>
      <b/>
      <sz val="11"/>
      <name val="Symbol"/>
      <family val="1"/>
      <charset val="2"/>
    </font>
    <font>
      <i/>
      <sz val="9"/>
      <name val="Arial"/>
      <family val="2"/>
    </font>
    <font>
      <u/>
      <sz val="11"/>
      <color theme="10"/>
      <name val="Calibri"/>
      <family val="2"/>
      <scheme val="minor"/>
    </font>
    <font>
      <u/>
      <sz val="9"/>
      <color theme="10"/>
      <name val="Arial"/>
      <family val="2"/>
    </font>
    <font>
      <sz val="9"/>
      <color theme="1"/>
      <name val="Arial "/>
    </font>
    <font>
      <i/>
      <sz val="8"/>
      <name val="Arial"/>
      <family val="2"/>
    </font>
    <font>
      <sz val="11"/>
      <name val="Arial"/>
      <family val="2"/>
    </font>
    <font>
      <sz val="11"/>
      <name val="Calibri"/>
      <family val="2"/>
      <scheme val="minor"/>
    </font>
    <font>
      <b/>
      <sz val="11"/>
      <color theme="1"/>
      <name val="Calibri"/>
      <family val="2"/>
      <scheme val="minor"/>
    </font>
    <font>
      <b/>
      <sz val="15"/>
      <name val="Arial"/>
      <family val="2"/>
    </font>
    <font>
      <b/>
      <i/>
      <sz val="8"/>
      <name val="Arial"/>
      <family val="2"/>
    </font>
    <font>
      <b/>
      <u/>
      <sz val="9"/>
      <color rgb="FF0070C0"/>
      <name val="Arial"/>
      <family val="2"/>
    </font>
    <font>
      <i/>
      <u/>
      <sz val="8"/>
      <color theme="1"/>
      <name val="Arial"/>
      <family val="2"/>
    </font>
    <font>
      <b/>
      <sz val="8"/>
      <name val="Arial"/>
      <family val="2"/>
    </font>
    <font>
      <sz val="16"/>
      <color theme="1"/>
      <name val="Arial"/>
      <family val="2"/>
    </font>
    <font>
      <b/>
      <sz val="11"/>
      <color theme="0"/>
      <name val="Calibri"/>
      <family val="2"/>
      <scheme val="minor"/>
    </font>
    <font>
      <sz val="8"/>
      <name val="Arial"/>
      <family val="2"/>
    </font>
    <font>
      <sz val="9"/>
      <color theme="1"/>
      <name val="Calibri"/>
      <family val="2"/>
      <scheme val="minor"/>
    </font>
    <font>
      <b/>
      <sz val="15"/>
      <color rgb="FF000000"/>
      <name val="Arial"/>
      <family val="2"/>
    </font>
    <font>
      <sz val="11"/>
      <color theme="1"/>
      <name val="Calibri"/>
      <family val="2"/>
    </font>
    <font>
      <i/>
      <sz val="9"/>
      <color indexed="8"/>
      <name val="Arial"/>
      <family val="2"/>
    </font>
    <font>
      <b/>
      <u/>
      <sz val="9"/>
      <color theme="10"/>
      <name val="Arial"/>
      <family val="2"/>
    </font>
    <font>
      <sz val="16"/>
      <name val="Arial"/>
      <family val="2"/>
    </font>
    <font>
      <i/>
      <u/>
      <sz val="8"/>
      <name val="Arial"/>
      <family val="2"/>
    </font>
    <font>
      <u/>
      <sz val="11"/>
      <name val="Calibri"/>
      <family val="2"/>
      <scheme val="minor"/>
    </font>
    <font>
      <b/>
      <sz val="9"/>
      <color rgb="FF0077C8"/>
      <name val="Arial"/>
      <family val="2"/>
    </font>
    <font>
      <sz val="8"/>
      <name val="Calibri"/>
      <family val="2"/>
      <scheme val="minor"/>
    </font>
    <font>
      <b/>
      <sz val="9"/>
      <color rgb="FFFF0000"/>
      <name val="Arial"/>
      <family val="2"/>
    </font>
    <font>
      <sz val="8"/>
      <color theme="1"/>
      <name val="Calibri"/>
      <family val="2"/>
      <scheme val="minor"/>
    </font>
    <font>
      <b/>
      <sz val="9"/>
      <color theme="7" tint="-0.249977111117893"/>
      <name val="Arial"/>
      <family val="2"/>
    </font>
  </fonts>
  <fills count="15">
    <fill>
      <patternFill patternType="none"/>
    </fill>
    <fill>
      <patternFill patternType="gray125"/>
    </fill>
    <fill>
      <patternFill patternType="solid">
        <fgColor rgb="FF6F7070"/>
        <bgColor indexed="64"/>
      </patternFill>
    </fill>
    <fill>
      <patternFill patternType="solid">
        <fgColor rgb="FF003057"/>
        <bgColor indexed="64"/>
      </patternFill>
    </fill>
    <fill>
      <patternFill patternType="solid">
        <fgColor theme="0" tint="-4.9989318521683403E-2"/>
        <bgColor indexed="64"/>
      </patternFill>
    </fill>
    <fill>
      <patternFill patternType="solid">
        <fgColor rgb="FF0077C8"/>
        <bgColor indexed="64"/>
      </patternFill>
    </fill>
    <fill>
      <patternFill patternType="solid">
        <fgColor theme="0" tint="-0.249977111117893"/>
        <bgColor indexed="64"/>
      </patternFill>
    </fill>
    <fill>
      <patternFill patternType="solid">
        <fgColor theme="7" tint="0.79998168889431442"/>
        <bgColor indexed="64"/>
      </patternFill>
    </fill>
    <fill>
      <patternFill patternType="solid">
        <fgColor theme="7" tint="0.39997558519241921"/>
        <bgColor indexed="64"/>
      </patternFill>
    </fill>
    <fill>
      <patternFill patternType="solid">
        <fgColor rgb="FF92D050"/>
        <bgColor indexed="64"/>
      </patternFill>
    </fill>
    <fill>
      <patternFill patternType="solid">
        <fgColor rgb="FFFFFF00"/>
        <bgColor indexed="64"/>
      </patternFill>
    </fill>
    <fill>
      <patternFill patternType="solid">
        <fgColor rgb="FF00B0F0"/>
        <bgColor indexed="64"/>
      </patternFill>
    </fill>
    <fill>
      <patternFill patternType="solid">
        <fgColor theme="5" tint="0.79998168889431442"/>
        <bgColor indexed="64"/>
      </patternFill>
    </fill>
    <fill>
      <patternFill patternType="solid">
        <fgColor theme="0"/>
        <bgColor indexed="64"/>
      </patternFill>
    </fill>
    <fill>
      <patternFill patternType="solid">
        <fgColor rgb="FF00FFFF"/>
        <bgColor indexed="64"/>
      </patternFill>
    </fill>
  </fills>
  <borders count="77">
    <border>
      <left/>
      <right/>
      <top/>
      <bottom/>
      <diagonal/>
    </border>
    <border>
      <left style="medium">
        <color rgb="FF6F7070"/>
      </left>
      <right/>
      <top style="medium">
        <color rgb="FF6F7070"/>
      </top>
      <bottom style="medium">
        <color rgb="FF6F7070"/>
      </bottom>
      <diagonal/>
    </border>
    <border>
      <left/>
      <right/>
      <top style="medium">
        <color rgb="FF6F7070"/>
      </top>
      <bottom style="medium">
        <color rgb="FF6F7070"/>
      </bottom>
      <diagonal/>
    </border>
    <border>
      <left/>
      <right style="medium">
        <color rgb="FF6F7070"/>
      </right>
      <top style="medium">
        <color rgb="FF6F7070"/>
      </top>
      <bottom style="medium">
        <color rgb="FF6F7070"/>
      </bottom>
      <diagonal/>
    </border>
    <border>
      <left style="medium">
        <color theme="0" tint="-0.24994659260841701"/>
      </left>
      <right/>
      <top style="medium">
        <color theme="0" tint="-0.24994659260841701"/>
      </top>
      <bottom/>
      <diagonal/>
    </border>
    <border>
      <left/>
      <right/>
      <top style="medium">
        <color theme="0" tint="-0.24994659260841701"/>
      </top>
      <bottom/>
      <diagonal/>
    </border>
    <border>
      <left/>
      <right style="medium">
        <color theme="0" tint="-0.24994659260841701"/>
      </right>
      <top style="medium">
        <color theme="0" tint="-0.24994659260841701"/>
      </top>
      <bottom/>
      <diagonal/>
    </border>
    <border>
      <left style="medium">
        <color theme="0" tint="-0.24994659260841701"/>
      </left>
      <right/>
      <top/>
      <bottom style="medium">
        <color theme="0" tint="-0.24994659260841701"/>
      </bottom>
      <diagonal/>
    </border>
    <border>
      <left/>
      <right/>
      <top/>
      <bottom style="medium">
        <color theme="0" tint="-0.24994659260841701"/>
      </bottom>
      <diagonal/>
    </border>
    <border>
      <left/>
      <right style="medium">
        <color theme="0" tint="-0.24994659260841701"/>
      </right>
      <top/>
      <bottom style="medium">
        <color theme="0" tint="-0.24994659260841701"/>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medium">
        <color rgb="FFBFBFBF"/>
      </left>
      <right/>
      <top style="medium">
        <color rgb="FFBFBFBF"/>
      </top>
      <bottom style="medium">
        <color rgb="FFBFBFBF"/>
      </bottom>
      <diagonal/>
    </border>
    <border>
      <left/>
      <right/>
      <top style="medium">
        <color rgb="FFBFBFBF"/>
      </top>
      <bottom style="medium">
        <color rgb="FFBFBFBF"/>
      </bottom>
      <diagonal/>
    </border>
    <border>
      <left/>
      <right style="medium">
        <color rgb="FFBFBFBF"/>
      </right>
      <top style="medium">
        <color rgb="FFBFBFBF"/>
      </top>
      <bottom style="medium">
        <color rgb="FFBFBFB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theme="1"/>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thin">
        <color indexed="64"/>
      </left>
      <right style="thin">
        <color indexed="64"/>
      </right>
      <top/>
      <bottom style="thin">
        <color indexed="64"/>
      </bottom>
      <diagonal/>
    </border>
    <border>
      <left style="thin">
        <color theme="1"/>
      </left>
      <right/>
      <top style="thin">
        <color theme="1"/>
      </top>
      <bottom style="thin">
        <color theme="1"/>
      </bottom>
      <diagonal/>
    </border>
    <border>
      <left style="thin">
        <color indexed="64"/>
      </left>
      <right style="thin">
        <color indexed="64"/>
      </right>
      <top style="thin">
        <color indexed="64"/>
      </top>
      <bottom/>
      <diagonal/>
    </border>
    <border>
      <left style="thin">
        <color theme="1"/>
      </left>
      <right/>
      <top/>
      <bottom/>
      <diagonal/>
    </border>
    <border>
      <left style="thin">
        <color indexed="64"/>
      </left>
      <right/>
      <top style="medium">
        <color rgb="FFBFBFBF"/>
      </top>
      <bottom/>
      <diagonal/>
    </border>
    <border>
      <left/>
      <right/>
      <top style="medium">
        <color rgb="FFBFBFBF"/>
      </top>
      <bottom/>
      <diagonal/>
    </border>
    <border>
      <left/>
      <right style="thin">
        <color indexed="64"/>
      </right>
      <top style="medium">
        <color rgb="FFBFBFBF"/>
      </top>
      <bottom/>
      <diagonal/>
    </border>
    <border>
      <left style="thin">
        <color theme="1"/>
      </left>
      <right/>
      <top style="medium">
        <color rgb="FFBFBFBF"/>
      </top>
      <bottom/>
      <diagonal/>
    </border>
    <border>
      <left style="thin">
        <color indexed="64"/>
      </left>
      <right style="thin">
        <color indexed="64"/>
      </right>
      <top/>
      <bottom/>
      <diagonal/>
    </border>
    <border>
      <left style="thin">
        <color indexed="64"/>
      </left>
      <right style="thin">
        <color indexed="64"/>
      </right>
      <top style="medium">
        <color rgb="FFBFBFBF"/>
      </top>
      <bottom/>
      <diagonal/>
    </border>
    <border>
      <left/>
      <right style="thin">
        <color theme="1"/>
      </right>
      <top/>
      <bottom style="thin">
        <color indexed="64"/>
      </bottom>
      <diagonal/>
    </border>
    <border>
      <left/>
      <right style="thin">
        <color theme="1"/>
      </right>
      <top style="medium">
        <color rgb="FFBFBFBF"/>
      </top>
      <bottom/>
      <diagonal/>
    </border>
    <border>
      <left style="thin">
        <color theme="1"/>
      </left>
      <right/>
      <top/>
      <bottom style="thin">
        <color indexed="64"/>
      </bottom>
      <diagonal/>
    </border>
    <border>
      <left style="thin">
        <color theme="1"/>
      </left>
      <right style="thin">
        <color theme="1"/>
      </right>
      <top/>
      <bottom style="thin">
        <color theme="1"/>
      </bottom>
      <diagonal/>
    </border>
    <border>
      <left style="thin">
        <color theme="1"/>
      </left>
      <right style="thin">
        <color theme="1"/>
      </right>
      <top style="thin">
        <color theme="1"/>
      </top>
      <bottom/>
      <diagonal/>
    </border>
    <border>
      <left style="medium">
        <color theme="0" tint="-0.249977111117893"/>
      </left>
      <right/>
      <top style="medium">
        <color theme="0" tint="-0.249977111117893"/>
      </top>
      <bottom style="medium">
        <color theme="0" tint="-0.249977111117893"/>
      </bottom>
      <diagonal/>
    </border>
    <border>
      <left/>
      <right/>
      <top style="medium">
        <color theme="0" tint="-0.249977111117893"/>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top style="medium">
        <color theme="0" tint="-0.249977111117893"/>
      </top>
      <bottom/>
      <diagonal/>
    </border>
    <border>
      <left/>
      <right style="medium">
        <color theme="0" tint="-0.249977111117893"/>
      </right>
      <top style="medium">
        <color theme="0" tint="-0.249977111117893"/>
      </top>
      <bottom/>
      <diagonal/>
    </border>
    <border>
      <left style="medium">
        <color theme="0" tint="-0.249977111117893"/>
      </left>
      <right/>
      <top/>
      <bottom/>
      <diagonal/>
    </border>
    <border>
      <left/>
      <right style="medium">
        <color theme="0" tint="-0.249977111117893"/>
      </right>
      <top/>
      <bottom/>
      <diagonal/>
    </border>
    <border>
      <left style="medium">
        <color theme="0" tint="-0.249977111117893"/>
      </left>
      <right/>
      <top/>
      <bottom style="medium">
        <color theme="0" tint="-0.249977111117893"/>
      </bottom>
      <diagonal/>
    </border>
    <border>
      <left/>
      <right/>
      <top/>
      <bottom style="medium">
        <color theme="0" tint="-0.249977111117893"/>
      </bottom>
      <diagonal/>
    </border>
    <border>
      <left/>
      <right style="medium">
        <color theme="0" tint="-0.249977111117893"/>
      </right>
      <top/>
      <bottom style="medium">
        <color theme="0" tint="-0.249977111117893"/>
      </bottom>
      <diagonal/>
    </border>
    <border>
      <left style="thin">
        <color indexed="64"/>
      </left>
      <right/>
      <top style="medium">
        <color theme="0" tint="-0.249977111117893"/>
      </top>
      <bottom/>
      <diagonal/>
    </border>
    <border>
      <left/>
      <right style="thin">
        <color indexed="64"/>
      </right>
      <top style="medium">
        <color theme="0" tint="-0.249977111117893"/>
      </top>
      <bottom/>
      <diagonal/>
    </border>
    <border>
      <left style="medium">
        <color theme="0" tint="-0.24994659260841701"/>
      </left>
      <right style="thin">
        <color theme="0" tint="-0.24994659260841701"/>
      </right>
      <top style="medium">
        <color theme="0" tint="-0.24994659260841701"/>
      </top>
      <bottom style="thin">
        <color theme="0" tint="-0.24994659260841701"/>
      </bottom>
      <diagonal/>
    </border>
    <border>
      <left style="thin">
        <color theme="0" tint="-0.24994659260841701"/>
      </left>
      <right style="thin">
        <color theme="0" tint="-0.24994659260841701"/>
      </right>
      <top style="medium">
        <color theme="0" tint="-0.24994659260841701"/>
      </top>
      <bottom style="thin">
        <color theme="0" tint="-0.24994659260841701"/>
      </bottom>
      <diagonal/>
    </border>
    <border>
      <left style="thin">
        <color theme="0" tint="-0.24994659260841701"/>
      </left>
      <right style="medium">
        <color theme="0" tint="-0.24994659260841701"/>
      </right>
      <top style="medium">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medium">
        <color rgb="FFBFBFBF"/>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rgb="FFBFBFBF"/>
      </right>
      <top style="thin">
        <color theme="0" tint="-0.24994659260841701"/>
      </top>
      <bottom style="thin">
        <color theme="0" tint="-0.24994659260841701"/>
      </bottom>
      <diagonal/>
    </border>
    <border>
      <left/>
      <right style="medium">
        <color rgb="FFBFBFBF"/>
      </right>
      <top style="thin">
        <color theme="0" tint="-0.24994659260841701"/>
      </top>
      <bottom style="thin">
        <color theme="0" tint="-0.24994659260841701"/>
      </bottom>
      <diagonal/>
    </border>
    <border>
      <left style="medium">
        <color rgb="FFBFBFBF"/>
      </left>
      <right style="thin">
        <color theme="0" tint="-0.24994659260841701"/>
      </right>
      <top style="thin">
        <color theme="0" tint="-0.24994659260841701"/>
      </top>
      <bottom style="medium">
        <color rgb="FFBFBFBF"/>
      </bottom>
      <diagonal/>
    </border>
    <border>
      <left style="thin">
        <color theme="0" tint="-0.24994659260841701"/>
      </left>
      <right style="thin">
        <color theme="0" tint="-0.24994659260841701"/>
      </right>
      <top style="thin">
        <color theme="0" tint="-0.24994659260841701"/>
      </top>
      <bottom style="medium">
        <color rgb="FFBFBFBF"/>
      </bottom>
      <diagonal/>
    </border>
    <border>
      <left style="thin">
        <color theme="0" tint="-0.24994659260841701"/>
      </left>
      <right style="medium">
        <color rgb="FFBFBFBF"/>
      </right>
      <top style="thin">
        <color theme="0" tint="-0.24994659260841701"/>
      </top>
      <bottom style="medium">
        <color rgb="FFBFBFBF"/>
      </bottom>
      <diagonal/>
    </border>
    <border>
      <left style="medium">
        <color theme="0" tint="-0.24994659260841701"/>
      </left>
      <right/>
      <top/>
      <bottom/>
      <diagonal/>
    </border>
    <border>
      <left/>
      <right style="medium">
        <color theme="0" tint="-0.24994659260841701"/>
      </right>
      <top/>
      <bottom/>
      <diagonal/>
    </border>
    <border>
      <left style="thin">
        <color theme="0" tint="-0.24994659260841701"/>
      </left>
      <right style="medium">
        <color theme="0" tint="-0.24994659260841701"/>
      </right>
      <top style="thin">
        <color theme="0" tint="-0.24994659260841701"/>
      </top>
      <bottom style="thin">
        <color theme="0" tint="-0.24994659260841701"/>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s>
  <cellStyleXfs count="2">
    <xf numFmtId="0" fontId="0" fillId="0" borderId="0"/>
    <xf numFmtId="0" fontId="19" fillId="0" borderId="0" applyNumberFormat="0" applyFill="0" applyBorder="0" applyAlignment="0" applyProtection="0"/>
  </cellStyleXfs>
  <cellXfs count="401">
    <xf numFmtId="0" fontId="0" fillId="0" borderId="0" xfId="0"/>
    <xf numFmtId="0" fontId="5" fillId="2" borderId="4" xfId="0" applyFont="1" applyFill="1" applyBorder="1"/>
    <xf numFmtId="0" fontId="6" fillId="2" borderId="5" xfId="0" applyFont="1" applyFill="1" applyBorder="1"/>
    <xf numFmtId="0" fontId="5" fillId="2" borderId="5" xfId="0" applyFont="1" applyFill="1" applyBorder="1"/>
    <xf numFmtId="0" fontId="5" fillId="2" borderId="6" xfId="0" applyFont="1" applyFill="1" applyBorder="1"/>
    <xf numFmtId="0" fontId="5" fillId="2" borderId="7" xfId="0" applyFont="1" applyFill="1" applyBorder="1"/>
    <xf numFmtId="0" fontId="5" fillId="2" borderId="9" xfId="0" applyFont="1" applyFill="1" applyBorder="1"/>
    <xf numFmtId="0" fontId="2" fillId="2" borderId="4" xfId="0" applyFont="1" applyFill="1" applyBorder="1"/>
    <xf numFmtId="0" fontId="6" fillId="2" borderId="5" xfId="0" applyFont="1" applyFill="1" applyBorder="1" applyAlignment="1">
      <alignment vertical="center"/>
    </xf>
    <xf numFmtId="0" fontId="2" fillId="2" borderId="5" xfId="0" applyFont="1" applyFill="1" applyBorder="1"/>
    <xf numFmtId="0" fontId="2" fillId="2" borderId="6" xfId="0" applyFont="1" applyFill="1" applyBorder="1"/>
    <xf numFmtId="0" fontId="2" fillId="2" borderId="7" xfId="0" applyFont="1" applyFill="1" applyBorder="1"/>
    <xf numFmtId="0" fontId="2" fillId="2" borderId="9" xfId="0" applyFont="1" applyFill="1" applyBorder="1"/>
    <xf numFmtId="0" fontId="2" fillId="0" borderId="0" xfId="0" applyFont="1"/>
    <xf numFmtId="0" fontId="14" fillId="0" borderId="0" xfId="0" applyFont="1"/>
    <xf numFmtId="0" fontId="14" fillId="0" borderId="21" xfId="0" applyFont="1" applyBorder="1"/>
    <xf numFmtId="0" fontId="14" fillId="0" borderId="23" xfId="0" applyFont="1" applyBorder="1"/>
    <xf numFmtId="49" fontId="2" fillId="0" borderId="16" xfId="0" applyNumberFormat="1" applyFont="1" applyBorder="1" applyAlignment="1">
      <alignment horizontal="center" vertical="center"/>
    </xf>
    <xf numFmtId="49" fontId="2" fillId="0" borderId="16" xfId="0" applyNumberFormat="1" applyFont="1" applyBorder="1" applyAlignment="1">
      <alignment horizontal="center" vertical="center" wrapText="1"/>
    </xf>
    <xf numFmtId="0" fontId="12" fillId="0" borderId="0" xfId="0" applyFont="1" applyAlignment="1">
      <alignment horizontal="justify" vertical="center"/>
    </xf>
    <xf numFmtId="0" fontId="2" fillId="0" borderId="0" xfId="0" applyFont="1" applyAlignment="1">
      <alignment vertical="center" wrapText="1"/>
    </xf>
    <xf numFmtId="0" fontId="2" fillId="0" borderId="16" xfId="0" applyFont="1" applyBorder="1" applyAlignment="1">
      <alignment horizontal="center" vertical="center" wrapText="1"/>
    </xf>
    <xf numFmtId="0" fontId="23" fillId="0" borderId="0" xfId="0" applyFont="1" applyAlignment="1">
      <alignment horizontal="center" vertical="top"/>
    </xf>
    <xf numFmtId="0" fontId="23" fillId="0" borderId="0" xfId="0" applyFont="1"/>
    <xf numFmtId="0" fontId="2" fillId="0" borderId="0" xfId="0" applyFont="1" applyAlignment="1">
      <alignment horizontal="justify" vertical="center"/>
    </xf>
    <xf numFmtId="0" fontId="8" fillId="0" borderId="0" xfId="0" applyFont="1" applyAlignment="1">
      <alignment horizontal="center" vertical="center" wrapText="1"/>
    </xf>
    <xf numFmtId="0" fontId="22" fillId="0" borderId="0" xfId="0" applyFont="1" applyAlignment="1">
      <alignment horizontal="justify" vertical="center" wrapText="1"/>
    </xf>
    <xf numFmtId="0" fontId="22" fillId="0" borderId="0" xfId="0" applyFont="1" applyAlignment="1">
      <alignment horizontal="justify" vertical="center"/>
    </xf>
    <xf numFmtId="0" fontId="2" fillId="0" borderId="0" xfId="0" applyFont="1" applyAlignment="1">
      <alignment horizontal="center" vertical="center"/>
    </xf>
    <xf numFmtId="0" fontId="2" fillId="0" borderId="0" xfId="0" applyFont="1" applyAlignment="1">
      <alignment vertical="center"/>
    </xf>
    <xf numFmtId="0" fontId="12" fillId="0" borderId="0" xfId="0" applyFont="1" applyAlignment="1">
      <alignment horizontal="justify" vertical="center" wrapText="1"/>
    </xf>
    <xf numFmtId="0" fontId="2" fillId="0" borderId="0" xfId="0" applyFont="1" applyAlignment="1">
      <alignment horizontal="center" wrapText="1"/>
    </xf>
    <xf numFmtId="0" fontId="17" fillId="0" borderId="0" xfId="0" applyFont="1" applyAlignment="1">
      <alignment horizontal="right" vertical="center" wrapText="1"/>
    </xf>
    <xf numFmtId="0" fontId="0" fillId="0" borderId="0" xfId="0" applyAlignment="1">
      <alignment textRotation="90"/>
    </xf>
    <xf numFmtId="49" fontId="2" fillId="0" borderId="27" xfId="0" applyNumberFormat="1" applyFont="1" applyBorder="1" applyAlignment="1">
      <alignment horizontal="center" vertical="center"/>
    </xf>
    <xf numFmtId="0" fontId="15" fillId="0" borderId="21" xfId="0" applyFont="1" applyBorder="1" applyAlignment="1">
      <alignment horizontal="justify" vertical="center"/>
    </xf>
    <xf numFmtId="0" fontId="10" fillId="0" borderId="16" xfId="0" applyFont="1" applyBorder="1" applyAlignment="1">
      <alignment horizontal="center" vertical="center" wrapText="1"/>
    </xf>
    <xf numFmtId="0" fontId="9" fillId="0" borderId="0" xfId="0" applyFont="1" applyAlignment="1">
      <alignment horizontal="left" vertical="center"/>
    </xf>
    <xf numFmtId="0" fontId="13" fillId="0" borderId="0" xfId="0" applyFont="1"/>
    <xf numFmtId="0" fontId="10" fillId="0" borderId="0" xfId="0" applyFont="1"/>
    <xf numFmtId="0" fontId="24" fillId="0" borderId="0" xfId="0" applyFont="1"/>
    <xf numFmtId="0" fontId="2" fillId="0" borderId="12" xfId="0" applyFont="1" applyBorder="1"/>
    <xf numFmtId="0" fontId="14" fillId="0" borderId="0" xfId="0" applyFont="1" applyAlignment="1">
      <alignment horizontal="center" vertical="center"/>
    </xf>
    <xf numFmtId="0" fontId="13" fillId="0" borderId="21" xfId="0" applyFont="1" applyBorder="1"/>
    <xf numFmtId="0" fontId="14" fillId="0" borderId="0" xfId="0" applyFont="1" applyAlignment="1">
      <alignment horizontal="center"/>
    </xf>
    <xf numFmtId="49" fontId="10" fillId="0" borderId="16" xfId="0" applyNumberFormat="1" applyFont="1" applyBorder="1" applyAlignment="1">
      <alignment horizontal="center" vertical="center" wrapText="1"/>
    </xf>
    <xf numFmtId="0" fontId="10" fillId="0" borderId="27" xfId="0" applyFont="1" applyBorder="1" applyAlignment="1">
      <alignment horizontal="center" vertical="center" wrapText="1"/>
    </xf>
    <xf numFmtId="0" fontId="25" fillId="0" borderId="0" xfId="0" applyFont="1"/>
    <xf numFmtId="49" fontId="2" fillId="0" borderId="26" xfId="0" applyNumberFormat="1" applyFont="1" applyBorder="1" applyAlignment="1">
      <alignment horizontal="center" vertical="center"/>
    </xf>
    <xf numFmtId="49" fontId="2" fillId="0" borderId="28" xfId="0" applyNumberFormat="1" applyFont="1" applyBorder="1" applyAlignment="1">
      <alignment horizontal="center" vertical="center"/>
    </xf>
    <xf numFmtId="0" fontId="2" fillId="0" borderId="0" xfId="0" applyFont="1" applyAlignment="1">
      <alignment horizontal="justify" vertical="center" wrapText="1"/>
    </xf>
    <xf numFmtId="0" fontId="2" fillId="0" borderId="0" xfId="0" applyFont="1" applyAlignment="1">
      <alignment horizontal="center" vertical="center" wrapText="1"/>
    </xf>
    <xf numFmtId="0" fontId="2" fillId="0" borderId="0" xfId="0" applyFont="1" applyAlignment="1">
      <alignment wrapText="1"/>
    </xf>
    <xf numFmtId="0" fontId="2" fillId="0" borderId="21" xfId="0" applyFont="1" applyBorder="1"/>
    <xf numFmtId="0" fontId="30" fillId="0" borderId="21" xfId="0" applyFont="1" applyBorder="1" applyAlignment="1">
      <alignment horizontal="center" vertical="top"/>
    </xf>
    <xf numFmtId="0" fontId="30" fillId="0" borderId="23" xfId="0" applyFont="1" applyBorder="1" applyAlignment="1">
      <alignment horizontal="center" vertical="top"/>
    </xf>
    <xf numFmtId="0" fontId="7" fillId="0" borderId="0" xfId="0" applyFont="1" applyAlignment="1">
      <alignment horizontal="center" vertical="center" wrapText="1"/>
    </xf>
    <xf numFmtId="0" fontId="0" fillId="0" borderId="30" xfId="0" applyBorder="1"/>
    <xf numFmtId="0" fontId="1" fillId="0" borderId="0" xfId="0" applyFont="1" applyAlignment="1">
      <alignment horizontal="center" vertical="center" wrapText="1"/>
    </xf>
    <xf numFmtId="0" fontId="10" fillId="0" borderId="0" xfId="0" applyFont="1" applyAlignment="1">
      <alignment horizontal="justify" vertical="center" wrapText="1"/>
    </xf>
    <xf numFmtId="0" fontId="0" fillId="0" borderId="0" xfId="0" applyAlignment="1">
      <alignment horizontal="center"/>
    </xf>
    <xf numFmtId="0" fontId="8" fillId="0" borderId="0" xfId="0" applyFont="1" applyAlignment="1">
      <alignment horizontal="center" vertical="top" wrapText="1"/>
    </xf>
    <xf numFmtId="0" fontId="2" fillId="0" borderId="0" xfId="0" applyFont="1" applyAlignment="1">
      <alignment horizontal="center" vertical="top" wrapText="1"/>
    </xf>
    <xf numFmtId="0" fontId="10" fillId="0" borderId="0" xfId="0" applyFont="1" applyAlignment="1">
      <alignment horizontal="center" vertical="top" wrapText="1"/>
    </xf>
    <xf numFmtId="0" fontId="34" fillId="0" borderId="0" xfId="0" applyFont="1" applyAlignment="1">
      <alignment wrapText="1"/>
    </xf>
    <xf numFmtId="0" fontId="14" fillId="0" borderId="0" xfId="0" applyFont="1" applyAlignment="1">
      <alignment wrapText="1"/>
    </xf>
    <xf numFmtId="0" fontId="23" fillId="0" borderId="0" xfId="0" applyFont="1" applyAlignment="1">
      <alignment horizontal="center" vertical="top" wrapText="1"/>
    </xf>
    <xf numFmtId="0" fontId="14" fillId="0" borderId="0" xfId="0" applyFont="1" applyAlignment="1">
      <alignment horizontal="center" vertical="top" wrapText="1"/>
    </xf>
    <xf numFmtId="0" fontId="8" fillId="0" borderId="0" xfId="0" applyFont="1" applyAlignment="1">
      <alignment vertical="top" wrapText="1"/>
    </xf>
    <xf numFmtId="0" fontId="11" fillId="0" borderId="0" xfId="0" applyFont="1" applyAlignment="1">
      <alignment horizontal="center" vertical="top" wrapText="1"/>
    </xf>
    <xf numFmtId="0" fontId="0" fillId="0" borderId="0" xfId="0" applyAlignment="1">
      <alignment wrapText="1"/>
    </xf>
    <xf numFmtId="0" fontId="11" fillId="0" borderId="0" xfId="0" applyFont="1" applyAlignment="1">
      <alignment vertical="center"/>
    </xf>
    <xf numFmtId="49" fontId="2" fillId="0" borderId="40" xfId="0" applyNumberFormat="1" applyFont="1" applyBorder="1" applyAlignment="1">
      <alignment horizontal="center" vertical="center" wrapText="1"/>
    </xf>
    <xf numFmtId="49" fontId="2" fillId="0" borderId="26" xfId="0" applyNumberFormat="1" applyFont="1" applyBorder="1" applyAlignment="1">
      <alignment horizontal="center" vertical="center" wrapText="1"/>
    </xf>
    <xf numFmtId="49" fontId="2" fillId="0" borderId="41" xfId="0" applyNumberFormat="1" applyFont="1" applyBorder="1" applyAlignment="1">
      <alignment horizontal="center" vertical="center" wrapText="1"/>
    </xf>
    <xf numFmtId="49" fontId="2" fillId="0" borderId="41" xfId="0" applyNumberFormat="1" applyFont="1" applyBorder="1" applyAlignment="1">
      <alignment horizontal="center" vertical="center"/>
    </xf>
    <xf numFmtId="49" fontId="2" fillId="0" borderId="40" xfId="0" applyNumberFormat="1" applyFont="1" applyBorder="1" applyAlignment="1">
      <alignment horizontal="center" vertical="center"/>
    </xf>
    <xf numFmtId="0" fontId="9" fillId="0" borderId="0" xfId="0" applyFont="1" applyAlignment="1">
      <alignment vertical="center"/>
    </xf>
    <xf numFmtId="0" fontId="10" fillId="0" borderId="0" xfId="0" applyFont="1" applyAlignment="1">
      <alignment horizontal="justify" vertical="top" wrapText="1"/>
    </xf>
    <xf numFmtId="0" fontId="11" fillId="0" borderId="0" xfId="0" applyFont="1" applyAlignment="1">
      <alignment vertical="top" wrapText="1"/>
    </xf>
    <xf numFmtId="0" fontId="10" fillId="0" borderId="0" xfId="0" applyFont="1" applyAlignment="1">
      <alignment vertical="top" wrapText="1"/>
    </xf>
    <xf numFmtId="0" fontId="10" fillId="0" borderId="0" xfId="0" applyFont="1" applyAlignment="1">
      <alignment vertical="center" wrapText="1"/>
    </xf>
    <xf numFmtId="0" fontId="10" fillId="0" borderId="0" xfId="0" applyFont="1" applyAlignment="1">
      <alignment vertical="center"/>
    </xf>
    <xf numFmtId="0" fontId="12" fillId="0" borderId="42" xfId="0" applyFont="1" applyBorder="1" applyAlignment="1">
      <alignment wrapText="1"/>
    </xf>
    <xf numFmtId="0" fontId="12" fillId="0" borderId="44" xfId="0" applyFont="1" applyBorder="1" applyAlignment="1">
      <alignment wrapText="1"/>
    </xf>
    <xf numFmtId="0" fontId="14" fillId="0" borderId="45" xfId="0" applyFont="1" applyBorder="1"/>
    <xf numFmtId="0" fontId="14" fillId="0" borderId="46" xfId="0" applyFont="1" applyBorder="1"/>
    <xf numFmtId="0" fontId="14" fillId="0" borderId="47" xfId="0" applyFont="1" applyBorder="1"/>
    <xf numFmtId="0" fontId="14" fillId="0" borderId="48" xfId="0" applyFont="1" applyBorder="1"/>
    <xf numFmtId="0" fontId="14" fillId="0" borderId="49" xfId="0" applyFont="1" applyBorder="1"/>
    <xf numFmtId="0" fontId="14" fillId="0" borderId="50" xfId="0" applyFont="1" applyBorder="1"/>
    <xf numFmtId="0" fontId="14" fillId="0" borderId="51" xfId="0" applyFont="1" applyBorder="1"/>
    <xf numFmtId="0" fontId="14" fillId="0" borderId="52" xfId="0" applyFont="1" applyBorder="1"/>
    <xf numFmtId="0" fontId="8" fillId="0" borderId="45" xfId="0" applyFont="1" applyBorder="1" applyAlignment="1">
      <alignment vertical="center"/>
    </xf>
    <xf numFmtId="0" fontId="8" fillId="0" borderId="46" xfId="0" applyFont="1" applyBorder="1" applyAlignment="1">
      <alignment vertical="center"/>
    </xf>
    <xf numFmtId="0" fontId="8" fillId="0" borderId="47" xfId="0" applyFont="1" applyBorder="1" applyAlignment="1">
      <alignment vertical="center"/>
    </xf>
    <xf numFmtId="0" fontId="11" fillId="0" borderId="50" xfId="0" applyFont="1" applyBorder="1" applyAlignment="1">
      <alignment vertical="center"/>
    </xf>
    <xf numFmtId="0" fontId="11" fillId="0" borderId="52" xfId="0" applyFont="1" applyBorder="1" applyAlignment="1">
      <alignment vertical="center"/>
    </xf>
    <xf numFmtId="0" fontId="35" fillId="0" borderId="0" xfId="0" applyFont="1" applyAlignment="1">
      <alignment horizontal="center" vertical="center" wrapText="1"/>
    </xf>
    <xf numFmtId="0" fontId="36" fillId="0" borderId="0" xfId="0" applyFont="1"/>
    <xf numFmtId="0" fontId="18" fillId="0" borderId="0" xfId="0" applyFont="1" applyAlignment="1">
      <alignment vertical="center"/>
    </xf>
    <xf numFmtId="0" fontId="7" fillId="0" borderId="0" xfId="0" applyFont="1" applyAlignment="1">
      <alignment vertical="center" wrapText="1"/>
    </xf>
    <xf numFmtId="0" fontId="27" fillId="0" borderId="21" xfId="0" applyFont="1" applyBorder="1" applyAlignment="1">
      <alignment horizontal="left" vertical="center"/>
    </xf>
    <xf numFmtId="0" fontId="22" fillId="0" borderId="0" xfId="0" applyFont="1" applyAlignment="1">
      <alignment vertical="center" wrapText="1"/>
    </xf>
    <xf numFmtId="0" fontId="10" fillId="0" borderId="21" xfId="0" applyFont="1" applyBorder="1"/>
    <xf numFmtId="0" fontId="10" fillId="0" borderId="21" xfId="0" applyFont="1" applyBorder="1" applyAlignment="1">
      <alignment horizontal="left" vertical="center" indent="4"/>
    </xf>
    <xf numFmtId="0" fontId="10" fillId="0" borderId="23" xfId="0" applyFont="1" applyBorder="1"/>
    <xf numFmtId="0" fontId="0" fillId="0" borderId="0" xfId="0" applyAlignment="1">
      <alignment vertical="center"/>
    </xf>
    <xf numFmtId="0" fontId="25" fillId="0" borderId="0" xfId="0" applyFont="1" applyAlignment="1">
      <alignment vertical="center"/>
    </xf>
    <xf numFmtId="0" fontId="0" fillId="0" borderId="0" xfId="0" applyAlignment="1">
      <alignment vertical="center" wrapText="1"/>
    </xf>
    <xf numFmtId="0" fontId="9" fillId="4" borderId="58" xfId="0" applyFont="1" applyFill="1" applyBorder="1" applyAlignment="1">
      <alignment horizontal="center" vertical="center" wrapText="1"/>
    </xf>
    <xf numFmtId="0" fontId="0" fillId="0" borderId="0" xfId="0" applyAlignment="1">
      <alignment vertical="top"/>
    </xf>
    <xf numFmtId="0" fontId="21" fillId="0" borderId="62" xfId="0" applyFont="1" applyBorder="1" applyAlignment="1">
      <alignment horizontal="center" vertical="center" wrapText="1"/>
    </xf>
    <xf numFmtId="0" fontId="21" fillId="0" borderId="65" xfId="0" applyFont="1" applyBorder="1" applyAlignment="1">
      <alignment horizontal="center" vertical="center" wrapText="1"/>
    </xf>
    <xf numFmtId="0" fontId="35" fillId="0" borderId="0" xfId="0" applyFont="1" applyAlignment="1">
      <alignment horizontal="center" vertical="center"/>
    </xf>
    <xf numFmtId="0" fontId="37" fillId="0" borderId="0" xfId="0" applyFont="1"/>
    <xf numFmtId="0" fontId="10" fillId="0" borderId="0" xfId="0" applyFont="1" applyAlignment="1">
      <alignment horizontal="left" vertical="center" wrapText="1"/>
    </xf>
    <xf numFmtId="0" fontId="11" fillId="0" borderId="0" xfId="0" applyFont="1" applyAlignment="1">
      <alignment horizontal="justify" vertical="top" wrapText="1"/>
    </xf>
    <xf numFmtId="49" fontId="2" fillId="0" borderId="16" xfId="0" quotePrefix="1" applyNumberFormat="1" applyFont="1" applyBorder="1" applyAlignment="1">
      <alignment horizontal="center" vertical="center" wrapText="1"/>
    </xf>
    <xf numFmtId="0" fontId="0" fillId="0" borderId="21" xfId="0" applyBorder="1"/>
    <xf numFmtId="0" fontId="0" fillId="0" borderId="23" xfId="0" applyBorder="1"/>
    <xf numFmtId="0" fontId="0" fillId="0" borderId="10" xfId="0" applyBorder="1"/>
    <xf numFmtId="0" fontId="2" fillId="0" borderId="4" xfId="0" applyFont="1" applyBorder="1" applyAlignment="1">
      <alignment vertical="center"/>
    </xf>
    <xf numFmtId="0" fontId="2" fillId="0" borderId="5" xfId="0" applyFont="1" applyBorder="1" applyAlignment="1">
      <alignment vertical="center"/>
    </xf>
    <xf numFmtId="0" fontId="2" fillId="0" borderId="6" xfId="0" applyFont="1" applyBorder="1" applyAlignment="1">
      <alignment vertical="center"/>
    </xf>
    <xf numFmtId="0" fontId="2" fillId="0" borderId="68" xfId="0" applyFont="1" applyBorder="1" applyAlignment="1">
      <alignment vertical="center"/>
    </xf>
    <xf numFmtId="0" fontId="2" fillId="0" borderId="69" xfId="0" applyFont="1" applyBorder="1" applyAlignment="1">
      <alignment vertical="center"/>
    </xf>
    <xf numFmtId="0" fontId="2" fillId="0" borderId="7" xfId="0" applyFont="1" applyBorder="1" applyAlignment="1">
      <alignment vertical="center"/>
    </xf>
    <xf numFmtId="0" fontId="2" fillId="0" borderId="8" xfId="0" applyFont="1" applyBorder="1" applyAlignment="1">
      <alignment horizontal="justify" vertical="center"/>
    </xf>
    <xf numFmtId="0" fontId="2" fillId="0" borderId="9" xfId="0" applyFont="1" applyBorder="1" applyAlignment="1">
      <alignment vertical="center"/>
    </xf>
    <xf numFmtId="0" fontId="2" fillId="0" borderId="5" xfId="0" applyFont="1" applyBorder="1" applyAlignment="1">
      <alignment horizontal="justify" vertical="center"/>
    </xf>
    <xf numFmtId="0" fontId="2" fillId="0" borderId="8" xfId="0" applyFont="1" applyBorder="1" applyAlignment="1">
      <alignment vertical="center"/>
    </xf>
    <xf numFmtId="0" fontId="14" fillId="0" borderId="0" xfId="0" applyFont="1" applyAlignment="1">
      <alignment vertical="center" wrapText="1"/>
    </xf>
    <xf numFmtId="0" fontId="32" fillId="0" borderId="0" xfId="0" applyFont="1" applyAlignment="1">
      <alignment horizontal="center" vertical="center"/>
    </xf>
    <xf numFmtId="0" fontId="0" fillId="0" borderId="0" xfId="0" applyAlignment="1">
      <alignment horizontal="left" vertical="center" indent="4"/>
    </xf>
    <xf numFmtId="0" fontId="0" fillId="0" borderId="0" xfId="0" applyAlignment="1">
      <alignment horizontal="justify"/>
    </xf>
    <xf numFmtId="0" fontId="3" fillId="0" borderId="0" xfId="0" applyFont="1" applyAlignment="1">
      <alignment horizontal="justify" vertical="center" wrapText="1"/>
    </xf>
    <xf numFmtId="0" fontId="0" fillId="0" borderId="0" xfId="0" applyAlignment="1">
      <alignment textRotation="90" wrapText="1"/>
    </xf>
    <xf numFmtId="0" fontId="10" fillId="0" borderId="0" xfId="0" applyFont="1" applyAlignment="1">
      <alignment horizontal="center" vertical="center" wrapText="1"/>
    </xf>
    <xf numFmtId="0" fontId="11" fillId="0" borderId="16" xfId="0" applyFont="1" applyBorder="1" applyAlignment="1">
      <alignment horizontal="center" vertical="center" wrapText="1"/>
    </xf>
    <xf numFmtId="0" fontId="8" fillId="0" borderId="0" xfId="0" applyFont="1" applyAlignment="1">
      <alignment horizontal="justify" vertical="top" wrapText="1"/>
    </xf>
    <xf numFmtId="0" fontId="2" fillId="0" borderId="16" xfId="0" applyFont="1" applyBorder="1" applyAlignment="1">
      <alignment horizontal="center" vertical="center" textRotation="90" wrapText="1"/>
    </xf>
    <xf numFmtId="0" fontId="8" fillId="0" borderId="0" xfId="0" applyFont="1" applyAlignment="1">
      <alignment horizontal="justify" vertical="top"/>
    </xf>
    <xf numFmtId="0" fontId="11" fillId="0" borderId="0" xfId="0" applyFont="1" applyAlignment="1">
      <alignment horizontal="justify" vertical="top"/>
    </xf>
    <xf numFmtId="0" fontId="2" fillId="0" borderId="16" xfId="0" applyFont="1" applyBorder="1" applyAlignment="1">
      <alignment horizontal="center" vertical="center" textRotation="90"/>
    </xf>
    <xf numFmtId="49" fontId="2" fillId="0" borderId="0" xfId="0" applyNumberFormat="1" applyFont="1" applyAlignment="1">
      <alignment horizontal="center" vertical="center"/>
    </xf>
    <xf numFmtId="0" fontId="2" fillId="0" borderId="29" xfId="0" applyFont="1" applyBorder="1" applyAlignment="1">
      <alignment horizontal="center" vertical="center" textRotation="90" wrapText="1"/>
    </xf>
    <xf numFmtId="0" fontId="2" fillId="0" borderId="20" xfId="0" applyFont="1" applyBorder="1" applyAlignment="1">
      <alignment horizontal="center" vertical="center" textRotation="90" wrapText="1"/>
    </xf>
    <xf numFmtId="0" fontId="10" fillId="0" borderId="0" xfId="0" applyFont="1" applyAlignment="1">
      <alignment horizontal="center" vertical="center"/>
    </xf>
    <xf numFmtId="0" fontId="10" fillId="0" borderId="0" xfId="0" applyFont="1" applyAlignment="1">
      <alignment horizontal="left" vertical="center"/>
    </xf>
    <xf numFmtId="0" fontId="2" fillId="0" borderId="35" xfId="0" applyFont="1" applyBorder="1" applyAlignment="1">
      <alignment horizontal="center" vertical="center" textRotation="90" wrapText="1"/>
    </xf>
    <xf numFmtId="0" fontId="8" fillId="0" borderId="16" xfId="0" applyFont="1" applyBorder="1" applyAlignment="1">
      <alignment horizontal="center" vertical="center" textRotation="90" wrapText="1"/>
    </xf>
    <xf numFmtId="0" fontId="33" fillId="0" borderId="16" xfId="0" applyFont="1" applyBorder="1" applyAlignment="1">
      <alignment horizontal="center" vertical="center" wrapText="1"/>
    </xf>
    <xf numFmtId="0" fontId="8" fillId="0" borderId="0" xfId="0" applyFont="1" applyAlignment="1">
      <alignment horizontal="left" vertical="center" wrapText="1"/>
    </xf>
    <xf numFmtId="0" fontId="27" fillId="0" borderId="21" xfId="0" applyFont="1" applyBorder="1" applyAlignment="1">
      <alignment horizontal="justify" vertical="top" wrapText="1"/>
    </xf>
    <xf numFmtId="0" fontId="14" fillId="0" borderId="21" xfId="0" applyFont="1" applyBorder="1" applyAlignment="1">
      <alignment vertical="center"/>
    </xf>
    <xf numFmtId="49" fontId="10" fillId="0" borderId="23" xfId="0" applyNumberFormat="1" applyFont="1" applyBorder="1" applyAlignment="1">
      <alignment horizontal="center" vertical="center"/>
    </xf>
    <xf numFmtId="49" fontId="10" fillId="0" borderId="17" xfId="0" applyNumberFormat="1" applyFont="1" applyBorder="1" applyAlignment="1">
      <alignment horizontal="center" vertical="center"/>
    </xf>
    <xf numFmtId="49" fontId="2" fillId="0" borderId="17" xfId="0" applyNumberFormat="1" applyFont="1" applyBorder="1" applyAlignment="1">
      <alignment horizontal="center" vertical="center"/>
    </xf>
    <xf numFmtId="0" fontId="8" fillId="0" borderId="0" xfId="0" applyFont="1" applyAlignment="1">
      <alignment vertical="center"/>
    </xf>
    <xf numFmtId="0" fontId="2" fillId="0" borderId="16" xfId="0" applyFont="1" applyBorder="1" applyAlignment="1" applyProtection="1">
      <alignment horizontal="center" vertical="center" wrapText="1"/>
      <protection locked="0"/>
    </xf>
    <xf numFmtId="0" fontId="2" fillId="6" borderId="0" xfId="0" applyFont="1" applyFill="1" applyAlignment="1">
      <alignment vertical="center"/>
    </xf>
    <xf numFmtId="0" fontId="0" fillId="6" borderId="0" xfId="0" applyFill="1"/>
    <xf numFmtId="0" fontId="2" fillId="6" borderId="0" xfId="0" applyFont="1" applyFill="1" applyAlignment="1">
      <alignment horizontal="center" vertical="center" wrapText="1"/>
    </xf>
    <xf numFmtId="0" fontId="14" fillId="6" borderId="0" xfId="0" applyFont="1" applyFill="1"/>
    <xf numFmtId="0" fontId="0" fillId="6" borderId="0" xfId="0" applyFill="1" applyAlignment="1">
      <alignment textRotation="90"/>
    </xf>
    <xf numFmtId="0" fontId="33" fillId="0" borderId="16" xfId="0" applyFont="1" applyBorder="1" applyAlignment="1" applyProtection="1">
      <alignment horizontal="center" vertical="center" wrapText="1"/>
      <protection locked="0"/>
    </xf>
    <xf numFmtId="0" fontId="14" fillId="0" borderId="30" xfId="0" applyFont="1" applyBorder="1"/>
    <xf numFmtId="0" fontId="14" fillId="0" borderId="39" xfId="0" applyFont="1" applyBorder="1"/>
    <xf numFmtId="0" fontId="31" fillId="0" borderId="0" xfId="0" applyFont="1" applyAlignment="1">
      <alignment horizontal="center" vertical="center" wrapText="1"/>
    </xf>
    <xf numFmtId="0" fontId="0" fillId="7" borderId="16" xfId="0" applyFill="1" applyBorder="1" applyAlignment="1">
      <alignment horizontal="center" textRotation="90"/>
    </xf>
    <xf numFmtId="0" fontId="0" fillId="8" borderId="16" xfId="0" applyFill="1" applyBorder="1" applyAlignment="1">
      <alignment horizontal="center" textRotation="90"/>
    </xf>
    <xf numFmtId="0" fontId="0" fillId="0" borderId="35" xfId="0" applyBorder="1"/>
    <xf numFmtId="0" fontId="0" fillId="0" borderId="35" xfId="0" applyBorder="1" applyAlignment="1">
      <alignment horizontal="center"/>
    </xf>
    <xf numFmtId="0" fontId="0" fillId="0" borderId="35" xfId="0" applyBorder="1" applyAlignment="1">
      <alignment horizontal="left"/>
    </xf>
    <xf numFmtId="0" fontId="24" fillId="0" borderId="0" xfId="0" applyFont="1" applyAlignment="1">
      <alignment horizontal="center"/>
    </xf>
    <xf numFmtId="0" fontId="0" fillId="0" borderId="27" xfId="0" applyBorder="1" applyAlignment="1">
      <alignment horizontal="left"/>
    </xf>
    <xf numFmtId="0" fontId="0" fillId="0" borderId="27" xfId="0" applyBorder="1" applyAlignment="1">
      <alignment horizontal="center"/>
    </xf>
    <xf numFmtId="0" fontId="41" fillId="0" borderId="0" xfId="0" applyFont="1" applyAlignment="1">
      <alignment horizontal="center"/>
    </xf>
    <xf numFmtId="0" fontId="0" fillId="0" borderId="35" xfId="0" applyBorder="1" applyAlignment="1">
      <alignment horizontal="left" vertical="top"/>
    </xf>
    <xf numFmtId="0" fontId="0" fillId="10" borderId="0" xfId="0" applyFill="1" applyAlignment="1">
      <alignment horizontal="center"/>
    </xf>
    <xf numFmtId="0" fontId="0" fillId="10" borderId="0" xfId="0" applyFill="1"/>
    <xf numFmtId="0" fontId="44" fillId="0" borderId="0" xfId="0" applyFont="1" applyAlignment="1">
      <alignment vertical="center"/>
    </xf>
    <xf numFmtId="0" fontId="45" fillId="0" borderId="0" xfId="0" applyFont="1" applyAlignment="1">
      <alignment horizontal="left"/>
    </xf>
    <xf numFmtId="0" fontId="45" fillId="0" borderId="0" xfId="0" applyFont="1" applyAlignment="1">
      <alignment horizontal="center"/>
    </xf>
    <xf numFmtId="0" fontId="45" fillId="0" borderId="0" xfId="0" applyFont="1" applyAlignment="1">
      <alignment horizontal="left" vertical="center"/>
    </xf>
    <xf numFmtId="0" fontId="45" fillId="0" borderId="0" xfId="0" applyFont="1" applyAlignment="1">
      <alignment horizontal="center" vertical="center"/>
    </xf>
    <xf numFmtId="0" fontId="0" fillId="0" borderId="74" xfId="0" applyBorder="1"/>
    <xf numFmtId="0" fontId="0" fillId="0" borderId="75" xfId="0" applyBorder="1"/>
    <xf numFmtId="0" fontId="0" fillId="9" borderId="75" xfId="0" applyFill="1" applyBorder="1"/>
    <xf numFmtId="0" fontId="0" fillId="9" borderId="76" xfId="0" applyFill="1" applyBorder="1"/>
    <xf numFmtId="0" fontId="0" fillId="12" borderId="16" xfId="0" applyFill="1" applyBorder="1" applyAlignment="1">
      <alignment horizontal="center"/>
    </xf>
    <xf numFmtId="0" fontId="0" fillId="11" borderId="16" xfId="0" applyFill="1" applyBorder="1" applyAlignment="1">
      <alignment horizontal="center"/>
    </xf>
    <xf numFmtId="0" fontId="2" fillId="10" borderId="0" xfId="0" applyFont="1" applyFill="1" applyAlignment="1">
      <alignment horizontal="center" vertical="center" wrapText="1"/>
    </xf>
    <xf numFmtId="0" fontId="0" fillId="14" borderId="0" xfId="0" applyFill="1"/>
    <xf numFmtId="0" fontId="3" fillId="0" borderId="0" xfId="0" applyFont="1" applyAlignment="1">
      <alignment horizontal="justify" vertical="center" wrapText="1"/>
    </xf>
    <xf numFmtId="0" fontId="3" fillId="0" borderId="0" xfId="1" applyFont="1" applyFill="1" applyAlignment="1">
      <alignment horizontal="justify" vertical="center" wrapText="1"/>
    </xf>
    <xf numFmtId="0" fontId="1" fillId="0" borderId="0" xfId="0" applyFont="1" applyAlignment="1">
      <alignment horizontal="center" wrapText="1"/>
    </xf>
    <xf numFmtId="0" fontId="1" fillId="0" borderId="0" xfId="0" applyFont="1" applyAlignment="1">
      <alignment horizontal="center"/>
    </xf>
    <xf numFmtId="0" fontId="1" fillId="0" borderId="0" xfId="0" applyFont="1" applyAlignment="1">
      <alignment horizontal="center" vertical="center" wrapText="1"/>
    </xf>
    <xf numFmtId="0" fontId="1" fillId="0" borderId="0" xfId="0" applyFont="1" applyAlignment="1">
      <alignment horizontal="center" vertical="center"/>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10" fillId="0" borderId="10" xfId="0" applyFont="1" applyBorder="1" applyAlignment="1" applyProtection="1">
      <alignment horizontal="center" vertical="center" wrapText="1"/>
      <protection locked="0"/>
    </xf>
    <xf numFmtId="0" fontId="10" fillId="0" borderId="11" xfId="0" applyFont="1" applyBorder="1" applyAlignment="1" applyProtection="1">
      <alignment horizontal="center" vertical="center" wrapText="1"/>
      <protection locked="0"/>
    </xf>
    <xf numFmtId="0" fontId="10" fillId="0" borderId="0" xfId="0" applyFont="1" applyAlignment="1">
      <alignment horizontal="justify" vertical="center" wrapText="1"/>
    </xf>
    <xf numFmtId="0" fontId="10" fillId="0" borderId="0" xfId="0" applyFont="1" applyAlignment="1" applyProtection="1">
      <alignment horizontal="justify" vertical="center" wrapText="1"/>
      <protection locked="0"/>
    </xf>
    <xf numFmtId="0" fontId="11" fillId="0" borderId="17" xfId="0" applyFont="1" applyBorder="1" applyAlignment="1">
      <alignment horizontal="center" vertical="center" wrapText="1"/>
    </xf>
    <xf numFmtId="0" fontId="11" fillId="0" borderId="11" xfId="0" applyFont="1" applyBorder="1" applyAlignment="1">
      <alignment horizontal="center" vertical="center" wrapText="1"/>
    </xf>
    <xf numFmtId="0" fontId="11" fillId="0" borderId="18" xfId="0" applyFont="1" applyBorder="1" applyAlignment="1">
      <alignment horizontal="center" vertical="center" wrapText="1"/>
    </xf>
    <xf numFmtId="0" fontId="11" fillId="0" borderId="16" xfId="0" applyFont="1" applyBorder="1" applyAlignment="1">
      <alignment horizontal="center" vertical="center" wrapText="1"/>
    </xf>
    <xf numFmtId="0" fontId="10" fillId="0" borderId="17" xfId="0" applyFont="1" applyBorder="1" applyAlignment="1" applyProtection="1">
      <alignment horizontal="center" vertical="center" wrapText="1"/>
      <protection locked="0"/>
    </xf>
    <xf numFmtId="0" fontId="10" fillId="0" borderId="18" xfId="0" applyFont="1" applyBorder="1" applyAlignment="1" applyProtection="1">
      <alignment horizontal="center" vertical="center" wrapText="1"/>
      <protection locked="0"/>
    </xf>
    <xf numFmtId="0" fontId="10" fillId="0" borderId="16" xfId="0" applyFont="1" applyBorder="1" applyAlignment="1">
      <alignment horizontal="center" vertical="center" wrapText="1"/>
    </xf>
    <xf numFmtId="0" fontId="2" fillId="0" borderId="0" xfId="0" applyFont="1" applyAlignment="1">
      <alignment horizontal="justify" vertical="center" wrapText="1"/>
    </xf>
    <xf numFmtId="0" fontId="4" fillId="0" borderId="0" xfId="1" applyFont="1" applyFill="1" applyAlignment="1">
      <alignment horizontal="right" vertical="center" wrapText="1"/>
    </xf>
    <xf numFmtId="0" fontId="2" fillId="0" borderId="1" xfId="0" applyFont="1" applyBorder="1" applyAlignment="1" applyProtection="1">
      <alignment horizontal="center" vertical="center" wrapText="1"/>
      <protection locked="0"/>
    </xf>
    <xf numFmtId="0" fontId="2" fillId="0" borderId="2" xfId="0" applyFont="1" applyBorder="1" applyAlignment="1" applyProtection="1">
      <alignment horizontal="center" vertical="center" wrapText="1"/>
      <protection locked="0"/>
    </xf>
    <xf numFmtId="0" fontId="2" fillId="0" borderId="3" xfId="0" applyFont="1" applyBorder="1" applyAlignment="1" applyProtection="1">
      <alignment horizontal="center" vertical="center" wrapText="1"/>
      <protection locked="0"/>
    </xf>
    <xf numFmtId="0" fontId="5" fillId="2" borderId="8" xfId="0" applyFont="1" applyFill="1" applyBorder="1" applyAlignment="1">
      <alignment horizontal="justify" vertical="top" wrapText="1"/>
    </xf>
    <xf numFmtId="0" fontId="12" fillId="0" borderId="43" xfId="0" applyFont="1" applyBorder="1" applyAlignment="1">
      <alignment horizontal="center" vertical="center" wrapText="1"/>
    </xf>
    <xf numFmtId="0" fontId="22" fillId="0" borderId="45" xfId="0" applyFont="1" applyBorder="1" applyAlignment="1">
      <alignment horizontal="center" vertical="center" wrapText="1"/>
    </xf>
    <xf numFmtId="0" fontId="22" fillId="0" borderId="46" xfId="0" applyFont="1" applyBorder="1" applyAlignment="1">
      <alignment horizontal="center" vertical="center" wrapText="1"/>
    </xf>
    <xf numFmtId="0" fontId="22" fillId="0" borderId="47" xfId="0" applyFont="1" applyBorder="1" applyAlignment="1">
      <alignment horizontal="center" vertical="center" wrapText="1"/>
    </xf>
    <xf numFmtId="0" fontId="2" fillId="0" borderId="10" xfId="0" applyFont="1" applyBorder="1" applyAlignment="1" applyProtection="1">
      <alignment horizontal="center" vertical="center" wrapText="1"/>
      <protection locked="0"/>
    </xf>
    <xf numFmtId="0" fontId="10" fillId="0" borderId="17" xfId="0" applyFont="1" applyBorder="1" applyAlignment="1">
      <alignment horizontal="center" vertical="center" wrapText="1"/>
    </xf>
    <xf numFmtId="0" fontId="10" fillId="0" borderId="11" xfId="0" applyFont="1" applyBorder="1" applyAlignment="1">
      <alignment horizontal="center" vertical="center" wrapText="1"/>
    </xf>
    <xf numFmtId="0" fontId="10" fillId="0" borderId="18" xfId="0" applyFont="1" applyBorder="1" applyAlignment="1">
      <alignment horizontal="center" vertical="center" wrapText="1"/>
    </xf>
    <xf numFmtId="0" fontId="2" fillId="0" borderId="11" xfId="0" applyFont="1" applyBorder="1" applyAlignment="1" applyProtection="1">
      <alignment horizontal="center" vertical="center" wrapText="1"/>
      <protection locked="0"/>
    </xf>
    <xf numFmtId="0" fontId="7" fillId="3" borderId="42" xfId="0" applyFont="1" applyFill="1" applyBorder="1" applyAlignment="1">
      <alignment horizontal="center" vertical="center" wrapText="1"/>
    </xf>
    <xf numFmtId="0" fontId="7" fillId="3" borderId="43" xfId="0" applyFont="1" applyFill="1" applyBorder="1" applyAlignment="1">
      <alignment horizontal="center" vertical="center" wrapText="1"/>
    </xf>
    <xf numFmtId="0" fontId="7" fillId="3" borderId="44" xfId="0" applyFont="1" applyFill="1" applyBorder="1" applyAlignment="1">
      <alignment horizontal="center" vertical="center" wrapText="1"/>
    </xf>
    <xf numFmtId="0" fontId="10" fillId="0" borderId="51" xfId="0" applyFont="1" applyBorder="1" applyAlignment="1" applyProtection="1">
      <alignment horizontal="justify" vertical="center" wrapText="1"/>
      <protection locked="0"/>
    </xf>
    <xf numFmtId="0" fontId="2" fillId="0" borderId="16" xfId="0" applyFont="1" applyBorder="1" applyAlignment="1" applyProtection="1">
      <alignment horizontal="center" vertical="center" wrapText="1"/>
      <protection locked="0"/>
    </xf>
    <xf numFmtId="0" fontId="22" fillId="0" borderId="43" xfId="0" applyFont="1" applyBorder="1" applyAlignment="1">
      <alignment horizontal="center" vertical="center" wrapText="1"/>
    </xf>
    <xf numFmtId="0" fontId="26" fillId="0" borderId="0" xfId="0" applyFont="1" applyAlignment="1">
      <alignment horizontal="center" vertical="center" wrapText="1"/>
    </xf>
    <xf numFmtId="0" fontId="2" fillId="0" borderId="59" xfId="0" applyFont="1" applyBorder="1" applyAlignment="1" applyProtection="1">
      <alignment horizontal="center" vertical="center" wrapText="1"/>
      <protection locked="0"/>
    </xf>
    <xf numFmtId="0" fontId="2" fillId="0" borderId="63" xfId="0" applyFont="1" applyBorder="1" applyAlignment="1" applyProtection="1">
      <alignment horizontal="center" vertical="center" wrapText="1"/>
      <protection locked="0"/>
    </xf>
    <xf numFmtId="0" fontId="2" fillId="0" borderId="66" xfId="0" applyFont="1" applyBorder="1" applyAlignment="1" applyProtection="1">
      <alignment horizontal="center" vertical="center" wrapText="1"/>
      <protection locked="0"/>
    </xf>
    <xf numFmtId="0" fontId="2" fillId="0" borderId="67" xfId="0" applyFont="1" applyBorder="1" applyAlignment="1" applyProtection="1">
      <alignment horizontal="center" vertical="center" wrapText="1"/>
      <protection locked="0"/>
    </xf>
    <xf numFmtId="0" fontId="2" fillId="0" borderId="60" xfId="0" applyFont="1" applyBorder="1" applyAlignment="1" applyProtection="1">
      <alignment horizontal="center" vertical="center" wrapText="1"/>
      <protection locked="0"/>
    </xf>
    <xf numFmtId="0" fontId="2" fillId="0" borderId="61" xfId="0" applyFont="1" applyBorder="1" applyAlignment="1" applyProtection="1">
      <alignment horizontal="center" vertical="center" wrapText="1"/>
      <protection locked="0"/>
    </xf>
    <xf numFmtId="0" fontId="2" fillId="0" borderId="64" xfId="0" applyFont="1" applyBorder="1" applyAlignment="1" applyProtection="1">
      <alignment horizontal="center" vertical="center" wrapText="1"/>
      <protection locked="0"/>
    </xf>
    <xf numFmtId="0" fontId="7" fillId="3" borderId="56" xfId="0" applyFont="1" applyFill="1" applyBorder="1" applyAlignment="1">
      <alignment horizontal="center" vertical="center" wrapText="1"/>
    </xf>
    <xf numFmtId="0" fontId="7" fillId="3" borderId="59" xfId="0" applyFont="1" applyFill="1" applyBorder="1" applyAlignment="1">
      <alignment horizontal="center" vertical="center" wrapText="1"/>
    </xf>
    <xf numFmtId="0" fontId="7" fillId="3" borderId="57" xfId="0" applyFont="1" applyFill="1" applyBorder="1" applyAlignment="1">
      <alignment horizontal="center" vertical="center" wrapText="1"/>
    </xf>
    <xf numFmtId="0" fontId="18" fillId="4" borderId="59" xfId="0" applyFont="1" applyFill="1" applyBorder="1" applyAlignment="1">
      <alignment horizontal="center" vertical="center" wrapText="1"/>
    </xf>
    <xf numFmtId="0" fontId="19" fillId="4" borderId="59" xfId="1" applyNumberFormat="1" applyFill="1" applyBorder="1" applyAlignment="1" applyProtection="1">
      <alignment horizontal="center" vertical="center" wrapText="1"/>
    </xf>
    <xf numFmtId="0" fontId="20" fillId="4" borderId="59" xfId="1" applyNumberFormat="1" applyFont="1" applyFill="1" applyBorder="1" applyAlignment="1" applyProtection="1">
      <alignment horizontal="center" vertical="center" wrapText="1"/>
    </xf>
    <xf numFmtId="0" fontId="2" fillId="4" borderId="59" xfId="0" applyFont="1" applyFill="1" applyBorder="1" applyAlignment="1">
      <alignment horizontal="center" vertical="center" wrapText="1"/>
    </xf>
    <xf numFmtId="0" fontId="22" fillId="0" borderId="0" xfId="0" applyFont="1" applyAlignment="1">
      <alignment horizontal="justify" vertical="center" wrapText="1"/>
    </xf>
    <xf numFmtId="0" fontId="22" fillId="0" borderId="24" xfId="0" applyFont="1" applyBorder="1" applyAlignment="1">
      <alignment horizontal="justify" vertical="center" wrapText="1"/>
    </xf>
    <xf numFmtId="0" fontId="22" fillId="0" borderId="0" xfId="0" quotePrefix="1" applyFont="1" applyAlignment="1">
      <alignment horizontal="justify" vertical="center" wrapText="1"/>
    </xf>
    <xf numFmtId="0" fontId="22" fillId="0" borderId="24" xfId="0" quotePrefix="1" applyFont="1" applyBorder="1" applyAlignment="1">
      <alignment horizontal="justify" vertical="center" wrapText="1"/>
    </xf>
    <xf numFmtId="0" fontId="22" fillId="0" borderId="10" xfId="0" applyFont="1" applyBorder="1" applyAlignment="1">
      <alignment horizontal="justify" vertical="center" wrapText="1"/>
    </xf>
    <xf numFmtId="0" fontId="22" fillId="0" borderId="25" xfId="0" applyFont="1" applyBorder="1" applyAlignment="1">
      <alignment horizontal="justify" vertical="center" wrapText="1"/>
    </xf>
    <xf numFmtId="0" fontId="2" fillId="4" borderId="70" xfId="0" applyFont="1" applyFill="1" applyBorder="1" applyAlignment="1">
      <alignment horizontal="center" vertical="center" wrapText="1"/>
    </xf>
    <xf numFmtId="0" fontId="35" fillId="0" borderId="0" xfId="0" applyFont="1" applyAlignment="1">
      <alignment horizontal="center" vertical="center" wrapText="1"/>
    </xf>
    <xf numFmtId="0" fontId="7" fillId="3" borderId="55" xfId="0" applyFont="1" applyFill="1" applyBorder="1" applyAlignment="1">
      <alignment horizontal="center" vertical="center" wrapText="1"/>
    </xf>
    <xf numFmtId="0" fontId="7" fillId="3" borderId="58" xfId="0" applyFont="1" applyFill="1" applyBorder="1" applyAlignment="1">
      <alignment horizontal="center" vertical="center" wrapText="1"/>
    </xf>
    <xf numFmtId="0" fontId="27" fillId="0" borderId="53" xfId="0" applyFont="1" applyBorder="1" applyAlignment="1">
      <alignment vertical="center"/>
    </xf>
    <xf numFmtId="0" fontId="27" fillId="0" borderId="46" xfId="0" applyFont="1" applyBorder="1" applyAlignment="1">
      <alignment vertical="center"/>
    </xf>
    <xf numFmtId="0" fontId="27" fillId="0" borderId="54" xfId="0" applyFont="1" applyBorder="1" applyAlignment="1">
      <alignment vertical="center"/>
    </xf>
    <xf numFmtId="0" fontId="27" fillId="0" borderId="0" xfId="0" applyFont="1" applyAlignment="1">
      <alignment horizontal="justify" vertical="center" wrapText="1"/>
    </xf>
    <xf numFmtId="0" fontId="27" fillId="0" borderId="24" xfId="0" applyFont="1" applyBorder="1" applyAlignment="1">
      <alignment horizontal="justify" vertical="center" wrapText="1"/>
    </xf>
    <xf numFmtId="0" fontId="7" fillId="3" borderId="70" xfId="0" applyFont="1" applyFill="1" applyBorder="1" applyAlignment="1">
      <alignment horizontal="center" vertical="center" wrapText="1"/>
    </xf>
    <xf numFmtId="0" fontId="44" fillId="13" borderId="0" xfId="0" applyFont="1" applyFill="1" applyAlignment="1">
      <alignment horizontal="center"/>
    </xf>
    <xf numFmtId="0" fontId="42" fillId="0" borderId="0" xfId="0" applyFont="1" applyAlignment="1">
      <alignment horizontal="center"/>
    </xf>
    <xf numFmtId="0" fontId="44" fillId="0" borderId="0" xfId="0" applyFont="1" applyAlignment="1">
      <alignment horizontal="center" vertical="center"/>
    </xf>
    <xf numFmtId="0" fontId="46" fillId="0" borderId="0" xfId="0" applyFont="1" applyAlignment="1">
      <alignment horizontal="center"/>
    </xf>
    <xf numFmtId="0" fontId="44" fillId="0" borderId="12" xfId="0" applyFont="1" applyBorder="1" applyAlignment="1">
      <alignment horizontal="center" vertical="center"/>
    </xf>
    <xf numFmtId="0" fontId="2" fillId="0" borderId="17" xfId="0" applyFont="1" applyBorder="1" applyAlignment="1">
      <alignment horizontal="justify" vertical="center" wrapText="1"/>
    </xf>
    <xf numFmtId="0" fontId="2" fillId="0" borderId="11" xfId="0" applyFont="1" applyBorder="1" applyAlignment="1">
      <alignment horizontal="justify" vertical="center" wrapText="1"/>
    </xf>
    <xf numFmtId="0" fontId="2" fillId="0" borderId="18" xfId="0" applyFont="1" applyBorder="1" applyAlignment="1">
      <alignment horizontal="justify" vertical="center" wrapText="1"/>
    </xf>
    <xf numFmtId="0" fontId="2" fillId="0" borderId="17" xfId="0" applyFont="1" applyBorder="1" applyAlignment="1" applyProtection="1">
      <alignment horizontal="center" vertical="center" wrapText="1"/>
      <protection locked="0"/>
    </xf>
    <xf numFmtId="0" fontId="2" fillId="0" borderId="18" xfId="0" applyFont="1" applyBorder="1" applyAlignment="1" applyProtection="1">
      <alignment horizontal="center" vertical="center" wrapText="1"/>
      <protection locked="0"/>
    </xf>
    <xf numFmtId="0" fontId="28" fillId="0" borderId="0" xfId="1" applyFont="1" applyFill="1" applyAlignment="1">
      <alignment horizontal="center" vertical="center" wrapText="1"/>
    </xf>
    <xf numFmtId="0" fontId="10" fillId="0" borderId="17" xfId="0" applyFont="1" applyBorder="1" applyAlignment="1">
      <alignment horizontal="justify" vertical="center" wrapText="1"/>
    </xf>
    <xf numFmtId="0" fontId="10" fillId="0" borderId="11" xfId="0" applyFont="1" applyBorder="1" applyAlignment="1">
      <alignment horizontal="justify" vertical="center" wrapText="1"/>
    </xf>
    <xf numFmtId="0" fontId="10" fillId="0" borderId="18" xfId="0" applyFont="1" applyBorder="1" applyAlignment="1">
      <alignment horizontal="justify" vertical="center" wrapText="1"/>
    </xf>
    <xf numFmtId="0" fontId="8" fillId="0" borderId="17" xfId="0" applyFont="1" applyBorder="1" applyAlignment="1">
      <alignment horizontal="center" vertical="center" wrapText="1"/>
    </xf>
    <xf numFmtId="0" fontId="8" fillId="0" borderId="11" xfId="0" applyFont="1" applyBorder="1" applyAlignment="1">
      <alignment horizontal="center" vertical="center" wrapText="1"/>
    </xf>
    <xf numFmtId="0" fontId="8" fillId="0" borderId="18" xfId="0" applyFont="1" applyBorder="1" applyAlignment="1">
      <alignment horizontal="center" vertical="center" wrapText="1"/>
    </xf>
    <xf numFmtId="0" fontId="8" fillId="0" borderId="19"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20" xfId="0" applyFont="1" applyBorder="1" applyAlignment="1">
      <alignment horizontal="center" vertical="center" wrapText="1"/>
    </xf>
    <xf numFmtId="0" fontId="8" fillId="0" borderId="23"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25" xfId="0" applyFont="1" applyBorder="1" applyAlignment="1">
      <alignment horizontal="center" vertical="center" wrapText="1"/>
    </xf>
    <xf numFmtId="0" fontId="7" fillId="5" borderId="13" xfId="0" applyFont="1" applyFill="1" applyBorder="1" applyAlignment="1">
      <alignment horizontal="center" vertical="center" wrapText="1"/>
    </xf>
    <xf numFmtId="0" fontId="7" fillId="5" borderId="14" xfId="0" applyFont="1" applyFill="1" applyBorder="1" applyAlignment="1">
      <alignment horizontal="center" vertical="center" wrapText="1"/>
    </xf>
    <xf numFmtId="0" fontId="7" fillId="5" borderId="15" xfId="0" applyFont="1" applyFill="1" applyBorder="1" applyAlignment="1">
      <alignment horizontal="center" vertical="center" wrapText="1"/>
    </xf>
    <xf numFmtId="0" fontId="2" fillId="0" borderId="16" xfId="0" applyFont="1" applyBorder="1" applyAlignment="1">
      <alignment horizontal="center" vertical="center" textRotation="90" wrapText="1"/>
    </xf>
    <xf numFmtId="0" fontId="2" fillId="0" borderId="16" xfId="0" applyFont="1" applyBorder="1" applyAlignment="1">
      <alignment horizontal="center" vertical="center" wrapText="1"/>
    </xf>
    <xf numFmtId="0" fontId="8" fillId="0" borderId="16" xfId="0" applyFont="1" applyBorder="1" applyAlignment="1">
      <alignment horizontal="center" vertical="center" wrapText="1"/>
    </xf>
    <xf numFmtId="0" fontId="8" fillId="0" borderId="21" xfId="0" applyFont="1" applyBorder="1" applyAlignment="1">
      <alignment horizontal="center" vertical="center" wrapText="1"/>
    </xf>
    <xf numFmtId="0" fontId="8" fillId="0" borderId="0" xfId="0" applyFont="1" applyAlignment="1">
      <alignment horizontal="center" vertical="center" wrapText="1"/>
    </xf>
    <xf numFmtId="0" fontId="8" fillId="0" borderId="24"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8" xfId="0" applyFont="1" applyBorder="1" applyAlignment="1">
      <alignment horizontal="center" vertical="center" wrapText="1"/>
    </xf>
    <xf numFmtId="0" fontId="11" fillId="0" borderId="17" xfId="0" applyFont="1" applyBorder="1" applyAlignment="1">
      <alignment horizontal="center" vertical="top"/>
    </xf>
    <xf numFmtId="0" fontId="11" fillId="0" borderId="11" xfId="0" applyFont="1" applyBorder="1" applyAlignment="1">
      <alignment horizontal="center" vertical="top"/>
    </xf>
    <xf numFmtId="0" fontId="11" fillId="0" borderId="18" xfId="0" applyFont="1" applyBorder="1" applyAlignment="1">
      <alignment horizontal="center" vertical="top"/>
    </xf>
    <xf numFmtId="0" fontId="9" fillId="0" borderId="0" xfId="0" applyFont="1" applyAlignment="1">
      <alignment horizontal="right" vertical="center" wrapText="1"/>
    </xf>
    <xf numFmtId="0" fontId="2" fillId="0" borderId="17" xfId="0" applyFont="1" applyBorder="1" applyAlignment="1">
      <alignment horizontal="justify" vertical="center"/>
    </xf>
    <xf numFmtId="0" fontId="2" fillId="0" borderId="11" xfId="0" applyFont="1" applyBorder="1" applyAlignment="1">
      <alignment horizontal="justify" vertical="center"/>
    </xf>
    <xf numFmtId="0" fontId="2" fillId="0" borderId="18" xfId="0" applyFont="1" applyBorder="1" applyAlignment="1">
      <alignment horizontal="justify" vertical="center"/>
    </xf>
    <xf numFmtId="0" fontId="2" fillId="0" borderId="26" xfId="0" applyFont="1" applyBorder="1" applyAlignment="1" applyProtection="1">
      <alignment horizontal="justify" vertical="center" wrapText="1"/>
      <protection locked="0"/>
    </xf>
    <xf numFmtId="0" fontId="16" fillId="0" borderId="0" xfId="0" applyFont="1" applyAlignment="1">
      <alignment horizontal="center" vertical="center" wrapText="1"/>
    </xf>
    <xf numFmtId="0" fontId="16" fillId="0" borderId="24" xfId="0" applyFont="1" applyBorder="1" applyAlignment="1">
      <alignment horizontal="center" vertical="center" wrapText="1"/>
    </xf>
    <xf numFmtId="0" fontId="12" fillId="0" borderId="0" xfId="0" applyFont="1" applyAlignment="1">
      <alignment horizontal="justify" vertical="center" wrapText="1"/>
    </xf>
    <xf numFmtId="0" fontId="2" fillId="0" borderId="17" xfId="0" applyFont="1" applyBorder="1" applyAlignment="1" applyProtection="1">
      <alignment horizontal="justify" vertical="center"/>
      <protection locked="0"/>
    </xf>
    <xf numFmtId="0" fontId="2" fillId="0" borderId="11" xfId="0" applyFont="1" applyBorder="1" applyAlignment="1" applyProtection="1">
      <alignment horizontal="justify" vertical="center"/>
      <protection locked="0"/>
    </xf>
    <xf numFmtId="0" fontId="2" fillId="0" borderId="18" xfId="0" applyFont="1" applyBorder="1" applyAlignment="1" applyProtection="1">
      <alignment horizontal="justify" vertical="center"/>
      <protection locked="0"/>
    </xf>
    <xf numFmtId="0" fontId="7" fillId="3" borderId="13" xfId="0" applyFont="1" applyFill="1" applyBorder="1" applyAlignment="1">
      <alignment horizontal="center" vertical="center" wrapText="1"/>
    </xf>
    <xf numFmtId="0" fontId="7" fillId="3" borderId="14" xfId="0" applyFont="1" applyFill="1" applyBorder="1" applyAlignment="1">
      <alignment horizontal="center" vertical="center" wrapText="1"/>
    </xf>
    <xf numFmtId="0" fontId="7" fillId="3" borderId="15" xfId="0" applyFont="1" applyFill="1" applyBorder="1" applyAlignment="1">
      <alignment horizontal="center" vertical="center" wrapText="1"/>
    </xf>
    <xf numFmtId="0" fontId="15" fillId="0" borderId="34" xfId="0" applyFont="1" applyBorder="1" applyAlignment="1">
      <alignment horizontal="justify" vertical="center" wrapText="1"/>
    </xf>
    <xf numFmtId="0" fontId="15" fillId="0" borderId="32" xfId="0" applyFont="1" applyBorder="1" applyAlignment="1">
      <alignment horizontal="justify" vertical="center" wrapText="1"/>
    </xf>
    <xf numFmtId="0" fontId="15" fillId="0" borderId="38" xfId="0" applyFont="1" applyBorder="1" applyAlignment="1">
      <alignment horizontal="justify" vertical="center" wrapText="1"/>
    </xf>
    <xf numFmtId="0" fontId="22" fillId="0" borderId="22" xfId="0" applyFont="1" applyBorder="1" applyAlignment="1">
      <alignment horizontal="justify" vertical="center" wrapText="1"/>
    </xf>
    <xf numFmtId="0" fontId="22" fillId="0" borderId="10" xfId="0" applyFont="1" applyBorder="1" applyAlignment="1">
      <alignment horizontal="justify" vertical="center"/>
    </xf>
    <xf numFmtId="0" fontId="22" fillId="0" borderId="37" xfId="0" applyFont="1" applyBorder="1" applyAlignment="1">
      <alignment horizontal="justify" vertical="center"/>
    </xf>
    <xf numFmtId="0" fontId="8" fillId="0" borderId="0" xfId="0" applyFont="1" applyAlignment="1">
      <alignment horizontal="justify" vertical="top" wrapText="1"/>
    </xf>
    <xf numFmtId="0" fontId="22" fillId="0" borderId="0" xfId="0" applyFont="1" applyAlignment="1">
      <alignment horizontal="justify" vertical="center"/>
    </xf>
    <xf numFmtId="0" fontId="12" fillId="0" borderId="0" xfId="0" applyFont="1" applyAlignment="1">
      <alignment horizontal="justify" vertical="center"/>
    </xf>
    <xf numFmtId="0" fontId="11" fillId="0" borderId="19" xfId="0" applyFont="1" applyBorder="1" applyAlignment="1">
      <alignment horizontal="center" vertical="center" wrapText="1"/>
    </xf>
    <xf numFmtId="0" fontId="11" fillId="0" borderId="12" xfId="0" applyFont="1" applyBorder="1" applyAlignment="1">
      <alignment horizontal="center" vertical="center" wrapText="1"/>
    </xf>
    <xf numFmtId="0" fontId="11" fillId="0" borderId="20" xfId="0" applyFont="1" applyBorder="1" applyAlignment="1">
      <alignment horizontal="center" vertical="center" wrapText="1"/>
    </xf>
    <xf numFmtId="0" fontId="11" fillId="0" borderId="23" xfId="0" applyFont="1" applyBorder="1" applyAlignment="1">
      <alignment horizontal="center" vertical="center" wrapText="1"/>
    </xf>
    <xf numFmtId="0" fontId="11" fillId="0" borderId="10" xfId="0" applyFont="1" applyBorder="1" applyAlignment="1">
      <alignment horizontal="center" vertical="center" wrapText="1"/>
    </xf>
    <xf numFmtId="0" fontId="11" fillId="0" borderId="25" xfId="0" applyFont="1" applyBorder="1" applyAlignment="1">
      <alignment horizontal="center" vertical="center" wrapText="1"/>
    </xf>
    <xf numFmtId="0" fontId="22" fillId="0" borderId="24" xfId="0" applyFont="1" applyBorder="1" applyAlignment="1">
      <alignment horizontal="justify" vertical="center"/>
    </xf>
    <xf numFmtId="0" fontId="12" fillId="0" borderId="24" xfId="0" applyFont="1" applyBorder="1" applyAlignment="1">
      <alignment horizontal="justify" vertical="center" wrapText="1"/>
    </xf>
    <xf numFmtId="0" fontId="15" fillId="0" borderId="19" xfId="0" applyFont="1" applyBorder="1" applyAlignment="1">
      <alignment horizontal="justify" vertical="center"/>
    </xf>
    <xf numFmtId="0" fontId="15" fillId="0" borderId="12" xfId="0" applyFont="1" applyBorder="1" applyAlignment="1">
      <alignment horizontal="justify" vertical="center"/>
    </xf>
    <xf numFmtId="0" fontId="15" fillId="0" borderId="20" xfId="0" applyFont="1" applyBorder="1" applyAlignment="1">
      <alignment horizontal="justify" vertical="center"/>
    </xf>
    <xf numFmtId="0" fontId="11" fillId="0" borderId="0" xfId="0" applyFont="1" applyAlignment="1">
      <alignment horizontal="justify" vertical="top"/>
    </xf>
    <xf numFmtId="0" fontId="8" fillId="0" borderId="0" xfId="0" applyFont="1" applyAlignment="1">
      <alignment horizontal="justify" vertical="top"/>
    </xf>
    <xf numFmtId="0" fontId="15" fillId="0" borderId="31" xfId="0" applyFont="1" applyBorder="1" applyAlignment="1">
      <alignment horizontal="justify" vertical="center" wrapText="1"/>
    </xf>
    <xf numFmtId="0" fontId="15" fillId="0" borderId="33" xfId="0" applyFont="1" applyBorder="1" applyAlignment="1">
      <alignment horizontal="justify"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0" fontId="2" fillId="0" borderId="16" xfId="0" applyFont="1" applyBorder="1" applyAlignment="1">
      <alignment horizontal="justify" vertical="center" wrapText="1"/>
    </xf>
    <xf numFmtId="0" fontId="15" fillId="0" borderId="31" xfId="0" applyFont="1" applyBorder="1" applyAlignment="1">
      <alignment horizontal="justify" vertical="center"/>
    </xf>
    <xf numFmtId="0" fontId="15" fillId="0" borderId="36" xfId="0" applyFont="1" applyBorder="1" applyAlignment="1">
      <alignment horizontal="justify" vertical="center"/>
    </xf>
    <xf numFmtId="0" fontId="12" fillId="0" borderId="10" xfId="0" applyFont="1" applyBorder="1" applyAlignment="1">
      <alignment horizontal="justify" vertical="center" wrapText="1"/>
    </xf>
    <xf numFmtId="0" fontId="12" fillId="0" borderId="25" xfId="0" applyFont="1" applyBorder="1" applyAlignment="1">
      <alignment horizontal="justify" vertical="center" wrapText="1"/>
    </xf>
    <xf numFmtId="0" fontId="33" fillId="0" borderId="0" xfId="0" applyFont="1" applyAlignment="1">
      <alignment horizontal="center" vertical="center" wrapText="1"/>
    </xf>
    <xf numFmtId="0" fontId="33" fillId="0" borderId="24" xfId="0" applyFont="1" applyBorder="1" applyAlignment="1">
      <alignment horizontal="center" vertical="center" wrapText="1"/>
    </xf>
    <xf numFmtId="0" fontId="10" fillId="0" borderId="16" xfId="0" applyFont="1" applyBorder="1" applyAlignment="1" applyProtection="1">
      <alignment horizontal="center" vertical="center" wrapText="1"/>
      <protection locked="0"/>
    </xf>
    <xf numFmtId="0" fontId="10" fillId="0" borderId="0" xfId="0" applyFont="1" applyAlignment="1">
      <alignment horizontal="center" vertical="center" wrapText="1"/>
    </xf>
    <xf numFmtId="0" fontId="10" fillId="0" borderId="24" xfId="0" applyFont="1" applyBorder="1" applyAlignment="1">
      <alignment horizontal="center" vertical="center" wrapText="1"/>
    </xf>
    <xf numFmtId="0" fontId="2" fillId="0" borderId="16" xfId="0" applyFont="1" applyBorder="1" applyAlignment="1">
      <alignment horizontal="center" vertical="center" textRotation="90"/>
    </xf>
    <xf numFmtId="0" fontId="2" fillId="0" borderId="17" xfId="0" applyFont="1" applyBorder="1" applyAlignment="1">
      <alignment horizontal="center" vertical="center" textRotation="90" wrapText="1"/>
    </xf>
    <xf numFmtId="0" fontId="2" fillId="0" borderId="18" xfId="0" applyFont="1" applyBorder="1" applyAlignment="1">
      <alignment horizontal="center" vertical="center" textRotation="90" wrapText="1"/>
    </xf>
    <xf numFmtId="0" fontId="2" fillId="0" borderId="17" xfId="0" applyFont="1" applyBorder="1" applyAlignment="1" applyProtection="1">
      <alignment horizontal="justify" vertical="center" wrapText="1"/>
      <protection locked="0"/>
    </xf>
    <xf numFmtId="0" fontId="2" fillId="0" borderId="11" xfId="0" applyFont="1" applyBorder="1" applyAlignment="1" applyProtection="1">
      <alignment horizontal="justify" vertical="center" wrapText="1"/>
      <protection locked="0"/>
    </xf>
    <xf numFmtId="0" fontId="2" fillId="0" borderId="18" xfId="0" applyFont="1" applyBorder="1" applyAlignment="1" applyProtection="1">
      <alignment horizontal="justify" vertical="center" wrapText="1"/>
      <protection locked="0"/>
    </xf>
    <xf numFmtId="0" fontId="29" fillId="0" borderId="10" xfId="0" applyFont="1" applyBorder="1" applyAlignment="1">
      <alignment horizontal="justify" vertical="center" wrapText="1"/>
    </xf>
    <xf numFmtId="0" fontId="29" fillId="0" borderId="25" xfId="0" applyFont="1" applyBorder="1" applyAlignment="1">
      <alignment horizontal="justify" vertical="center" wrapText="1"/>
    </xf>
    <xf numFmtId="0" fontId="29" fillId="0" borderId="0" xfId="0" applyFont="1" applyAlignment="1">
      <alignment horizontal="justify" vertical="center" wrapText="1"/>
    </xf>
    <xf numFmtId="0" fontId="11" fillId="0" borderId="0" xfId="0" applyFont="1" applyAlignment="1">
      <alignment horizontal="justify" vertical="top" wrapText="1"/>
    </xf>
    <xf numFmtId="0" fontId="4" fillId="0" borderId="0" xfId="1" applyFont="1" applyAlignment="1">
      <alignment horizontal="right" vertical="center" wrapText="1"/>
    </xf>
    <xf numFmtId="0" fontId="15" fillId="0" borderId="19" xfId="0" applyFont="1" applyBorder="1" applyAlignment="1">
      <alignment horizontal="left" vertical="center"/>
    </xf>
    <xf numFmtId="0" fontId="15" fillId="0" borderId="12" xfId="0" applyFont="1" applyBorder="1" applyAlignment="1">
      <alignment horizontal="left" vertical="center"/>
    </xf>
    <xf numFmtId="0" fontId="15" fillId="0" borderId="20" xfId="0" applyFont="1" applyBorder="1" applyAlignment="1">
      <alignment horizontal="left" vertical="center"/>
    </xf>
    <xf numFmtId="0" fontId="12" fillId="0" borderId="22" xfId="0" applyFont="1" applyBorder="1" applyAlignment="1">
      <alignment horizontal="justify" vertical="center"/>
    </xf>
    <xf numFmtId="0" fontId="22" fillId="0" borderId="22" xfId="0" applyFont="1" applyBorder="1" applyAlignment="1">
      <alignment horizontal="justify" vertical="center"/>
    </xf>
    <xf numFmtId="0" fontId="15" fillId="0" borderId="0" xfId="0" applyFont="1" applyAlignment="1">
      <alignment horizontal="justify" vertical="center"/>
    </xf>
    <xf numFmtId="0" fontId="15" fillId="0" borderId="24" xfId="0" applyFont="1" applyBorder="1" applyAlignment="1">
      <alignment horizontal="justify" vertical="center"/>
    </xf>
    <xf numFmtId="0" fontId="2" fillId="0" borderId="19" xfId="0" applyFont="1" applyBorder="1" applyAlignment="1">
      <alignment horizontal="center" vertical="center" textRotation="90" wrapText="1"/>
    </xf>
    <xf numFmtId="0" fontId="2" fillId="0" borderId="20" xfId="0" applyFont="1" applyBorder="1" applyAlignment="1">
      <alignment horizontal="center" vertical="center" textRotation="90" wrapText="1"/>
    </xf>
    <xf numFmtId="0" fontId="2" fillId="0" borderId="23" xfId="0" applyFont="1" applyBorder="1" applyAlignment="1">
      <alignment horizontal="center" vertical="center" textRotation="90" wrapText="1"/>
    </xf>
    <xf numFmtId="0" fontId="2" fillId="0" borderId="25" xfId="0" applyFont="1" applyBorder="1" applyAlignment="1">
      <alignment horizontal="center" vertical="center" textRotation="90" wrapText="1"/>
    </xf>
    <xf numFmtId="0" fontId="8" fillId="0" borderId="16" xfId="0" applyFont="1" applyBorder="1" applyAlignment="1">
      <alignment horizontal="center" vertical="center" textRotation="90" wrapText="1"/>
    </xf>
    <xf numFmtId="0" fontId="10" fillId="0" borderId="16" xfId="0" applyFont="1" applyBorder="1" applyAlignment="1">
      <alignment horizontal="justify" vertical="center"/>
    </xf>
    <xf numFmtId="0" fontId="10" fillId="0" borderId="16" xfId="0" applyFont="1" applyBorder="1" applyAlignment="1">
      <alignment horizontal="justify" vertical="center" wrapText="1"/>
    </xf>
    <xf numFmtId="0" fontId="22" fillId="0" borderId="0" xfId="0" applyFont="1" applyAlignment="1">
      <alignment vertical="center" wrapText="1"/>
    </xf>
    <xf numFmtId="0" fontId="22" fillId="0" borderId="0" xfId="0" applyFont="1" applyAlignment="1">
      <alignment vertical="center"/>
    </xf>
    <xf numFmtId="0" fontId="0" fillId="0" borderId="71" xfId="0" applyBorder="1" applyAlignment="1">
      <alignment horizontal="center"/>
    </xf>
    <xf numFmtId="0" fontId="0" fillId="0" borderId="72" xfId="0" applyBorder="1" applyAlignment="1">
      <alignment horizontal="center"/>
    </xf>
    <xf numFmtId="0" fontId="0" fillId="0" borderId="73" xfId="0" applyBorder="1" applyAlignment="1">
      <alignment horizontal="center"/>
    </xf>
    <xf numFmtId="0" fontId="15" fillId="0" borderId="34" xfId="0" applyFont="1" applyBorder="1" applyAlignment="1">
      <alignment horizontal="justify" vertical="center"/>
    </xf>
    <xf numFmtId="0" fontId="15" fillId="0" borderId="32" xfId="0" applyFont="1" applyBorder="1" applyAlignment="1">
      <alignment horizontal="justify" vertical="center"/>
    </xf>
    <xf numFmtId="0" fontId="15" fillId="0" borderId="33" xfId="0" applyFont="1" applyBorder="1" applyAlignment="1">
      <alignment horizontal="justify" vertical="center"/>
    </xf>
    <xf numFmtId="0" fontId="11" fillId="0" borderId="19" xfId="0" applyFont="1" applyBorder="1" applyAlignment="1">
      <alignment horizontal="center" vertical="center" textRotation="90" wrapText="1"/>
    </xf>
    <xf numFmtId="0" fontId="11" fillId="0" borderId="20" xfId="0" applyFont="1" applyBorder="1" applyAlignment="1">
      <alignment horizontal="center" vertical="center" textRotation="90" wrapText="1"/>
    </xf>
    <xf numFmtId="0" fontId="11" fillId="0" borderId="21" xfId="0" applyFont="1" applyBorder="1" applyAlignment="1">
      <alignment horizontal="center" vertical="center" textRotation="90" wrapText="1"/>
    </xf>
    <xf numFmtId="0" fontId="11" fillId="0" borderId="24" xfId="0" applyFont="1" applyBorder="1" applyAlignment="1">
      <alignment horizontal="center" vertical="center" textRotation="90" wrapText="1"/>
    </xf>
    <xf numFmtId="0" fontId="11" fillId="0" borderId="23" xfId="0" applyFont="1" applyBorder="1" applyAlignment="1">
      <alignment horizontal="center" vertical="center" textRotation="90" wrapText="1"/>
    </xf>
    <xf numFmtId="0" fontId="11" fillId="0" borderId="25" xfId="0" applyFont="1" applyBorder="1" applyAlignment="1">
      <alignment horizontal="center" vertical="center" textRotation="90" wrapText="1"/>
    </xf>
    <xf numFmtId="0" fontId="10" fillId="0" borderId="16" xfId="0" applyFont="1" applyBorder="1" applyAlignment="1" applyProtection="1">
      <alignment horizontal="left" vertical="center" wrapText="1"/>
      <protection locked="0"/>
    </xf>
    <xf numFmtId="0" fontId="10" fillId="0" borderId="16" xfId="0" applyFont="1" applyBorder="1" applyAlignment="1" applyProtection="1">
      <alignment horizontal="justify" vertical="center" wrapText="1"/>
      <protection locked="0"/>
    </xf>
    <xf numFmtId="0" fontId="39" fillId="0" borderId="16" xfId="0" applyFont="1" applyBorder="1" applyAlignment="1">
      <alignment horizontal="center" vertical="center" wrapText="1"/>
    </xf>
    <xf numFmtId="0" fontId="12" fillId="0" borderId="24" xfId="0" applyFont="1" applyBorder="1" applyAlignment="1">
      <alignment horizontal="justify" vertical="center"/>
    </xf>
    <xf numFmtId="0" fontId="38" fillId="0" borderId="0" xfId="1" applyFont="1" applyFill="1" applyAlignment="1" applyProtection="1">
      <alignment horizontal="right" vertical="center" wrapText="1"/>
    </xf>
    <xf numFmtId="0" fontId="16" fillId="0" borderId="16" xfId="0" applyFont="1" applyBorder="1" applyAlignment="1">
      <alignment horizontal="center" vertical="center" wrapText="1"/>
    </xf>
    <xf numFmtId="0" fontId="4" fillId="0" borderId="0" xfId="1" applyFont="1" applyAlignment="1">
      <alignment horizontal="right" vertical="center"/>
    </xf>
  </cellXfs>
  <cellStyles count="2">
    <cellStyle name="Hipervínculo" xfId="1" builtinId="8"/>
    <cellStyle name="Normal" xfId="0" builtinId="0"/>
  </cellStyles>
  <dxfs count="69">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s>
  <tableStyles count="1" defaultTableStyle="TableStyleMedium2" defaultPivotStyle="PivotStyleLight16">
    <tableStyle name="Invisible" pivot="0" table="0" count="0" xr9:uid="{84D65CA3-F193-4A4A-96A2-9277B3CB64B4}"/>
  </tableStyles>
  <colors>
    <mruColors>
      <color rgb="FF00FFFF"/>
      <color rgb="FFFFCCFF"/>
      <color rgb="FF0070C0"/>
      <color rgb="FF002060"/>
      <color rgb="FF6F7070"/>
      <color rgb="FF6F8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20</xdr:col>
      <xdr:colOff>209550</xdr:colOff>
      <xdr:row>0</xdr:row>
      <xdr:rowOff>0</xdr:rowOff>
    </xdr:from>
    <xdr:to>
      <xdr:col>30</xdr:col>
      <xdr:colOff>4650</xdr:colOff>
      <xdr:row>0</xdr:row>
      <xdr:rowOff>1137600</xdr:rowOff>
    </xdr:to>
    <xdr:pic>
      <xdr:nvPicPr>
        <xdr:cNvPr id="2" name="Imagen 1">
          <a:extLst>
            <a:ext uri="{FF2B5EF4-FFF2-40B4-BE49-F238E27FC236}">
              <a16:creationId xmlns:a16="http://schemas.microsoft.com/office/drawing/2014/main" id="{9F7884FD-4E81-4B49-9EE2-0ABC43781850}"/>
            </a:ext>
          </a:extLst>
        </xdr:cNvPr>
        <xdr:cNvPicPr>
          <a:picLocks/>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030" t="12854" r="6675" b="13072"/>
        <a:stretch/>
      </xdr:blipFill>
      <xdr:spPr>
        <a:xfrm>
          <a:off x="5295900" y="0"/>
          <a:ext cx="2271600" cy="1137600"/>
        </a:xfrm>
        <a:prstGeom prst="rect">
          <a:avLst/>
        </a:prstGeom>
      </xdr:spPr>
    </xdr:pic>
    <xdr:clientData/>
  </xdr:twoCellAnchor>
  <xdr:oneCellAnchor>
    <xdr:from>
      <xdr:col>1</xdr:col>
      <xdr:colOff>0</xdr:colOff>
      <xdr:row>0</xdr:row>
      <xdr:rowOff>0</xdr:rowOff>
    </xdr:from>
    <xdr:ext cx="1094400" cy="1011600"/>
    <xdr:pic>
      <xdr:nvPicPr>
        <xdr:cNvPr id="3" name="Imagen 2" descr="http://intranet.inegi.org.mx/Servicios/Difusion/Imagen_Institucional/img/2019/INEGI1_v.png">
          <a:extLst>
            <a:ext uri="{FF2B5EF4-FFF2-40B4-BE49-F238E27FC236}">
              <a16:creationId xmlns:a16="http://schemas.microsoft.com/office/drawing/2014/main" id="{E7C71483-FE6B-4131-B53E-150C37B300E6}"/>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81000" y="0"/>
          <a:ext cx="1094400" cy="1011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20</xdr:col>
      <xdr:colOff>209550</xdr:colOff>
      <xdr:row>0</xdr:row>
      <xdr:rowOff>0</xdr:rowOff>
    </xdr:from>
    <xdr:ext cx="2271600" cy="1137600"/>
    <xdr:pic>
      <xdr:nvPicPr>
        <xdr:cNvPr id="2" name="Imagen 1">
          <a:extLst>
            <a:ext uri="{FF2B5EF4-FFF2-40B4-BE49-F238E27FC236}">
              <a16:creationId xmlns:a16="http://schemas.microsoft.com/office/drawing/2014/main" id="{7263F6EB-3091-49B2-BF82-1E7630BD65C2}"/>
            </a:ext>
          </a:extLst>
        </xdr:cNvPr>
        <xdr:cNvPicPr>
          <a:picLocks/>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030" t="12854" r="6675" b="13072"/>
        <a:stretch/>
      </xdr:blipFill>
      <xdr:spPr>
        <a:xfrm>
          <a:off x="5295900" y="0"/>
          <a:ext cx="2271600" cy="1137600"/>
        </a:xfrm>
        <a:prstGeom prst="rect">
          <a:avLst/>
        </a:prstGeom>
      </xdr:spPr>
    </xdr:pic>
    <xdr:clientData/>
  </xdr:oneCellAnchor>
  <xdr:oneCellAnchor>
    <xdr:from>
      <xdr:col>1</xdr:col>
      <xdr:colOff>0</xdr:colOff>
      <xdr:row>0</xdr:row>
      <xdr:rowOff>0</xdr:rowOff>
    </xdr:from>
    <xdr:ext cx="1094400" cy="1011600"/>
    <xdr:pic>
      <xdr:nvPicPr>
        <xdr:cNvPr id="3" name="Imagen 2" descr="http://intranet.inegi.org.mx/Servicios/Difusion/Imagen_Institucional/img/2019/INEGI1_v.png">
          <a:extLst>
            <a:ext uri="{FF2B5EF4-FFF2-40B4-BE49-F238E27FC236}">
              <a16:creationId xmlns:a16="http://schemas.microsoft.com/office/drawing/2014/main" id="{592800ED-03A7-4D86-94C1-A37020ABB702}"/>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81000" y="0"/>
          <a:ext cx="1094400" cy="1011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3.xml><?xml version="1.0" encoding="utf-8"?>
<xdr:wsDr xmlns:xdr="http://schemas.openxmlformats.org/drawingml/2006/spreadsheetDrawing" xmlns:a="http://schemas.openxmlformats.org/drawingml/2006/main">
  <xdr:oneCellAnchor>
    <xdr:from>
      <xdr:col>20</xdr:col>
      <xdr:colOff>209550</xdr:colOff>
      <xdr:row>0</xdr:row>
      <xdr:rowOff>0</xdr:rowOff>
    </xdr:from>
    <xdr:ext cx="2271600" cy="1137600"/>
    <xdr:pic>
      <xdr:nvPicPr>
        <xdr:cNvPr id="2" name="Imagen 1">
          <a:extLst>
            <a:ext uri="{FF2B5EF4-FFF2-40B4-BE49-F238E27FC236}">
              <a16:creationId xmlns:a16="http://schemas.microsoft.com/office/drawing/2014/main" id="{64D2EE60-EFAB-4DE3-AA4B-1328CA3DF0C1}"/>
            </a:ext>
          </a:extLst>
        </xdr:cNvPr>
        <xdr:cNvPicPr>
          <a:picLocks/>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030" t="12854" r="6675" b="13072"/>
        <a:stretch/>
      </xdr:blipFill>
      <xdr:spPr>
        <a:xfrm>
          <a:off x="5295900" y="0"/>
          <a:ext cx="2271600" cy="1137600"/>
        </a:xfrm>
        <a:prstGeom prst="rect">
          <a:avLst/>
        </a:prstGeom>
      </xdr:spPr>
    </xdr:pic>
    <xdr:clientData/>
  </xdr:oneCellAnchor>
  <xdr:oneCellAnchor>
    <xdr:from>
      <xdr:col>1</xdr:col>
      <xdr:colOff>0</xdr:colOff>
      <xdr:row>0</xdr:row>
      <xdr:rowOff>0</xdr:rowOff>
    </xdr:from>
    <xdr:ext cx="1094400" cy="1011600"/>
    <xdr:pic>
      <xdr:nvPicPr>
        <xdr:cNvPr id="3" name="Imagen 2" descr="http://intranet.inegi.org.mx/Servicios/Difusion/Imagen_Institucional/img/2019/INEGI1_v.png">
          <a:extLst>
            <a:ext uri="{FF2B5EF4-FFF2-40B4-BE49-F238E27FC236}">
              <a16:creationId xmlns:a16="http://schemas.microsoft.com/office/drawing/2014/main" id="{193DA62A-3D9E-49E5-B221-B6AE40A7AA1C}"/>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81000" y="0"/>
          <a:ext cx="1094400" cy="1011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0</xdr:row>
      <xdr:rowOff>0</xdr:rowOff>
    </xdr:from>
    <xdr:ext cx="1094400" cy="1011600"/>
    <xdr:pic>
      <xdr:nvPicPr>
        <xdr:cNvPr id="2" name="Imagen 1">
          <a:extLst>
            <a:ext uri="{FF2B5EF4-FFF2-40B4-BE49-F238E27FC236}">
              <a16:creationId xmlns:a16="http://schemas.microsoft.com/office/drawing/2014/main" id="{FF4E87B8-FD44-4A12-B126-B0EAD1DD2E41}"/>
            </a:ext>
          </a:extLst>
        </xdr:cNvPr>
        <xdr:cNvPicPr preferRelativeResize="0">
          <a:picLocks/>
        </xdr:cNvPicPr>
      </xdr:nvPicPr>
      <xdr:blipFill>
        <a:blip xmlns:r="http://schemas.openxmlformats.org/officeDocument/2006/relationships" r:embed="rId1"/>
        <a:stretch>
          <a:fillRect/>
        </a:stretch>
      </xdr:blipFill>
      <xdr:spPr>
        <a:xfrm>
          <a:off x="381000" y="0"/>
          <a:ext cx="1094400" cy="1011600"/>
        </a:xfrm>
        <a:prstGeom prst="rect">
          <a:avLst/>
        </a:prstGeom>
      </xdr:spPr>
    </xdr:pic>
    <xdr:clientData/>
  </xdr:oneCellAnchor>
  <xdr:oneCellAnchor>
    <xdr:from>
      <xdr:col>47</xdr:col>
      <xdr:colOff>209550</xdr:colOff>
      <xdr:row>0</xdr:row>
      <xdr:rowOff>0</xdr:rowOff>
    </xdr:from>
    <xdr:ext cx="2271600" cy="1137600"/>
    <xdr:pic>
      <xdr:nvPicPr>
        <xdr:cNvPr id="3" name="Imagen 2">
          <a:extLst>
            <a:ext uri="{FF2B5EF4-FFF2-40B4-BE49-F238E27FC236}">
              <a16:creationId xmlns:a16="http://schemas.microsoft.com/office/drawing/2014/main" id="{BEC6046C-BBCB-41C6-8481-156DB282E370}"/>
            </a:ext>
          </a:extLst>
        </xdr:cNvPr>
        <xdr:cNvPicPr>
          <a:picLocks/>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030" t="12854" r="6675" b="13072"/>
        <a:stretch/>
      </xdr:blipFill>
      <xdr:spPr>
        <a:xfrm>
          <a:off x="11982450" y="0"/>
          <a:ext cx="2271600" cy="1137600"/>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twoCellAnchor editAs="oneCell">
    <xdr:from>
      <xdr:col>20</xdr:col>
      <xdr:colOff>209550</xdr:colOff>
      <xdr:row>0</xdr:row>
      <xdr:rowOff>0</xdr:rowOff>
    </xdr:from>
    <xdr:to>
      <xdr:col>30</xdr:col>
      <xdr:colOff>4650</xdr:colOff>
      <xdr:row>0</xdr:row>
      <xdr:rowOff>1137600</xdr:rowOff>
    </xdr:to>
    <xdr:pic>
      <xdr:nvPicPr>
        <xdr:cNvPr id="4" name="Imagen 3">
          <a:extLst>
            <a:ext uri="{FF2B5EF4-FFF2-40B4-BE49-F238E27FC236}">
              <a16:creationId xmlns:a16="http://schemas.microsoft.com/office/drawing/2014/main" id="{EFA5116F-569C-4E11-8F9A-22C0F5F9F950}"/>
            </a:ext>
          </a:extLst>
        </xdr:cNvPr>
        <xdr:cNvPicPr>
          <a:picLocks/>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030" t="12854" r="6675" b="13072"/>
        <a:stretch/>
      </xdr:blipFill>
      <xdr:spPr>
        <a:xfrm>
          <a:off x="5295900" y="0"/>
          <a:ext cx="2271600" cy="1137600"/>
        </a:xfrm>
        <a:prstGeom prst="rect">
          <a:avLst/>
        </a:prstGeom>
      </xdr:spPr>
    </xdr:pic>
    <xdr:clientData/>
  </xdr:twoCellAnchor>
  <xdr:oneCellAnchor>
    <xdr:from>
      <xdr:col>1</xdr:col>
      <xdr:colOff>0</xdr:colOff>
      <xdr:row>0</xdr:row>
      <xdr:rowOff>0</xdr:rowOff>
    </xdr:from>
    <xdr:ext cx="1094400" cy="1011600"/>
    <xdr:pic>
      <xdr:nvPicPr>
        <xdr:cNvPr id="5" name="Imagen 4" descr="http://intranet.inegi.org.mx/Servicios/Difusion/Imagen_Institucional/img/2019/INEGI1_v.png">
          <a:extLst>
            <a:ext uri="{FF2B5EF4-FFF2-40B4-BE49-F238E27FC236}">
              <a16:creationId xmlns:a16="http://schemas.microsoft.com/office/drawing/2014/main" id="{ABD15BCC-C34F-4A77-AEAE-F0C27B2D7383}"/>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81000" y="0"/>
          <a:ext cx="1094400" cy="1011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6.xml><?xml version="1.0" encoding="utf-8"?>
<xdr:wsDr xmlns:xdr="http://schemas.openxmlformats.org/drawingml/2006/spreadsheetDrawing" xmlns:a="http://schemas.openxmlformats.org/drawingml/2006/main">
  <xdr:twoCellAnchor editAs="oneCell">
    <xdr:from>
      <xdr:col>20</xdr:col>
      <xdr:colOff>209550</xdr:colOff>
      <xdr:row>0</xdr:row>
      <xdr:rowOff>0</xdr:rowOff>
    </xdr:from>
    <xdr:to>
      <xdr:col>30</xdr:col>
      <xdr:colOff>4650</xdr:colOff>
      <xdr:row>0</xdr:row>
      <xdr:rowOff>1137600</xdr:rowOff>
    </xdr:to>
    <xdr:pic>
      <xdr:nvPicPr>
        <xdr:cNvPr id="4" name="Imagen 3">
          <a:extLst>
            <a:ext uri="{FF2B5EF4-FFF2-40B4-BE49-F238E27FC236}">
              <a16:creationId xmlns:a16="http://schemas.microsoft.com/office/drawing/2014/main" id="{73A74614-FCA5-4502-A34C-1057B2D9936D}"/>
            </a:ext>
          </a:extLst>
        </xdr:cNvPr>
        <xdr:cNvPicPr>
          <a:picLocks/>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030" t="12854" r="6675" b="13072"/>
        <a:stretch/>
      </xdr:blipFill>
      <xdr:spPr>
        <a:xfrm>
          <a:off x="5295900" y="0"/>
          <a:ext cx="2271600" cy="1137600"/>
        </a:xfrm>
        <a:prstGeom prst="rect">
          <a:avLst/>
        </a:prstGeom>
      </xdr:spPr>
    </xdr:pic>
    <xdr:clientData/>
  </xdr:twoCellAnchor>
  <xdr:oneCellAnchor>
    <xdr:from>
      <xdr:col>1</xdr:col>
      <xdr:colOff>0</xdr:colOff>
      <xdr:row>0</xdr:row>
      <xdr:rowOff>0</xdr:rowOff>
    </xdr:from>
    <xdr:ext cx="1094400" cy="1011600"/>
    <xdr:pic>
      <xdr:nvPicPr>
        <xdr:cNvPr id="5" name="Imagen 4" descr="http://intranet.inegi.org.mx/Servicios/Difusion/Imagen_Institucional/img/2019/INEGI1_v.png">
          <a:extLst>
            <a:ext uri="{FF2B5EF4-FFF2-40B4-BE49-F238E27FC236}">
              <a16:creationId xmlns:a16="http://schemas.microsoft.com/office/drawing/2014/main" id="{DC19CE0C-4F41-48C2-B0AD-00F85ED269E1}"/>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81000" y="0"/>
          <a:ext cx="1094400" cy="1011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7.xml><?xml version="1.0" encoding="utf-8"?>
<xdr:wsDr xmlns:xdr="http://schemas.openxmlformats.org/drawingml/2006/spreadsheetDrawing" xmlns:a="http://schemas.openxmlformats.org/drawingml/2006/main">
  <xdr:twoCellAnchor editAs="oneCell">
    <xdr:from>
      <xdr:col>20</xdr:col>
      <xdr:colOff>209550</xdr:colOff>
      <xdr:row>0</xdr:row>
      <xdr:rowOff>0</xdr:rowOff>
    </xdr:from>
    <xdr:to>
      <xdr:col>30</xdr:col>
      <xdr:colOff>4650</xdr:colOff>
      <xdr:row>0</xdr:row>
      <xdr:rowOff>1137600</xdr:rowOff>
    </xdr:to>
    <xdr:pic>
      <xdr:nvPicPr>
        <xdr:cNvPr id="2" name="Imagen 1">
          <a:extLst>
            <a:ext uri="{FF2B5EF4-FFF2-40B4-BE49-F238E27FC236}">
              <a16:creationId xmlns:a16="http://schemas.microsoft.com/office/drawing/2014/main" id="{BFAE5753-784F-47A7-B2E7-C67EE8640CF7}"/>
            </a:ext>
          </a:extLst>
        </xdr:cNvPr>
        <xdr:cNvPicPr>
          <a:picLocks/>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030" t="12854" r="6675" b="13072"/>
        <a:stretch/>
      </xdr:blipFill>
      <xdr:spPr>
        <a:xfrm>
          <a:off x="5295900" y="0"/>
          <a:ext cx="2271600" cy="1137600"/>
        </a:xfrm>
        <a:prstGeom prst="rect">
          <a:avLst/>
        </a:prstGeom>
      </xdr:spPr>
    </xdr:pic>
    <xdr:clientData/>
  </xdr:twoCellAnchor>
  <xdr:oneCellAnchor>
    <xdr:from>
      <xdr:col>1</xdr:col>
      <xdr:colOff>0</xdr:colOff>
      <xdr:row>0</xdr:row>
      <xdr:rowOff>0</xdr:rowOff>
    </xdr:from>
    <xdr:ext cx="1094400" cy="1011600"/>
    <xdr:pic>
      <xdr:nvPicPr>
        <xdr:cNvPr id="3" name="Imagen 2" descr="http://intranet.inegi.org.mx/Servicios/Difusion/Imagen_Institucional/img/2019/INEGI1_v.png">
          <a:extLst>
            <a:ext uri="{FF2B5EF4-FFF2-40B4-BE49-F238E27FC236}">
              <a16:creationId xmlns:a16="http://schemas.microsoft.com/office/drawing/2014/main" id="{4B618721-74A7-4DC9-B0F6-3ECFCA560256}"/>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81000" y="0"/>
          <a:ext cx="1094400" cy="1011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8.xml><?xml version="1.0" encoding="utf-8"?>
<xdr:wsDr xmlns:xdr="http://schemas.openxmlformats.org/drawingml/2006/spreadsheetDrawing" xmlns:a="http://schemas.openxmlformats.org/drawingml/2006/main">
  <xdr:twoCellAnchor editAs="oneCell">
    <xdr:from>
      <xdr:col>20</xdr:col>
      <xdr:colOff>209550</xdr:colOff>
      <xdr:row>0</xdr:row>
      <xdr:rowOff>0</xdr:rowOff>
    </xdr:from>
    <xdr:to>
      <xdr:col>30</xdr:col>
      <xdr:colOff>4650</xdr:colOff>
      <xdr:row>0</xdr:row>
      <xdr:rowOff>1137600</xdr:rowOff>
    </xdr:to>
    <xdr:pic>
      <xdr:nvPicPr>
        <xdr:cNvPr id="4" name="Imagen 3">
          <a:extLst>
            <a:ext uri="{FF2B5EF4-FFF2-40B4-BE49-F238E27FC236}">
              <a16:creationId xmlns:a16="http://schemas.microsoft.com/office/drawing/2014/main" id="{A13B21D0-2DF4-4618-B890-F18569B8E7A6}"/>
            </a:ext>
          </a:extLst>
        </xdr:cNvPr>
        <xdr:cNvPicPr>
          <a:picLocks/>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030" t="12854" r="6675" b="13072"/>
        <a:stretch/>
      </xdr:blipFill>
      <xdr:spPr>
        <a:xfrm>
          <a:off x="5295900" y="0"/>
          <a:ext cx="2271600" cy="1137600"/>
        </a:xfrm>
        <a:prstGeom prst="rect">
          <a:avLst/>
        </a:prstGeom>
      </xdr:spPr>
    </xdr:pic>
    <xdr:clientData/>
  </xdr:twoCellAnchor>
  <xdr:oneCellAnchor>
    <xdr:from>
      <xdr:col>1</xdr:col>
      <xdr:colOff>0</xdr:colOff>
      <xdr:row>0</xdr:row>
      <xdr:rowOff>0</xdr:rowOff>
    </xdr:from>
    <xdr:ext cx="1094400" cy="1011600"/>
    <xdr:pic>
      <xdr:nvPicPr>
        <xdr:cNvPr id="5" name="Imagen 4" descr="http://intranet.inegi.org.mx/Servicios/Difusion/Imagen_Institucional/img/2019/INEGI1_v.png">
          <a:extLst>
            <a:ext uri="{FF2B5EF4-FFF2-40B4-BE49-F238E27FC236}">
              <a16:creationId xmlns:a16="http://schemas.microsoft.com/office/drawing/2014/main" id="{F0B1514B-55C2-444B-9B2C-EB150406D17D}"/>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81000" y="0"/>
          <a:ext cx="1094400" cy="1011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mailto:hernandezg@dgsp.gob.mx"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3D5C6-7C74-4550-855F-C9D8F557F786}">
  <sheetPr codeName="Hoja1"/>
  <dimension ref="A1:AF29"/>
  <sheetViews>
    <sheetView showGridLines="0" tabSelected="1" zoomScaleNormal="100" workbookViewId="0"/>
  </sheetViews>
  <sheetFormatPr baseColWidth="10" defaultColWidth="0" defaultRowHeight="15" zeroHeight="1"/>
  <cols>
    <col min="1" max="1" width="5.7109375" customWidth="1"/>
    <col min="2" max="30" width="3.7109375" customWidth="1"/>
    <col min="31" max="31" width="5.7109375" customWidth="1"/>
    <col min="32" max="32" width="3.7109375" style="162" hidden="1" customWidth="1"/>
    <col min="33" max="16384" width="3.7109375" hidden="1"/>
  </cols>
  <sheetData>
    <row r="1" spans="1:30" ht="173.25" customHeight="1">
      <c r="B1" s="197" t="s">
        <v>295</v>
      </c>
      <c r="C1" s="198"/>
      <c r="D1" s="198"/>
      <c r="E1" s="198"/>
      <c r="F1" s="198"/>
      <c r="G1" s="198"/>
      <c r="H1" s="198"/>
      <c r="I1" s="198"/>
      <c r="J1" s="198"/>
      <c r="K1" s="198"/>
      <c r="L1" s="198"/>
      <c r="M1" s="198"/>
      <c r="N1" s="198"/>
      <c r="O1" s="198"/>
      <c r="P1" s="198"/>
      <c r="Q1" s="198"/>
      <c r="R1" s="198"/>
      <c r="S1" s="198"/>
      <c r="T1" s="198"/>
      <c r="U1" s="198"/>
      <c r="V1" s="198"/>
      <c r="W1" s="198"/>
      <c r="X1" s="198"/>
      <c r="Y1" s="198"/>
      <c r="Z1" s="198"/>
      <c r="AA1" s="198"/>
      <c r="AB1" s="198"/>
      <c r="AC1" s="198"/>
      <c r="AD1" s="198"/>
    </row>
    <row r="2" spans="1:30"/>
    <row r="3" spans="1:30" ht="45" customHeight="1">
      <c r="B3" s="199" t="s">
        <v>0</v>
      </c>
      <c r="C3" s="200"/>
      <c r="D3" s="200"/>
      <c r="E3" s="200"/>
      <c r="F3" s="200"/>
      <c r="G3" s="200"/>
      <c r="H3" s="200"/>
      <c r="I3" s="200"/>
      <c r="J3" s="200"/>
      <c r="K3" s="200"/>
      <c r="L3" s="200"/>
      <c r="M3" s="200"/>
      <c r="N3" s="200"/>
      <c r="O3" s="200"/>
      <c r="P3" s="200"/>
      <c r="Q3" s="200"/>
      <c r="R3" s="200"/>
      <c r="S3" s="200"/>
      <c r="T3" s="200"/>
      <c r="U3" s="200"/>
      <c r="V3" s="200"/>
      <c r="W3" s="200"/>
      <c r="X3" s="200"/>
      <c r="Y3" s="200"/>
      <c r="Z3" s="200"/>
      <c r="AA3" s="200"/>
      <c r="AB3" s="200"/>
      <c r="AC3" s="200"/>
      <c r="AD3" s="200"/>
    </row>
    <row r="4" spans="1:30"/>
    <row r="5" spans="1:30" ht="45" customHeight="1">
      <c r="B5" s="199" t="s">
        <v>296</v>
      </c>
      <c r="C5" s="199"/>
      <c r="D5" s="199"/>
      <c r="E5" s="199"/>
      <c r="F5" s="199"/>
      <c r="G5" s="199"/>
      <c r="H5" s="199"/>
      <c r="I5" s="199"/>
      <c r="J5" s="199"/>
      <c r="K5" s="199"/>
      <c r="L5" s="199"/>
      <c r="M5" s="199"/>
      <c r="N5" s="199"/>
      <c r="O5" s="199"/>
      <c r="P5" s="199"/>
      <c r="Q5" s="199"/>
      <c r="R5" s="199"/>
      <c r="S5" s="199"/>
      <c r="T5" s="199"/>
      <c r="U5" s="199"/>
      <c r="V5" s="199"/>
      <c r="W5" s="199"/>
      <c r="X5" s="199"/>
      <c r="Y5" s="199"/>
      <c r="Z5" s="199"/>
      <c r="AA5" s="199"/>
      <c r="AB5" s="199"/>
      <c r="AC5" s="199"/>
      <c r="AD5" s="199"/>
    </row>
    <row r="6" spans="1:30"/>
    <row r="7" spans="1:30" ht="60" customHeight="1">
      <c r="B7" s="199" t="s">
        <v>1</v>
      </c>
      <c r="C7" s="199"/>
      <c r="D7" s="199"/>
      <c r="E7" s="199"/>
      <c r="F7" s="199"/>
      <c r="G7" s="199"/>
      <c r="H7" s="199"/>
      <c r="I7" s="199"/>
      <c r="J7" s="199"/>
      <c r="K7" s="199"/>
      <c r="L7" s="199"/>
      <c r="M7" s="199"/>
      <c r="N7" s="199"/>
      <c r="O7" s="199"/>
      <c r="P7" s="199"/>
      <c r="Q7" s="199"/>
      <c r="R7" s="199"/>
      <c r="S7" s="199"/>
      <c r="T7" s="199"/>
      <c r="U7" s="199"/>
      <c r="V7" s="199"/>
      <c r="W7" s="199"/>
      <c r="X7" s="199"/>
      <c r="Y7" s="199"/>
      <c r="Z7" s="199"/>
      <c r="AA7" s="199"/>
      <c r="AB7" s="199"/>
      <c r="AC7" s="199"/>
      <c r="AD7" s="199"/>
    </row>
    <row r="8" spans="1:30" ht="15.75" thickBot="1">
      <c r="B8" s="37" t="s">
        <v>176</v>
      </c>
      <c r="C8" s="38"/>
      <c r="D8" s="38"/>
      <c r="E8" s="38"/>
      <c r="F8" s="38"/>
      <c r="G8" s="38"/>
      <c r="H8" s="38"/>
      <c r="I8" s="38"/>
      <c r="J8" s="38"/>
      <c r="K8" s="38"/>
      <c r="L8" s="38"/>
      <c r="M8" s="38"/>
      <c r="N8" s="37" t="s">
        <v>177</v>
      </c>
      <c r="O8" s="38"/>
    </row>
    <row r="9" spans="1:30" ht="15.75" thickBot="1">
      <c r="B9" s="201" t="str">
        <f>IF(Presentación!$B$10="","",Presentación!$B$10)</f>
        <v/>
      </c>
      <c r="C9" s="202"/>
      <c r="D9" s="202"/>
      <c r="E9" s="202"/>
      <c r="F9" s="202"/>
      <c r="G9" s="202"/>
      <c r="H9" s="202"/>
      <c r="I9" s="202"/>
      <c r="J9" s="202"/>
      <c r="K9" s="202"/>
      <c r="L9" s="203"/>
      <c r="M9" s="14"/>
      <c r="N9" s="201" t="str">
        <f>IF(Presentación!$N$10="","",Presentación!$N$10)</f>
        <v/>
      </c>
      <c r="O9" s="203"/>
    </row>
    <row r="10" spans="1:30"/>
    <row r="11" spans="1:30">
      <c r="A11" s="135"/>
      <c r="B11" s="196" t="s">
        <v>2</v>
      </c>
      <c r="C11" s="196"/>
      <c r="D11" s="196"/>
      <c r="E11" s="196"/>
      <c r="F11" s="196"/>
      <c r="G11" s="196"/>
      <c r="H11" s="196"/>
      <c r="I11" s="196"/>
      <c r="J11" s="196"/>
      <c r="K11" s="196"/>
      <c r="L11" s="196"/>
      <c r="M11" s="196"/>
      <c r="N11" s="196"/>
      <c r="O11" s="196"/>
      <c r="P11" s="196"/>
      <c r="Q11" s="196"/>
      <c r="R11" s="196"/>
      <c r="S11" s="196"/>
      <c r="T11" s="196"/>
      <c r="U11" s="196"/>
      <c r="V11" s="136"/>
      <c r="W11" s="136"/>
      <c r="X11" s="136"/>
      <c r="Y11" s="136"/>
      <c r="Z11" s="136"/>
      <c r="AA11" s="136"/>
      <c r="AB11" s="136"/>
      <c r="AC11" s="136"/>
      <c r="AD11" s="136"/>
    </row>
    <row r="12" spans="1:30">
      <c r="A12" s="135"/>
      <c r="B12" s="136"/>
      <c r="C12" s="136"/>
      <c r="D12" s="136"/>
      <c r="E12" s="136"/>
      <c r="F12" s="136"/>
      <c r="G12" s="136"/>
      <c r="H12" s="136"/>
      <c r="I12" s="136"/>
      <c r="J12" s="136"/>
      <c r="K12" s="136"/>
      <c r="L12" s="136"/>
      <c r="M12" s="136"/>
      <c r="N12" s="136"/>
      <c r="O12" s="136"/>
      <c r="P12" s="136"/>
      <c r="Q12" s="136"/>
      <c r="R12" s="136"/>
      <c r="S12" s="136"/>
      <c r="T12" s="136"/>
      <c r="U12" s="136"/>
      <c r="V12" s="136"/>
      <c r="W12" s="136"/>
      <c r="X12" s="136"/>
      <c r="Y12" s="136"/>
      <c r="Z12" s="136"/>
      <c r="AA12" s="136"/>
      <c r="AB12" s="136"/>
      <c r="AC12" s="136"/>
      <c r="AD12" s="136"/>
    </row>
    <row r="13" spans="1:30">
      <c r="A13" s="135"/>
      <c r="B13" s="196" t="s">
        <v>3</v>
      </c>
      <c r="C13" s="196"/>
      <c r="D13" s="196"/>
      <c r="E13" s="196"/>
      <c r="F13" s="196"/>
      <c r="G13" s="196"/>
      <c r="H13" s="196"/>
      <c r="I13" s="196"/>
      <c r="J13" s="196"/>
      <c r="K13" s="196"/>
      <c r="L13" s="196"/>
      <c r="M13" s="196"/>
      <c r="N13" s="196"/>
      <c r="O13" s="196"/>
      <c r="P13" s="196"/>
      <c r="Q13" s="196"/>
      <c r="R13" s="196"/>
      <c r="S13" s="196"/>
      <c r="T13" s="196"/>
      <c r="U13" s="196"/>
      <c r="V13" s="136"/>
      <c r="W13" s="136"/>
      <c r="X13" s="136"/>
      <c r="Y13" s="136"/>
      <c r="Z13" s="136"/>
      <c r="AA13" s="136"/>
      <c r="AB13" s="136"/>
      <c r="AC13" s="136"/>
      <c r="AD13" s="136"/>
    </row>
    <row r="14" spans="1:30">
      <c r="A14" s="135"/>
      <c r="B14" s="136"/>
      <c r="C14" s="136"/>
      <c r="D14" s="136"/>
      <c r="E14" s="136"/>
      <c r="F14" s="136"/>
      <c r="G14" s="136"/>
      <c r="H14" s="136"/>
      <c r="I14" s="136"/>
      <c r="J14" s="136"/>
      <c r="K14" s="136"/>
      <c r="L14" s="136"/>
      <c r="M14" s="136"/>
      <c r="N14" s="136"/>
      <c r="O14" s="136"/>
      <c r="P14" s="136"/>
      <c r="Q14" s="136"/>
      <c r="R14" s="136"/>
      <c r="S14" s="136"/>
      <c r="T14" s="136"/>
      <c r="U14" s="136"/>
      <c r="V14" s="136"/>
      <c r="W14" s="136"/>
      <c r="X14" s="136"/>
      <c r="Y14" s="136"/>
      <c r="Z14" s="136"/>
      <c r="AA14" s="136"/>
      <c r="AB14" s="136"/>
      <c r="AC14" s="136"/>
      <c r="AD14" s="136"/>
    </row>
    <row r="15" spans="1:30" ht="15" customHeight="1">
      <c r="A15" s="135"/>
      <c r="B15" s="196" t="s">
        <v>204</v>
      </c>
      <c r="C15" s="196"/>
      <c r="D15" s="196"/>
      <c r="E15" s="196"/>
      <c r="F15" s="196"/>
      <c r="G15" s="196"/>
      <c r="H15" s="196"/>
      <c r="I15" s="196"/>
      <c r="J15" s="196"/>
      <c r="K15" s="196"/>
      <c r="L15" s="196"/>
      <c r="M15" s="196"/>
      <c r="N15" s="196"/>
      <c r="O15" s="196"/>
      <c r="P15" s="196"/>
      <c r="Q15" s="196"/>
      <c r="R15" s="196"/>
      <c r="S15" s="196"/>
      <c r="T15" s="196"/>
      <c r="U15" s="196"/>
      <c r="V15" s="136"/>
      <c r="W15" s="136"/>
      <c r="X15" s="136"/>
      <c r="Y15" s="136"/>
      <c r="Z15" s="136"/>
      <c r="AA15" s="136"/>
      <c r="AB15" s="136"/>
      <c r="AC15" s="136"/>
      <c r="AD15" s="136"/>
    </row>
    <row r="16" spans="1:30">
      <c r="A16" s="135"/>
      <c r="B16" s="136"/>
      <c r="C16" s="136"/>
      <c r="D16" s="136"/>
      <c r="E16" s="136"/>
      <c r="F16" s="136"/>
      <c r="G16" s="136"/>
      <c r="H16" s="136"/>
      <c r="I16" s="136"/>
      <c r="J16" s="136"/>
      <c r="K16" s="136"/>
      <c r="L16" s="136"/>
      <c r="M16" s="136"/>
      <c r="N16" s="136"/>
      <c r="O16" s="136"/>
      <c r="P16" s="136"/>
      <c r="Q16" s="136"/>
      <c r="R16" s="136"/>
      <c r="S16" s="136"/>
      <c r="T16" s="136"/>
      <c r="U16" s="136"/>
      <c r="V16" s="136"/>
      <c r="W16" s="136"/>
      <c r="X16" s="136"/>
      <c r="Y16" s="136"/>
      <c r="Z16" s="136"/>
      <c r="AA16" s="136"/>
      <c r="AB16" s="136"/>
      <c r="AC16" s="136"/>
      <c r="AD16" s="136"/>
    </row>
    <row r="17" spans="1:30" ht="15" customHeight="1">
      <c r="A17" s="135"/>
      <c r="B17" s="196" t="s">
        <v>296</v>
      </c>
      <c r="C17" s="196"/>
      <c r="D17" s="196"/>
      <c r="E17" s="196"/>
      <c r="F17" s="196"/>
      <c r="G17" s="196"/>
      <c r="H17" s="196"/>
      <c r="I17" s="196"/>
      <c r="J17" s="196"/>
      <c r="K17" s="196"/>
      <c r="L17" s="196"/>
      <c r="M17" s="196"/>
      <c r="N17" s="196"/>
      <c r="O17" s="196"/>
      <c r="P17" s="196"/>
      <c r="Q17" s="196"/>
      <c r="R17" s="196"/>
      <c r="S17" s="196"/>
      <c r="T17" s="196"/>
      <c r="U17" s="196"/>
      <c r="V17" s="136"/>
      <c r="W17" s="136"/>
      <c r="X17" s="195" t="s">
        <v>405</v>
      </c>
      <c r="Y17" s="195"/>
      <c r="Z17" s="195"/>
      <c r="AA17" s="195"/>
      <c r="AB17" s="195"/>
      <c r="AC17" s="195"/>
      <c r="AD17" s="195"/>
    </row>
    <row r="18" spans="1:30">
      <c r="A18" s="135"/>
      <c r="B18" s="136"/>
      <c r="C18" s="136"/>
      <c r="D18" s="136"/>
      <c r="E18" s="136"/>
      <c r="F18" s="136"/>
      <c r="G18" s="136"/>
      <c r="H18" s="136"/>
      <c r="I18" s="136"/>
      <c r="J18" s="136"/>
      <c r="K18" s="136"/>
      <c r="L18" s="136"/>
      <c r="M18" s="136"/>
      <c r="N18" s="136"/>
      <c r="O18" s="136"/>
      <c r="P18" s="136"/>
      <c r="Q18" s="136"/>
      <c r="R18" s="136"/>
      <c r="S18" s="136"/>
      <c r="T18" s="136"/>
      <c r="U18" s="136"/>
      <c r="V18" s="136"/>
      <c r="W18" s="136"/>
      <c r="X18" s="136"/>
      <c r="Y18" s="136"/>
      <c r="Z18" s="136"/>
      <c r="AA18" s="136"/>
      <c r="AB18" s="136"/>
      <c r="AC18" s="136"/>
      <c r="AD18" s="136"/>
    </row>
    <row r="19" spans="1:30" ht="45" customHeight="1">
      <c r="A19" s="135"/>
      <c r="B19" s="196" t="s">
        <v>527</v>
      </c>
      <c r="C19" s="196"/>
      <c r="D19" s="196"/>
      <c r="E19" s="196"/>
      <c r="F19" s="196"/>
      <c r="G19" s="196"/>
      <c r="H19" s="196"/>
      <c r="I19" s="196"/>
      <c r="J19" s="196"/>
      <c r="K19" s="196"/>
      <c r="L19" s="196"/>
      <c r="M19" s="196"/>
      <c r="N19" s="196"/>
      <c r="O19" s="196"/>
      <c r="P19" s="196"/>
      <c r="Q19" s="196"/>
      <c r="R19" s="196"/>
      <c r="S19" s="196"/>
      <c r="T19" s="196"/>
      <c r="U19" s="196"/>
      <c r="V19" s="136"/>
      <c r="W19" s="136"/>
      <c r="X19" s="136"/>
      <c r="Y19" s="136"/>
      <c r="Z19" s="136"/>
      <c r="AA19" s="136"/>
      <c r="AB19" s="136"/>
      <c r="AC19" s="136"/>
      <c r="AD19" s="136"/>
    </row>
    <row r="20" spans="1:30">
      <c r="A20" s="135"/>
      <c r="B20" s="136"/>
      <c r="C20" s="136"/>
      <c r="D20" s="136"/>
      <c r="E20" s="136"/>
      <c r="F20" s="136"/>
      <c r="G20" s="136"/>
      <c r="H20" s="136"/>
      <c r="I20" s="136"/>
      <c r="J20" s="136"/>
      <c r="K20" s="136"/>
      <c r="L20" s="136"/>
      <c r="M20" s="136"/>
      <c r="N20" s="136"/>
      <c r="O20" s="136"/>
      <c r="P20" s="136"/>
      <c r="Q20" s="136"/>
      <c r="R20" s="136"/>
      <c r="S20" s="136"/>
      <c r="T20" s="136"/>
      <c r="U20" s="136"/>
      <c r="V20" s="136"/>
      <c r="W20" s="136"/>
      <c r="X20" s="136"/>
      <c r="Y20" s="136"/>
      <c r="Z20" s="136"/>
      <c r="AA20" s="136"/>
      <c r="AB20" s="136"/>
      <c r="AC20" s="136"/>
      <c r="AD20" s="136"/>
    </row>
    <row r="21" spans="1:30" ht="45" customHeight="1">
      <c r="A21" s="135"/>
      <c r="B21" s="196" t="s">
        <v>528</v>
      </c>
      <c r="C21" s="196"/>
      <c r="D21" s="196"/>
      <c r="E21" s="196"/>
      <c r="F21" s="196"/>
      <c r="G21" s="196"/>
      <c r="H21" s="196"/>
      <c r="I21" s="196"/>
      <c r="J21" s="196"/>
      <c r="K21" s="196"/>
      <c r="L21" s="196"/>
      <c r="M21" s="196"/>
      <c r="N21" s="196"/>
      <c r="O21" s="196"/>
      <c r="P21" s="196"/>
      <c r="Q21" s="196"/>
      <c r="R21" s="196"/>
      <c r="S21" s="196"/>
      <c r="T21" s="196"/>
      <c r="U21" s="196"/>
      <c r="V21" s="136"/>
      <c r="W21" s="136"/>
      <c r="X21" s="136"/>
      <c r="Y21" s="136"/>
      <c r="Z21" s="136"/>
      <c r="AA21" s="136"/>
      <c r="AB21" s="136"/>
      <c r="AC21" s="136"/>
      <c r="AD21" s="136"/>
    </row>
    <row r="22" spans="1:30">
      <c r="A22" s="135"/>
      <c r="B22" s="136"/>
      <c r="C22" s="136"/>
      <c r="D22" s="136"/>
      <c r="E22" s="136"/>
      <c r="F22" s="136"/>
      <c r="G22" s="136"/>
      <c r="H22" s="136"/>
      <c r="I22" s="136"/>
      <c r="J22" s="136"/>
      <c r="K22" s="136"/>
      <c r="L22" s="136"/>
      <c r="M22" s="136"/>
      <c r="N22" s="136"/>
      <c r="O22" s="136"/>
      <c r="P22" s="136"/>
      <c r="Q22" s="136"/>
      <c r="R22" s="136"/>
      <c r="S22" s="136"/>
      <c r="T22" s="136"/>
      <c r="U22" s="136"/>
      <c r="V22" s="136"/>
      <c r="W22" s="136"/>
      <c r="X22" s="136"/>
      <c r="Y22" s="136"/>
      <c r="Z22" s="136"/>
      <c r="AA22" s="136"/>
      <c r="AB22" s="136"/>
      <c r="AC22" s="136"/>
      <c r="AD22" s="136"/>
    </row>
    <row r="23" spans="1:30">
      <c r="A23" s="135"/>
      <c r="B23" s="196" t="s">
        <v>4</v>
      </c>
      <c r="C23" s="196"/>
      <c r="D23" s="196"/>
      <c r="E23" s="196"/>
      <c r="F23" s="196"/>
      <c r="G23" s="196"/>
      <c r="H23" s="196"/>
      <c r="I23" s="196"/>
      <c r="J23" s="196"/>
      <c r="K23" s="196"/>
      <c r="L23" s="196"/>
      <c r="M23" s="196"/>
      <c r="N23" s="196"/>
      <c r="O23" s="196"/>
      <c r="P23" s="196"/>
      <c r="Q23" s="196"/>
      <c r="R23" s="196"/>
      <c r="S23" s="196"/>
      <c r="T23" s="196"/>
      <c r="U23" s="196"/>
      <c r="V23" s="136"/>
      <c r="W23" s="136"/>
      <c r="X23" s="136"/>
      <c r="Y23" s="136"/>
      <c r="Z23" s="136"/>
      <c r="AA23" s="136"/>
      <c r="AB23" s="136"/>
      <c r="AC23" s="136"/>
      <c r="AD23" s="136"/>
    </row>
    <row r="24" spans="1:30">
      <c r="A24" s="135"/>
      <c r="B24" s="135"/>
      <c r="C24" s="135"/>
      <c r="D24" s="135"/>
      <c r="E24" s="135"/>
      <c r="F24" s="135"/>
      <c r="G24" s="135"/>
      <c r="H24" s="135"/>
      <c r="I24" s="135"/>
      <c r="J24" s="135"/>
      <c r="K24" s="135"/>
      <c r="L24" s="135"/>
      <c r="M24" s="135"/>
      <c r="N24" s="135"/>
      <c r="O24" s="135"/>
      <c r="P24" s="135"/>
      <c r="Q24" s="135"/>
      <c r="R24" s="135"/>
      <c r="S24" s="135"/>
      <c r="T24" s="135"/>
      <c r="U24" s="135"/>
      <c r="V24" s="135"/>
      <c r="W24" s="135"/>
      <c r="X24" s="135"/>
      <c r="Y24" s="135"/>
      <c r="Z24" s="135"/>
      <c r="AA24" s="135"/>
      <c r="AB24" s="135"/>
      <c r="AC24" s="135"/>
      <c r="AD24" s="135"/>
    </row>
    <row r="25" spans="1:30"/>
    <row r="26" spans="1:30"/>
    <row r="27" spans="1:30"/>
    <row r="28" spans="1:30"/>
    <row r="29" spans="1:30"/>
  </sheetData>
  <sheetProtection algorithmName="SHA-512" hashValue="UnApuN5dB4+cuL+o2mrm4Ev0j96MX4zy71iwTjyCA531D/3p0Ye77DLNViUU2h6SD+UJtfLtWmVm7ckFyi/oaA==" saltValue="AUiWK4xi1Nn2PQy2mIL4YQ==" spinCount="100000" sheet="1" objects="1" scenarios="1"/>
  <mergeCells count="14">
    <mergeCell ref="B21:U21"/>
    <mergeCell ref="B23:U23"/>
    <mergeCell ref="B11:U11"/>
    <mergeCell ref="B13:U13"/>
    <mergeCell ref="B15:U15"/>
    <mergeCell ref="B17:U17"/>
    <mergeCell ref="X17:AD17"/>
    <mergeCell ref="B19:U19"/>
    <mergeCell ref="B1:AD1"/>
    <mergeCell ref="B3:AD3"/>
    <mergeCell ref="B5:AD5"/>
    <mergeCell ref="B7:AD7"/>
    <mergeCell ref="B9:L9"/>
    <mergeCell ref="N9:O9"/>
  </mergeCells>
  <hyperlinks>
    <hyperlink ref="B11:U11" location="Presentación!AA9" display="Presentación" xr:uid="{A478683C-F84D-4016-85E9-5A48AB9EA744}"/>
    <hyperlink ref="B13:U13" location="Informantes!AA9" display="Informantes" xr:uid="{4F3008B3-0BB0-4F23-B136-8A1850226048}"/>
    <hyperlink ref="B15:U15" location="Participantes!BB9" display="Participantes" xr:uid="{ABF38661-B37F-4B92-9C0F-815FE1F331D3}"/>
    <hyperlink ref="B17:U17" location="CNGE_2023_M1_Secc12!AA7" display="Sección XII. Administración de archivos y gestión documental" xr:uid="{FD4E77E0-D61E-4E93-9687-FF78F395BAB4}"/>
    <hyperlink ref="B23:U23" location="Glosario!AA9" display="Glosario" xr:uid="{ECA0FD02-A346-4D2C-8F4E-398F51BC88E1}"/>
    <hyperlink ref="X17:AD17" location="CNGE_2023_M1_Secc12!AA7" display="Preguntas 12.1 a 12.14" xr:uid="{4DE793A0-524A-4B0F-92BC-9D9442013C6D}"/>
    <hyperlink ref="B19:U19" location="'Complemento 1'!AA9" display="Complemento 1. Ubicación geográfica del repositorio principal del archivo de concentración" xr:uid="{F7E63309-AFB4-4790-85DC-11ABD9FA83B4}"/>
    <hyperlink ref="B21:U21" location="'Complemento 2'!AA9" display="Complemento 2. Ubicación geográfica del repositorio principal del archivo histórico" xr:uid="{0F171FA5-2BDF-4B8C-8051-12A49A5CE624}"/>
  </hyperlinks>
  <pageMargins left="0.70866141732283472" right="0.70866141732283472" top="0.74803149606299213" bottom="0.74803149606299213" header="0.31496062992125984" footer="0.31496062992125984"/>
  <pageSetup scale="75" orientation="portrait" r:id="rId1"/>
  <headerFooter>
    <oddHeader>&amp;CMódulo 1 Sección XII
Índice</oddHeader>
    <oddFooter>&amp;LCenso Nacional de Gobiernos Estatales 2023&amp;R&amp;P de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ABF0B-DFE1-4DEA-BE14-7E03C69DD98F}">
  <sheetPr codeName="Hoja2"/>
  <dimension ref="A1:DP574"/>
  <sheetViews>
    <sheetView showGridLines="0" topLeftCell="A29" zoomScaleNormal="100" workbookViewId="0">
      <selection activeCell="B5" sqref="B5:AD5"/>
    </sheetView>
  </sheetViews>
  <sheetFormatPr baseColWidth="10" defaultColWidth="0" defaultRowHeight="15" customHeight="1" zeroHeight="1"/>
  <cols>
    <col min="1" max="1" width="5.7109375" style="29" customWidth="1"/>
    <col min="2" max="30" width="3.7109375" style="29" customWidth="1"/>
    <col min="31" max="31" width="5.7109375" style="29" customWidth="1"/>
    <col min="32" max="32" width="0" style="161" hidden="1" customWidth="1"/>
    <col min="33" max="120" width="0" style="29" hidden="1" customWidth="1"/>
    <col min="121" max="16384" width="3.7109375" style="29" hidden="1"/>
  </cols>
  <sheetData>
    <row r="1" spans="2:120" ht="173.25" customHeight="1">
      <c r="B1" s="197" t="s">
        <v>295</v>
      </c>
      <c r="C1" s="198"/>
      <c r="D1" s="198"/>
      <c r="E1" s="198"/>
      <c r="F1" s="198"/>
      <c r="G1" s="198"/>
      <c r="H1" s="198"/>
      <c r="I1" s="198"/>
      <c r="J1" s="198"/>
      <c r="K1" s="198"/>
      <c r="L1" s="198"/>
      <c r="M1" s="198"/>
      <c r="N1" s="198"/>
      <c r="O1" s="198"/>
      <c r="P1" s="198"/>
      <c r="Q1" s="198"/>
      <c r="R1" s="198"/>
      <c r="S1" s="198"/>
      <c r="T1" s="198"/>
      <c r="U1" s="198"/>
      <c r="V1" s="198"/>
      <c r="W1" s="198"/>
      <c r="X1" s="198"/>
      <c r="Y1" s="198"/>
      <c r="Z1" s="198"/>
      <c r="AA1" s="198"/>
      <c r="AB1" s="198"/>
      <c r="AC1" s="198"/>
      <c r="AD1" s="198"/>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row>
    <row r="2" spans="2:120" ht="15" customHeight="1">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G2"/>
      <c r="AH2" s="170" t="s">
        <v>630</v>
      </c>
      <c r="AI2" s="171" t="s">
        <v>631</v>
      </c>
      <c r="AJ2"/>
      <c r="AK2" s="60"/>
      <c r="AL2" s="170" t="s">
        <v>632</v>
      </c>
      <c r="AM2" s="171" t="s">
        <v>633</v>
      </c>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row>
    <row r="3" spans="2:120" ht="45" customHeight="1">
      <c r="B3" s="199" t="s">
        <v>0</v>
      </c>
      <c r="C3" s="200"/>
      <c r="D3" s="200"/>
      <c r="E3" s="200"/>
      <c r="F3" s="200"/>
      <c r="G3" s="200"/>
      <c r="H3" s="200"/>
      <c r="I3" s="200"/>
      <c r="J3" s="200"/>
      <c r="K3" s="200"/>
      <c r="L3" s="200"/>
      <c r="M3" s="200"/>
      <c r="N3" s="200"/>
      <c r="O3" s="200"/>
      <c r="P3" s="200"/>
      <c r="Q3" s="200"/>
      <c r="R3" s="200"/>
      <c r="S3" s="200"/>
      <c r="T3" s="200"/>
      <c r="U3" s="200"/>
      <c r="V3" s="200"/>
      <c r="W3" s="200"/>
      <c r="X3" s="200"/>
      <c r="Y3" s="200"/>
      <c r="Z3" s="200"/>
      <c r="AA3" s="200"/>
      <c r="AB3" s="200"/>
      <c r="AC3" s="200"/>
      <c r="AD3" s="200"/>
      <c r="AG3"/>
      <c r="AH3" s="172"/>
      <c r="AI3" s="172"/>
      <c r="AJ3"/>
      <c r="AK3" s="60"/>
      <c r="AL3" s="173"/>
      <c r="AM3" s="173"/>
      <c r="AN3"/>
      <c r="AO3"/>
      <c r="AP3">
        <v>1</v>
      </c>
      <c r="AQ3" t="s">
        <v>634</v>
      </c>
      <c r="AR3" t="s">
        <v>635</v>
      </c>
      <c r="AS3" t="s">
        <v>636</v>
      </c>
      <c r="AT3" t="s">
        <v>637</v>
      </c>
      <c r="AU3" t="s">
        <v>638</v>
      </c>
      <c r="AV3" t="s">
        <v>639</v>
      </c>
      <c r="AW3" t="s">
        <v>640</v>
      </c>
      <c r="AX3" t="s">
        <v>641</v>
      </c>
      <c r="AY3" t="s">
        <v>642</v>
      </c>
      <c r="AZ3" t="s">
        <v>643</v>
      </c>
      <c r="BA3" t="s">
        <v>644</v>
      </c>
      <c r="BB3" t="s">
        <v>645</v>
      </c>
      <c r="BC3" t="s">
        <v>646</v>
      </c>
      <c r="BD3" t="s">
        <v>647</v>
      </c>
      <c r="BE3" t="s">
        <v>648</v>
      </c>
      <c r="BF3" t="s">
        <v>649</v>
      </c>
      <c r="BG3" t="s">
        <v>650</v>
      </c>
      <c r="BH3" t="s">
        <v>651</v>
      </c>
      <c r="BI3" t="s">
        <v>652</v>
      </c>
      <c r="BJ3" t="s">
        <v>653</v>
      </c>
      <c r="BK3" t="s">
        <v>654</v>
      </c>
      <c r="BL3" t="s">
        <v>655</v>
      </c>
      <c r="BM3" t="s">
        <v>656</v>
      </c>
      <c r="BN3" t="s">
        <v>657</v>
      </c>
      <c r="BO3" t="s">
        <v>658</v>
      </c>
      <c r="BP3" t="s">
        <v>659</v>
      </c>
      <c r="BQ3" t="s">
        <v>660</v>
      </c>
      <c r="BR3" t="s">
        <v>661</v>
      </c>
      <c r="BS3" t="s">
        <v>662</v>
      </c>
      <c r="BT3" t="s">
        <v>663</v>
      </c>
      <c r="BU3" t="s">
        <v>664</v>
      </c>
      <c r="BV3" t="s">
        <v>665</v>
      </c>
      <c r="BW3"/>
      <c r="BX3"/>
      <c r="BY3"/>
      <c r="BZ3" t="s">
        <v>634</v>
      </c>
      <c r="CA3" t="s">
        <v>635</v>
      </c>
      <c r="CB3" t="s">
        <v>636</v>
      </c>
      <c r="CC3" t="s">
        <v>637</v>
      </c>
      <c r="CD3" t="s">
        <v>638</v>
      </c>
      <c r="CE3" t="s">
        <v>639</v>
      </c>
      <c r="CF3" t="s">
        <v>640</v>
      </c>
      <c r="CG3" t="s">
        <v>641</v>
      </c>
      <c r="CH3" t="s">
        <v>642</v>
      </c>
      <c r="CI3" t="s">
        <v>643</v>
      </c>
      <c r="CJ3" t="s">
        <v>644</v>
      </c>
      <c r="CK3" t="s">
        <v>645</v>
      </c>
      <c r="CL3" t="s">
        <v>646</v>
      </c>
      <c r="CM3" t="s">
        <v>647</v>
      </c>
      <c r="CN3" t="s">
        <v>648</v>
      </c>
      <c r="CO3" t="s">
        <v>649</v>
      </c>
      <c r="CP3" t="s">
        <v>650</v>
      </c>
      <c r="CQ3" t="s">
        <v>651</v>
      </c>
      <c r="CR3" t="s">
        <v>652</v>
      </c>
      <c r="CS3" t="s">
        <v>653</v>
      </c>
      <c r="CT3" t="s">
        <v>654</v>
      </c>
      <c r="CU3" t="s">
        <v>655</v>
      </c>
      <c r="CV3" t="s">
        <v>656</v>
      </c>
      <c r="CW3" t="s">
        <v>657</v>
      </c>
      <c r="CX3" t="s">
        <v>658</v>
      </c>
      <c r="CY3" t="s">
        <v>659</v>
      </c>
      <c r="CZ3" t="s">
        <v>660</v>
      </c>
      <c r="DA3" t="s">
        <v>661</v>
      </c>
      <c r="DB3" t="s">
        <v>662</v>
      </c>
      <c r="DC3" t="s">
        <v>663</v>
      </c>
      <c r="DD3" t="s">
        <v>664</v>
      </c>
      <c r="DE3" t="s">
        <v>665</v>
      </c>
      <c r="DF3"/>
      <c r="DG3"/>
      <c r="DH3"/>
      <c r="DI3"/>
      <c r="DJ3"/>
      <c r="DK3"/>
      <c r="DL3"/>
      <c r="DM3"/>
      <c r="DN3"/>
      <c r="DO3"/>
      <c r="DP3"/>
    </row>
    <row r="4" spans="2:120" ht="15" customHeight="1">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G4"/>
      <c r="AH4" s="174" t="s">
        <v>666</v>
      </c>
      <c r="AI4" s="173" t="s">
        <v>634</v>
      </c>
      <c r="AJ4" s="60"/>
      <c r="AK4" s="60"/>
      <c r="AL4" s="179" t="str">
        <f>IFERROR(IF(HLOOKUP($N$10, $BZ$3:$DE$574, $AP4, FALSE )="", "", HLOOKUP($N$10, $BZ$3:$DE$574, $AP4, FALSE)), "")</f>
        <v/>
      </c>
      <c r="AM4" s="172" t="str">
        <f>IFERROR(IF(AL4="", "", HLOOKUP($N$10, $AQ$3:$BV$574, AP4, FALSE)), "")</f>
        <v/>
      </c>
      <c r="AN4"/>
      <c r="AO4"/>
      <c r="AP4">
        <v>2</v>
      </c>
      <c r="AQ4" t="s">
        <v>667</v>
      </c>
      <c r="AR4" t="s">
        <v>668</v>
      </c>
      <c r="AS4" t="s">
        <v>669</v>
      </c>
      <c r="AT4" t="s">
        <v>670</v>
      </c>
      <c r="AU4" t="s">
        <v>671</v>
      </c>
      <c r="AV4" t="s">
        <v>672</v>
      </c>
      <c r="AW4" t="s">
        <v>673</v>
      </c>
      <c r="AX4" t="s">
        <v>674</v>
      </c>
      <c r="AY4" t="s">
        <v>675</v>
      </c>
      <c r="AZ4" t="s">
        <v>676</v>
      </c>
      <c r="BA4" t="s">
        <v>677</v>
      </c>
      <c r="BB4" t="s">
        <v>678</v>
      </c>
      <c r="BC4" t="s">
        <v>679</v>
      </c>
      <c r="BD4" t="s">
        <v>680</v>
      </c>
      <c r="BE4" t="s">
        <v>681</v>
      </c>
      <c r="BF4" t="s">
        <v>682</v>
      </c>
      <c r="BG4" t="s">
        <v>683</v>
      </c>
      <c r="BH4" t="s">
        <v>684</v>
      </c>
      <c r="BI4" t="s">
        <v>685</v>
      </c>
      <c r="BJ4" t="s">
        <v>686</v>
      </c>
      <c r="BK4" t="s">
        <v>687</v>
      </c>
      <c r="BL4" t="s">
        <v>688</v>
      </c>
      <c r="BM4" t="s">
        <v>689</v>
      </c>
      <c r="BN4" t="s">
        <v>690</v>
      </c>
      <c r="BO4" t="s">
        <v>691</v>
      </c>
      <c r="BP4" t="s">
        <v>692</v>
      </c>
      <c r="BQ4" t="s">
        <v>693</v>
      </c>
      <c r="BR4" t="s">
        <v>694</v>
      </c>
      <c r="BS4" t="s">
        <v>695</v>
      </c>
      <c r="BT4" t="s">
        <v>696</v>
      </c>
      <c r="BU4" t="s">
        <v>697</v>
      </c>
      <c r="BV4" t="s">
        <v>698</v>
      </c>
      <c r="BW4"/>
      <c r="BX4"/>
      <c r="BY4"/>
      <c r="BZ4" t="s">
        <v>666</v>
      </c>
      <c r="CA4" t="s">
        <v>699</v>
      </c>
      <c r="CB4" t="s">
        <v>700</v>
      </c>
      <c r="CC4" t="s">
        <v>701</v>
      </c>
      <c r="CD4" t="s">
        <v>702</v>
      </c>
      <c r="CE4" t="s">
        <v>703</v>
      </c>
      <c r="CF4" t="s">
        <v>704</v>
      </c>
      <c r="CG4" t="s">
        <v>705</v>
      </c>
      <c r="CH4" t="s">
        <v>706</v>
      </c>
      <c r="CI4" t="s">
        <v>707</v>
      </c>
      <c r="CJ4" t="s">
        <v>702</v>
      </c>
      <c r="CK4" t="s">
        <v>708</v>
      </c>
      <c r="CL4" t="s">
        <v>709</v>
      </c>
      <c r="CM4" t="s">
        <v>710</v>
      </c>
      <c r="CN4" t="s">
        <v>711</v>
      </c>
      <c r="CO4" t="s">
        <v>712</v>
      </c>
      <c r="CP4" t="s">
        <v>713</v>
      </c>
      <c r="CQ4" t="s">
        <v>714</v>
      </c>
      <c r="CR4" t="s">
        <v>702</v>
      </c>
      <c r="CS4" t="s">
        <v>715</v>
      </c>
      <c r="CT4" t="s">
        <v>716</v>
      </c>
      <c r="CU4" t="s">
        <v>717</v>
      </c>
      <c r="CV4" t="s">
        <v>718</v>
      </c>
      <c r="CW4" t="s">
        <v>719</v>
      </c>
      <c r="CX4" t="s">
        <v>720</v>
      </c>
      <c r="CY4" t="s">
        <v>721</v>
      </c>
      <c r="CZ4" t="s">
        <v>722</v>
      </c>
      <c r="DA4" t="s">
        <v>702</v>
      </c>
      <c r="DB4" t="s">
        <v>723</v>
      </c>
      <c r="DC4" t="s">
        <v>716</v>
      </c>
      <c r="DD4" t="s">
        <v>724</v>
      </c>
      <c r="DE4" t="s">
        <v>725</v>
      </c>
      <c r="DF4"/>
      <c r="DG4"/>
      <c r="DH4"/>
      <c r="DI4"/>
      <c r="DJ4"/>
      <c r="DK4"/>
      <c r="DL4"/>
      <c r="DM4"/>
      <c r="DN4"/>
      <c r="DO4"/>
      <c r="DP4"/>
    </row>
    <row r="5" spans="2:120" ht="45" customHeight="1">
      <c r="B5" s="199" t="s">
        <v>296</v>
      </c>
      <c r="C5" s="199"/>
      <c r="D5" s="199"/>
      <c r="E5" s="199"/>
      <c r="F5" s="199"/>
      <c r="G5" s="199"/>
      <c r="H5" s="199"/>
      <c r="I5" s="199"/>
      <c r="J5" s="199"/>
      <c r="K5" s="199"/>
      <c r="L5" s="199"/>
      <c r="M5" s="199"/>
      <c r="N5" s="199"/>
      <c r="O5" s="199"/>
      <c r="P5" s="199"/>
      <c r="Q5" s="199"/>
      <c r="R5" s="199"/>
      <c r="S5" s="199"/>
      <c r="T5" s="199"/>
      <c r="U5" s="199"/>
      <c r="V5" s="199"/>
      <c r="W5" s="199"/>
      <c r="X5" s="199"/>
      <c r="Y5" s="199"/>
      <c r="Z5" s="199"/>
      <c r="AA5" s="199"/>
      <c r="AB5" s="199"/>
      <c r="AC5" s="199"/>
      <c r="AD5" s="199"/>
      <c r="AG5"/>
      <c r="AH5" s="174" t="s">
        <v>726</v>
      </c>
      <c r="AI5" s="173" t="s">
        <v>635</v>
      </c>
      <c r="AJ5" s="60"/>
      <c r="AK5" s="60"/>
      <c r="AL5" s="179" t="str">
        <f t="shared" ref="AL5:AL68" si="0">IFERROR(IF(HLOOKUP($N$10, $BZ$3:$DE$574, $AP5, FALSE )="", "", HLOOKUP($N$10, $BZ$3:$DE$574, $AP5, FALSE)), "")</f>
        <v/>
      </c>
      <c r="AM5" s="172" t="str">
        <f t="shared" ref="AM5:AM68" si="1">IFERROR(IF(AL5="", "", HLOOKUP($N$10, $AQ$3:$BV$574, AP5, FALSE)), "")</f>
        <v/>
      </c>
      <c r="AN5"/>
      <c r="AO5"/>
      <c r="AP5">
        <v>3</v>
      </c>
      <c r="AQ5" t="s">
        <v>727</v>
      </c>
      <c r="AR5" t="s">
        <v>728</v>
      </c>
      <c r="AS5" t="s">
        <v>729</v>
      </c>
      <c r="AT5" t="s">
        <v>730</v>
      </c>
      <c r="AU5" t="s">
        <v>731</v>
      </c>
      <c r="AV5" t="s">
        <v>732</v>
      </c>
      <c r="AW5" t="s">
        <v>733</v>
      </c>
      <c r="AX5" t="s">
        <v>734</v>
      </c>
      <c r="AY5" t="s">
        <v>735</v>
      </c>
      <c r="AZ5" t="s">
        <v>736</v>
      </c>
      <c r="BA5" t="s">
        <v>737</v>
      </c>
      <c r="BB5" t="s">
        <v>738</v>
      </c>
      <c r="BC5" t="s">
        <v>739</v>
      </c>
      <c r="BD5" t="s">
        <v>740</v>
      </c>
      <c r="BE5" t="s">
        <v>741</v>
      </c>
      <c r="BF5" t="s">
        <v>742</v>
      </c>
      <c r="BG5" t="s">
        <v>743</v>
      </c>
      <c r="BH5" t="s">
        <v>744</v>
      </c>
      <c r="BI5" t="s">
        <v>745</v>
      </c>
      <c r="BJ5" t="s">
        <v>746</v>
      </c>
      <c r="BK5" t="s">
        <v>747</v>
      </c>
      <c r="BL5" t="s">
        <v>748</v>
      </c>
      <c r="BM5" t="s">
        <v>749</v>
      </c>
      <c r="BN5" t="s">
        <v>750</v>
      </c>
      <c r="BO5" t="s">
        <v>751</v>
      </c>
      <c r="BP5" t="s">
        <v>752</v>
      </c>
      <c r="BQ5" t="s">
        <v>753</v>
      </c>
      <c r="BR5" t="s">
        <v>754</v>
      </c>
      <c r="BS5" t="s">
        <v>755</v>
      </c>
      <c r="BT5" t="s">
        <v>756</v>
      </c>
      <c r="BU5" t="s">
        <v>757</v>
      </c>
      <c r="BV5" t="s">
        <v>758</v>
      </c>
      <c r="BW5"/>
      <c r="BX5"/>
      <c r="BY5"/>
      <c r="BZ5" t="s">
        <v>759</v>
      </c>
      <c r="CA5" t="s">
        <v>760</v>
      </c>
      <c r="CB5" t="s">
        <v>761</v>
      </c>
      <c r="CC5" t="s">
        <v>762</v>
      </c>
      <c r="CD5" t="s">
        <v>763</v>
      </c>
      <c r="CE5" t="s">
        <v>764</v>
      </c>
      <c r="CF5" t="s">
        <v>765</v>
      </c>
      <c r="CG5" t="s">
        <v>766</v>
      </c>
      <c r="CH5" t="s">
        <v>767</v>
      </c>
      <c r="CI5" t="s">
        <v>768</v>
      </c>
      <c r="CJ5" t="s">
        <v>769</v>
      </c>
      <c r="CK5" t="s">
        <v>770</v>
      </c>
      <c r="CL5" t="s">
        <v>771</v>
      </c>
      <c r="CM5" t="s">
        <v>772</v>
      </c>
      <c r="CN5" t="s">
        <v>773</v>
      </c>
      <c r="CO5" t="s">
        <v>774</v>
      </c>
      <c r="CP5" t="s">
        <v>775</v>
      </c>
      <c r="CQ5" t="s">
        <v>776</v>
      </c>
      <c r="CR5" t="s">
        <v>777</v>
      </c>
      <c r="CS5" t="s">
        <v>778</v>
      </c>
      <c r="CT5" t="s">
        <v>779</v>
      </c>
      <c r="CU5" t="s">
        <v>780</v>
      </c>
      <c r="CV5" t="s">
        <v>781</v>
      </c>
      <c r="CW5" t="s">
        <v>782</v>
      </c>
      <c r="CX5" t="s">
        <v>783</v>
      </c>
      <c r="CY5" t="s">
        <v>784</v>
      </c>
      <c r="CZ5" t="s">
        <v>785</v>
      </c>
      <c r="DA5" t="s">
        <v>766</v>
      </c>
      <c r="DB5" t="s">
        <v>786</v>
      </c>
      <c r="DC5" t="s">
        <v>709</v>
      </c>
      <c r="DD5" t="s">
        <v>787</v>
      </c>
      <c r="DE5" t="s">
        <v>788</v>
      </c>
      <c r="DF5"/>
      <c r="DG5"/>
      <c r="DH5"/>
      <c r="DI5"/>
      <c r="DJ5"/>
      <c r="DK5"/>
      <c r="DL5"/>
      <c r="DM5"/>
      <c r="DN5"/>
      <c r="DO5"/>
      <c r="DP5"/>
    </row>
    <row r="6" spans="2:120" ht="15" customHeight="1">
      <c r="B6" s="28"/>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G6"/>
      <c r="AH6" s="174" t="s">
        <v>789</v>
      </c>
      <c r="AI6" s="173" t="s">
        <v>636</v>
      </c>
      <c r="AJ6" s="60"/>
      <c r="AK6" s="60"/>
      <c r="AL6" s="179" t="str">
        <f t="shared" si="0"/>
        <v/>
      </c>
      <c r="AM6" s="172" t="str">
        <f t="shared" si="1"/>
        <v/>
      </c>
      <c r="AN6"/>
      <c r="AO6"/>
      <c r="AP6">
        <v>4</v>
      </c>
      <c r="AQ6" t="s">
        <v>790</v>
      </c>
      <c r="AR6" t="s">
        <v>791</v>
      </c>
      <c r="AS6" t="s">
        <v>792</v>
      </c>
      <c r="AT6" t="s">
        <v>793</v>
      </c>
      <c r="AU6" t="s">
        <v>794</v>
      </c>
      <c r="AV6" t="s">
        <v>795</v>
      </c>
      <c r="AW6" t="s">
        <v>796</v>
      </c>
      <c r="AX6" t="s">
        <v>797</v>
      </c>
      <c r="AY6" t="s">
        <v>798</v>
      </c>
      <c r="AZ6" t="s">
        <v>799</v>
      </c>
      <c r="BA6" t="s">
        <v>800</v>
      </c>
      <c r="BB6" t="s">
        <v>801</v>
      </c>
      <c r="BC6" t="s">
        <v>802</v>
      </c>
      <c r="BD6" t="s">
        <v>803</v>
      </c>
      <c r="BE6" t="s">
        <v>804</v>
      </c>
      <c r="BF6" t="s">
        <v>805</v>
      </c>
      <c r="BG6" t="s">
        <v>806</v>
      </c>
      <c r="BH6" t="s">
        <v>807</v>
      </c>
      <c r="BI6" t="s">
        <v>808</v>
      </c>
      <c r="BJ6" t="s">
        <v>809</v>
      </c>
      <c r="BK6" t="s">
        <v>810</v>
      </c>
      <c r="BL6" t="s">
        <v>811</v>
      </c>
      <c r="BM6" t="s">
        <v>812</v>
      </c>
      <c r="BN6" t="s">
        <v>813</v>
      </c>
      <c r="BO6" t="s">
        <v>814</v>
      </c>
      <c r="BP6" t="s">
        <v>815</v>
      </c>
      <c r="BQ6" t="s">
        <v>816</v>
      </c>
      <c r="BR6" t="s">
        <v>817</v>
      </c>
      <c r="BS6" t="s">
        <v>818</v>
      </c>
      <c r="BT6" t="s">
        <v>819</v>
      </c>
      <c r="BU6" t="s">
        <v>820</v>
      </c>
      <c r="BV6" t="s">
        <v>821</v>
      </c>
      <c r="BW6"/>
      <c r="BX6"/>
      <c r="BY6"/>
      <c r="BZ6" t="s">
        <v>822</v>
      </c>
      <c r="CA6" t="s">
        <v>823</v>
      </c>
      <c r="CB6" t="s">
        <v>824</v>
      </c>
      <c r="CC6" t="s">
        <v>825</v>
      </c>
      <c r="CD6" t="s">
        <v>826</v>
      </c>
      <c r="CE6" t="s">
        <v>827</v>
      </c>
      <c r="CF6" t="s">
        <v>828</v>
      </c>
      <c r="CG6" t="s">
        <v>826</v>
      </c>
      <c r="CH6" t="s">
        <v>829</v>
      </c>
      <c r="CI6" t="s">
        <v>830</v>
      </c>
      <c r="CJ6" t="s">
        <v>831</v>
      </c>
      <c r="CK6" t="s">
        <v>832</v>
      </c>
      <c r="CL6" t="s">
        <v>833</v>
      </c>
      <c r="CM6" t="s">
        <v>834</v>
      </c>
      <c r="CN6" t="s">
        <v>835</v>
      </c>
      <c r="CO6" t="s">
        <v>836</v>
      </c>
      <c r="CP6" t="s">
        <v>837</v>
      </c>
      <c r="CQ6" t="s">
        <v>838</v>
      </c>
      <c r="CR6" t="s">
        <v>839</v>
      </c>
      <c r="CS6" t="s">
        <v>840</v>
      </c>
      <c r="CT6" t="s">
        <v>709</v>
      </c>
      <c r="CU6" t="s">
        <v>841</v>
      </c>
      <c r="CV6" t="s">
        <v>842</v>
      </c>
      <c r="CW6" t="s">
        <v>843</v>
      </c>
      <c r="CX6" t="s">
        <v>844</v>
      </c>
      <c r="CY6" t="s">
        <v>845</v>
      </c>
      <c r="CZ6" t="s">
        <v>846</v>
      </c>
      <c r="DA6" t="s">
        <v>847</v>
      </c>
      <c r="DB6" t="s">
        <v>848</v>
      </c>
      <c r="DC6" t="s">
        <v>849</v>
      </c>
      <c r="DD6" t="s">
        <v>850</v>
      </c>
      <c r="DE6" t="s">
        <v>851</v>
      </c>
      <c r="DF6"/>
      <c r="DG6"/>
      <c r="DH6"/>
      <c r="DI6"/>
      <c r="DJ6"/>
      <c r="DK6"/>
      <c r="DL6"/>
      <c r="DM6"/>
      <c r="DN6"/>
      <c r="DO6"/>
      <c r="DP6"/>
    </row>
    <row r="7" spans="2:120" ht="60" customHeight="1">
      <c r="B7" s="199" t="s">
        <v>2</v>
      </c>
      <c r="C7" s="199"/>
      <c r="D7" s="199"/>
      <c r="E7" s="199"/>
      <c r="F7" s="199"/>
      <c r="G7" s="199"/>
      <c r="H7" s="199"/>
      <c r="I7" s="199"/>
      <c r="J7" s="199"/>
      <c r="K7" s="199"/>
      <c r="L7" s="199"/>
      <c r="M7" s="199"/>
      <c r="N7" s="199"/>
      <c r="O7" s="199"/>
      <c r="P7" s="199"/>
      <c r="Q7" s="199"/>
      <c r="R7" s="199"/>
      <c r="S7" s="199"/>
      <c r="T7" s="199"/>
      <c r="U7" s="199"/>
      <c r="V7" s="199"/>
      <c r="W7" s="199"/>
      <c r="X7" s="199"/>
      <c r="Y7" s="199"/>
      <c r="Z7" s="199"/>
      <c r="AA7" s="199"/>
      <c r="AB7" s="199"/>
      <c r="AC7" s="199"/>
      <c r="AD7" s="199"/>
      <c r="AG7"/>
      <c r="AH7" s="174" t="s">
        <v>762</v>
      </c>
      <c r="AI7" s="173" t="s">
        <v>637</v>
      </c>
      <c r="AJ7" s="60"/>
      <c r="AK7" s="60"/>
      <c r="AL7" s="179" t="str">
        <f t="shared" si="0"/>
        <v/>
      </c>
      <c r="AM7" s="172" t="str">
        <f t="shared" si="1"/>
        <v/>
      </c>
      <c r="AN7"/>
      <c r="AO7"/>
      <c r="AP7">
        <v>5</v>
      </c>
      <c r="AQ7" t="s">
        <v>852</v>
      </c>
      <c r="AR7" t="s">
        <v>853</v>
      </c>
      <c r="AS7" t="s">
        <v>854</v>
      </c>
      <c r="AT7" t="s">
        <v>855</v>
      </c>
      <c r="AU7" t="s">
        <v>856</v>
      </c>
      <c r="AV7" t="s">
        <v>857</v>
      </c>
      <c r="AW7" t="s">
        <v>858</v>
      </c>
      <c r="AX7" t="s">
        <v>859</v>
      </c>
      <c r="AY7" t="s">
        <v>860</v>
      </c>
      <c r="AZ7" t="s">
        <v>861</v>
      </c>
      <c r="BA7" t="s">
        <v>862</v>
      </c>
      <c r="BB7" t="s">
        <v>863</v>
      </c>
      <c r="BC7" t="s">
        <v>864</v>
      </c>
      <c r="BD7" t="s">
        <v>865</v>
      </c>
      <c r="BE7" t="s">
        <v>866</v>
      </c>
      <c r="BF7" t="s">
        <v>867</v>
      </c>
      <c r="BG7" t="s">
        <v>868</v>
      </c>
      <c r="BH7" t="s">
        <v>869</v>
      </c>
      <c r="BI7" t="s">
        <v>870</v>
      </c>
      <c r="BJ7" t="s">
        <v>871</v>
      </c>
      <c r="BK7" t="s">
        <v>872</v>
      </c>
      <c r="BL7" t="s">
        <v>873</v>
      </c>
      <c r="BM7" t="s">
        <v>874</v>
      </c>
      <c r="BN7" t="s">
        <v>875</v>
      </c>
      <c r="BO7" t="s">
        <v>876</v>
      </c>
      <c r="BP7" t="s">
        <v>877</v>
      </c>
      <c r="BQ7" t="s">
        <v>878</v>
      </c>
      <c r="BR7" t="s">
        <v>879</v>
      </c>
      <c r="BS7" t="s">
        <v>880</v>
      </c>
      <c r="BT7" t="s">
        <v>881</v>
      </c>
      <c r="BU7" t="s">
        <v>882</v>
      </c>
      <c r="BV7" t="s">
        <v>883</v>
      </c>
      <c r="BW7"/>
      <c r="BX7"/>
      <c r="BY7"/>
      <c r="BZ7" t="s">
        <v>884</v>
      </c>
      <c r="CA7" t="s">
        <v>885</v>
      </c>
      <c r="CB7" t="s">
        <v>886</v>
      </c>
      <c r="CC7" t="s">
        <v>887</v>
      </c>
      <c r="CD7" t="s">
        <v>888</v>
      </c>
      <c r="CE7" t="s">
        <v>889</v>
      </c>
      <c r="CF7" t="s">
        <v>890</v>
      </c>
      <c r="CG7" t="s">
        <v>891</v>
      </c>
      <c r="CH7" t="s">
        <v>892</v>
      </c>
      <c r="CI7" t="s">
        <v>893</v>
      </c>
      <c r="CJ7" t="s">
        <v>894</v>
      </c>
      <c r="CK7" t="s">
        <v>895</v>
      </c>
      <c r="CL7" t="s">
        <v>896</v>
      </c>
      <c r="CM7" t="s">
        <v>897</v>
      </c>
      <c r="CN7" t="s">
        <v>898</v>
      </c>
      <c r="CO7" t="s">
        <v>899</v>
      </c>
      <c r="CP7" t="s">
        <v>900</v>
      </c>
      <c r="CQ7" t="s">
        <v>901</v>
      </c>
      <c r="CR7" t="s">
        <v>826</v>
      </c>
      <c r="CS7" t="s">
        <v>902</v>
      </c>
      <c r="CT7" t="s">
        <v>903</v>
      </c>
      <c r="CU7" t="s">
        <v>904</v>
      </c>
      <c r="CV7" t="s">
        <v>905</v>
      </c>
      <c r="CW7" t="s">
        <v>906</v>
      </c>
      <c r="CX7" t="s">
        <v>907</v>
      </c>
      <c r="CY7" t="s">
        <v>908</v>
      </c>
      <c r="CZ7" t="s">
        <v>909</v>
      </c>
      <c r="DA7" t="s">
        <v>910</v>
      </c>
      <c r="DB7" t="s">
        <v>911</v>
      </c>
      <c r="DC7" t="s">
        <v>833</v>
      </c>
      <c r="DD7" t="s">
        <v>912</v>
      </c>
      <c r="DE7" t="s">
        <v>913</v>
      </c>
      <c r="DF7"/>
      <c r="DG7"/>
      <c r="DH7"/>
      <c r="DI7"/>
      <c r="DJ7"/>
      <c r="DK7"/>
      <c r="DL7"/>
      <c r="DM7"/>
      <c r="DN7"/>
      <c r="DO7"/>
      <c r="DP7"/>
    </row>
    <row r="8" spans="2:120" ht="15" customHeight="1">
      <c r="B8" s="77"/>
      <c r="C8" s="28"/>
      <c r="D8" s="28"/>
      <c r="E8" s="28"/>
      <c r="F8" s="28"/>
      <c r="G8" s="28"/>
      <c r="H8" s="28"/>
      <c r="I8" s="28"/>
      <c r="J8" s="28"/>
      <c r="K8" s="28"/>
      <c r="L8" s="28"/>
      <c r="M8" s="28"/>
      <c r="N8" s="77"/>
      <c r="O8" s="28"/>
      <c r="P8" s="28"/>
      <c r="Q8" s="28"/>
      <c r="R8" s="28"/>
      <c r="S8" s="28"/>
      <c r="T8" s="28"/>
      <c r="U8" s="28"/>
      <c r="V8" s="28"/>
      <c r="W8" s="28"/>
      <c r="X8" s="28"/>
      <c r="Y8" s="28"/>
      <c r="Z8" s="28"/>
      <c r="AA8" s="28"/>
      <c r="AB8" s="28"/>
      <c r="AC8" s="28"/>
      <c r="AD8" s="28"/>
      <c r="AG8"/>
      <c r="AH8" s="174" t="s">
        <v>914</v>
      </c>
      <c r="AI8" s="173" t="s">
        <v>638</v>
      </c>
      <c r="AJ8" s="60"/>
      <c r="AK8" s="60"/>
      <c r="AL8" s="179" t="str">
        <f t="shared" si="0"/>
        <v/>
      </c>
      <c r="AM8" s="172" t="str">
        <f t="shared" si="1"/>
        <v/>
      </c>
      <c r="AN8"/>
      <c r="AO8"/>
      <c r="AP8">
        <v>6</v>
      </c>
      <c r="AQ8" t="s">
        <v>915</v>
      </c>
      <c r="AR8" t="s">
        <v>916</v>
      </c>
      <c r="AS8" t="s">
        <v>917</v>
      </c>
      <c r="AT8" t="s">
        <v>918</v>
      </c>
      <c r="AU8" t="s">
        <v>919</v>
      </c>
      <c r="AV8" t="s">
        <v>920</v>
      </c>
      <c r="AW8" t="s">
        <v>921</v>
      </c>
      <c r="AX8" t="s">
        <v>922</v>
      </c>
      <c r="AY8" t="s">
        <v>923</v>
      </c>
      <c r="AZ8" t="s">
        <v>924</v>
      </c>
      <c r="BA8" t="s">
        <v>925</v>
      </c>
      <c r="BB8" t="s">
        <v>926</v>
      </c>
      <c r="BC8" t="s">
        <v>927</v>
      </c>
      <c r="BD8" t="s">
        <v>928</v>
      </c>
      <c r="BE8" t="s">
        <v>929</v>
      </c>
      <c r="BF8" t="s">
        <v>930</v>
      </c>
      <c r="BG8" t="s">
        <v>931</v>
      </c>
      <c r="BH8" t="s">
        <v>932</v>
      </c>
      <c r="BI8" t="s">
        <v>933</v>
      </c>
      <c r="BJ8" t="s">
        <v>934</v>
      </c>
      <c r="BK8" t="s">
        <v>935</v>
      </c>
      <c r="BL8" t="s">
        <v>936</v>
      </c>
      <c r="BM8" t="s">
        <v>937</v>
      </c>
      <c r="BN8" t="s">
        <v>938</v>
      </c>
      <c r="BO8" t="s">
        <v>939</v>
      </c>
      <c r="BP8" t="s">
        <v>940</v>
      </c>
      <c r="BQ8" t="s">
        <v>941</v>
      </c>
      <c r="BR8" t="s">
        <v>942</v>
      </c>
      <c r="BS8" t="s">
        <v>943</v>
      </c>
      <c r="BT8" t="s">
        <v>944</v>
      </c>
      <c r="BU8" t="s">
        <v>945</v>
      </c>
      <c r="BV8" t="s">
        <v>946</v>
      </c>
      <c r="BW8"/>
      <c r="BX8"/>
      <c r="BY8"/>
      <c r="BZ8" t="s">
        <v>947</v>
      </c>
      <c r="CA8" t="s">
        <v>948</v>
      </c>
      <c r="CB8" t="s">
        <v>949</v>
      </c>
      <c r="CC8" t="s">
        <v>950</v>
      </c>
      <c r="CD8" t="s">
        <v>951</v>
      </c>
      <c r="CE8" t="s">
        <v>952</v>
      </c>
      <c r="CF8" t="s">
        <v>953</v>
      </c>
      <c r="CG8" t="s">
        <v>954</v>
      </c>
      <c r="CH8" t="s">
        <v>955</v>
      </c>
      <c r="CI8" t="s">
        <v>956</v>
      </c>
      <c r="CJ8" t="s">
        <v>957</v>
      </c>
      <c r="CK8" t="s">
        <v>958</v>
      </c>
      <c r="CL8" t="s">
        <v>959</v>
      </c>
      <c r="CM8" t="s">
        <v>960</v>
      </c>
      <c r="CN8" t="s">
        <v>961</v>
      </c>
      <c r="CO8" t="s">
        <v>962</v>
      </c>
      <c r="CP8" t="s">
        <v>963</v>
      </c>
      <c r="CQ8" t="s">
        <v>964</v>
      </c>
      <c r="CR8" t="s">
        <v>965</v>
      </c>
      <c r="CS8" t="s">
        <v>966</v>
      </c>
      <c r="CT8" t="s">
        <v>967</v>
      </c>
      <c r="CU8" t="s">
        <v>968</v>
      </c>
      <c r="CV8" t="s">
        <v>913</v>
      </c>
      <c r="CW8" t="s">
        <v>785</v>
      </c>
      <c r="CX8" t="s">
        <v>969</v>
      </c>
      <c r="CY8" t="s">
        <v>970</v>
      </c>
      <c r="CZ8" t="s">
        <v>971</v>
      </c>
      <c r="DA8" t="s">
        <v>972</v>
      </c>
      <c r="DB8" t="s">
        <v>973</v>
      </c>
      <c r="DC8" t="s">
        <v>974</v>
      </c>
      <c r="DD8" t="s">
        <v>975</v>
      </c>
      <c r="DE8" t="s">
        <v>976</v>
      </c>
      <c r="DF8"/>
      <c r="DG8"/>
      <c r="DH8"/>
      <c r="DI8"/>
      <c r="DJ8"/>
      <c r="DK8"/>
      <c r="DL8"/>
      <c r="DM8"/>
      <c r="DN8"/>
      <c r="DO8"/>
      <c r="DP8"/>
    </row>
    <row r="9" spans="2:120" ht="15" customHeight="1" thickBot="1">
      <c r="B9" s="77" t="s">
        <v>176</v>
      </c>
      <c r="C9" s="38"/>
      <c r="D9" s="38"/>
      <c r="E9" s="38"/>
      <c r="F9" s="38"/>
      <c r="G9" s="38"/>
      <c r="H9" s="38"/>
      <c r="I9" s="38"/>
      <c r="J9" s="38"/>
      <c r="K9" s="38"/>
      <c r="L9" s="38"/>
      <c r="M9" s="38"/>
      <c r="N9" s="77" t="s">
        <v>177</v>
      </c>
      <c r="O9" s="38"/>
      <c r="P9" s="28"/>
      <c r="Q9" s="28"/>
      <c r="R9" s="28"/>
      <c r="S9" s="28"/>
      <c r="T9" s="28"/>
      <c r="U9" s="28"/>
      <c r="V9" s="28"/>
      <c r="W9" s="28"/>
      <c r="X9" s="28"/>
      <c r="Y9" s="28"/>
      <c r="Z9" s="28"/>
      <c r="AA9" s="216" t="s">
        <v>1</v>
      </c>
      <c r="AB9" s="216"/>
      <c r="AC9" s="216"/>
      <c r="AD9" s="216"/>
      <c r="AG9"/>
      <c r="AH9" s="174" t="s">
        <v>764</v>
      </c>
      <c r="AI9" s="173" t="s">
        <v>639</v>
      </c>
      <c r="AJ9" s="60"/>
      <c r="AK9" s="60"/>
      <c r="AL9" s="179" t="str">
        <f t="shared" si="0"/>
        <v/>
      </c>
      <c r="AM9" s="172" t="str">
        <f t="shared" si="1"/>
        <v/>
      </c>
      <c r="AN9"/>
      <c r="AO9"/>
      <c r="AP9">
        <v>7</v>
      </c>
      <c r="AQ9" t="s">
        <v>977</v>
      </c>
      <c r="AR9" t="s">
        <v>978</v>
      </c>
      <c r="AS9" t="s">
        <v>979</v>
      </c>
      <c r="AT9" t="s">
        <v>980</v>
      </c>
      <c r="AU9" t="s">
        <v>981</v>
      </c>
      <c r="AV9" t="s">
        <v>982</v>
      </c>
      <c r="AW9" t="s">
        <v>983</v>
      </c>
      <c r="AX9" t="s">
        <v>984</v>
      </c>
      <c r="AY9" t="s">
        <v>985</v>
      </c>
      <c r="AZ9" t="s">
        <v>986</v>
      </c>
      <c r="BA9" t="s">
        <v>987</v>
      </c>
      <c r="BB9" t="s">
        <v>988</v>
      </c>
      <c r="BC9" t="s">
        <v>989</v>
      </c>
      <c r="BD9" t="s">
        <v>990</v>
      </c>
      <c r="BE9" t="s">
        <v>991</v>
      </c>
      <c r="BF9" t="s">
        <v>992</v>
      </c>
      <c r="BG9" t="s">
        <v>993</v>
      </c>
      <c r="BH9" t="s">
        <v>994</v>
      </c>
      <c r="BI9" t="s">
        <v>995</v>
      </c>
      <c r="BJ9" t="s">
        <v>996</v>
      </c>
      <c r="BK9" t="s">
        <v>997</v>
      </c>
      <c r="BL9" t="s">
        <v>998</v>
      </c>
      <c r="BM9" t="s">
        <v>999</v>
      </c>
      <c r="BN9" t="s">
        <v>1000</v>
      </c>
      <c r="BO9" t="s">
        <v>1001</v>
      </c>
      <c r="BP9" t="s">
        <v>1002</v>
      </c>
      <c r="BQ9" t="s">
        <v>1003</v>
      </c>
      <c r="BR9" t="s">
        <v>1004</v>
      </c>
      <c r="BS9" t="s">
        <v>1005</v>
      </c>
      <c r="BT9" t="s">
        <v>1006</v>
      </c>
      <c r="BU9" t="s">
        <v>1007</v>
      </c>
      <c r="BV9" t="s">
        <v>1008</v>
      </c>
      <c r="BW9"/>
      <c r="BX9"/>
      <c r="BY9"/>
      <c r="BZ9" t="s">
        <v>1009</v>
      </c>
      <c r="CA9" t="s">
        <v>1010</v>
      </c>
      <c r="CB9" t="s">
        <v>311</v>
      </c>
      <c r="CC9" t="s">
        <v>1011</v>
      </c>
      <c r="CD9" t="s">
        <v>1012</v>
      </c>
      <c r="CE9" t="s">
        <v>1013</v>
      </c>
      <c r="CF9" t="s">
        <v>1014</v>
      </c>
      <c r="CG9" t="s">
        <v>1015</v>
      </c>
      <c r="CH9" t="s">
        <v>1016</v>
      </c>
      <c r="CI9" t="s">
        <v>1017</v>
      </c>
      <c r="CJ9" t="s">
        <v>1018</v>
      </c>
      <c r="CK9" t="s">
        <v>1019</v>
      </c>
      <c r="CL9" t="s">
        <v>1020</v>
      </c>
      <c r="CM9" t="s">
        <v>1021</v>
      </c>
      <c r="CN9" t="s">
        <v>1022</v>
      </c>
      <c r="CO9" t="s">
        <v>1023</v>
      </c>
      <c r="CP9" t="s">
        <v>1024</v>
      </c>
      <c r="CQ9" t="s">
        <v>1025</v>
      </c>
      <c r="CR9" t="s">
        <v>1026</v>
      </c>
      <c r="CS9" t="s">
        <v>1027</v>
      </c>
      <c r="CT9" t="s">
        <v>776</v>
      </c>
      <c r="CU9" t="s">
        <v>1028</v>
      </c>
      <c r="CV9" t="s">
        <v>1029</v>
      </c>
      <c r="CW9" t="s">
        <v>1030</v>
      </c>
      <c r="CX9" t="s">
        <v>1031</v>
      </c>
      <c r="CY9" t="s">
        <v>1032</v>
      </c>
      <c r="CZ9" t="s">
        <v>1033</v>
      </c>
      <c r="DA9" t="s">
        <v>1034</v>
      </c>
      <c r="DB9" t="s">
        <v>1035</v>
      </c>
      <c r="DC9" t="s">
        <v>1036</v>
      </c>
      <c r="DD9" t="s">
        <v>1037</v>
      </c>
      <c r="DE9" t="s">
        <v>1038</v>
      </c>
      <c r="DF9"/>
      <c r="DG9"/>
      <c r="DH9"/>
      <c r="DI9"/>
      <c r="DJ9"/>
      <c r="DK9"/>
      <c r="DL9"/>
      <c r="DM9"/>
      <c r="DN9"/>
      <c r="DO9"/>
      <c r="DP9"/>
    </row>
    <row r="10" spans="2:120" ht="15" customHeight="1" thickBot="1">
      <c r="B10" s="217"/>
      <c r="C10" s="218"/>
      <c r="D10" s="218"/>
      <c r="E10" s="218"/>
      <c r="F10" s="218"/>
      <c r="G10" s="218"/>
      <c r="H10" s="218"/>
      <c r="I10" s="218"/>
      <c r="J10" s="218"/>
      <c r="K10" s="218"/>
      <c r="L10" s="219"/>
      <c r="M10" s="14"/>
      <c r="N10" s="201" t="str">
        <f>IFERROR(VLOOKUP($B$10,$AH$3:$AI$35,2,FALSE),"")</f>
        <v/>
      </c>
      <c r="O10" s="203"/>
      <c r="AG10"/>
      <c r="AH10" s="174" t="s">
        <v>1039</v>
      </c>
      <c r="AI10" s="173" t="s">
        <v>640</v>
      </c>
      <c r="AJ10" s="60"/>
      <c r="AK10" s="60"/>
      <c r="AL10" s="179" t="str">
        <f t="shared" si="0"/>
        <v/>
      </c>
      <c r="AM10" s="172" t="str">
        <f t="shared" si="1"/>
        <v/>
      </c>
      <c r="AN10"/>
      <c r="AO10"/>
      <c r="AP10">
        <v>8</v>
      </c>
      <c r="AQ10" t="s">
        <v>1040</v>
      </c>
      <c r="AR10" t="s">
        <v>1041</v>
      </c>
      <c r="AS10"/>
      <c r="AT10" t="s">
        <v>1042</v>
      </c>
      <c r="AU10" t="s">
        <v>1043</v>
      </c>
      <c r="AV10" t="s">
        <v>1044</v>
      </c>
      <c r="AW10" t="s">
        <v>1045</v>
      </c>
      <c r="AX10" t="s">
        <v>1046</v>
      </c>
      <c r="AY10" t="s">
        <v>1047</v>
      </c>
      <c r="AZ10" t="s">
        <v>1048</v>
      </c>
      <c r="BA10" t="s">
        <v>1049</v>
      </c>
      <c r="BB10" t="s">
        <v>1050</v>
      </c>
      <c r="BC10" t="s">
        <v>1051</v>
      </c>
      <c r="BD10" t="s">
        <v>1052</v>
      </c>
      <c r="BE10" t="s">
        <v>1053</v>
      </c>
      <c r="BF10" t="s">
        <v>1054</v>
      </c>
      <c r="BG10" t="s">
        <v>1055</v>
      </c>
      <c r="BH10" t="s">
        <v>1056</v>
      </c>
      <c r="BI10" t="s">
        <v>1057</v>
      </c>
      <c r="BJ10" t="s">
        <v>1058</v>
      </c>
      <c r="BK10" t="s">
        <v>1059</v>
      </c>
      <c r="BL10" t="s">
        <v>1060</v>
      </c>
      <c r="BM10" t="s">
        <v>1061</v>
      </c>
      <c r="BN10" t="s">
        <v>1062</v>
      </c>
      <c r="BO10" t="s">
        <v>1063</v>
      </c>
      <c r="BP10" t="s">
        <v>1064</v>
      </c>
      <c r="BQ10" t="s">
        <v>1065</v>
      </c>
      <c r="BR10" t="s">
        <v>1066</v>
      </c>
      <c r="BS10" t="s">
        <v>1067</v>
      </c>
      <c r="BT10" t="s">
        <v>1068</v>
      </c>
      <c r="BU10" t="s">
        <v>1069</v>
      </c>
      <c r="BV10" t="s">
        <v>1070</v>
      </c>
      <c r="BW10"/>
      <c r="BX10"/>
      <c r="BY10"/>
      <c r="BZ10" t="s">
        <v>1071</v>
      </c>
      <c r="CA10" t="s">
        <v>1072</v>
      </c>
      <c r="CB10"/>
      <c r="CC10" t="s">
        <v>1073</v>
      </c>
      <c r="CD10" t="s">
        <v>1074</v>
      </c>
      <c r="CE10" t="s">
        <v>1075</v>
      </c>
      <c r="CF10" t="s">
        <v>1076</v>
      </c>
      <c r="CG10" t="s">
        <v>1077</v>
      </c>
      <c r="CH10" t="s">
        <v>1078</v>
      </c>
      <c r="CI10" t="s">
        <v>1079</v>
      </c>
      <c r="CJ10" t="s">
        <v>1080</v>
      </c>
      <c r="CK10" t="s">
        <v>1081</v>
      </c>
      <c r="CL10" t="s">
        <v>1082</v>
      </c>
      <c r="CM10" t="s">
        <v>1083</v>
      </c>
      <c r="CN10" t="s">
        <v>1084</v>
      </c>
      <c r="CO10" t="s">
        <v>1085</v>
      </c>
      <c r="CP10" t="s">
        <v>1086</v>
      </c>
      <c r="CQ10" t="s">
        <v>1087</v>
      </c>
      <c r="CR10" t="s">
        <v>1088</v>
      </c>
      <c r="CS10" t="s">
        <v>1089</v>
      </c>
      <c r="CT10" t="s">
        <v>1090</v>
      </c>
      <c r="CU10" t="s">
        <v>1091</v>
      </c>
      <c r="CV10" t="s">
        <v>1092</v>
      </c>
      <c r="CW10" t="s">
        <v>1093</v>
      </c>
      <c r="CX10" t="s">
        <v>1094</v>
      </c>
      <c r="CY10" t="s">
        <v>1095</v>
      </c>
      <c r="CZ10" t="s">
        <v>1096</v>
      </c>
      <c r="DA10" t="s">
        <v>1097</v>
      </c>
      <c r="DB10" t="s">
        <v>1098</v>
      </c>
      <c r="DC10" t="s">
        <v>1099</v>
      </c>
      <c r="DD10" t="s">
        <v>1100</v>
      </c>
      <c r="DE10" t="s">
        <v>1101</v>
      </c>
      <c r="DF10"/>
      <c r="DG10"/>
      <c r="DH10"/>
      <c r="DI10"/>
      <c r="DJ10"/>
      <c r="DK10"/>
      <c r="DL10"/>
      <c r="DM10"/>
      <c r="DN10"/>
      <c r="DO10"/>
      <c r="DP10"/>
    </row>
    <row r="11" spans="2:120" ht="15" customHeight="1" thickBot="1">
      <c r="AG11"/>
      <c r="AH11" s="174" t="s">
        <v>1102</v>
      </c>
      <c r="AI11" s="173" t="s">
        <v>641</v>
      </c>
      <c r="AJ11" s="60"/>
      <c r="AK11" s="60"/>
      <c r="AL11" s="179" t="str">
        <f t="shared" si="0"/>
        <v/>
      </c>
      <c r="AM11" s="172" t="str">
        <f t="shared" si="1"/>
        <v/>
      </c>
      <c r="AN11"/>
      <c r="AO11"/>
      <c r="AP11">
        <v>9</v>
      </c>
      <c r="AQ11" t="s">
        <v>1103</v>
      </c>
      <c r="AR11" t="s">
        <v>1104</v>
      </c>
      <c r="AS11"/>
      <c r="AT11" t="s">
        <v>1105</v>
      </c>
      <c r="AU11" t="s">
        <v>1106</v>
      </c>
      <c r="AV11" t="s">
        <v>1107</v>
      </c>
      <c r="AW11" t="s">
        <v>1108</v>
      </c>
      <c r="AX11" t="s">
        <v>1109</v>
      </c>
      <c r="AY11" t="s">
        <v>1110</v>
      </c>
      <c r="AZ11" t="s">
        <v>1111</v>
      </c>
      <c r="BA11" t="s">
        <v>1112</v>
      </c>
      <c r="BB11" t="s">
        <v>1113</v>
      </c>
      <c r="BC11" t="s">
        <v>1114</v>
      </c>
      <c r="BD11" t="s">
        <v>1115</v>
      </c>
      <c r="BE11" t="s">
        <v>1116</v>
      </c>
      <c r="BF11" t="s">
        <v>1117</v>
      </c>
      <c r="BG11" t="s">
        <v>1118</v>
      </c>
      <c r="BH11" t="s">
        <v>1119</v>
      </c>
      <c r="BI11" t="s">
        <v>1120</v>
      </c>
      <c r="BJ11" t="s">
        <v>1121</v>
      </c>
      <c r="BK11" t="s">
        <v>1122</v>
      </c>
      <c r="BL11" t="s">
        <v>1123</v>
      </c>
      <c r="BM11" t="s">
        <v>1124</v>
      </c>
      <c r="BN11" t="s">
        <v>1125</v>
      </c>
      <c r="BO11" t="s">
        <v>1126</v>
      </c>
      <c r="BP11" t="s">
        <v>1127</v>
      </c>
      <c r="BQ11" t="s">
        <v>1128</v>
      </c>
      <c r="BR11" t="s">
        <v>1129</v>
      </c>
      <c r="BS11" t="s">
        <v>1130</v>
      </c>
      <c r="BT11" t="s">
        <v>1131</v>
      </c>
      <c r="BU11" t="s">
        <v>1132</v>
      </c>
      <c r="BV11" t="s">
        <v>1133</v>
      </c>
      <c r="BW11"/>
      <c r="BX11"/>
      <c r="BY11"/>
      <c r="BZ11" t="s">
        <v>1134</v>
      </c>
      <c r="CA11" t="s">
        <v>311</v>
      </c>
      <c r="CB11"/>
      <c r="CC11" t="s">
        <v>1135</v>
      </c>
      <c r="CD11" t="s">
        <v>1136</v>
      </c>
      <c r="CE11" t="s">
        <v>1137</v>
      </c>
      <c r="CF11" t="s">
        <v>1138</v>
      </c>
      <c r="CG11" t="s">
        <v>1139</v>
      </c>
      <c r="CH11" t="s">
        <v>1140</v>
      </c>
      <c r="CI11" t="s">
        <v>1141</v>
      </c>
      <c r="CJ11" t="s">
        <v>1142</v>
      </c>
      <c r="CK11" t="s">
        <v>1143</v>
      </c>
      <c r="CL11" t="s">
        <v>1144</v>
      </c>
      <c r="CM11" t="s">
        <v>1145</v>
      </c>
      <c r="CN11" t="s">
        <v>1146</v>
      </c>
      <c r="CO11" t="s">
        <v>1147</v>
      </c>
      <c r="CP11" t="s">
        <v>1096</v>
      </c>
      <c r="CQ11" t="s">
        <v>1148</v>
      </c>
      <c r="CR11" t="s">
        <v>1034</v>
      </c>
      <c r="CS11" t="s">
        <v>1149</v>
      </c>
      <c r="CT11" t="s">
        <v>1150</v>
      </c>
      <c r="CU11" t="s">
        <v>1151</v>
      </c>
      <c r="CV11" t="s">
        <v>1152</v>
      </c>
      <c r="CW11" t="s">
        <v>1153</v>
      </c>
      <c r="CX11" t="s">
        <v>1154</v>
      </c>
      <c r="CY11" t="s">
        <v>1155</v>
      </c>
      <c r="CZ11" t="s">
        <v>1156</v>
      </c>
      <c r="DA11" t="s">
        <v>1157</v>
      </c>
      <c r="DB11" t="s">
        <v>1158</v>
      </c>
      <c r="DC11" t="s">
        <v>1159</v>
      </c>
      <c r="DD11" t="s">
        <v>1160</v>
      </c>
      <c r="DE11" t="s">
        <v>952</v>
      </c>
      <c r="DF11"/>
      <c r="DG11"/>
      <c r="DH11"/>
      <c r="DI11"/>
      <c r="DJ11"/>
      <c r="DK11"/>
      <c r="DL11"/>
      <c r="DM11"/>
      <c r="DN11"/>
      <c r="DO11"/>
      <c r="DP11"/>
    </row>
    <row r="12" spans="2:120">
      <c r="B12" s="1"/>
      <c r="C12" s="2" t="s">
        <v>5</v>
      </c>
      <c r="D12" s="3"/>
      <c r="E12" s="3"/>
      <c r="F12" s="3"/>
      <c r="G12" s="3"/>
      <c r="H12" s="3"/>
      <c r="I12" s="3"/>
      <c r="J12" s="3"/>
      <c r="K12" s="3"/>
      <c r="L12" s="4"/>
      <c r="N12" s="7"/>
      <c r="O12" s="8" t="s">
        <v>6</v>
      </c>
      <c r="P12" s="9"/>
      <c r="Q12" s="9"/>
      <c r="R12" s="9"/>
      <c r="S12" s="9"/>
      <c r="T12" s="9"/>
      <c r="U12" s="9"/>
      <c r="V12" s="9"/>
      <c r="W12" s="9"/>
      <c r="X12" s="9"/>
      <c r="Y12" s="9"/>
      <c r="Z12" s="9"/>
      <c r="AA12" s="9"/>
      <c r="AB12" s="9"/>
      <c r="AC12" s="9"/>
      <c r="AD12" s="10"/>
      <c r="AG12"/>
      <c r="AH12" s="174" t="s">
        <v>1161</v>
      </c>
      <c r="AI12" s="173" t="s">
        <v>642</v>
      </c>
      <c r="AJ12" s="60"/>
      <c r="AK12" s="60"/>
      <c r="AL12" s="179" t="str">
        <f t="shared" si="0"/>
        <v/>
      </c>
      <c r="AM12" s="172" t="str">
        <f t="shared" si="1"/>
        <v/>
      </c>
      <c r="AN12"/>
      <c r="AO12"/>
      <c r="AP12">
        <v>10</v>
      </c>
      <c r="AQ12" t="s">
        <v>1162</v>
      </c>
      <c r="AR12"/>
      <c r="AS12"/>
      <c r="AT12" t="s">
        <v>1163</v>
      </c>
      <c r="AU12" t="s">
        <v>1164</v>
      </c>
      <c r="AV12" t="s">
        <v>1165</v>
      </c>
      <c r="AW12" t="s">
        <v>1166</v>
      </c>
      <c r="AX12" t="s">
        <v>1167</v>
      </c>
      <c r="AY12" t="s">
        <v>1168</v>
      </c>
      <c r="AZ12" t="s">
        <v>1169</v>
      </c>
      <c r="BA12" t="s">
        <v>1170</v>
      </c>
      <c r="BB12" t="s">
        <v>1171</v>
      </c>
      <c r="BC12" t="s">
        <v>1172</v>
      </c>
      <c r="BD12" t="s">
        <v>1173</v>
      </c>
      <c r="BE12" t="s">
        <v>1174</v>
      </c>
      <c r="BF12" t="s">
        <v>1175</v>
      </c>
      <c r="BG12" t="s">
        <v>1176</v>
      </c>
      <c r="BH12" t="s">
        <v>1177</v>
      </c>
      <c r="BI12" t="s">
        <v>1178</v>
      </c>
      <c r="BJ12" t="s">
        <v>1179</v>
      </c>
      <c r="BK12" t="s">
        <v>1180</v>
      </c>
      <c r="BL12" t="s">
        <v>1181</v>
      </c>
      <c r="BM12" t="s">
        <v>1182</v>
      </c>
      <c r="BN12" t="s">
        <v>1183</v>
      </c>
      <c r="BO12" t="s">
        <v>1184</v>
      </c>
      <c r="BP12" t="s">
        <v>1185</v>
      </c>
      <c r="BQ12" t="s">
        <v>1186</v>
      </c>
      <c r="BR12" t="s">
        <v>1187</v>
      </c>
      <c r="BS12" t="s">
        <v>1188</v>
      </c>
      <c r="BT12" t="s">
        <v>1189</v>
      </c>
      <c r="BU12" t="s">
        <v>1190</v>
      </c>
      <c r="BV12" t="s">
        <v>1191</v>
      </c>
      <c r="BW12"/>
      <c r="BX12"/>
      <c r="BY12"/>
      <c r="BZ12" t="s">
        <v>1192</v>
      </c>
      <c r="CA12"/>
      <c r="CB12"/>
      <c r="CC12" t="s">
        <v>1193</v>
      </c>
      <c r="CD12" t="s">
        <v>1194</v>
      </c>
      <c r="CE12" t="s">
        <v>1195</v>
      </c>
      <c r="CF12" t="s">
        <v>1196</v>
      </c>
      <c r="CG12" t="s">
        <v>1197</v>
      </c>
      <c r="CH12" t="s">
        <v>836</v>
      </c>
      <c r="CI12" t="s">
        <v>1198</v>
      </c>
      <c r="CJ12" t="s">
        <v>1199</v>
      </c>
      <c r="CK12" t="s">
        <v>1200</v>
      </c>
      <c r="CL12" t="s">
        <v>1201</v>
      </c>
      <c r="CM12" t="s">
        <v>1201</v>
      </c>
      <c r="CN12" t="s">
        <v>1202</v>
      </c>
      <c r="CO12" t="s">
        <v>1203</v>
      </c>
      <c r="CP12" t="s">
        <v>1204</v>
      </c>
      <c r="CQ12" t="s">
        <v>1205</v>
      </c>
      <c r="CR12" t="s">
        <v>1206</v>
      </c>
      <c r="CS12" t="s">
        <v>1207</v>
      </c>
      <c r="CT12" t="s">
        <v>1208</v>
      </c>
      <c r="CU12" t="s">
        <v>1209</v>
      </c>
      <c r="CV12" t="s">
        <v>1210</v>
      </c>
      <c r="CW12" t="s">
        <v>1211</v>
      </c>
      <c r="CX12" t="s">
        <v>1212</v>
      </c>
      <c r="CY12" t="s">
        <v>1213</v>
      </c>
      <c r="CZ12" t="s">
        <v>1214</v>
      </c>
      <c r="DA12" t="s">
        <v>1215</v>
      </c>
      <c r="DB12" t="s">
        <v>1216</v>
      </c>
      <c r="DC12" t="s">
        <v>1217</v>
      </c>
      <c r="DD12" t="s">
        <v>1218</v>
      </c>
      <c r="DE12" t="s">
        <v>1219</v>
      </c>
      <c r="DF12"/>
      <c r="DG12"/>
      <c r="DH12"/>
      <c r="DI12"/>
      <c r="DJ12"/>
      <c r="DK12"/>
      <c r="DL12"/>
      <c r="DM12"/>
      <c r="DN12"/>
      <c r="DO12"/>
      <c r="DP12"/>
    </row>
    <row r="13" spans="2:120" ht="144" customHeight="1" thickBot="1">
      <c r="B13" s="5"/>
      <c r="C13" s="220" t="s">
        <v>406</v>
      </c>
      <c r="D13" s="220"/>
      <c r="E13" s="220"/>
      <c r="F13" s="220"/>
      <c r="G13" s="220"/>
      <c r="H13" s="220"/>
      <c r="I13" s="220"/>
      <c r="J13" s="220"/>
      <c r="K13" s="220"/>
      <c r="L13" s="6"/>
      <c r="N13" s="11"/>
      <c r="O13" s="220" t="s">
        <v>7</v>
      </c>
      <c r="P13" s="220"/>
      <c r="Q13" s="220"/>
      <c r="R13" s="220"/>
      <c r="S13" s="220"/>
      <c r="T13" s="220"/>
      <c r="U13" s="220"/>
      <c r="V13" s="220"/>
      <c r="W13" s="220"/>
      <c r="X13" s="220"/>
      <c r="Y13" s="220"/>
      <c r="Z13" s="220"/>
      <c r="AA13" s="220"/>
      <c r="AB13" s="220"/>
      <c r="AC13" s="220"/>
      <c r="AD13" s="12"/>
      <c r="AG13"/>
      <c r="AH13" s="174" t="s">
        <v>956</v>
      </c>
      <c r="AI13" s="173" t="s">
        <v>643</v>
      </c>
      <c r="AJ13" s="60"/>
      <c r="AK13" s="60"/>
      <c r="AL13" s="179" t="str">
        <f t="shared" si="0"/>
        <v/>
      </c>
      <c r="AM13" s="172" t="str">
        <f t="shared" si="1"/>
        <v/>
      </c>
      <c r="AN13"/>
      <c r="AO13"/>
      <c r="AP13">
        <v>11</v>
      </c>
      <c r="AQ13" t="s">
        <v>1220</v>
      </c>
      <c r="AR13"/>
      <c r="AS13"/>
      <c r="AT13" t="s">
        <v>1221</v>
      </c>
      <c r="AU13" t="s">
        <v>1222</v>
      </c>
      <c r="AV13" t="s">
        <v>1223</v>
      </c>
      <c r="AW13" t="s">
        <v>1224</v>
      </c>
      <c r="AX13" t="s">
        <v>1225</v>
      </c>
      <c r="AY13" t="s">
        <v>1226</v>
      </c>
      <c r="AZ13" t="s">
        <v>1227</v>
      </c>
      <c r="BA13" t="s">
        <v>1228</v>
      </c>
      <c r="BB13" t="s">
        <v>1229</v>
      </c>
      <c r="BC13" t="s">
        <v>1230</v>
      </c>
      <c r="BD13" t="s">
        <v>1231</v>
      </c>
      <c r="BE13" t="s">
        <v>1232</v>
      </c>
      <c r="BF13" t="s">
        <v>1233</v>
      </c>
      <c r="BG13" t="s">
        <v>1234</v>
      </c>
      <c r="BH13" t="s">
        <v>1235</v>
      </c>
      <c r="BI13" t="s">
        <v>1236</v>
      </c>
      <c r="BJ13" t="s">
        <v>1237</v>
      </c>
      <c r="BK13" t="s">
        <v>1238</v>
      </c>
      <c r="BL13" t="s">
        <v>1239</v>
      </c>
      <c r="BM13" t="s">
        <v>1240</v>
      </c>
      <c r="BN13" t="s">
        <v>1241</v>
      </c>
      <c r="BO13" t="s">
        <v>1242</v>
      </c>
      <c r="BP13" t="s">
        <v>1243</v>
      </c>
      <c r="BQ13" t="s">
        <v>1244</v>
      </c>
      <c r="BR13" t="s">
        <v>1245</v>
      </c>
      <c r="BS13" t="s">
        <v>1246</v>
      </c>
      <c r="BT13" t="s">
        <v>1247</v>
      </c>
      <c r="BU13" t="s">
        <v>1248</v>
      </c>
      <c r="BV13" t="s">
        <v>1249</v>
      </c>
      <c r="BW13"/>
      <c r="BX13"/>
      <c r="BY13"/>
      <c r="BZ13" t="s">
        <v>1250</v>
      </c>
      <c r="CA13"/>
      <c r="CB13"/>
      <c r="CC13" t="s">
        <v>1251</v>
      </c>
      <c r="CD13" t="s">
        <v>1252</v>
      </c>
      <c r="CE13" t="s">
        <v>1253</v>
      </c>
      <c r="CF13" t="s">
        <v>1254</v>
      </c>
      <c r="CG13" t="s">
        <v>1255</v>
      </c>
      <c r="CH13" t="s">
        <v>1256</v>
      </c>
      <c r="CI13" t="s">
        <v>1257</v>
      </c>
      <c r="CJ13" t="s">
        <v>1258</v>
      </c>
      <c r="CK13" t="s">
        <v>1259</v>
      </c>
      <c r="CL13" t="s">
        <v>1260</v>
      </c>
      <c r="CM13" t="s">
        <v>1261</v>
      </c>
      <c r="CN13" t="s">
        <v>1262</v>
      </c>
      <c r="CO13" t="s">
        <v>888</v>
      </c>
      <c r="CP13" t="s">
        <v>1263</v>
      </c>
      <c r="CQ13" t="s">
        <v>1264</v>
      </c>
      <c r="CR13" t="s">
        <v>1265</v>
      </c>
      <c r="CS13" t="s">
        <v>1266</v>
      </c>
      <c r="CT13" t="s">
        <v>1267</v>
      </c>
      <c r="CU13" t="s">
        <v>1268</v>
      </c>
      <c r="CV13" t="s">
        <v>1269</v>
      </c>
      <c r="CW13" t="s">
        <v>1270</v>
      </c>
      <c r="CX13" t="s">
        <v>1271</v>
      </c>
      <c r="CY13" t="s">
        <v>1272</v>
      </c>
      <c r="CZ13" t="s">
        <v>1273</v>
      </c>
      <c r="DA13" t="s">
        <v>1274</v>
      </c>
      <c r="DB13" t="s">
        <v>1275</v>
      </c>
      <c r="DC13" t="s">
        <v>1276</v>
      </c>
      <c r="DD13" t="s">
        <v>1277</v>
      </c>
      <c r="DE13" t="s">
        <v>1278</v>
      </c>
      <c r="DF13"/>
      <c r="DG13"/>
      <c r="DH13"/>
      <c r="DI13"/>
      <c r="DJ13"/>
      <c r="DK13"/>
      <c r="DL13"/>
      <c r="DM13"/>
      <c r="DN13"/>
      <c r="DO13"/>
      <c r="DP13"/>
    </row>
    <row r="14" spans="2:120" ht="15" customHeight="1" thickBot="1">
      <c r="AG14"/>
      <c r="AH14" s="174" t="s">
        <v>1279</v>
      </c>
      <c r="AI14" s="173" t="s">
        <v>644</v>
      </c>
      <c r="AJ14" s="60"/>
      <c r="AK14" s="60"/>
      <c r="AL14" s="179" t="str">
        <f t="shared" si="0"/>
        <v/>
      </c>
      <c r="AM14" s="172" t="str">
        <f t="shared" si="1"/>
        <v/>
      </c>
      <c r="AN14"/>
      <c r="AO14"/>
      <c r="AP14">
        <v>12</v>
      </c>
      <c r="AQ14" t="s">
        <v>1280</v>
      </c>
      <c r="AR14"/>
      <c r="AS14"/>
      <c r="AT14" t="s">
        <v>1281</v>
      </c>
      <c r="AU14" t="s">
        <v>1282</v>
      </c>
      <c r="AV14" t="s">
        <v>1283</v>
      </c>
      <c r="AW14" t="s">
        <v>1284</v>
      </c>
      <c r="AX14" t="s">
        <v>1285</v>
      </c>
      <c r="AY14" t="s">
        <v>1286</v>
      </c>
      <c r="AZ14" t="s">
        <v>1287</v>
      </c>
      <c r="BA14" t="s">
        <v>1288</v>
      </c>
      <c r="BB14" t="s">
        <v>1289</v>
      </c>
      <c r="BC14" t="s">
        <v>1290</v>
      </c>
      <c r="BD14" t="s">
        <v>1291</v>
      </c>
      <c r="BE14" t="s">
        <v>1292</v>
      </c>
      <c r="BF14" t="s">
        <v>1293</v>
      </c>
      <c r="BG14" t="s">
        <v>1294</v>
      </c>
      <c r="BH14" t="s">
        <v>1295</v>
      </c>
      <c r="BI14" t="s">
        <v>1296</v>
      </c>
      <c r="BJ14" t="s">
        <v>1297</v>
      </c>
      <c r="BK14" t="s">
        <v>1298</v>
      </c>
      <c r="BL14" t="s">
        <v>1299</v>
      </c>
      <c r="BM14" t="s">
        <v>1300</v>
      </c>
      <c r="BN14" t="s">
        <v>1301</v>
      </c>
      <c r="BO14" t="s">
        <v>1302</v>
      </c>
      <c r="BP14" t="s">
        <v>1303</v>
      </c>
      <c r="BQ14" t="s">
        <v>1304</v>
      </c>
      <c r="BR14" t="s">
        <v>1305</v>
      </c>
      <c r="BS14" t="s">
        <v>1306</v>
      </c>
      <c r="BT14" t="s">
        <v>1307</v>
      </c>
      <c r="BU14" t="s">
        <v>1308</v>
      </c>
      <c r="BV14" t="s">
        <v>1309</v>
      </c>
      <c r="BW14"/>
      <c r="BX14"/>
      <c r="BY14"/>
      <c r="BZ14" t="s">
        <v>1310</v>
      </c>
      <c r="CA14"/>
      <c r="CB14"/>
      <c r="CC14" t="s">
        <v>1311</v>
      </c>
      <c r="CD14" t="s">
        <v>1312</v>
      </c>
      <c r="CE14" t="s">
        <v>311</v>
      </c>
      <c r="CF14" t="s">
        <v>1313</v>
      </c>
      <c r="CG14" t="s">
        <v>1097</v>
      </c>
      <c r="CH14" t="s">
        <v>1314</v>
      </c>
      <c r="CI14" t="s">
        <v>1315</v>
      </c>
      <c r="CJ14" t="s">
        <v>1316</v>
      </c>
      <c r="CK14" t="s">
        <v>1317</v>
      </c>
      <c r="CL14" t="s">
        <v>1318</v>
      </c>
      <c r="CM14" t="s">
        <v>1319</v>
      </c>
      <c r="CN14" t="s">
        <v>1320</v>
      </c>
      <c r="CO14" t="s">
        <v>1321</v>
      </c>
      <c r="CP14" t="s">
        <v>1322</v>
      </c>
      <c r="CQ14" t="s">
        <v>1323</v>
      </c>
      <c r="CR14" t="s">
        <v>1324</v>
      </c>
      <c r="CS14" t="s">
        <v>1325</v>
      </c>
      <c r="CT14" t="s">
        <v>1326</v>
      </c>
      <c r="CU14" t="s">
        <v>1327</v>
      </c>
      <c r="CV14" t="s">
        <v>1328</v>
      </c>
      <c r="CW14" t="s">
        <v>1329</v>
      </c>
      <c r="CX14" t="s">
        <v>1330</v>
      </c>
      <c r="CY14" t="s">
        <v>1331</v>
      </c>
      <c r="CZ14" t="s">
        <v>1332</v>
      </c>
      <c r="DA14" t="s">
        <v>1333</v>
      </c>
      <c r="DB14" t="s">
        <v>1334</v>
      </c>
      <c r="DC14" t="s">
        <v>1335</v>
      </c>
      <c r="DD14" t="s">
        <v>1336</v>
      </c>
      <c r="DE14" t="s">
        <v>1337</v>
      </c>
      <c r="DF14"/>
      <c r="DG14"/>
      <c r="DH14"/>
      <c r="DI14"/>
      <c r="DJ14"/>
      <c r="DK14"/>
      <c r="DL14"/>
      <c r="DM14"/>
      <c r="DN14"/>
      <c r="DO14"/>
      <c r="DP14"/>
    </row>
    <row r="15" spans="2:120">
      <c r="B15" s="1"/>
      <c r="C15" s="2" t="s">
        <v>8</v>
      </c>
      <c r="D15" s="3"/>
      <c r="E15" s="3"/>
      <c r="F15" s="3"/>
      <c r="G15" s="3"/>
      <c r="H15" s="3"/>
      <c r="I15" s="3"/>
      <c r="J15" s="3"/>
      <c r="K15" s="3"/>
      <c r="L15" s="3"/>
      <c r="M15" s="3"/>
      <c r="N15" s="3"/>
      <c r="O15" s="3"/>
      <c r="P15" s="3"/>
      <c r="Q15" s="3"/>
      <c r="R15" s="3"/>
      <c r="S15" s="3"/>
      <c r="T15" s="3"/>
      <c r="U15" s="3"/>
      <c r="V15" s="3"/>
      <c r="W15" s="3"/>
      <c r="X15" s="3"/>
      <c r="Y15" s="3"/>
      <c r="Z15" s="3"/>
      <c r="AA15" s="3"/>
      <c r="AB15" s="3"/>
      <c r="AC15" s="3"/>
      <c r="AD15" s="10"/>
      <c r="AG15"/>
      <c r="AH15" s="174" t="s">
        <v>1338</v>
      </c>
      <c r="AI15" s="173" t="s">
        <v>645</v>
      </c>
      <c r="AJ15" s="60"/>
      <c r="AK15" s="60"/>
      <c r="AL15" s="179" t="str">
        <f t="shared" si="0"/>
        <v/>
      </c>
      <c r="AM15" s="172" t="str">
        <f t="shared" si="1"/>
        <v/>
      </c>
      <c r="AN15"/>
      <c r="AO15"/>
      <c r="AP15">
        <v>13</v>
      </c>
      <c r="AQ15" t="s">
        <v>1339</v>
      </c>
      <c r="AR15"/>
      <c r="AS15"/>
      <c r="AT15" t="s">
        <v>1340</v>
      </c>
      <c r="AU15" t="s">
        <v>1341</v>
      </c>
      <c r="AV15"/>
      <c r="AW15" t="s">
        <v>1342</v>
      </c>
      <c r="AX15" t="s">
        <v>1343</v>
      </c>
      <c r="AY15" t="s">
        <v>1344</v>
      </c>
      <c r="AZ15" t="s">
        <v>1345</v>
      </c>
      <c r="BA15" t="s">
        <v>1346</v>
      </c>
      <c r="BB15" t="s">
        <v>1347</v>
      </c>
      <c r="BC15" t="s">
        <v>1348</v>
      </c>
      <c r="BD15" t="s">
        <v>1349</v>
      </c>
      <c r="BE15" t="s">
        <v>1350</v>
      </c>
      <c r="BF15" t="s">
        <v>1351</v>
      </c>
      <c r="BG15" t="s">
        <v>1352</v>
      </c>
      <c r="BH15" t="s">
        <v>1353</v>
      </c>
      <c r="BI15" t="s">
        <v>1354</v>
      </c>
      <c r="BJ15" t="s">
        <v>1355</v>
      </c>
      <c r="BK15" t="s">
        <v>1356</v>
      </c>
      <c r="BL15" t="s">
        <v>1357</v>
      </c>
      <c r="BM15">
        <v>23099</v>
      </c>
      <c r="BN15" t="s">
        <v>1358</v>
      </c>
      <c r="BO15" t="s">
        <v>1359</v>
      </c>
      <c r="BP15" t="s">
        <v>1360</v>
      </c>
      <c r="BQ15" t="s">
        <v>1361</v>
      </c>
      <c r="BR15" t="s">
        <v>1362</v>
      </c>
      <c r="BS15" t="s">
        <v>1363</v>
      </c>
      <c r="BT15" t="s">
        <v>1364</v>
      </c>
      <c r="BU15" t="s">
        <v>1365</v>
      </c>
      <c r="BV15" t="s">
        <v>1366</v>
      </c>
      <c r="BW15"/>
      <c r="BX15"/>
      <c r="BY15"/>
      <c r="BZ15" t="s">
        <v>311</v>
      </c>
      <c r="CA15"/>
      <c r="CB15"/>
      <c r="CC15" t="s">
        <v>1367</v>
      </c>
      <c r="CD15" t="s">
        <v>1338</v>
      </c>
      <c r="CE15"/>
      <c r="CF15" t="s">
        <v>1368</v>
      </c>
      <c r="CG15" t="s">
        <v>1369</v>
      </c>
      <c r="CH15" t="s">
        <v>1370</v>
      </c>
      <c r="CI15" t="s">
        <v>1371</v>
      </c>
      <c r="CJ15" t="s">
        <v>1372</v>
      </c>
      <c r="CK15" t="s">
        <v>1373</v>
      </c>
      <c r="CL15" t="s">
        <v>1374</v>
      </c>
      <c r="CM15" t="s">
        <v>1375</v>
      </c>
      <c r="CN15" t="s">
        <v>1376</v>
      </c>
      <c r="CO15" t="s">
        <v>1377</v>
      </c>
      <c r="CP15" t="s">
        <v>1378</v>
      </c>
      <c r="CQ15" t="s">
        <v>1379</v>
      </c>
      <c r="CR15" t="s">
        <v>1380</v>
      </c>
      <c r="CS15" t="s">
        <v>1381</v>
      </c>
      <c r="CT15" t="s">
        <v>1382</v>
      </c>
      <c r="CU15" t="s">
        <v>1383</v>
      </c>
      <c r="CV15" t="s">
        <v>311</v>
      </c>
      <c r="CW15" t="s">
        <v>1384</v>
      </c>
      <c r="CX15" t="s">
        <v>1385</v>
      </c>
      <c r="CY15" t="s">
        <v>1386</v>
      </c>
      <c r="CZ15" t="s">
        <v>1387</v>
      </c>
      <c r="DA15" t="s">
        <v>1388</v>
      </c>
      <c r="DB15" t="s">
        <v>1389</v>
      </c>
      <c r="DC15" t="s">
        <v>1390</v>
      </c>
      <c r="DD15" t="s">
        <v>1391</v>
      </c>
      <c r="DE15" t="s">
        <v>1392</v>
      </c>
      <c r="DF15"/>
      <c r="DG15"/>
      <c r="DH15"/>
      <c r="DI15"/>
      <c r="DJ15"/>
      <c r="DK15"/>
      <c r="DL15"/>
      <c r="DM15"/>
      <c r="DN15"/>
      <c r="DO15"/>
      <c r="DP15"/>
    </row>
    <row r="16" spans="2:120" ht="36" customHeight="1" thickBot="1">
      <c r="B16" s="5"/>
      <c r="C16" s="220" t="s">
        <v>246</v>
      </c>
      <c r="D16" s="220"/>
      <c r="E16" s="220"/>
      <c r="F16" s="220"/>
      <c r="G16" s="220"/>
      <c r="H16" s="220"/>
      <c r="I16" s="220"/>
      <c r="J16" s="220"/>
      <c r="K16" s="220"/>
      <c r="L16" s="220"/>
      <c r="M16" s="220"/>
      <c r="N16" s="220"/>
      <c r="O16" s="220"/>
      <c r="P16" s="220"/>
      <c r="Q16" s="220"/>
      <c r="R16" s="220"/>
      <c r="S16" s="220"/>
      <c r="T16" s="220"/>
      <c r="U16" s="220"/>
      <c r="V16" s="220"/>
      <c r="W16" s="220"/>
      <c r="X16" s="220"/>
      <c r="Y16" s="220"/>
      <c r="Z16" s="220"/>
      <c r="AA16" s="220"/>
      <c r="AB16" s="220"/>
      <c r="AC16" s="220"/>
      <c r="AD16" s="12"/>
      <c r="AG16"/>
      <c r="AH16" s="174" t="s">
        <v>1257</v>
      </c>
      <c r="AI16" s="173" t="s">
        <v>646</v>
      </c>
      <c r="AJ16" s="60"/>
      <c r="AK16" s="60"/>
      <c r="AL16" s="179" t="str">
        <f t="shared" si="0"/>
        <v/>
      </c>
      <c r="AM16" s="172" t="str">
        <f t="shared" si="1"/>
        <v/>
      </c>
      <c r="AN16"/>
      <c r="AO16"/>
      <c r="AP16">
        <v>14</v>
      </c>
      <c r="AQ16"/>
      <c r="AR16"/>
      <c r="AS16"/>
      <c r="AT16" t="s">
        <v>1393</v>
      </c>
      <c r="AU16" t="s">
        <v>1394</v>
      </c>
      <c r="AV16"/>
      <c r="AW16" t="s">
        <v>1395</v>
      </c>
      <c r="AX16" t="s">
        <v>1396</v>
      </c>
      <c r="AY16" t="s">
        <v>1397</v>
      </c>
      <c r="AZ16" t="s">
        <v>1398</v>
      </c>
      <c r="BA16" t="s">
        <v>1399</v>
      </c>
      <c r="BB16" t="s">
        <v>1400</v>
      </c>
      <c r="BC16" t="s">
        <v>1401</v>
      </c>
      <c r="BD16" t="s">
        <v>1402</v>
      </c>
      <c r="BE16" t="s">
        <v>1403</v>
      </c>
      <c r="BF16" t="s">
        <v>1404</v>
      </c>
      <c r="BG16" t="s">
        <v>1405</v>
      </c>
      <c r="BH16" t="s">
        <v>1406</v>
      </c>
      <c r="BI16" t="s">
        <v>1407</v>
      </c>
      <c r="BJ16" t="s">
        <v>1408</v>
      </c>
      <c r="BK16" t="s">
        <v>1409</v>
      </c>
      <c r="BL16" t="s">
        <v>1410</v>
      </c>
      <c r="BM16"/>
      <c r="BN16" t="s">
        <v>1411</v>
      </c>
      <c r="BO16" t="s">
        <v>1412</v>
      </c>
      <c r="BP16" t="s">
        <v>1413</v>
      </c>
      <c r="BQ16" t="s">
        <v>1414</v>
      </c>
      <c r="BR16" t="s">
        <v>1415</v>
      </c>
      <c r="BS16" t="s">
        <v>1416</v>
      </c>
      <c r="BT16" t="s">
        <v>1417</v>
      </c>
      <c r="BU16" t="s">
        <v>1418</v>
      </c>
      <c r="BV16" t="s">
        <v>1419</v>
      </c>
      <c r="BW16"/>
      <c r="BX16"/>
      <c r="BY16"/>
      <c r="BZ16"/>
      <c r="CA16"/>
      <c r="CB16"/>
      <c r="CC16" t="s">
        <v>1420</v>
      </c>
      <c r="CD16" t="s">
        <v>1257</v>
      </c>
      <c r="CE16"/>
      <c r="CF16" t="s">
        <v>1421</v>
      </c>
      <c r="CG16" t="s">
        <v>1422</v>
      </c>
      <c r="CH16" t="s">
        <v>913</v>
      </c>
      <c r="CI16" t="s">
        <v>1423</v>
      </c>
      <c r="CJ16" t="s">
        <v>1424</v>
      </c>
      <c r="CK16" t="s">
        <v>1425</v>
      </c>
      <c r="CL16" t="s">
        <v>1426</v>
      </c>
      <c r="CM16" t="s">
        <v>1427</v>
      </c>
      <c r="CN16" t="s">
        <v>1428</v>
      </c>
      <c r="CO16" t="s">
        <v>1429</v>
      </c>
      <c r="CP16" t="s">
        <v>1430</v>
      </c>
      <c r="CQ16" t="s">
        <v>1431</v>
      </c>
      <c r="CR16" t="s">
        <v>1432</v>
      </c>
      <c r="CS16" t="s">
        <v>1433</v>
      </c>
      <c r="CT16" t="s">
        <v>1434</v>
      </c>
      <c r="CU16" t="s">
        <v>1435</v>
      </c>
      <c r="CV16"/>
      <c r="CW16" t="s">
        <v>1436</v>
      </c>
      <c r="CX16" t="s">
        <v>1437</v>
      </c>
      <c r="CY16" t="s">
        <v>1438</v>
      </c>
      <c r="CZ16" t="s">
        <v>1439</v>
      </c>
      <c r="DA16" t="s">
        <v>1440</v>
      </c>
      <c r="DB16" t="s">
        <v>1441</v>
      </c>
      <c r="DC16" t="s">
        <v>1442</v>
      </c>
      <c r="DD16" t="s">
        <v>1443</v>
      </c>
      <c r="DE16" t="s">
        <v>1444</v>
      </c>
      <c r="DF16"/>
      <c r="DG16"/>
      <c r="DH16"/>
      <c r="DI16"/>
      <c r="DJ16"/>
      <c r="DK16"/>
      <c r="DL16"/>
      <c r="DM16"/>
      <c r="DN16"/>
      <c r="DO16"/>
      <c r="DP16"/>
    </row>
    <row r="17" spans="2:120" ht="15" customHeight="1" thickBot="1">
      <c r="AG17"/>
      <c r="AH17" s="174" t="s">
        <v>1445</v>
      </c>
      <c r="AI17" s="173" t="s">
        <v>647</v>
      </c>
      <c r="AJ17" s="60"/>
      <c r="AK17" s="60"/>
      <c r="AL17" s="179" t="str">
        <f t="shared" si="0"/>
        <v/>
      </c>
      <c r="AM17" s="172" t="str">
        <f t="shared" si="1"/>
        <v/>
      </c>
      <c r="AN17"/>
      <c r="AO17"/>
      <c r="AP17">
        <v>15</v>
      </c>
      <c r="AQ17"/>
      <c r="AR17"/>
      <c r="AS17"/>
      <c r="AT17" t="s">
        <v>1446</v>
      </c>
      <c r="AU17" t="s">
        <v>1447</v>
      </c>
      <c r="AV17"/>
      <c r="AW17" t="s">
        <v>1448</v>
      </c>
      <c r="AX17" t="s">
        <v>1449</v>
      </c>
      <c r="AY17" t="s">
        <v>1450</v>
      </c>
      <c r="AZ17" t="s">
        <v>1451</v>
      </c>
      <c r="BA17" t="s">
        <v>1452</v>
      </c>
      <c r="BB17" t="s">
        <v>1453</v>
      </c>
      <c r="BC17" t="s">
        <v>1454</v>
      </c>
      <c r="BD17" t="s">
        <v>1455</v>
      </c>
      <c r="BE17" t="s">
        <v>1456</v>
      </c>
      <c r="BF17" t="s">
        <v>1457</v>
      </c>
      <c r="BG17" t="s">
        <v>1458</v>
      </c>
      <c r="BH17" t="s">
        <v>1459</v>
      </c>
      <c r="BI17" t="s">
        <v>1460</v>
      </c>
      <c r="BJ17" t="s">
        <v>1461</v>
      </c>
      <c r="BK17" t="s">
        <v>1462</v>
      </c>
      <c r="BL17" t="s">
        <v>1463</v>
      </c>
      <c r="BM17"/>
      <c r="BN17" t="s">
        <v>1464</v>
      </c>
      <c r="BO17" t="s">
        <v>1465</v>
      </c>
      <c r="BP17" t="s">
        <v>1466</v>
      </c>
      <c r="BQ17" t="s">
        <v>1467</v>
      </c>
      <c r="BR17" t="s">
        <v>1468</v>
      </c>
      <c r="BS17" t="s">
        <v>1469</v>
      </c>
      <c r="BT17" t="s">
        <v>1470</v>
      </c>
      <c r="BU17" t="s">
        <v>1471</v>
      </c>
      <c r="BV17" t="s">
        <v>1472</v>
      </c>
      <c r="BW17"/>
      <c r="BX17"/>
      <c r="BY17"/>
      <c r="BZ17"/>
      <c r="CA17"/>
      <c r="CB17"/>
      <c r="CC17" t="s">
        <v>311</v>
      </c>
      <c r="CD17" t="s">
        <v>1473</v>
      </c>
      <c r="CE17"/>
      <c r="CF17" t="s">
        <v>1474</v>
      </c>
      <c r="CG17" t="s">
        <v>1475</v>
      </c>
      <c r="CH17" t="s">
        <v>952</v>
      </c>
      <c r="CI17" t="s">
        <v>1476</v>
      </c>
      <c r="CJ17" t="s">
        <v>1477</v>
      </c>
      <c r="CK17" t="s">
        <v>913</v>
      </c>
      <c r="CL17" t="s">
        <v>1478</v>
      </c>
      <c r="CM17" t="s">
        <v>1479</v>
      </c>
      <c r="CN17" t="s">
        <v>1480</v>
      </c>
      <c r="CO17" t="s">
        <v>1481</v>
      </c>
      <c r="CP17" t="s">
        <v>1482</v>
      </c>
      <c r="CQ17" t="s">
        <v>1483</v>
      </c>
      <c r="CR17" t="s">
        <v>1484</v>
      </c>
      <c r="CS17" t="s">
        <v>1485</v>
      </c>
      <c r="CT17" t="s">
        <v>1486</v>
      </c>
      <c r="CU17" t="s">
        <v>1487</v>
      </c>
      <c r="CV17"/>
      <c r="CW17" t="s">
        <v>1488</v>
      </c>
      <c r="CX17" t="s">
        <v>1489</v>
      </c>
      <c r="CY17" t="s">
        <v>1490</v>
      </c>
      <c r="CZ17" t="s">
        <v>1491</v>
      </c>
      <c r="DA17" t="s">
        <v>1338</v>
      </c>
      <c r="DB17" t="s">
        <v>1492</v>
      </c>
      <c r="DC17" t="s">
        <v>1493</v>
      </c>
      <c r="DD17" t="s">
        <v>1494</v>
      </c>
      <c r="DE17" t="s">
        <v>1495</v>
      </c>
      <c r="DF17"/>
      <c r="DG17"/>
      <c r="DH17"/>
      <c r="DI17"/>
      <c r="DJ17"/>
      <c r="DK17"/>
      <c r="DL17"/>
      <c r="DM17"/>
      <c r="DN17"/>
      <c r="DO17"/>
      <c r="DP17"/>
    </row>
    <row r="18" spans="2:120" ht="15" customHeight="1">
      <c r="B18" s="122"/>
      <c r="C18" s="123"/>
      <c r="D18" s="123"/>
      <c r="E18" s="123"/>
      <c r="F18" s="123"/>
      <c r="G18" s="123"/>
      <c r="H18" s="123"/>
      <c r="I18" s="123"/>
      <c r="J18" s="123"/>
      <c r="K18" s="123"/>
      <c r="L18" s="123"/>
      <c r="M18" s="123"/>
      <c r="N18" s="123"/>
      <c r="O18" s="123"/>
      <c r="P18" s="123"/>
      <c r="Q18" s="123"/>
      <c r="R18" s="123"/>
      <c r="S18" s="123"/>
      <c r="T18" s="123"/>
      <c r="U18" s="123"/>
      <c r="V18" s="123"/>
      <c r="W18" s="123"/>
      <c r="X18" s="123"/>
      <c r="Y18" s="123"/>
      <c r="Z18" s="123"/>
      <c r="AA18" s="123"/>
      <c r="AB18" s="123"/>
      <c r="AC18" s="123"/>
      <c r="AD18" s="124"/>
      <c r="AG18"/>
      <c r="AH18" s="174" t="s">
        <v>1496</v>
      </c>
      <c r="AI18" s="173" t="s">
        <v>648</v>
      </c>
      <c r="AJ18" s="60"/>
      <c r="AK18" s="60"/>
      <c r="AL18" s="179" t="str">
        <f t="shared" si="0"/>
        <v/>
      </c>
      <c r="AM18" s="172" t="str">
        <f t="shared" si="1"/>
        <v/>
      </c>
      <c r="AN18"/>
      <c r="AO18"/>
      <c r="AP18">
        <v>16</v>
      </c>
      <c r="AQ18"/>
      <c r="AR18"/>
      <c r="AS18"/>
      <c r="AT18"/>
      <c r="AU18" t="s">
        <v>1497</v>
      </c>
      <c r="AV18"/>
      <c r="AW18" t="s">
        <v>1498</v>
      </c>
      <c r="AX18" t="s">
        <v>1499</v>
      </c>
      <c r="AY18" t="s">
        <v>1500</v>
      </c>
      <c r="AZ18" t="s">
        <v>1501</v>
      </c>
      <c r="BA18" t="s">
        <v>1502</v>
      </c>
      <c r="BB18" t="s">
        <v>1503</v>
      </c>
      <c r="BC18" t="s">
        <v>1504</v>
      </c>
      <c r="BD18" t="s">
        <v>1505</v>
      </c>
      <c r="BE18" t="s">
        <v>1506</v>
      </c>
      <c r="BF18" t="s">
        <v>1507</v>
      </c>
      <c r="BG18" t="s">
        <v>1508</v>
      </c>
      <c r="BH18" t="s">
        <v>1509</v>
      </c>
      <c r="BI18" t="s">
        <v>1510</v>
      </c>
      <c r="BJ18" t="s">
        <v>1511</v>
      </c>
      <c r="BK18" t="s">
        <v>1512</v>
      </c>
      <c r="BL18" t="s">
        <v>1513</v>
      </c>
      <c r="BM18"/>
      <c r="BN18" t="s">
        <v>1514</v>
      </c>
      <c r="BO18" t="s">
        <v>1515</v>
      </c>
      <c r="BP18" t="s">
        <v>1516</v>
      </c>
      <c r="BQ18" t="s">
        <v>1517</v>
      </c>
      <c r="BR18" t="s">
        <v>1518</v>
      </c>
      <c r="BS18" t="s">
        <v>1519</v>
      </c>
      <c r="BT18" t="s">
        <v>1520</v>
      </c>
      <c r="BU18" t="s">
        <v>1521</v>
      </c>
      <c r="BV18" t="s">
        <v>1522</v>
      </c>
      <c r="BW18"/>
      <c r="BX18"/>
      <c r="BY18"/>
      <c r="BZ18"/>
      <c r="CA18"/>
      <c r="CB18"/>
      <c r="CC18"/>
      <c r="CD18" t="s">
        <v>1523</v>
      </c>
      <c r="CE18"/>
      <c r="CF18" t="s">
        <v>1524</v>
      </c>
      <c r="CG18" t="s">
        <v>1525</v>
      </c>
      <c r="CH18" t="s">
        <v>1526</v>
      </c>
      <c r="CI18" t="s">
        <v>1527</v>
      </c>
      <c r="CJ18" t="s">
        <v>1279</v>
      </c>
      <c r="CK18" t="s">
        <v>1528</v>
      </c>
      <c r="CL18" t="s">
        <v>1529</v>
      </c>
      <c r="CM18" t="s">
        <v>1530</v>
      </c>
      <c r="CN18" t="s">
        <v>1531</v>
      </c>
      <c r="CO18" t="s">
        <v>1532</v>
      </c>
      <c r="CP18" t="s">
        <v>1533</v>
      </c>
      <c r="CQ18" t="s">
        <v>1534</v>
      </c>
      <c r="CR18" t="s">
        <v>1535</v>
      </c>
      <c r="CS18" t="s">
        <v>1536</v>
      </c>
      <c r="CT18" t="s">
        <v>1537</v>
      </c>
      <c r="CU18" t="s">
        <v>1538</v>
      </c>
      <c r="CV18"/>
      <c r="CW18" t="s">
        <v>1539</v>
      </c>
      <c r="CX18" t="s">
        <v>1540</v>
      </c>
      <c r="CY18" t="s">
        <v>1541</v>
      </c>
      <c r="CZ18" t="s">
        <v>1542</v>
      </c>
      <c r="DA18" t="s">
        <v>1543</v>
      </c>
      <c r="DB18" t="s">
        <v>1544</v>
      </c>
      <c r="DC18" t="s">
        <v>1545</v>
      </c>
      <c r="DD18" t="s">
        <v>1546</v>
      </c>
      <c r="DE18" t="s">
        <v>1547</v>
      </c>
      <c r="DF18"/>
      <c r="DG18"/>
      <c r="DH18"/>
      <c r="DI18"/>
      <c r="DJ18"/>
      <c r="DK18"/>
      <c r="DL18"/>
      <c r="DM18"/>
      <c r="DN18"/>
      <c r="DO18"/>
      <c r="DP18"/>
    </row>
    <row r="19" spans="2:120" ht="48" customHeight="1">
      <c r="B19" s="125"/>
      <c r="C19" s="215" t="s">
        <v>407</v>
      </c>
      <c r="D19" s="215"/>
      <c r="E19" s="215"/>
      <c r="F19" s="215"/>
      <c r="G19" s="215"/>
      <c r="H19" s="215"/>
      <c r="I19" s="215"/>
      <c r="J19" s="215"/>
      <c r="K19" s="215"/>
      <c r="L19" s="215"/>
      <c r="M19" s="215"/>
      <c r="N19" s="215"/>
      <c r="O19" s="215"/>
      <c r="P19" s="215"/>
      <c r="Q19" s="215"/>
      <c r="R19" s="215"/>
      <c r="S19" s="215"/>
      <c r="T19" s="215"/>
      <c r="U19" s="215"/>
      <c r="V19" s="215"/>
      <c r="W19" s="215"/>
      <c r="X19" s="215"/>
      <c r="Y19" s="215"/>
      <c r="Z19" s="215"/>
      <c r="AA19" s="215"/>
      <c r="AB19" s="215"/>
      <c r="AC19" s="215"/>
      <c r="AD19" s="126"/>
      <c r="AG19"/>
      <c r="AH19" s="174" t="s">
        <v>1548</v>
      </c>
      <c r="AI19" s="173" t="s">
        <v>649</v>
      </c>
      <c r="AJ19" s="60"/>
      <c r="AK19" s="60"/>
      <c r="AL19" s="179" t="str">
        <f t="shared" si="0"/>
        <v/>
      </c>
      <c r="AM19" s="172" t="str">
        <f t="shared" si="1"/>
        <v/>
      </c>
      <c r="AN19"/>
      <c r="AO19"/>
      <c r="AP19">
        <v>17</v>
      </c>
      <c r="AQ19"/>
      <c r="AR19"/>
      <c r="AS19"/>
      <c r="AT19"/>
      <c r="AU19" t="s">
        <v>1549</v>
      </c>
      <c r="AV19"/>
      <c r="AW19" t="s">
        <v>1550</v>
      </c>
      <c r="AX19" t="s">
        <v>1551</v>
      </c>
      <c r="AY19" t="s">
        <v>1552</v>
      </c>
      <c r="AZ19" t="s">
        <v>1553</v>
      </c>
      <c r="BA19" t="s">
        <v>1554</v>
      </c>
      <c r="BB19" t="s">
        <v>1555</v>
      </c>
      <c r="BC19" t="s">
        <v>1556</v>
      </c>
      <c r="BD19" t="s">
        <v>1557</v>
      </c>
      <c r="BE19" t="s">
        <v>1558</v>
      </c>
      <c r="BF19" t="s">
        <v>1559</v>
      </c>
      <c r="BG19" t="s">
        <v>1560</v>
      </c>
      <c r="BH19" t="s">
        <v>1561</v>
      </c>
      <c r="BI19" t="s">
        <v>1562</v>
      </c>
      <c r="BJ19" t="s">
        <v>1563</v>
      </c>
      <c r="BK19" t="s">
        <v>1564</v>
      </c>
      <c r="BL19" t="s">
        <v>1565</v>
      </c>
      <c r="BM19"/>
      <c r="BN19" t="s">
        <v>1566</v>
      </c>
      <c r="BO19" t="s">
        <v>1567</v>
      </c>
      <c r="BP19" t="s">
        <v>1568</v>
      </c>
      <c r="BQ19" t="s">
        <v>1569</v>
      </c>
      <c r="BR19" t="s">
        <v>1570</v>
      </c>
      <c r="BS19" t="s">
        <v>1571</v>
      </c>
      <c r="BT19" t="s">
        <v>1572</v>
      </c>
      <c r="BU19" t="s">
        <v>1573</v>
      </c>
      <c r="BV19" t="s">
        <v>1574</v>
      </c>
      <c r="BW19"/>
      <c r="BX19"/>
      <c r="BY19"/>
      <c r="BZ19"/>
      <c r="CA19"/>
      <c r="CB19"/>
      <c r="CC19"/>
      <c r="CD19" t="s">
        <v>1575</v>
      </c>
      <c r="CE19"/>
      <c r="CF19" t="s">
        <v>1576</v>
      </c>
      <c r="CG19" t="s">
        <v>1577</v>
      </c>
      <c r="CH19" t="s">
        <v>1578</v>
      </c>
      <c r="CI19" t="s">
        <v>1579</v>
      </c>
      <c r="CJ19" t="s">
        <v>1580</v>
      </c>
      <c r="CK19" t="s">
        <v>1581</v>
      </c>
      <c r="CL19" t="s">
        <v>1582</v>
      </c>
      <c r="CM19" t="s">
        <v>1583</v>
      </c>
      <c r="CN19" t="s">
        <v>1584</v>
      </c>
      <c r="CO19" t="s">
        <v>1585</v>
      </c>
      <c r="CP19" t="s">
        <v>1586</v>
      </c>
      <c r="CQ19" t="s">
        <v>1587</v>
      </c>
      <c r="CR19" t="s">
        <v>1588</v>
      </c>
      <c r="CS19" t="s">
        <v>1589</v>
      </c>
      <c r="CT19" t="s">
        <v>1590</v>
      </c>
      <c r="CU19" t="s">
        <v>1591</v>
      </c>
      <c r="CV19"/>
      <c r="CW19" t="s">
        <v>1592</v>
      </c>
      <c r="CX19" t="s">
        <v>1593</v>
      </c>
      <c r="CY19" t="s">
        <v>1594</v>
      </c>
      <c r="CZ19" t="s">
        <v>1595</v>
      </c>
      <c r="DA19" t="s">
        <v>1257</v>
      </c>
      <c r="DB19" t="s">
        <v>1596</v>
      </c>
      <c r="DC19" t="s">
        <v>1597</v>
      </c>
      <c r="DD19" t="s">
        <v>1598</v>
      </c>
      <c r="DE19" t="s">
        <v>1599</v>
      </c>
      <c r="DF19"/>
      <c r="DG19"/>
      <c r="DH19"/>
      <c r="DI19"/>
      <c r="DJ19"/>
      <c r="DK19"/>
      <c r="DL19"/>
      <c r="DM19"/>
      <c r="DN19"/>
      <c r="DO19"/>
      <c r="DP19"/>
    </row>
    <row r="20" spans="2:120" ht="6.75" customHeight="1">
      <c r="B20" s="125"/>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26"/>
      <c r="AG20"/>
      <c r="AH20" s="174" t="s">
        <v>1600</v>
      </c>
      <c r="AI20" s="173" t="s">
        <v>650</v>
      </c>
      <c r="AJ20" s="60"/>
      <c r="AK20" s="60"/>
      <c r="AL20" s="179" t="str">
        <f t="shared" si="0"/>
        <v/>
      </c>
      <c r="AM20" s="172" t="str">
        <f t="shared" si="1"/>
        <v/>
      </c>
      <c r="AN20"/>
      <c r="AO20"/>
      <c r="AP20">
        <v>18</v>
      </c>
      <c r="AQ20"/>
      <c r="AR20"/>
      <c r="AS20"/>
      <c r="AT20"/>
      <c r="AU20" t="s">
        <v>1601</v>
      </c>
      <c r="AV20"/>
      <c r="AW20" t="s">
        <v>1602</v>
      </c>
      <c r="AX20" t="s">
        <v>1603</v>
      </c>
      <c r="AY20" t="s">
        <v>1604</v>
      </c>
      <c r="AZ20" t="s">
        <v>1605</v>
      </c>
      <c r="BA20" t="s">
        <v>1606</v>
      </c>
      <c r="BB20" t="s">
        <v>1607</v>
      </c>
      <c r="BC20" t="s">
        <v>1608</v>
      </c>
      <c r="BD20" t="s">
        <v>1609</v>
      </c>
      <c r="BE20" t="s">
        <v>1610</v>
      </c>
      <c r="BF20" t="s">
        <v>1611</v>
      </c>
      <c r="BG20" t="s">
        <v>1612</v>
      </c>
      <c r="BH20" t="s">
        <v>1613</v>
      </c>
      <c r="BI20" t="s">
        <v>1614</v>
      </c>
      <c r="BJ20" t="s">
        <v>1615</v>
      </c>
      <c r="BK20" t="s">
        <v>1616</v>
      </c>
      <c r="BL20" t="s">
        <v>1617</v>
      </c>
      <c r="BM20"/>
      <c r="BN20" t="s">
        <v>1618</v>
      </c>
      <c r="BO20" t="s">
        <v>1619</v>
      </c>
      <c r="BP20" t="s">
        <v>1620</v>
      </c>
      <c r="BQ20" t="s">
        <v>1621</v>
      </c>
      <c r="BR20" t="s">
        <v>1622</v>
      </c>
      <c r="BS20" t="s">
        <v>1623</v>
      </c>
      <c r="BT20" t="s">
        <v>1624</v>
      </c>
      <c r="BU20" t="s">
        <v>1625</v>
      </c>
      <c r="BV20" t="s">
        <v>1626</v>
      </c>
      <c r="BW20"/>
      <c r="BX20"/>
      <c r="BY20"/>
      <c r="BZ20"/>
      <c r="CA20"/>
      <c r="CB20"/>
      <c r="CC20"/>
      <c r="CD20" t="s">
        <v>1627</v>
      </c>
      <c r="CE20"/>
      <c r="CF20" t="s">
        <v>1628</v>
      </c>
      <c r="CG20" t="s">
        <v>952</v>
      </c>
      <c r="CH20" t="s">
        <v>311</v>
      </c>
      <c r="CI20" t="s">
        <v>1629</v>
      </c>
      <c r="CJ20" t="s">
        <v>1630</v>
      </c>
      <c r="CK20" t="s">
        <v>1631</v>
      </c>
      <c r="CL20" t="s">
        <v>1632</v>
      </c>
      <c r="CM20" t="s">
        <v>1633</v>
      </c>
      <c r="CN20" t="s">
        <v>1634</v>
      </c>
      <c r="CO20" t="s">
        <v>1635</v>
      </c>
      <c r="CP20" t="s">
        <v>1636</v>
      </c>
      <c r="CQ20" t="s">
        <v>1637</v>
      </c>
      <c r="CR20" t="s">
        <v>1638</v>
      </c>
      <c r="CS20" t="s">
        <v>1639</v>
      </c>
      <c r="CT20" t="s">
        <v>1640</v>
      </c>
      <c r="CU20" t="s">
        <v>1641</v>
      </c>
      <c r="CV20"/>
      <c r="CW20" t="s">
        <v>1642</v>
      </c>
      <c r="CX20" t="s">
        <v>1643</v>
      </c>
      <c r="CY20" t="s">
        <v>1644</v>
      </c>
      <c r="CZ20" t="s">
        <v>1645</v>
      </c>
      <c r="DA20" t="s">
        <v>1646</v>
      </c>
      <c r="DB20" t="s">
        <v>1647</v>
      </c>
      <c r="DC20" t="s">
        <v>1648</v>
      </c>
      <c r="DD20" t="s">
        <v>1649</v>
      </c>
      <c r="DE20" t="s">
        <v>462</v>
      </c>
      <c r="DF20"/>
      <c r="DG20"/>
      <c r="DH20"/>
      <c r="DI20"/>
      <c r="DJ20"/>
      <c r="DK20"/>
      <c r="DL20"/>
      <c r="DM20"/>
      <c r="DN20"/>
      <c r="DO20"/>
      <c r="DP20"/>
    </row>
    <row r="21" spans="2:120" ht="36" customHeight="1">
      <c r="B21" s="125"/>
      <c r="C21" s="215" t="s">
        <v>178</v>
      </c>
      <c r="D21" s="215"/>
      <c r="E21" s="215"/>
      <c r="F21" s="215"/>
      <c r="G21" s="215"/>
      <c r="H21" s="215"/>
      <c r="I21" s="215"/>
      <c r="J21" s="215"/>
      <c r="K21" s="215"/>
      <c r="L21" s="215"/>
      <c r="M21" s="215"/>
      <c r="N21" s="215"/>
      <c r="O21" s="215"/>
      <c r="P21" s="215"/>
      <c r="Q21" s="215"/>
      <c r="R21" s="215"/>
      <c r="S21" s="215"/>
      <c r="T21" s="215"/>
      <c r="U21" s="215"/>
      <c r="V21" s="215"/>
      <c r="W21" s="215"/>
      <c r="X21" s="215"/>
      <c r="Y21" s="215"/>
      <c r="Z21" s="215"/>
      <c r="AA21" s="215"/>
      <c r="AB21" s="215"/>
      <c r="AC21" s="215"/>
      <c r="AD21" s="126"/>
      <c r="AG21"/>
      <c r="AH21" s="174" t="s">
        <v>1650</v>
      </c>
      <c r="AI21" s="173" t="s">
        <v>651</v>
      </c>
      <c r="AJ21" s="60"/>
      <c r="AK21" s="60"/>
      <c r="AL21" s="179" t="str">
        <f t="shared" si="0"/>
        <v/>
      </c>
      <c r="AM21" s="172" t="str">
        <f t="shared" si="1"/>
        <v/>
      </c>
      <c r="AN21"/>
      <c r="AO21"/>
      <c r="AP21">
        <v>19</v>
      </c>
      <c r="AQ21"/>
      <c r="AR21"/>
      <c r="AS21"/>
      <c r="AT21"/>
      <c r="AU21" t="s">
        <v>1651</v>
      </c>
      <c r="AV21"/>
      <c r="AW21" t="s">
        <v>1652</v>
      </c>
      <c r="AX21" t="s">
        <v>1653</v>
      </c>
      <c r="AY21"/>
      <c r="AZ21" t="s">
        <v>1654</v>
      </c>
      <c r="BA21" t="s">
        <v>1655</v>
      </c>
      <c r="BB21" t="s">
        <v>1656</v>
      </c>
      <c r="BC21" t="s">
        <v>1657</v>
      </c>
      <c r="BD21" t="s">
        <v>1658</v>
      </c>
      <c r="BE21" t="s">
        <v>1659</v>
      </c>
      <c r="BF21" t="s">
        <v>1660</v>
      </c>
      <c r="BG21" t="s">
        <v>1661</v>
      </c>
      <c r="BH21" t="s">
        <v>1662</v>
      </c>
      <c r="BI21" t="s">
        <v>1663</v>
      </c>
      <c r="BJ21" t="s">
        <v>1664</v>
      </c>
      <c r="BK21" t="s">
        <v>1665</v>
      </c>
      <c r="BL21" t="s">
        <v>1666</v>
      </c>
      <c r="BM21"/>
      <c r="BN21" t="s">
        <v>1667</v>
      </c>
      <c r="BO21" t="s">
        <v>1668</v>
      </c>
      <c r="BP21" t="s">
        <v>1669</v>
      </c>
      <c r="BQ21">
        <v>27099</v>
      </c>
      <c r="BR21" t="s">
        <v>1670</v>
      </c>
      <c r="BS21" t="s">
        <v>1671</v>
      </c>
      <c r="BT21" t="s">
        <v>1672</v>
      </c>
      <c r="BU21" t="s">
        <v>1673</v>
      </c>
      <c r="BV21" t="s">
        <v>1674</v>
      </c>
      <c r="BW21"/>
      <c r="BX21"/>
      <c r="BY21"/>
      <c r="BZ21"/>
      <c r="CA21"/>
      <c r="CB21"/>
      <c r="CC21"/>
      <c r="CD21" t="s">
        <v>1675</v>
      </c>
      <c r="CE21"/>
      <c r="CF21" t="s">
        <v>1676</v>
      </c>
      <c r="CG21" t="s">
        <v>1677</v>
      </c>
      <c r="CH21"/>
      <c r="CI21" t="s">
        <v>1678</v>
      </c>
      <c r="CJ21" t="s">
        <v>1679</v>
      </c>
      <c r="CK21" t="s">
        <v>1680</v>
      </c>
      <c r="CL21" t="s">
        <v>1681</v>
      </c>
      <c r="CM21" t="s">
        <v>1682</v>
      </c>
      <c r="CN21" t="s">
        <v>1683</v>
      </c>
      <c r="CO21" t="s">
        <v>1684</v>
      </c>
      <c r="CP21" t="s">
        <v>1685</v>
      </c>
      <c r="CQ21" t="s">
        <v>1686</v>
      </c>
      <c r="CR21" t="s">
        <v>464</v>
      </c>
      <c r="CS21" t="s">
        <v>1687</v>
      </c>
      <c r="CT21" t="s">
        <v>1688</v>
      </c>
      <c r="CU21" t="s">
        <v>1689</v>
      </c>
      <c r="CV21"/>
      <c r="CW21" t="s">
        <v>1690</v>
      </c>
      <c r="CX21" t="s">
        <v>1691</v>
      </c>
      <c r="CY21" t="s">
        <v>1692</v>
      </c>
      <c r="CZ21" t="s">
        <v>311</v>
      </c>
      <c r="DA21" t="s">
        <v>1473</v>
      </c>
      <c r="DB21" t="s">
        <v>1693</v>
      </c>
      <c r="DC21" t="s">
        <v>1147</v>
      </c>
      <c r="DD21" t="s">
        <v>1694</v>
      </c>
      <c r="DE21" t="s">
        <v>1695</v>
      </c>
      <c r="DF21"/>
      <c r="DG21"/>
      <c r="DH21"/>
      <c r="DI21"/>
      <c r="DJ21"/>
      <c r="DK21"/>
      <c r="DL21"/>
      <c r="DM21"/>
      <c r="DN21"/>
      <c r="DO21"/>
      <c r="DP21"/>
    </row>
    <row r="22" spans="2:120" ht="6.75" customHeight="1">
      <c r="B22" s="125"/>
      <c r="C22" s="24"/>
      <c r="D22" s="24"/>
      <c r="E22" s="24"/>
      <c r="F22" s="24"/>
      <c r="G22" s="24"/>
      <c r="H22" s="24"/>
      <c r="I22" s="24"/>
      <c r="J22" s="24"/>
      <c r="K22" s="24"/>
      <c r="L22" s="24"/>
      <c r="M22" s="24"/>
      <c r="N22" s="24"/>
      <c r="O22" s="24"/>
      <c r="P22" s="24"/>
      <c r="Q22" s="24"/>
      <c r="R22" s="24"/>
      <c r="S22" s="24"/>
      <c r="T22" s="24"/>
      <c r="U22" s="24"/>
      <c r="V22" s="24"/>
      <c r="W22" s="24"/>
      <c r="X22" s="24"/>
      <c r="Y22" s="24"/>
      <c r="Z22" s="24"/>
      <c r="AA22" s="24"/>
      <c r="AB22" s="24"/>
      <c r="AC22" s="24"/>
      <c r="AD22" s="126"/>
      <c r="AG22"/>
      <c r="AH22" s="174" t="s">
        <v>1696</v>
      </c>
      <c r="AI22" s="173" t="s">
        <v>652</v>
      </c>
      <c r="AJ22" s="60"/>
      <c r="AK22" s="60"/>
      <c r="AL22" s="179" t="str">
        <f t="shared" si="0"/>
        <v/>
      </c>
      <c r="AM22" s="172" t="str">
        <f t="shared" si="1"/>
        <v/>
      </c>
      <c r="AN22"/>
      <c r="AO22"/>
      <c r="AP22">
        <v>20</v>
      </c>
      <c r="AQ22"/>
      <c r="AR22"/>
      <c r="AS22"/>
      <c r="AT22"/>
      <c r="AU22" t="s">
        <v>1697</v>
      </c>
      <c r="AV22"/>
      <c r="AW22" t="s">
        <v>1698</v>
      </c>
      <c r="AX22" t="s">
        <v>1699</v>
      </c>
      <c r="AY22"/>
      <c r="AZ22" t="s">
        <v>1700</v>
      </c>
      <c r="BA22" t="s">
        <v>1701</v>
      </c>
      <c r="BB22" t="s">
        <v>1702</v>
      </c>
      <c r="BC22" t="s">
        <v>1703</v>
      </c>
      <c r="BD22" t="s">
        <v>1704</v>
      </c>
      <c r="BE22" t="s">
        <v>1705</v>
      </c>
      <c r="BF22" t="s">
        <v>1706</v>
      </c>
      <c r="BG22" t="s">
        <v>1707</v>
      </c>
      <c r="BH22" t="s">
        <v>1708</v>
      </c>
      <c r="BI22" t="s">
        <v>1709</v>
      </c>
      <c r="BJ22" t="s">
        <v>1710</v>
      </c>
      <c r="BK22" t="s">
        <v>1711</v>
      </c>
      <c r="BL22">
        <v>22099</v>
      </c>
      <c r="BM22"/>
      <c r="BN22" t="s">
        <v>1712</v>
      </c>
      <c r="BO22">
        <v>25099</v>
      </c>
      <c r="BP22" t="s">
        <v>1713</v>
      </c>
      <c r="BQ22"/>
      <c r="BR22" t="s">
        <v>1714</v>
      </c>
      <c r="BS22" t="s">
        <v>1715</v>
      </c>
      <c r="BT22" t="s">
        <v>1716</v>
      </c>
      <c r="BU22" t="s">
        <v>1717</v>
      </c>
      <c r="BV22" t="s">
        <v>1718</v>
      </c>
      <c r="BW22"/>
      <c r="BX22"/>
      <c r="BY22"/>
      <c r="BZ22"/>
      <c r="CA22"/>
      <c r="CB22"/>
      <c r="CC22"/>
      <c r="CD22" t="s">
        <v>1600</v>
      </c>
      <c r="CE22"/>
      <c r="CF22" t="s">
        <v>1719</v>
      </c>
      <c r="CG22" t="s">
        <v>1102</v>
      </c>
      <c r="CH22"/>
      <c r="CI22" t="s">
        <v>1720</v>
      </c>
      <c r="CJ22" t="s">
        <v>1721</v>
      </c>
      <c r="CK22" t="s">
        <v>1722</v>
      </c>
      <c r="CL22" t="s">
        <v>1723</v>
      </c>
      <c r="CM22" t="s">
        <v>1724</v>
      </c>
      <c r="CN22" t="s">
        <v>1725</v>
      </c>
      <c r="CO22" t="s">
        <v>1726</v>
      </c>
      <c r="CP22" t="s">
        <v>1727</v>
      </c>
      <c r="CQ22" t="s">
        <v>1728</v>
      </c>
      <c r="CR22" t="s">
        <v>1729</v>
      </c>
      <c r="CS22" t="s">
        <v>1730</v>
      </c>
      <c r="CT22" t="s">
        <v>1731</v>
      </c>
      <c r="CU22" t="s">
        <v>311</v>
      </c>
      <c r="CV22"/>
      <c r="CW22" t="s">
        <v>1732</v>
      </c>
      <c r="CX22" t="s">
        <v>311</v>
      </c>
      <c r="CY22" t="s">
        <v>1733</v>
      </c>
      <c r="CZ22"/>
      <c r="DA22" t="s">
        <v>1734</v>
      </c>
      <c r="DB22" t="s">
        <v>1735</v>
      </c>
      <c r="DC22" t="s">
        <v>1736</v>
      </c>
      <c r="DD22" t="s">
        <v>1737</v>
      </c>
      <c r="DE22" t="s">
        <v>1738</v>
      </c>
      <c r="DF22"/>
      <c r="DG22"/>
      <c r="DH22"/>
      <c r="DI22"/>
      <c r="DJ22"/>
      <c r="DK22"/>
      <c r="DL22"/>
      <c r="DM22"/>
      <c r="DN22"/>
      <c r="DO22"/>
      <c r="DP22"/>
    </row>
    <row r="23" spans="2:120" ht="15" customHeight="1">
      <c r="B23" s="125"/>
      <c r="C23" s="215" t="s">
        <v>9</v>
      </c>
      <c r="D23" s="215"/>
      <c r="E23" s="215"/>
      <c r="F23" s="215"/>
      <c r="G23" s="215"/>
      <c r="H23" s="215"/>
      <c r="I23" s="215"/>
      <c r="J23" s="215"/>
      <c r="K23" s="215"/>
      <c r="L23" s="215"/>
      <c r="M23" s="215"/>
      <c r="N23" s="215"/>
      <c r="O23" s="215"/>
      <c r="P23" s="215"/>
      <c r="Q23" s="215"/>
      <c r="R23" s="215"/>
      <c r="S23" s="215"/>
      <c r="T23" s="215"/>
      <c r="U23" s="215"/>
      <c r="V23" s="215"/>
      <c r="W23" s="215"/>
      <c r="X23" s="215"/>
      <c r="Y23" s="215"/>
      <c r="Z23" s="215"/>
      <c r="AA23" s="215"/>
      <c r="AB23" s="215"/>
      <c r="AC23" s="215"/>
      <c r="AD23" s="126"/>
      <c r="AG23"/>
      <c r="AH23" s="174" t="s">
        <v>1739</v>
      </c>
      <c r="AI23" s="173" t="s">
        <v>653</v>
      </c>
      <c r="AJ23" s="60"/>
      <c r="AK23" s="60"/>
      <c r="AL23" s="179" t="str">
        <f t="shared" si="0"/>
        <v/>
      </c>
      <c r="AM23" s="172" t="str">
        <f t="shared" si="1"/>
        <v/>
      </c>
      <c r="AN23"/>
      <c r="AO23"/>
      <c r="AP23">
        <v>21</v>
      </c>
      <c r="AQ23"/>
      <c r="AR23"/>
      <c r="AS23"/>
      <c r="AT23"/>
      <c r="AU23" t="s">
        <v>1740</v>
      </c>
      <c r="AV23"/>
      <c r="AW23" t="s">
        <v>1741</v>
      </c>
      <c r="AX23" t="s">
        <v>1742</v>
      </c>
      <c r="AY23"/>
      <c r="AZ23" t="s">
        <v>1743</v>
      </c>
      <c r="BA23" t="s">
        <v>1744</v>
      </c>
      <c r="BB23" t="s">
        <v>1745</v>
      </c>
      <c r="BC23" t="s">
        <v>1746</v>
      </c>
      <c r="BD23" t="s">
        <v>1747</v>
      </c>
      <c r="BE23" t="s">
        <v>1748</v>
      </c>
      <c r="BF23" t="s">
        <v>1749</v>
      </c>
      <c r="BG23" t="s">
        <v>1750</v>
      </c>
      <c r="BH23" t="s">
        <v>1751</v>
      </c>
      <c r="BI23" t="s">
        <v>1752</v>
      </c>
      <c r="BJ23" t="s">
        <v>1753</v>
      </c>
      <c r="BK23" t="s">
        <v>1754</v>
      </c>
      <c r="BL23"/>
      <c r="BM23"/>
      <c r="BN23" t="s">
        <v>1755</v>
      </c>
      <c r="BO23"/>
      <c r="BP23" t="s">
        <v>1756</v>
      </c>
      <c r="BQ23"/>
      <c r="BR23" t="s">
        <v>1757</v>
      </c>
      <c r="BS23" t="s">
        <v>1758</v>
      </c>
      <c r="BT23" t="s">
        <v>1759</v>
      </c>
      <c r="BU23" t="s">
        <v>1760</v>
      </c>
      <c r="BV23" t="s">
        <v>1761</v>
      </c>
      <c r="BW23"/>
      <c r="BX23"/>
      <c r="BY23"/>
      <c r="BZ23"/>
      <c r="CA23"/>
      <c r="CB23"/>
      <c r="CC23"/>
      <c r="CD23" t="s">
        <v>1762</v>
      </c>
      <c r="CE23"/>
      <c r="CF23" t="s">
        <v>1763</v>
      </c>
      <c r="CG23" t="s">
        <v>1764</v>
      </c>
      <c r="CH23"/>
      <c r="CI23" t="s">
        <v>1765</v>
      </c>
      <c r="CJ23" t="s">
        <v>1766</v>
      </c>
      <c r="CK23" t="s">
        <v>1767</v>
      </c>
      <c r="CL23" t="s">
        <v>1768</v>
      </c>
      <c r="CM23" t="s">
        <v>1769</v>
      </c>
      <c r="CN23" t="s">
        <v>1770</v>
      </c>
      <c r="CO23" t="s">
        <v>1771</v>
      </c>
      <c r="CP23" t="s">
        <v>1772</v>
      </c>
      <c r="CQ23" t="s">
        <v>1773</v>
      </c>
      <c r="CR23" t="s">
        <v>1774</v>
      </c>
      <c r="CS23" t="s">
        <v>1775</v>
      </c>
      <c r="CT23" t="s">
        <v>1776</v>
      </c>
      <c r="CU23"/>
      <c r="CV23"/>
      <c r="CW23" t="s">
        <v>1777</v>
      </c>
      <c r="CX23"/>
      <c r="CY23" t="s">
        <v>1778</v>
      </c>
      <c r="CZ23"/>
      <c r="DA23" t="s">
        <v>1779</v>
      </c>
      <c r="DB23" t="s">
        <v>1780</v>
      </c>
      <c r="DC23" t="s">
        <v>1781</v>
      </c>
      <c r="DD23" t="s">
        <v>1782</v>
      </c>
      <c r="DE23" t="s">
        <v>1783</v>
      </c>
      <c r="DF23"/>
      <c r="DG23"/>
      <c r="DH23"/>
      <c r="DI23"/>
      <c r="DJ23"/>
      <c r="DK23"/>
      <c r="DL23"/>
      <c r="DM23"/>
      <c r="DN23"/>
      <c r="DO23"/>
      <c r="DP23"/>
    </row>
    <row r="24" spans="2:120" ht="6.75" customHeight="1">
      <c r="B24" s="125"/>
      <c r="C24" s="24"/>
      <c r="D24" s="24"/>
      <c r="E24" s="24"/>
      <c r="F24" s="24"/>
      <c r="G24" s="24"/>
      <c r="H24" s="24"/>
      <c r="I24" s="24"/>
      <c r="J24" s="24"/>
      <c r="K24" s="24"/>
      <c r="L24" s="24"/>
      <c r="M24" s="24"/>
      <c r="N24" s="24"/>
      <c r="O24" s="24"/>
      <c r="P24" s="24"/>
      <c r="Q24" s="24"/>
      <c r="R24" s="24"/>
      <c r="S24" s="24"/>
      <c r="T24" s="24"/>
      <c r="U24" s="24"/>
      <c r="V24" s="24"/>
      <c r="W24" s="24"/>
      <c r="X24" s="24"/>
      <c r="Y24" s="24"/>
      <c r="Z24" s="24"/>
      <c r="AA24" s="24"/>
      <c r="AB24" s="24"/>
      <c r="AC24" s="24"/>
      <c r="AD24" s="126"/>
      <c r="AG24"/>
      <c r="AH24" s="174" t="s">
        <v>1784</v>
      </c>
      <c r="AI24" s="173" t="s">
        <v>654</v>
      </c>
      <c r="AJ24" s="60"/>
      <c r="AK24" s="60"/>
      <c r="AL24" s="179" t="str">
        <f t="shared" si="0"/>
        <v/>
      </c>
      <c r="AM24" s="172" t="str">
        <f t="shared" si="1"/>
        <v/>
      </c>
      <c r="AN24"/>
      <c r="AO24"/>
      <c r="AP24">
        <v>22</v>
      </c>
      <c r="AQ24"/>
      <c r="AR24"/>
      <c r="AS24"/>
      <c r="AT24"/>
      <c r="AU24" t="s">
        <v>1785</v>
      </c>
      <c r="AV24"/>
      <c r="AW24" t="s">
        <v>1786</v>
      </c>
      <c r="AX24" t="s">
        <v>1787</v>
      </c>
      <c r="AY24"/>
      <c r="AZ24" t="s">
        <v>1788</v>
      </c>
      <c r="BA24" t="s">
        <v>1789</v>
      </c>
      <c r="BB24" t="s">
        <v>1790</v>
      </c>
      <c r="BC24" t="s">
        <v>1791</v>
      </c>
      <c r="BD24" t="s">
        <v>1792</v>
      </c>
      <c r="BE24" t="s">
        <v>1793</v>
      </c>
      <c r="BF24" t="s">
        <v>1794</v>
      </c>
      <c r="BG24" t="s">
        <v>1795</v>
      </c>
      <c r="BH24">
        <v>18099</v>
      </c>
      <c r="BI24" t="s">
        <v>1796</v>
      </c>
      <c r="BJ24" t="s">
        <v>1797</v>
      </c>
      <c r="BK24" t="s">
        <v>1798</v>
      </c>
      <c r="BL24"/>
      <c r="BM24"/>
      <c r="BN24" t="s">
        <v>1799</v>
      </c>
      <c r="BO24"/>
      <c r="BP24" t="s">
        <v>1800</v>
      </c>
      <c r="BQ24"/>
      <c r="BR24" t="s">
        <v>1801</v>
      </c>
      <c r="BS24" t="s">
        <v>1802</v>
      </c>
      <c r="BT24" t="s">
        <v>1803</v>
      </c>
      <c r="BU24" t="s">
        <v>1804</v>
      </c>
      <c r="BV24" t="s">
        <v>1805</v>
      </c>
      <c r="BW24"/>
      <c r="BX24"/>
      <c r="BY24"/>
      <c r="BZ24"/>
      <c r="CA24"/>
      <c r="CB24"/>
      <c r="CC24"/>
      <c r="CD24" t="s">
        <v>1806</v>
      </c>
      <c r="CE24"/>
      <c r="CF24" t="s">
        <v>1807</v>
      </c>
      <c r="CG24" t="s">
        <v>1808</v>
      </c>
      <c r="CH24"/>
      <c r="CI24" t="s">
        <v>1809</v>
      </c>
      <c r="CJ24" t="s">
        <v>1810</v>
      </c>
      <c r="CK24" t="s">
        <v>1811</v>
      </c>
      <c r="CL24" t="s">
        <v>1096</v>
      </c>
      <c r="CM24" t="s">
        <v>1812</v>
      </c>
      <c r="CN24" t="s">
        <v>1813</v>
      </c>
      <c r="CO24" t="s">
        <v>1814</v>
      </c>
      <c r="CP24" t="s">
        <v>1815</v>
      </c>
      <c r="CQ24" t="s">
        <v>311</v>
      </c>
      <c r="CR24" t="s">
        <v>1816</v>
      </c>
      <c r="CS24" t="s">
        <v>1817</v>
      </c>
      <c r="CT24" t="s">
        <v>1818</v>
      </c>
      <c r="CU24"/>
      <c r="CV24"/>
      <c r="CW24" t="s">
        <v>1819</v>
      </c>
      <c r="CX24"/>
      <c r="CY24" t="s">
        <v>1820</v>
      </c>
      <c r="CZ24"/>
      <c r="DA24" t="s">
        <v>1821</v>
      </c>
      <c r="DB24" t="s">
        <v>1822</v>
      </c>
      <c r="DC24" t="s">
        <v>1479</v>
      </c>
      <c r="DD24" t="s">
        <v>1823</v>
      </c>
      <c r="DE24" t="s">
        <v>1824</v>
      </c>
      <c r="DF24"/>
      <c r="DG24"/>
      <c r="DH24"/>
      <c r="DI24"/>
      <c r="DJ24"/>
      <c r="DK24"/>
      <c r="DL24"/>
      <c r="DM24"/>
      <c r="DN24"/>
      <c r="DO24"/>
      <c r="DP24"/>
    </row>
    <row r="25" spans="2:120" ht="48" customHeight="1">
      <c r="B25" s="125"/>
      <c r="C25" s="50"/>
      <c r="D25" s="215" t="s">
        <v>10</v>
      </c>
      <c r="E25" s="215"/>
      <c r="F25" s="215"/>
      <c r="G25" s="215"/>
      <c r="H25" s="215"/>
      <c r="I25" s="215"/>
      <c r="J25" s="215"/>
      <c r="K25" s="215"/>
      <c r="L25" s="215"/>
      <c r="M25" s="215"/>
      <c r="N25" s="215"/>
      <c r="O25" s="215"/>
      <c r="P25" s="215"/>
      <c r="Q25" s="215"/>
      <c r="R25" s="215"/>
      <c r="S25" s="215"/>
      <c r="T25" s="215"/>
      <c r="U25" s="215"/>
      <c r="V25" s="215"/>
      <c r="W25" s="215"/>
      <c r="X25" s="215"/>
      <c r="Y25" s="215"/>
      <c r="Z25" s="215"/>
      <c r="AA25" s="215"/>
      <c r="AB25" s="215"/>
      <c r="AC25" s="215"/>
      <c r="AD25" s="126"/>
      <c r="AG25"/>
      <c r="AH25" s="174" t="s">
        <v>1487</v>
      </c>
      <c r="AI25" s="173" t="s">
        <v>655</v>
      </c>
      <c r="AJ25" s="60"/>
      <c r="AK25" s="60"/>
      <c r="AL25" s="179" t="str">
        <f t="shared" si="0"/>
        <v/>
      </c>
      <c r="AM25" s="172" t="str">
        <f t="shared" si="1"/>
        <v/>
      </c>
      <c r="AN25"/>
      <c r="AO25"/>
      <c r="AP25">
        <v>23</v>
      </c>
      <c r="AQ25"/>
      <c r="AR25"/>
      <c r="AS25"/>
      <c r="AT25"/>
      <c r="AU25" t="s">
        <v>1825</v>
      </c>
      <c r="AV25"/>
      <c r="AW25" t="s">
        <v>1826</v>
      </c>
      <c r="AX25" t="s">
        <v>1827</v>
      </c>
      <c r="AY25"/>
      <c r="AZ25" t="s">
        <v>1828</v>
      </c>
      <c r="BA25" t="s">
        <v>1829</v>
      </c>
      <c r="BB25" t="s">
        <v>1830</v>
      </c>
      <c r="BC25" t="s">
        <v>1831</v>
      </c>
      <c r="BD25" t="s">
        <v>1832</v>
      </c>
      <c r="BE25" t="s">
        <v>1833</v>
      </c>
      <c r="BF25" t="s">
        <v>1834</v>
      </c>
      <c r="BG25" t="s">
        <v>1835</v>
      </c>
      <c r="BH25"/>
      <c r="BI25" t="s">
        <v>1836</v>
      </c>
      <c r="BJ25" t="s">
        <v>1837</v>
      </c>
      <c r="BK25" t="s">
        <v>1838</v>
      </c>
      <c r="BL25"/>
      <c r="BM25"/>
      <c r="BN25" t="s">
        <v>1839</v>
      </c>
      <c r="BO25"/>
      <c r="BP25" t="s">
        <v>1840</v>
      </c>
      <c r="BQ25"/>
      <c r="BR25" t="s">
        <v>1841</v>
      </c>
      <c r="BS25" t="s">
        <v>1842</v>
      </c>
      <c r="BT25" t="s">
        <v>1843</v>
      </c>
      <c r="BU25" t="s">
        <v>1844</v>
      </c>
      <c r="BV25" t="s">
        <v>1845</v>
      </c>
      <c r="BW25"/>
      <c r="BX25"/>
      <c r="BY25"/>
      <c r="BZ25"/>
      <c r="CA25"/>
      <c r="CB25"/>
      <c r="CC25"/>
      <c r="CD25" t="s">
        <v>1846</v>
      </c>
      <c r="CE25"/>
      <c r="CF25" t="s">
        <v>1847</v>
      </c>
      <c r="CG25" t="s">
        <v>1848</v>
      </c>
      <c r="CH25"/>
      <c r="CI25" t="s">
        <v>1849</v>
      </c>
      <c r="CJ25" t="s">
        <v>1629</v>
      </c>
      <c r="CK25" t="s">
        <v>1850</v>
      </c>
      <c r="CL25" t="s">
        <v>1851</v>
      </c>
      <c r="CM25" t="s">
        <v>1852</v>
      </c>
      <c r="CN25" t="s">
        <v>1853</v>
      </c>
      <c r="CO25" t="s">
        <v>1854</v>
      </c>
      <c r="CP25" t="s">
        <v>1855</v>
      </c>
      <c r="CQ25"/>
      <c r="CR25" t="s">
        <v>1856</v>
      </c>
      <c r="CS25" t="s">
        <v>1857</v>
      </c>
      <c r="CT25" t="s">
        <v>1858</v>
      </c>
      <c r="CU25"/>
      <c r="CV25"/>
      <c r="CW25" t="s">
        <v>1859</v>
      </c>
      <c r="CX25"/>
      <c r="CY25" t="s">
        <v>1860</v>
      </c>
      <c r="CZ25"/>
      <c r="DA25" t="s">
        <v>1627</v>
      </c>
      <c r="DB25" t="s">
        <v>1861</v>
      </c>
      <c r="DC25" t="s">
        <v>1862</v>
      </c>
      <c r="DD25" t="s">
        <v>1863</v>
      </c>
      <c r="DE25" t="s">
        <v>1864</v>
      </c>
      <c r="DF25"/>
      <c r="DG25"/>
      <c r="DH25"/>
      <c r="DI25"/>
      <c r="DJ25"/>
      <c r="DK25"/>
      <c r="DL25"/>
      <c r="DM25"/>
      <c r="DN25"/>
      <c r="DO25"/>
      <c r="DP25"/>
    </row>
    <row r="26" spans="2:120" ht="6.75" customHeight="1">
      <c r="B26" s="125"/>
      <c r="C26" s="24"/>
      <c r="D26" s="24"/>
      <c r="E26" s="24"/>
      <c r="F26" s="24"/>
      <c r="G26" s="24"/>
      <c r="H26" s="24"/>
      <c r="I26" s="24"/>
      <c r="J26" s="24"/>
      <c r="K26" s="24"/>
      <c r="L26" s="24"/>
      <c r="M26" s="24"/>
      <c r="N26" s="24"/>
      <c r="O26" s="24"/>
      <c r="P26" s="24"/>
      <c r="Q26" s="24"/>
      <c r="R26" s="24"/>
      <c r="S26" s="24"/>
      <c r="T26" s="24"/>
      <c r="U26" s="24"/>
      <c r="V26" s="24"/>
      <c r="W26" s="24"/>
      <c r="X26" s="24"/>
      <c r="Y26" s="24"/>
      <c r="Z26" s="24"/>
      <c r="AA26" s="24"/>
      <c r="AB26" s="24"/>
      <c r="AC26" s="24"/>
      <c r="AD26" s="126"/>
      <c r="AG26"/>
      <c r="AH26" s="174" t="s">
        <v>1865</v>
      </c>
      <c r="AI26" s="173" t="s">
        <v>656</v>
      </c>
      <c r="AJ26" s="60"/>
      <c r="AK26" s="60"/>
      <c r="AL26" s="179" t="str">
        <f t="shared" si="0"/>
        <v/>
      </c>
      <c r="AM26" s="172" t="str">
        <f t="shared" si="1"/>
        <v/>
      </c>
      <c r="AN26"/>
      <c r="AO26"/>
      <c r="AP26">
        <v>24</v>
      </c>
      <c r="AQ26"/>
      <c r="AR26"/>
      <c r="AS26"/>
      <c r="AT26"/>
      <c r="AU26" t="s">
        <v>1866</v>
      </c>
      <c r="AV26"/>
      <c r="AW26" t="s">
        <v>1867</v>
      </c>
      <c r="AX26" t="s">
        <v>1868</v>
      </c>
      <c r="AY26"/>
      <c r="AZ26" t="s">
        <v>1869</v>
      </c>
      <c r="BA26" t="s">
        <v>1870</v>
      </c>
      <c r="BB26" t="s">
        <v>1871</v>
      </c>
      <c r="BC26" t="s">
        <v>1872</v>
      </c>
      <c r="BD26" t="s">
        <v>1873</v>
      </c>
      <c r="BE26" t="s">
        <v>1874</v>
      </c>
      <c r="BF26" t="s">
        <v>1875</v>
      </c>
      <c r="BG26" t="s">
        <v>1876</v>
      </c>
      <c r="BH26"/>
      <c r="BI26" t="s">
        <v>1877</v>
      </c>
      <c r="BJ26" t="s">
        <v>1878</v>
      </c>
      <c r="BK26" t="s">
        <v>1879</v>
      </c>
      <c r="BL26"/>
      <c r="BM26"/>
      <c r="BN26" t="s">
        <v>1880</v>
      </c>
      <c r="BO26"/>
      <c r="BP26" t="s">
        <v>1881</v>
      </c>
      <c r="BQ26"/>
      <c r="BR26" t="s">
        <v>1882</v>
      </c>
      <c r="BS26" t="s">
        <v>1883</v>
      </c>
      <c r="BT26" t="s">
        <v>1884</v>
      </c>
      <c r="BU26" t="s">
        <v>1885</v>
      </c>
      <c r="BV26" t="s">
        <v>1886</v>
      </c>
      <c r="BW26"/>
      <c r="BX26"/>
      <c r="BY26"/>
      <c r="BZ26"/>
      <c r="CA26"/>
      <c r="CB26"/>
      <c r="CC26"/>
      <c r="CD26" t="s">
        <v>1629</v>
      </c>
      <c r="CE26"/>
      <c r="CF26" t="s">
        <v>1887</v>
      </c>
      <c r="CG26" t="s">
        <v>1638</v>
      </c>
      <c r="CH26"/>
      <c r="CI26" t="s">
        <v>1888</v>
      </c>
      <c r="CJ26" t="s">
        <v>1889</v>
      </c>
      <c r="CK26" t="s">
        <v>1890</v>
      </c>
      <c r="CL26" t="s">
        <v>1194</v>
      </c>
      <c r="CM26" t="s">
        <v>1891</v>
      </c>
      <c r="CN26" t="s">
        <v>1892</v>
      </c>
      <c r="CO26" t="s">
        <v>1893</v>
      </c>
      <c r="CP26" t="s">
        <v>1894</v>
      </c>
      <c r="CQ26"/>
      <c r="CR26" t="s">
        <v>1895</v>
      </c>
      <c r="CS26" t="s">
        <v>1896</v>
      </c>
      <c r="CT26" t="s">
        <v>1897</v>
      </c>
      <c r="CU26"/>
      <c r="CV26"/>
      <c r="CW26" t="s">
        <v>1898</v>
      </c>
      <c r="CX26"/>
      <c r="CY26" t="s">
        <v>1899</v>
      </c>
      <c r="CZ26"/>
      <c r="DA26" t="s">
        <v>1900</v>
      </c>
      <c r="DB26" t="s">
        <v>1901</v>
      </c>
      <c r="DC26" t="s">
        <v>1902</v>
      </c>
      <c r="DD26" t="s">
        <v>1903</v>
      </c>
      <c r="DE26" t="s">
        <v>1904</v>
      </c>
      <c r="DF26"/>
      <c r="DG26"/>
      <c r="DH26"/>
      <c r="DI26"/>
      <c r="DJ26"/>
      <c r="DK26"/>
      <c r="DL26"/>
      <c r="DM26"/>
      <c r="DN26"/>
      <c r="DO26"/>
      <c r="DP26"/>
    </row>
    <row r="27" spans="2:120" ht="36" customHeight="1">
      <c r="B27" s="125"/>
      <c r="C27" s="206" t="s">
        <v>408</v>
      </c>
      <c r="D27" s="206"/>
      <c r="E27" s="206"/>
      <c r="F27" s="206"/>
      <c r="G27" s="206"/>
      <c r="H27" s="206"/>
      <c r="I27" s="206"/>
      <c r="J27" s="206"/>
      <c r="K27" s="206"/>
      <c r="L27" s="206"/>
      <c r="M27" s="206"/>
      <c r="N27" s="206"/>
      <c r="O27" s="206"/>
      <c r="P27" s="206"/>
      <c r="Q27" s="206"/>
      <c r="R27" s="206"/>
      <c r="S27" s="206"/>
      <c r="T27" s="206"/>
      <c r="U27" s="206"/>
      <c r="V27" s="206"/>
      <c r="W27" s="206"/>
      <c r="X27" s="206"/>
      <c r="Y27" s="206"/>
      <c r="Z27" s="206"/>
      <c r="AA27" s="206"/>
      <c r="AB27" s="206"/>
      <c r="AC27" s="206"/>
      <c r="AD27" s="126"/>
      <c r="AG27"/>
      <c r="AH27" s="174" t="s">
        <v>1905</v>
      </c>
      <c r="AI27" s="173" t="s">
        <v>657</v>
      </c>
      <c r="AJ27" s="60"/>
      <c r="AK27" s="175"/>
      <c r="AL27" s="179" t="str">
        <f t="shared" si="0"/>
        <v/>
      </c>
      <c r="AM27" s="172" t="str">
        <f t="shared" si="1"/>
        <v/>
      </c>
      <c r="AN27"/>
      <c r="AO27"/>
      <c r="AP27">
        <v>25</v>
      </c>
      <c r="AQ27"/>
      <c r="AR27"/>
      <c r="AS27"/>
      <c r="AT27"/>
      <c r="AU27" t="s">
        <v>1906</v>
      </c>
      <c r="AV27"/>
      <c r="AW27" t="s">
        <v>1907</v>
      </c>
      <c r="AX27" t="s">
        <v>1908</v>
      </c>
      <c r="AY27"/>
      <c r="AZ27" t="s">
        <v>1909</v>
      </c>
      <c r="BA27" t="s">
        <v>1910</v>
      </c>
      <c r="BB27" t="s">
        <v>1911</v>
      </c>
      <c r="BC27" t="s">
        <v>1912</v>
      </c>
      <c r="BD27" t="s">
        <v>1913</v>
      </c>
      <c r="BE27" t="s">
        <v>1914</v>
      </c>
      <c r="BF27" t="s">
        <v>1915</v>
      </c>
      <c r="BG27" t="s">
        <v>1916</v>
      </c>
      <c r="BH27"/>
      <c r="BI27" t="s">
        <v>1917</v>
      </c>
      <c r="BJ27" t="s">
        <v>1918</v>
      </c>
      <c r="BK27" t="s">
        <v>1919</v>
      </c>
      <c r="BL27"/>
      <c r="BM27"/>
      <c r="BN27" t="s">
        <v>1920</v>
      </c>
      <c r="BO27"/>
      <c r="BP27" t="s">
        <v>1921</v>
      </c>
      <c r="BQ27"/>
      <c r="BR27" t="s">
        <v>1922</v>
      </c>
      <c r="BS27" t="s">
        <v>1923</v>
      </c>
      <c r="BT27" t="s">
        <v>1924</v>
      </c>
      <c r="BU27" t="s">
        <v>1925</v>
      </c>
      <c r="BV27" t="s">
        <v>1926</v>
      </c>
      <c r="BW27"/>
      <c r="BX27"/>
      <c r="BY27"/>
      <c r="BZ27"/>
      <c r="CA27"/>
      <c r="CB27"/>
      <c r="CC27"/>
      <c r="CD27" t="s">
        <v>1927</v>
      </c>
      <c r="CE27"/>
      <c r="CF27" t="s">
        <v>1928</v>
      </c>
      <c r="CG27" t="s">
        <v>1929</v>
      </c>
      <c r="CH27"/>
      <c r="CI27" t="s">
        <v>1930</v>
      </c>
      <c r="CJ27" t="s">
        <v>1888</v>
      </c>
      <c r="CK27" t="s">
        <v>1931</v>
      </c>
      <c r="CL27" t="s">
        <v>1932</v>
      </c>
      <c r="CM27" t="s">
        <v>1631</v>
      </c>
      <c r="CN27" t="s">
        <v>1933</v>
      </c>
      <c r="CO27" t="s">
        <v>1934</v>
      </c>
      <c r="CP27" t="s">
        <v>1935</v>
      </c>
      <c r="CQ27"/>
      <c r="CR27" t="s">
        <v>1936</v>
      </c>
      <c r="CS27" t="s">
        <v>1937</v>
      </c>
      <c r="CT27" t="s">
        <v>1938</v>
      </c>
      <c r="CU27"/>
      <c r="CV27"/>
      <c r="CW27" t="s">
        <v>1939</v>
      </c>
      <c r="CX27"/>
      <c r="CY27" t="s">
        <v>1940</v>
      </c>
      <c r="CZ27"/>
      <c r="DA27" t="s">
        <v>1941</v>
      </c>
      <c r="DB27" t="s">
        <v>1942</v>
      </c>
      <c r="DC27" t="s">
        <v>1943</v>
      </c>
      <c r="DD27" t="s">
        <v>1944</v>
      </c>
      <c r="DE27" t="s">
        <v>949</v>
      </c>
      <c r="DF27"/>
      <c r="DG27"/>
      <c r="DH27"/>
      <c r="DI27"/>
      <c r="DJ27"/>
      <c r="DK27"/>
      <c r="DL27"/>
      <c r="DM27"/>
      <c r="DN27"/>
      <c r="DO27"/>
      <c r="DP27"/>
    </row>
    <row r="28" spans="2:120" ht="6.75" customHeight="1">
      <c r="B28" s="125"/>
      <c r="C28" s="24"/>
      <c r="D28" s="24"/>
      <c r="E28" s="24"/>
      <c r="F28" s="24"/>
      <c r="G28" s="24"/>
      <c r="H28" s="24"/>
      <c r="I28" s="24"/>
      <c r="J28" s="24"/>
      <c r="K28" s="24"/>
      <c r="L28" s="24"/>
      <c r="M28" s="24"/>
      <c r="N28" s="24"/>
      <c r="O28" s="24"/>
      <c r="P28" s="24"/>
      <c r="Q28" s="24"/>
      <c r="R28" s="24"/>
      <c r="S28" s="24"/>
      <c r="T28" s="24"/>
      <c r="U28" s="24"/>
      <c r="V28" s="24"/>
      <c r="W28" s="24"/>
      <c r="X28" s="24"/>
      <c r="Y28" s="24"/>
      <c r="Z28" s="24"/>
      <c r="AA28" s="24"/>
      <c r="AB28" s="24"/>
      <c r="AC28" s="24"/>
      <c r="AD28" s="126"/>
      <c r="AG28"/>
      <c r="AH28" s="174" t="s">
        <v>1643</v>
      </c>
      <c r="AI28" s="173" t="s">
        <v>658</v>
      </c>
      <c r="AJ28" s="60"/>
      <c r="AK28" s="175"/>
      <c r="AL28" s="179" t="str">
        <f t="shared" si="0"/>
        <v/>
      </c>
      <c r="AM28" s="172" t="str">
        <f t="shared" si="1"/>
        <v/>
      </c>
      <c r="AN28"/>
      <c r="AO28"/>
      <c r="AP28">
        <v>26</v>
      </c>
      <c r="AQ28"/>
      <c r="AR28"/>
      <c r="AS28"/>
      <c r="AT28"/>
      <c r="AU28" t="s">
        <v>1945</v>
      </c>
      <c r="AV28"/>
      <c r="AW28" t="s">
        <v>1946</v>
      </c>
      <c r="AX28" t="s">
        <v>1947</v>
      </c>
      <c r="AY28"/>
      <c r="AZ28" t="s">
        <v>1948</v>
      </c>
      <c r="BA28" t="s">
        <v>1949</v>
      </c>
      <c r="BB28" t="s">
        <v>1950</v>
      </c>
      <c r="BC28" t="s">
        <v>1951</v>
      </c>
      <c r="BD28" t="s">
        <v>1952</v>
      </c>
      <c r="BE28" t="s">
        <v>1953</v>
      </c>
      <c r="BF28" t="s">
        <v>1954</v>
      </c>
      <c r="BG28" t="s">
        <v>1955</v>
      </c>
      <c r="BH28"/>
      <c r="BI28" t="s">
        <v>1956</v>
      </c>
      <c r="BJ28" t="s">
        <v>1957</v>
      </c>
      <c r="BK28" t="s">
        <v>1958</v>
      </c>
      <c r="BL28"/>
      <c r="BM28"/>
      <c r="BN28" t="s">
        <v>1959</v>
      </c>
      <c r="BO28"/>
      <c r="BP28" t="s">
        <v>1960</v>
      </c>
      <c r="BQ28"/>
      <c r="BR28" t="s">
        <v>1961</v>
      </c>
      <c r="BS28" t="s">
        <v>1962</v>
      </c>
      <c r="BT28" t="s">
        <v>1963</v>
      </c>
      <c r="BU28" t="s">
        <v>1964</v>
      </c>
      <c r="BV28" t="s">
        <v>1965</v>
      </c>
      <c r="BW28"/>
      <c r="BX28"/>
      <c r="BY28"/>
      <c r="BZ28"/>
      <c r="CA28"/>
      <c r="CB28"/>
      <c r="CC28"/>
      <c r="CD28" t="s">
        <v>1966</v>
      </c>
      <c r="CE28"/>
      <c r="CF28" t="s">
        <v>1967</v>
      </c>
      <c r="CG28" t="s">
        <v>1333</v>
      </c>
      <c r="CH28"/>
      <c r="CI28" t="s">
        <v>1968</v>
      </c>
      <c r="CJ28" t="s">
        <v>1969</v>
      </c>
      <c r="CK28" t="s">
        <v>1970</v>
      </c>
      <c r="CL28" t="s">
        <v>1971</v>
      </c>
      <c r="CM28" t="s">
        <v>1972</v>
      </c>
      <c r="CN28" t="s">
        <v>1973</v>
      </c>
      <c r="CO28" t="s">
        <v>1974</v>
      </c>
      <c r="CP28" t="s">
        <v>1975</v>
      </c>
      <c r="CQ28"/>
      <c r="CR28" t="s">
        <v>1976</v>
      </c>
      <c r="CS28" t="s">
        <v>1977</v>
      </c>
      <c r="CT28" t="s">
        <v>1978</v>
      </c>
      <c r="CU28"/>
      <c r="CV28"/>
      <c r="CW28" t="s">
        <v>1979</v>
      </c>
      <c r="CX28"/>
      <c r="CY28" t="s">
        <v>1980</v>
      </c>
      <c r="CZ28"/>
      <c r="DA28" t="s">
        <v>1981</v>
      </c>
      <c r="DB28" t="s">
        <v>1982</v>
      </c>
      <c r="DC28" t="s">
        <v>1983</v>
      </c>
      <c r="DD28" t="s">
        <v>1984</v>
      </c>
      <c r="DE28" t="s">
        <v>1985</v>
      </c>
      <c r="DF28"/>
      <c r="DG28"/>
      <c r="DH28"/>
      <c r="DI28"/>
      <c r="DJ28"/>
      <c r="DK28"/>
      <c r="DL28"/>
      <c r="DM28"/>
      <c r="DN28"/>
      <c r="DO28"/>
      <c r="DP28"/>
    </row>
    <row r="29" spans="2:120" ht="60" customHeight="1">
      <c r="B29" s="125"/>
      <c r="C29" s="215" t="s">
        <v>179</v>
      </c>
      <c r="D29" s="215"/>
      <c r="E29" s="215"/>
      <c r="F29" s="215"/>
      <c r="G29" s="215"/>
      <c r="H29" s="215"/>
      <c r="I29" s="215"/>
      <c r="J29" s="215"/>
      <c r="K29" s="215"/>
      <c r="L29" s="215"/>
      <c r="M29" s="215"/>
      <c r="N29" s="215"/>
      <c r="O29" s="215"/>
      <c r="P29" s="215"/>
      <c r="Q29" s="215"/>
      <c r="R29" s="215"/>
      <c r="S29" s="215"/>
      <c r="T29" s="215"/>
      <c r="U29" s="215"/>
      <c r="V29" s="215"/>
      <c r="W29" s="215"/>
      <c r="X29" s="215"/>
      <c r="Y29" s="215"/>
      <c r="Z29" s="215"/>
      <c r="AA29" s="215"/>
      <c r="AB29" s="215"/>
      <c r="AC29" s="215"/>
      <c r="AD29" s="126"/>
      <c r="AG29"/>
      <c r="AH29" s="174" t="s">
        <v>1986</v>
      </c>
      <c r="AI29" s="173" t="s">
        <v>659</v>
      </c>
      <c r="AJ29" s="60"/>
      <c r="AK29" s="175"/>
      <c r="AL29" s="179" t="str">
        <f t="shared" si="0"/>
        <v/>
      </c>
      <c r="AM29" s="172" t="str">
        <f t="shared" si="1"/>
        <v/>
      </c>
      <c r="AN29"/>
      <c r="AO29"/>
      <c r="AP29">
        <v>27</v>
      </c>
      <c r="AQ29"/>
      <c r="AR29"/>
      <c r="AS29"/>
      <c r="AT29"/>
      <c r="AU29" t="s">
        <v>1987</v>
      </c>
      <c r="AV29"/>
      <c r="AW29" t="s">
        <v>1988</v>
      </c>
      <c r="AX29" t="s">
        <v>1989</v>
      </c>
      <c r="AY29"/>
      <c r="AZ29" t="s">
        <v>1990</v>
      </c>
      <c r="BA29" t="s">
        <v>1991</v>
      </c>
      <c r="BB29" t="s">
        <v>1992</v>
      </c>
      <c r="BC29" t="s">
        <v>1993</v>
      </c>
      <c r="BD29" t="s">
        <v>1994</v>
      </c>
      <c r="BE29" t="s">
        <v>1995</v>
      </c>
      <c r="BF29" t="s">
        <v>1996</v>
      </c>
      <c r="BG29" t="s">
        <v>1997</v>
      </c>
      <c r="BH29"/>
      <c r="BI29" t="s">
        <v>1998</v>
      </c>
      <c r="BJ29" t="s">
        <v>1999</v>
      </c>
      <c r="BK29" t="s">
        <v>2000</v>
      </c>
      <c r="BL29"/>
      <c r="BM29"/>
      <c r="BN29" t="s">
        <v>2001</v>
      </c>
      <c r="BO29"/>
      <c r="BP29" t="s">
        <v>2002</v>
      </c>
      <c r="BQ29"/>
      <c r="BR29" t="s">
        <v>2003</v>
      </c>
      <c r="BS29" t="s">
        <v>2004</v>
      </c>
      <c r="BT29" t="s">
        <v>2005</v>
      </c>
      <c r="BU29" t="s">
        <v>2006</v>
      </c>
      <c r="BV29" t="s">
        <v>2007</v>
      </c>
      <c r="BW29"/>
      <c r="BX29"/>
      <c r="BY29"/>
      <c r="BZ29"/>
      <c r="CA29"/>
      <c r="CB29"/>
      <c r="CC29"/>
      <c r="CD29" t="s">
        <v>2008</v>
      </c>
      <c r="CE29"/>
      <c r="CF29" t="s">
        <v>2009</v>
      </c>
      <c r="CG29" t="s">
        <v>2010</v>
      </c>
      <c r="CH29"/>
      <c r="CI29" t="s">
        <v>2011</v>
      </c>
      <c r="CJ29" t="s">
        <v>2012</v>
      </c>
      <c r="CK29" t="s">
        <v>2013</v>
      </c>
      <c r="CL29" t="s">
        <v>2014</v>
      </c>
      <c r="CM29" t="s">
        <v>2015</v>
      </c>
      <c r="CN29" t="s">
        <v>2016</v>
      </c>
      <c r="CO29" t="s">
        <v>2017</v>
      </c>
      <c r="CP29" t="s">
        <v>2018</v>
      </c>
      <c r="CQ29"/>
      <c r="CR29" t="s">
        <v>462</v>
      </c>
      <c r="CS29" t="s">
        <v>2019</v>
      </c>
      <c r="CT29" t="s">
        <v>2020</v>
      </c>
      <c r="CU29"/>
      <c r="CV29"/>
      <c r="CW29" t="s">
        <v>2021</v>
      </c>
      <c r="CX29"/>
      <c r="CY29" t="s">
        <v>2022</v>
      </c>
      <c r="CZ29"/>
      <c r="DA29" t="s">
        <v>2023</v>
      </c>
      <c r="DB29" t="s">
        <v>2024</v>
      </c>
      <c r="DC29" t="s">
        <v>2025</v>
      </c>
      <c r="DD29" t="s">
        <v>2026</v>
      </c>
      <c r="DE29" t="s">
        <v>2027</v>
      </c>
      <c r="DF29"/>
      <c r="DG29"/>
      <c r="DH29"/>
      <c r="DI29"/>
      <c r="DJ29"/>
      <c r="DK29"/>
      <c r="DL29"/>
      <c r="DM29"/>
      <c r="DN29"/>
      <c r="DO29"/>
      <c r="DP29"/>
    </row>
    <row r="30" spans="2:120" ht="6.75" customHeight="1">
      <c r="B30" s="125"/>
      <c r="C30" s="24"/>
      <c r="D30" s="24"/>
      <c r="E30" s="24"/>
      <c r="F30" s="24"/>
      <c r="G30" s="24"/>
      <c r="H30" s="24"/>
      <c r="I30" s="24"/>
      <c r="J30" s="24"/>
      <c r="K30" s="24"/>
      <c r="L30" s="24"/>
      <c r="M30" s="24"/>
      <c r="N30" s="24"/>
      <c r="O30" s="24"/>
      <c r="P30" s="24"/>
      <c r="Q30" s="24"/>
      <c r="R30" s="24"/>
      <c r="S30" s="24"/>
      <c r="T30" s="24"/>
      <c r="U30" s="24"/>
      <c r="V30" s="24"/>
      <c r="W30" s="24"/>
      <c r="X30" s="24"/>
      <c r="Y30" s="24"/>
      <c r="Z30" s="24"/>
      <c r="AA30" s="24"/>
      <c r="AB30" s="24"/>
      <c r="AC30" s="24"/>
      <c r="AD30" s="126"/>
      <c r="AG30"/>
      <c r="AH30" s="174" t="s">
        <v>2028</v>
      </c>
      <c r="AI30" s="173" t="s">
        <v>660</v>
      </c>
      <c r="AJ30" s="60"/>
      <c r="AK30" s="175"/>
      <c r="AL30" s="179" t="str">
        <f t="shared" si="0"/>
        <v/>
      </c>
      <c r="AM30" s="172" t="str">
        <f t="shared" si="1"/>
        <v/>
      </c>
      <c r="AN30"/>
      <c r="AO30"/>
      <c r="AP30">
        <v>28</v>
      </c>
      <c r="AQ30"/>
      <c r="AR30"/>
      <c r="AS30"/>
      <c r="AT30"/>
      <c r="AU30" t="s">
        <v>2029</v>
      </c>
      <c r="AV30"/>
      <c r="AW30" t="s">
        <v>2030</v>
      </c>
      <c r="AX30" t="s">
        <v>2031</v>
      </c>
      <c r="AY30"/>
      <c r="AZ30" t="s">
        <v>2032</v>
      </c>
      <c r="BA30" t="s">
        <v>2033</v>
      </c>
      <c r="BB30" t="s">
        <v>2034</v>
      </c>
      <c r="BC30" t="s">
        <v>2035</v>
      </c>
      <c r="BD30" t="s">
        <v>2036</v>
      </c>
      <c r="BE30" t="s">
        <v>2037</v>
      </c>
      <c r="BF30" t="s">
        <v>2038</v>
      </c>
      <c r="BG30" t="s">
        <v>2039</v>
      </c>
      <c r="BH30"/>
      <c r="BI30" t="s">
        <v>2040</v>
      </c>
      <c r="BJ30" t="s">
        <v>2041</v>
      </c>
      <c r="BK30" t="s">
        <v>2042</v>
      </c>
      <c r="BL30"/>
      <c r="BM30"/>
      <c r="BN30" t="s">
        <v>2043</v>
      </c>
      <c r="BO30"/>
      <c r="BP30" t="s">
        <v>2044</v>
      </c>
      <c r="BQ30"/>
      <c r="BR30" t="s">
        <v>2045</v>
      </c>
      <c r="BS30" t="s">
        <v>2046</v>
      </c>
      <c r="BT30" t="s">
        <v>2047</v>
      </c>
      <c r="BU30" t="s">
        <v>2048</v>
      </c>
      <c r="BV30" t="s">
        <v>2049</v>
      </c>
      <c r="BW30"/>
      <c r="BX30"/>
      <c r="BY30"/>
      <c r="BZ30"/>
      <c r="CA30"/>
      <c r="CB30"/>
      <c r="CC30"/>
      <c r="CD30" t="s">
        <v>2050</v>
      </c>
      <c r="CE30"/>
      <c r="CF30" t="s">
        <v>2051</v>
      </c>
      <c r="CG30" t="s">
        <v>2052</v>
      </c>
      <c r="CH30"/>
      <c r="CI30" t="s">
        <v>2053</v>
      </c>
      <c r="CJ30" t="s">
        <v>2054</v>
      </c>
      <c r="CK30" t="s">
        <v>2055</v>
      </c>
      <c r="CL30" t="s">
        <v>2056</v>
      </c>
      <c r="CM30" t="s">
        <v>2057</v>
      </c>
      <c r="CN30" t="s">
        <v>2058</v>
      </c>
      <c r="CO30" t="s">
        <v>2059</v>
      </c>
      <c r="CP30" t="s">
        <v>2060</v>
      </c>
      <c r="CQ30"/>
      <c r="CR30" t="s">
        <v>2061</v>
      </c>
      <c r="CS30" t="s">
        <v>2062</v>
      </c>
      <c r="CT30" t="s">
        <v>2063</v>
      </c>
      <c r="CU30"/>
      <c r="CV30"/>
      <c r="CW30" t="s">
        <v>2064</v>
      </c>
      <c r="CX30"/>
      <c r="CY30" t="s">
        <v>2065</v>
      </c>
      <c r="CZ30"/>
      <c r="DA30" t="s">
        <v>2066</v>
      </c>
      <c r="DB30" t="s">
        <v>2067</v>
      </c>
      <c r="DC30" t="s">
        <v>913</v>
      </c>
      <c r="DD30" t="s">
        <v>2068</v>
      </c>
      <c r="DE30" t="s">
        <v>2069</v>
      </c>
      <c r="DF30"/>
      <c r="DG30"/>
      <c r="DH30"/>
      <c r="DI30"/>
      <c r="DJ30"/>
      <c r="DK30"/>
      <c r="DL30"/>
      <c r="DM30"/>
      <c r="DN30"/>
      <c r="DO30"/>
      <c r="DP30"/>
    </row>
    <row r="31" spans="2:120" ht="48" customHeight="1">
      <c r="B31" s="125"/>
      <c r="C31" s="215" t="s">
        <v>409</v>
      </c>
      <c r="D31" s="215"/>
      <c r="E31" s="215"/>
      <c r="F31" s="215"/>
      <c r="G31" s="215"/>
      <c r="H31" s="215"/>
      <c r="I31" s="215"/>
      <c r="J31" s="215"/>
      <c r="K31" s="215"/>
      <c r="L31" s="215"/>
      <c r="M31" s="215"/>
      <c r="N31" s="215"/>
      <c r="O31" s="215"/>
      <c r="P31" s="215"/>
      <c r="Q31" s="215"/>
      <c r="R31" s="215"/>
      <c r="S31" s="215"/>
      <c r="T31" s="215"/>
      <c r="U31" s="215"/>
      <c r="V31" s="215"/>
      <c r="W31" s="215"/>
      <c r="X31" s="215"/>
      <c r="Y31" s="215"/>
      <c r="Z31" s="215"/>
      <c r="AA31" s="215"/>
      <c r="AB31" s="215"/>
      <c r="AC31" s="215"/>
      <c r="AD31" s="126"/>
      <c r="AG31"/>
      <c r="AH31" s="174" t="s">
        <v>2070</v>
      </c>
      <c r="AI31" s="173" t="s">
        <v>661</v>
      </c>
      <c r="AJ31" s="60"/>
      <c r="AK31" s="175"/>
      <c r="AL31" s="179" t="str">
        <f t="shared" si="0"/>
        <v/>
      </c>
      <c r="AM31" s="172" t="str">
        <f t="shared" si="1"/>
        <v/>
      </c>
      <c r="AN31"/>
      <c r="AO31"/>
      <c r="AP31">
        <v>29</v>
      </c>
      <c r="AQ31"/>
      <c r="AR31"/>
      <c r="AS31"/>
      <c r="AT31"/>
      <c r="AU31" t="s">
        <v>2071</v>
      </c>
      <c r="AV31"/>
      <c r="AW31" t="s">
        <v>2072</v>
      </c>
      <c r="AX31" t="s">
        <v>2073</v>
      </c>
      <c r="AY31"/>
      <c r="AZ31" t="s">
        <v>2074</v>
      </c>
      <c r="BA31" t="s">
        <v>2075</v>
      </c>
      <c r="BB31" t="s">
        <v>2076</v>
      </c>
      <c r="BC31" t="s">
        <v>2077</v>
      </c>
      <c r="BD31" t="s">
        <v>2078</v>
      </c>
      <c r="BE31" t="s">
        <v>2079</v>
      </c>
      <c r="BF31" t="s">
        <v>2080</v>
      </c>
      <c r="BG31" t="s">
        <v>2081</v>
      </c>
      <c r="BH31"/>
      <c r="BI31" t="s">
        <v>2082</v>
      </c>
      <c r="BJ31" t="s">
        <v>2083</v>
      </c>
      <c r="BK31" t="s">
        <v>2084</v>
      </c>
      <c r="BL31"/>
      <c r="BM31"/>
      <c r="BN31" t="s">
        <v>2085</v>
      </c>
      <c r="BO31"/>
      <c r="BP31" t="s">
        <v>2086</v>
      </c>
      <c r="BQ31"/>
      <c r="BR31" t="s">
        <v>2087</v>
      </c>
      <c r="BS31" t="s">
        <v>2088</v>
      </c>
      <c r="BT31" t="s">
        <v>2089</v>
      </c>
      <c r="BU31" t="s">
        <v>2090</v>
      </c>
      <c r="BV31" t="s">
        <v>2091</v>
      </c>
      <c r="BW31"/>
      <c r="BX31"/>
      <c r="BY31"/>
      <c r="BZ31"/>
      <c r="CA31"/>
      <c r="CB31"/>
      <c r="CC31"/>
      <c r="CD31" t="s">
        <v>2092</v>
      </c>
      <c r="CE31"/>
      <c r="CF31" t="s">
        <v>2093</v>
      </c>
      <c r="CG31" t="s">
        <v>462</v>
      </c>
      <c r="CH31"/>
      <c r="CI31" t="s">
        <v>1591</v>
      </c>
      <c r="CJ31" t="s">
        <v>2094</v>
      </c>
      <c r="CK31" t="s">
        <v>2095</v>
      </c>
      <c r="CL31" t="s">
        <v>2096</v>
      </c>
      <c r="CM31" t="s">
        <v>1024</v>
      </c>
      <c r="CN31" t="s">
        <v>2097</v>
      </c>
      <c r="CO31" t="s">
        <v>2098</v>
      </c>
      <c r="CP31" t="s">
        <v>2099</v>
      </c>
      <c r="CQ31"/>
      <c r="CR31" t="s">
        <v>2100</v>
      </c>
      <c r="CS31" t="s">
        <v>2101</v>
      </c>
      <c r="CT31" t="s">
        <v>2102</v>
      </c>
      <c r="CU31"/>
      <c r="CV31"/>
      <c r="CW31" t="s">
        <v>1905</v>
      </c>
      <c r="CX31"/>
      <c r="CY31" t="s">
        <v>2103</v>
      </c>
      <c r="CZ31"/>
      <c r="DA31" t="s">
        <v>2104</v>
      </c>
      <c r="DB31" t="s">
        <v>2105</v>
      </c>
      <c r="DC31" t="s">
        <v>2106</v>
      </c>
      <c r="DD31" t="s">
        <v>2107</v>
      </c>
      <c r="DE31" t="s">
        <v>2108</v>
      </c>
      <c r="DF31"/>
      <c r="DG31"/>
      <c r="DH31"/>
      <c r="DI31"/>
      <c r="DJ31"/>
      <c r="DK31"/>
      <c r="DL31"/>
      <c r="DM31"/>
      <c r="DN31"/>
      <c r="DO31"/>
      <c r="DP31"/>
    </row>
    <row r="32" spans="2:120" ht="6.75" customHeight="1">
      <c r="B32" s="125"/>
      <c r="C32" s="24"/>
      <c r="D32" s="24"/>
      <c r="E32" s="24"/>
      <c r="F32" s="24"/>
      <c r="G32" s="24"/>
      <c r="H32" s="24"/>
      <c r="I32" s="24"/>
      <c r="J32" s="24"/>
      <c r="K32" s="24"/>
      <c r="L32" s="24"/>
      <c r="M32" s="24"/>
      <c r="N32" s="24"/>
      <c r="O32" s="24"/>
      <c r="P32" s="24"/>
      <c r="Q32" s="24"/>
      <c r="R32" s="24"/>
      <c r="S32" s="24"/>
      <c r="T32" s="24"/>
      <c r="U32" s="24"/>
      <c r="V32" s="24"/>
      <c r="W32" s="24"/>
      <c r="X32" s="24"/>
      <c r="Y32" s="24"/>
      <c r="Z32" s="24"/>
      <c r="AA32" s="24"/>
      <c r="AB32" s="24"/>
      <c r="AC32" s="24"/>
      <c r="AD32" s="126"/>
      <c r="AG32"/>
      <c r="AH32" s="174" t="s">
        <v>2109</v>
      </c>
      <c r="AI32" s="173" t="s">
        <v>662</v>
      </c>
      <c r="AJ32" s="60"/>
      <c r="AK32" s="175"/>
      <c r="AL32" s="179" t="str">
        <f t="shared" si="0"/>
        <v/>
      </c>
      <c r="AM32" s="172" t="str">
        <f t="shared" si="1"/>
        <v/>
      </c>
      <c r="AN32"/>
      <c r="AO32"/>
      <c r="AP32">
        <v>30</v>
      </c>
      <c r="AQ32"/>
      <c r="AR32"/>
      <c r="AS32"/>
      <c r="AT32"/>
      <c r="AU32" t="s">
        <v>2110</v>
      </c>
      <c r="AV32"/>
      <c r="AW32" t="s">
        <v>2111</v>
      </c>
      <c r="AX32" t="s">
        <v>2112</v>
      </c>
      <c r="AY32"/>
      <c r="AZ32" t="s">
        <v>2113</v>
      </c>
      <c r="BA32" t="s">
        <v>2114</v>
      </c>
      <c r="BB32" t="s">
        <v>2115</v>
      </c>
      <c r="BC32" t="s">
        <v>2116</v>
      </c>
      <c r="BD32" t="s">
        <v>2117</v>
      </c>
      <c r="BE32" t="s">
        <v>2118</v>
      </c>
      <c r="BF32" t="s">
        <v>2119</v>
      </c>
      <c r="BG32" t="s">
        <v>2120</v>
      </c>
      <c r="BH32"/>
      <c r="BI32" t="s">
        <v>2121</v>
      </c>
      <c r="BJ32" t="s">
        <v>2122</v>
      </c>
      <c r="BK32" t="s">
        <v>2123</v>
      </c>
      <c r="BL32"/>
      <c r="BM32"/>
      <c r="BN32" t="s">
        <v>2124</v>
      </c>
      <c r="BO32"/>
      <c r="BP32" t="s">
        <v>2125</v>
      </c>
      <c r="BQ32"/>
      <c r="BR32" t="s">
        <v>2126</v>
      </c>
      <c r="BS32" t="s">
        <v>2127</v>
      </c>
      <c r="BT32" t="s">
        <v>2128</v>
      </c>
      <c r="BU32" t="s">
        <v>2129</v>
      </c>
      <c r="BV32" t="s">
        <v>2130</v>
      </c>
      <c r="BW32"/>
      <c r="BX32"/>
      <c r="BY32"/>
      <c r="BZ32"/>
      <c r="CA32"/>
      <c r="CB32"/>
      <c r="CC32"/>
      <c r="CD32" t="s">
        <v>2131</v>
      </c>
      <c r="CE32"/>
      <c r="CF32" t="s">
        <v>2132</v>
      </c>
      <c r="CG32" t="s">
        <v>2133</v>
      </c>
      <c r="CH32"/>
      <c r="CI32" t="s">
        <v>2134</v>
      </c>
      <c r="CJ32" t="s">
        <v>2135</v>
      </c>
      <c r="CK32" t="s">
        <v>2136</v>
      </c>
      <c r="CL32" t="s">
        <v>2137</v>
      </c>
      <c r="CM32" t="s">
        <v>2138</v>
      </c>
      <c r="CN32" t="s">
        <v>2139</v>
      </c>
      <c r="CO32" t="s">
        <v>2140</v>
      </c>
      <c r="CP32" t="s">
        <v>2141</v>
      </c>
      <c r="CQ32"/>
      <c r="CR32" t="s">
        <v>2142</v>
      </c>
      <c r="CS32" t="s">
        <v>2143</v>
      </c>
      <c r="CT32" t="s">
        <v>2144</v>
      </c>
      <c r="CU32"/>
      <c r="CV32"/>
      <c r="CW32" t="s">
        <v>2145</v>
      </c>
      <c r="CX32"/>
      <c r="CY32" t="s">
        <v>2146</v>
      </c>
      <c r="CZ32"/>
      <c r="DA32" t="s">
        <v>1629</v>
      </c>
      <c r="DB32" t="s">
        <v>2147</v>
      </c>
      <c r="DC32" t="s">
        <v>2148</v>
      </c>
      <c r="DD32" t="s">
        <v>2149</v>
      </c>
      <c r="DE32" t="s">
        <v>2150</v>
      </c>
      <c r="DF32"/>
      <c r="DG32"/>
      <c r="DH32"/>
      <c r="DI32"/>
      <c r="DJ32"/>
      <c r="DK32"/>
      <c r="DL32"/>
      <c r="DM32"/>
      <c r="DN32"/>
      <c r="DO32"/>
      <c r="DP32"/>
    </row>
    <row r="33" spans="2:120" ht="48" customHeight="1">
      <c r="B33" s="125"/>
      <c r="C33" s="206" t="s">
        <v>505</v>
      </c>
      <c r="D33" s="206"/>
      <c r="E33" s="206"/>
      <c r="F33" s="206"/>
      <c r="G33" s="206"/>
      <c r="H33" s="206"/>
      <c r="I33" s="206"/>
      <c r="J33" s="206"/>
      <c r="K33" s="206"/>
      <c r="L33" s="206"/>
      <c r="M33" s="206"/>
      <c r="N33" s="206"/>
      <c r="O33" s="206"/>
      <c r="P33" s="206"/>
      <c r="Q33" s="206"/>
      <c r="R33" s="206"/>
      <c r="S33" s="206"/>
      <c r="T33" s="206"/>
      <c r="U33" s="206"/>
      <c r="V33" s="206"/>
      <c r="W33" s="206"/>
      <c r="X33" s="206"/>
      <c r="Y33" s="206"/>
      <c r="Z33" s="206"/>
      <c r="AA33" s="206"/>
      <c r="AB33" s="206"/>
      <c r="AC33" s="206"/>
      <c r="AD33" s="126"/>
      <c r="AG33"/>
      <c r="AH33" s="174" t="s">
        <v>2151</v>
      </c>
      <c r="AI33" s="173" t="s">
        <v>663</v>
      </c>
      <c r="AJ33" s="60"/>
      <c r="AK33" s="175"/>
      <c r="AL33" s="179" t="str">
        <f t="shared" si="0"/>
        <v/>
      </c>
      <c r="AM33" s="172" t="str">
        <f t="shared" si="1"/>
        <v/>
      </c>
      <c r="AN33"/>
      <c r="AO33"/>
      <c r="AP33">
        <v>31</v>
      </c>
      <c r="AQ33"/>
      <c r="AR33"/>
      <c r="AS33"/>
      <c r="AT33"/>
      <c r="AU33" t="s">
        <v>2152</v>
      </c>
      <c r="AV33"/>
      <c r="AW33" t="s">
        <v>2153</v>
      </c>
      <c r="AX33" t="s">
        <v>2154</v>
      </c>
      <c r="AY33"/>
      <c r="AZ33" t="s">
        <v>2155</v>
      </c>
      <c r="BA33" t="s">
        <v>2156</v>
      </c>
      <c r="BB33" t="s">
        <v>2157</v>
      </c>
      <c r="BC33" t="s">
        <v>2158</v>
      </c>
      <c r="BD33" t="s">
        <v>2159</v>
      </c>
      <c r="BE33" t="s">
        <v>2160</v>
      </c>
      <c r="BF33" t="s">
        <v>2161</v>
      </c>
      <c r="BG33" t="s">
        <v>2162</v>
      </c>
      <c r="BH33"/>
      <c r="BI33" t="s">
        <v>2163</v>
      </c>
      <c r="BJ33" t="s">
        <v>2164</v>
      </c>
      <c r="BK33" t="s">
        <v>2165</v>
      </c>
      <c r="BL33"/>
      <c r="BM33"/>
      <c r="BN33" t="s">
        <v>2166</v>
      </c>
      <c r="BO33"/>
      <c r="BP33" t="s">
        <v>2167</v>
      </c>
      <c r="BQ33"/>
      <c r="BR33" t="s">
        <v>2168</v>
      </c>
      <c r="BS33" t="s">
        <v>2169</v>
      </c>
      <c r="BT33" t="s">
        <v>2170</v>
      </c>
      <c r="BU33" t="s">
        <v>2171</v>
      </c>
      <c r="BV33" t="s">
        <v>2172</v>
      </c>
      <c r="BW33"/>
      <c r="BX33"/>
      <c r="BY33"/>
      <c r="BZ33"/>
      <c r="CA33"/>
      <c r="CB33"/>
      <c r="CC33"/>
      <c r="CD33" t="s">
        <v>2173</v>
      </c>
      <c r="CE33"/>
      <c r="CF33" t="s">
        <v>2174</v>
      </c>
      <c r="CG33" t="s">
        <v>2175</v>
      </c>
      <c r="CH33"/>
      <c r="CI33" t="s">
        <v>2176</v>
      </c>
      <c r="CJ33" t="s">
        <v>1072</v>
      </c>
      <c r="CK33" t="s">
        <v>2177</v>
      </c>
      <c r="CL33" t="s">
        <v>2178</v>
      </c>
      <c r="CM33" t="s">
        <v>2179</v>
      </c>
      <c r="CN33" t="s">
        <v>2180</v>
      </c>
      <c r="CO33" t="s">
        <v>2181</v>
      </c>
      <c r="CP33" t="s">
        <v>2182</v>
      </c>
      <c r="CQ33"/>
      <c r="CR33" t="s">
        <v>2183</v>
      </c>
      <c r="CS33" t="s">
        <v>2184</v>
      </c>
      <c r="CT33" t="s">
        <v>2185</v>
      </c>
      <c r="CU33"/>
      <c r="CV33"/>
      <c r="CW33" t="s">
        <v>2186</v>
      </c>
      <c r="CX33"/>
      <c r="CY33" t="s">
        <v>2187</v>
      </c>
      <c r="CZ33"/>
      <c r="DA33" t="s">
        <v>2188</v>
      </c>
      <c r="DB33" t="s">
        <v>2189</v>
      </c>
      <c r="DC33" t="s">
        <v>2190</v>
      </c>
      <c r="DD33" t="s">
        <v>2191</v>
      </c>
      <c r="DE33" t="s">
        <v>2192</v>
      </c>
      <c r="DF33"/>
      <c r="DG33"/>
      <c r="DH33"/>
      <c r="DI33"/>
      <c r="DJ33"/>
      <c r="DK33"/>
      <c r="DL33"/>
      <c r="DM33"/>
      <c r="DN33"/>
      <c r="DO33"/>
      <c r="DP33"/>
    </row>
    <row r="34" spans="2:120" ht="6.75" customHeight="1">
      <c r="B34" s="125"/>
      <c r="C34" s="24"/>
      <c r="D34" s="24"/>
      <c r="E34" s="24"/>
      <c r="F34" s="24"/>
      <c r="G34" s="24"/>
      <c r="H34" s="24"/>
      <c r="I34" s="24"/>
      <c r="J34" s="24"/>
      <c r="K34" s="24"/>
      <c r="L34" s="24"/>
      <c r="M34" s="24"/>
      <c r="N34" s="24"/>
      <c r="O34" s="24"/>
      <c r="P34" s="24"/>
      <c r="Q34" s="24"/>
      <c r="R34" s="24"/>
      <c r="S34" s="24"/>
      <c r="T34" s="24"/>
      <c r="U34" s="24"/>
      <c r="V34" s="24"/>
      <c r="W34" s="24"/>
      <c r="X34" s="24"/>
      <c r="Y34" s="24"/>
      <c r="Z34" s="24"/>
      <c r="AA34" s="24"/>
      <c r="AB34" s="24"/>
      <c r="AC34" s="24"/>
      <c r="AD34" s="126"/>
      <c r="AG34"/>
      <c r="AH34" s="174" t="s">
        <v>2193</v>
      </c>
      <c r="AI34" s="173" t="s">
        <v>664</v>
      </c>
      <c r="AJ34" s="60"/>
      <c r="AK34" s="175"/>
      <c r="AL34" s="179" t="str">
        <f t="shared" si="0"/>
        <v/>
      </c>
      <c r="AM34" s="172" t="str">
        <f t="shared" si="1"/>
        <v/>
      </c>
      <c r="AN34"/>
      <c r="AO34"/>
      <c r="AP34">
        <v>32</v>
      </c>
      <c r="AQ34"/>
      <c r="AR34"/>
      <c r="AS34"/>
      <c r="AT34"/>
      <c r="AU34" t="s">
        <v>2194</v>
      </c>
      <c r="AV34"/>
      <c r="AW34" t="s">
        <v>2195</v>
      </c>
      <c r="AX34" t="s">
        <v>2196</v>
      </c>
      <c r="AY34"/>
      <c r="AZ34" t="s">
        <v>2197</v>
      </c>
      <c r="BA34" t="s">
        <v>2198</v>
      </c>
      <c r="BB34" t="s">
        <v>2199</v>
      </c>
      <c r="BC34" t="s">
        <v>2200</v>
      </c>
      <c r="BD34" t="s">
        <v>2201</v>
      </c>
      <c r="BE34" t="s">
        <v>2202</v>
      </c>
      <c r="BF34" t="s">
        <v>2203</v>
      </c>
      <c r="BG34" t="s">
        <v>2204</v>
      </c>
      <c r="BH34"/>
      <c r="BI34" t="s">
        <v>2205</v>
      </c>
      <c r="BJ34" t="s">
        <v>2206</v>
      </c>
      <c r="BK34" t="s">
        <v>2207</v>
      </c>
      <c r="BL34"/>
      <c r="BM34"/>
      <c r="BN34" t="s">
        <v>2208</v>
      </c>
      <c r="BO34"/>
      <c r="BP34" t="s">
        <v>2209</v>
      </c>
      <c r="BQ34"/>
      <c r="BR34" t="s">
        <v>2210</v>
      </c>
      <c r="BS34" t="s">
        <v>2211</v>
      </c>
      <c r="BT34" t="s">
        <v>2212</v>
      </c>
      <c r="BU34" t="s">
        <v>2213</v>
      </c>
      <c r="BV34" t="s">
        <v>2214</v>
      </c>
      <c r="BW34"/>
      <c r="BX34"/>
      <c r="BY34"/>
      <c r="BZ34"/>
      <c r="CA34"/>
      <c r="CB34"/>
      <c r="CC34"/>
      <c r="CD34" t="s">
        <v>2215</v>
      </c>
      <c r="CE34"/>
      <c r="CF34" t="s">
        <v>2216</v>
      </c>
      <c r="CG34" t="s">
        <v>1338</v>
      </c>
      <c r="CH34"/>
      <c r="CI34" t="s">
        <v>2217</v>
      </c>
      <c r="CJ34" t="s">
        <v>2218</v>
      </c>
      <c r="CK34" t="s">
        <v>2219</v>
      </c>
      <c r="CL34" t="s">
        <v>2220</v>
      </c>
      <c r="CM34" t="s">
        <v>2221</v>
      </c>
      <c r="CN34" t="s">
        <v>2222</v>
      </c>
      <c r="CO34" t="s">
        <v>2223</v>
      </c>
      <c r="CP34" t="s">
        <v>2224</v>
      </c>
      <c r="CQ34"/>
      <c r="CR34" t="s">
        <v>1523</v>
      </c>
      <c r="CS34" t="s">
        <v>2225</v>
      </c>
      <c r="CT34" t="s">
        <v>2226</v>
      </c>
      <c r="CU34"/>
      <c r="CV34"/>
      <c r="CW34" t="s">
        <v>2227</v>
      </c>
      <c r="CX34"/>
      <c r="CY34" t="s">
        <v>2228</v>
      </c>
      <c r="CZ34"/>
      <c r="DA34" t="s">
        <v>2229</v>
      </c>
      <c r="DB34" t="s">
        <v>2230</v>
      </c>
      <c r="DC34" t="s">
        <v>2231</v>
      </c>
      <c r="DD34" t="s">
        <v>2232</v>
      </c>
      <c r="DE34" t="s">
        <v>2233</v>
      </c>
      <c r="DF34"/>
      <c r="DG34"/>
      <c r="DH34"/>
      <c r="DI34"/>
      <c r="DJ34"/>
      <c r="DK34"/>
      <c r="DL34"/>
      <c r="DM34"/>
      <c r="DN34"/>
      <c r="DO34"/>
      <c r="DP34"/>
    </row>
    <row r="35" spans="2:120" ht="84" customHeight="1">
      <c r="B35" s="125"/>
      <c r="C35" s="206" t="s">
        <v>410</v>
      </c>
      <c r="D35" s="206"/>
      <c r="E35" s="206"/>
      <c r="F35" s="206"/>
      <c r="G35" s="206"/>
      <c r="H35" s="206"/>
      <c r="I35" s="206"/>
      <c r="J35" s="206"/>
      <c r="K35" s="206"/>
      <c r="L35" s="206"/>
      <c r="M35" s="206"/>
      <c r="N35" s="206"/>
      <c r="O35" s="206"/>
      <c r="P35" s="206"/>
      <c r="Q35" s="206"/>
      <c r="R35" s="206"/>
      <c r="S35" s="206"/>
      <c r="T35" s="206"/>
      <c r="U35" s="206"/>
      <c r="V35" s="206"/>
      <c r="W35" s="206"/>
      <c r="X35" s="206"/>
      <c r="Y35" s="206"/>
      <c r="Z35" s="206"/>
      <c r="AA35" s="206"/>
      <c r="AB35" s="206"/>
      <c r="AC35" s="206"/>
      <c r="AD35" s="126"/>
      <c r="AG35"/>
      <c r="AH35" s="176" t="s">
        <v>2234</v>
      </c>
      <c r="AI35" s="177" t="s">
        <v>665</v>
      </c>
      <c r="AJ35" s="60"/>
      <c r="AK35" s="175"/>
      <c r="AL35" s="179" t="str">
        <f t="shared" si="0"/>
        <v/>
      </c>
      <c r="AM35" s="172" t="str">
        <f t="shared" si="1"/>
        <v/>
      </c>
      <c r="AN35"/>
      <c r="AO35"/>
      <c r="AP35">
        <v>33</v>
      </c>
      <c r="AQ35"/>
      <c r="AR35"/>
      <c r="AS35"/>
      <c r="AT35"/>
      <c r="AU35" t="s">
        <v>2235</v>
      </c>
      <c r="AV35"/>
      <c r="AW35" t="s">
        <v>2236</v>
      </c>
      <c r="AX35" t="s">
        <v>2237</v>
      </c>
      <c r="AY35"/>
      <c r="AZ35" t="s">
        <v>2238</v>
      </c>
      <c r="BA35" t="s">
        <v>2239</v>
      </c>
      <c r="BB35" t="s">
        <v>2240</v>
      </c>
      <c r="BC35" t="s">
        <v>2241</v>
      </c>
      <c r="BD35" t="s">
        <v>2242</v>
      </c>
      <c r="BE35" t="s">
        <v>2243</v>
      </c>
      <c r="BF35" t="s">
        <v>2244</v>
      </c>
      <c r="BG35" t="s">
        <v>2245</v>
      </c>
      <c r="BH35"/>
      <c r="BI35" t="s">
        <v>2246</v>
      </c>
      <c r="BJ35" t="s">
        <v>2247</v>
      </c>
      <c r="BK35" t="s">
        <v>2248</v>
      </c>
      <c r="BL35"/>
      <c r="BM35"/>
      <c r="BN35" t="s">
        <v>2249</v>
      </c>
      <c r="BO35"/>
      <c r="BP35" t="s">
        <v>2250</v>
      </c>
      <c r="BQ35"/>
      <c r="BR35" t="s">
        <v>2251</v>
      </c>
      <c r="BS35" t="s">
        <v>2252</v>
      </c>
      <c r="BT35" t="s">
        <v>2253</v>
      </c>
      <c r="BU35" t="s">
        <v>2254</v>
      </c>
      <c r="BV35" t="s">
        <v>2255</v>
      </c>
      <c r="BW35"/>
      <c r="BX35"/>
      <c r="BY35"/>
      <c r="BZ35"/>
      <c r="CA35"/>
      <c r="CB35"/>
      <c r="CC35"/>
      <c r="CD35" t="s">
        <v>2256</v>
      </c>
      <c r="CE35"/>
      <c r="CF35" t="s">
        <v>2257</v>
      </c>
      <c r="CG35" t="s">
        <v>2258</v>
      </c>
      <c r="CH35"/>
      <c r="CI35" t="s">
        <v>2259</v>
      </c>
      <c r="CJ35" t="s">
        <v>2260</v>
      </c>
      <c r="CK35" t="s">
        <v>2261</v>
      </c>
      <c r="CL35" t="s">
        <v>2262</v>
      </c>
      <c r="CM35" t="s">
        <v>2263</v>
      </c>
      <c r="CN35" t="s">
        <v>2264</v>
      </c>
      <c r="CO35" t="s">
        <v>2265</v>
      </c>
      <c r="CP35" t="s">
        <v>2266</v>
      </c>
      <c r="CQ35"/>
      <c r="CR35" t="s">
        <v>2267</v>
      </c>
      <c r="CS35" t="s">
        <v>2268</v>
      </c>
      <c r="CT35" t="s">
        <v>2269</v>
      </c>
      <c r="CU35"/>
      <c r="CV35"/>
      <c r="CW35" t="s">
        <v>2270</v>
      </c>
      <c r="CX35"/>
      <c r="CY35" t="s">
        <v>2271</v>
      </c>
      <c r="CZ35"/>
      <c r="DA35" t="s">
        <v>2272</v>
      </c>
      <c r="DB35" t="s">
        <v>2273</v>
      </c>
      <c r="DC35" t="s">
        <v>2274</v>
      </c>
      <c r="DD35" t="s">
        <v>2275</v>
      </c>
      <c r="DE35" t="s">
        <v>1600</v>
      </c>
      <c r="DF35"/>
      <c r="DG35"/>
      <c r="DH35"/>
      <c r="DI35"/>
      <c r="DJ35"/>
      <c r="DK35"/>
      <c r="DL35"/>
      <c r="DM35"/>
      <c r="DN35"/>
      <c r="DO35"/>
      <c r="DP35"/>
    </row>
    <row r="36" spans="2:120" ht="6.75" customHeight="1">
      <c r="B36" s="125"/>
      <c r="C36" s="24"/>
      <c r="D36" s="24"/>
      <c r="E36" s="24"/>
      <c r="F36" s="24"/>
      <c r="G36" s="24"/>
      <c r="H36" s="24"/>
      <c r="I36" s="24"/>
      <c r="J36" s="24"/>
      <c r="K36" s="24"/>
      <c r="L36" s="24"/>
      <c r="M36" s="24"/>
      <c r="N36" s="24"/>
      <c r="O36" s="24"/>
      <c r="P36" s="24"/>
      <c r="Q36" s="24"/>
      <c r="R36" s="24"/>
      <c r="S36" s="24"/>
      <c r="T36" s="24"/>
      <c r="U36" s="24"/>
      <c r="V36" s="24"/>
      <c r="W36" s="24"/>
      <c r="X36" s="24"/>
      <c r="Y36" s="24"/>
      <c r="Z36" s="24"/>
      <c r="AA36" s="24"/>
      <c r="AB36" s="24"/>
      <c r="AC36" s="24"/>
      <c r="AD36" s="126"/>
      <c r="AG36"/>
      <c r="AH36" s="175"/>
      <c r="AI36" s="175"/>
      <c r="AJ36" s="175"/>
      <c r="AK36" s="175"/>
      <c r="AL36" s="179" t="str">
        <f t="shared" si="0"/>
        <v/>
      </c>
      <c r="AM36" s="172" t="str">
        <f t="shared" si="1"/>
        <v/>
      </c>
      <c r="AN36"/>
      <c r="AO36"/>
      <c r="AP36">
        <v>34</v>
      </c>
      <c r="AQ36"/>
      <c r="AR36"/>
      <c r="AS36"/>
      <c r="AT36"/>
      <c r="AU36" t="s">
        <v>2276</v>
      </c>
      <c r="AV36"/>
      <c r="AW36" t="s">
        <v>2277</v>
      </c>
      <c r="AX36" t="s">
        <v>2278</v>
      </c>
      <c r="AY36"/>
      <c r="AZ36" t="s">
        <v>2279</v>
      </c>
      <c r="BA36" t="s">
        <v>2280</v>
      </c>
      <c r="BB36" t="s">
        <v>2281</v>
      </c>
      <c r="BC36" t="s">
        <v>2282</v>
      </c>
      <c r="BD36" t="s">
        <v>2283</v>
      </c>
      <c r="BE36" t="s">
        <v>2284</v>
      </c>
      <c r="BF36" t="s">
        <v>2285</v>
      </c>
      <c r="BG36" t="s">
        <v>2286</v>
      </c>
      <c r="BH36"/>
      <c r="BI36" t="s">
        <v>2287</v>
      </c>
      <c r="BJ36" t="s">
        <v>2288</v>
      </c>
      <c r="BK36" t="s">
        <v>2289</v>
      </c>
      <c r="BL36"/>
      <c r="BM36"/>
      <c r="BN36" t="s">
        <v>2290</v>
      </c>
      <c r="BO36"/>
      <c r="BP36" t="s">
        <v>2291</v>
      </c>
      <c r="BQ36"/>
      <c r="BR36" t="s">
        <v>2292</v>
      </c>
      <c r="BS36" t="s">
        <v>2293</v>
      </c>
      <c r="BT36" t="s">
        <v>2294</v>
      </c>
      <c r="BU36" t="s">
        <v>2295</v>
      </c>
      <c r="BV36" t="s">
        <v>2296</v>
      </c>
      <c r="BW36"/>
      <c r="BX36"/>
      <c r="BY36"/>
      <c r="BZ36"/>
      <c r="CA36"/>
      <c r="CB36"/>
      <c r="CC36"/>
      <c r="CD36" t="s">
        <v>2297</v>
      </c>
      <c r="CE36"/>
      <c r="CF36" t="s">
        <v>2298</v>
      </c>
      <c r="CG36" t="s">
        <v>2299</v>
      </c>
      <c r="CH36"/>
      <c r="CI36" t="s">
        <v>2300</v>
      </c>
      <c r="CJ36" t="s">
        <v>2301</v>
      </c>
      <c r="CK36" t="s">
        <v>2302</v>
      </c>
      <c r="CL36" t="s">
        <v>2303</v>
      </c>
      <c r="CM36" t="s">
        <v>2304</v>
      </c>
      <c r="CN36" t="s">
        <v>2305</v>
      </c>
      <c r="CO36" t="s">
        <v>2306</v>
      </c>
      <c r="CP36" t="s">
        <v>2307</v>
      </c>
      <c r="CQ36"/>
      <c r="CR36" t="s">
        <v>2308</v>
      </c>
      <c r="CS36" t="s">
        <v>2309</v>
      </c>
      <c r="CT36" t="s">
        <v>2310</v>
      </c>
      <c r="CU36"/>
      <c r="CV36"/>
      <c r="CW36" t="s">
        <v>2311</v>
      </c>
      <c r="CX36"/>
      <c r="CY36" t="s">
        <v>2312</v>
      </c>
      <c r="CZ36"/>
      <c r="DA36" t="s">
        <v>2313</v>
      </c>
      <c r="DB36" t="s">
        <v>2109</v>
      </c>
      <c r="DC36" t="s">
        <v>2314</v>
      </c>
      <c r="DD36" t="s">
        <v>2315</v>
      </c>
      <c r="DE36" t="s">
        <v>2316</v>
      </c>
      <c r="DF36"/>
      <c r="DG36"/>
      <c r="DH36"/>
      <c r="DI36"/>
      <c r="DJ36"/>
      <c r="DK36"/>
      <c r="DL36"/>
      <c r="DM36"/>
      <c r="DN36"/>
      <c r="DO36"/>
      <c r="DP36"/>
    </row>
    <row r="37" spans="2:120" ht="36" customHeight="1">
      <c r="B37" s="125"/>
      <c r="C37" s="206" t="s">
        <v>411</v>
      </c>
      <c r="D37" s="206"/>
      <c r="E37" s="206"/>
      <c r="F37" s="206"/>
      <c r="G37" s="206"/>
      <c r="H37" s="206"/>
      <c r="I37" s="206"/>
      <c r="J37" s="206"/>
      <c r="K37" s="206"/>
      <c r="L37" s="206"/>
      <c r="M37" s="206"/>
      <c r="N37" s="206"/>
      <c r="O37" s="206"/>
      <c r="P37" s="206"/>
      <c r="Q37" s="206"/>
      <c r="R37" s="206"/>
      <c r="S37" s="206"/>
      <c r="T37" s="206"/>
      <c r="U37" s="206"/>
      <c r="V37" s="206"/>
      <c r="W37" s="206"/>
      <c r="X37" s="206"/>
      <c r="Y37" s="206"/>
      <c r="Z37" s="206"/>
      <c r="AA37" s="206"/>
      <c r="AB37" s="206"/>
      <c r="AC37" s="206"/>
      <c r="AD37" s="126"/>
      <c r="AG37"/>
      <c r="AH37" s="60"/>
      <c r="AI37" s="60"/>
      <c r="AJ37" s="60"/>
      <c r="AK37" s="60"/>
      <c r="AL37" s="179" t="str">
        <f t="shared" si="0"/>
        <v/>
      </c>
      <c r="AM37" s="172" t="str">
        <f t="shared" si="1"/>
        <v/>
      </c>
      <c r="AN37"/>
      <c r="AO37"/>
      <c r="AP37">
        <v>35</v>
      </c>
      <c r="AQ37"/>
      <c r="AR37"/>
      <c r="AS37"/>
      <c r="AT37"/>
      <c r="AU37" t="s">
        <v>2317</v>
      </c>
      <c r="AV37"/>
      <c r="AW37" t="s">
        <v>2318</v>
      </c>
      <c r="AX37" t="s">
        <v>2319</v>
      </c>
      <c r="AY37"/>
      <c r="AZ37" t="s">
        <v>2320</v>
      </c>
      <c r="BA37" t="s">
        <v>2321</v>
      </c>
      <c r="BB37" t="s">
        <v>2322</v>
      </c>
      <c r="BC37" t="s">
        <v>2323</v>
      </c>
      <c r="BD37" t="s">
        <v>2324</v>
      </c>
      <c r="BE37" t="s">
        <v>2325</v>
      </c>
      <c r="BF37" t="s">
        <v>2326</v>
      </c>
      <c r="BG37" t="s">
        <v>2327</v>
      </c>
      <c r="BH37"/>
      <c r="BI37" t="s">
        <v>2328</v>
      </c>
      <c r="BJ37" t="s">
        <v>2329</v>
      </c>
      <c r="BK37" t="s">
        <v>2330</v>
      </c>
      <c r="BL37"/>
      <c r="BM37"/>
      <c r="BN37" t="s">
        <v>2331</v>
      </c>
      <c r="BO37"/>
      <c r="BP37" t="s">
        <v>2332</v>
      </c>
      <c r="BQ37"/>
      <c r="BR37" t="s">
        <v>2333</v>
      </c>
      <c r="BS37" t="s">
        <v>2334</v>
      </c>
      <c r="BT37" t="s">
        <v>2335</v>
      </c>
      <c r="BU37" t="s">
        <v>2336</v>
      </c>
      <c r="BV37" t="s">
        <v>2337</v>
      </c>
      <c r="BW37"/>
      <c r="BX37"/>
      <c r="BY37"/>
      <c r="BZ37"/>
      <c r="CA37"/>
      <c r="CB37"/>
      <c r="CC37"/>
      <c r="CD37" t="s">
        <v>2338</v>
      </c>
      <c r="CE37"/>
      <c r="CF37" t="s">
        <v>2339</v>
      </c>
      <c r="CG37" t="s">
        <v>2340</v>
      </c>
      <c r="CH37"/>
      <c r="CI37" t="s">
        <v>2341</v>
      </c>
      <c r="CJ37" t="s">
        <v>2227</v>
      </c>
      <c r="CK37" t="s">
        <v>2342</v>
      </c>
      <c r="CL37" t="s">
        <v>2343</v>
      </c>
      <c r="CM37" t="s">
        <v>2344</v>
      </c>
      <c r="CN37" t="s">
        <v>2345</v>
      </c>
      <c r="CO37" t="s">
        <v>1257</v>
      </c>
      <c r="CP37" t="s">
        <v>2346</v>
      </c>
      <c r="CQ37"/>
      <c r="CR37" t="s">
        <v>2347</v>
      </c>
      <c r="CS37" t="s">
        <v>2348</v>
      </c>
      <c r="CT37" t="s">
        <v>2349</v>
      </c>
      <c r="CU37"/>
      <c r="CV37"/>
      <c r="CW37" t="s">
        <v>2350</v>
      </c>
      <c r="CX37"/>
      <c r="CY37" t="s">
        <v>2351</v>
      </c>
      <c r="CZ37"/>
      <c r="DA37" t="s">
        <v>2352</v>
      </c>
      <c r="DB37" t="s">
        <v>2353</v>
      </c>
      <c r="DC37" t="s">
        <v>2354</v>
      </c>
      <c r="DD37" t="s">
        <v>2355</v>
      </c>
      <c r="DE37" t="s">
        <v>2356</v>
      </c>
      <c r="DF37"/>
      <c r="DG37"/>
      <c r="DH37"/>
      <c r="DI37"/>
      <c r="DJ37"/>
      <c r="DK37"/>
      <c r="DL37"/>
      <c r="DM37"/>
      <c r="DN37"/>
      <c r="DO37"/>
      <c r="DP37"/>
    </row>
    <row r="38" spans="2:120" ht="6.75" customHeight="1">
      <c r="B38" s="125"/>
      <c r="C38" s="24"/>
      <c r="D38" s="24"/>
      <c r="E38" s="24"/>
      <c r="F38" s="24"/>
      <c r="G38" s="24"/>
      <c r="H38" s="24"/>
      <c r="I38" s="24"/>
      <c r="J38" s="24"/>
      <c r="K38" s="24"/>
      <c r="L38" s="24"/>
      <c r="M38" s="24"/>
      <c r="N38" s="24"/>
      <c r="O38" s="24"/>
      <c r="P38" s="24"/>
      <c r="Q38" s="24"/>
      <c r="R38" s="24"/>
      <c r="S38" s="24"/>
      <c r="T38" s="24"/>
      <c r="U38" s="24"/>
      <c r="V38" s="24"/>
      <c r="W38" s="24"/>
      <c r="X38" s="24"/>
      <c r="Y38" s="24"/>
      <c r="Z38" s="24"/>
      <c r="AA38" s="24"/>
      <c r="AB38" s="24"/>
      <c r="AC38" s="24"/>
      <c r="AD38" s="126"/>
      <c r="AG38"/>
      <c r="AH38" s="175"/>
      <c r="AI38" s="175"/>
      <c r="AJ38" s="175"/>
      <c r="AK38" s="175"/>
      <c r="AL38" s="179" t="str">
        <f t="shared" si="0"/>
        <v/>
      </c>
      <c r="AM38" s="172" t="str">
        <f t="shared" si="1"/>
        <v/>
      </c>
      <c r="AN38"/>
      <c r="AO38"/>
      <c r="AP38">
        <v>36</v>
      </c>
      <c r="AQ38"/>
      <c r="AR38"/>
      <c r="AS38"/>
      <c r="AT38"/>
      <c r="AU38" t="s">
        <v>2357</v>
      </c>
      <c r="AV38"/>
      <c r="AW38" t="s">
        <v>2358</v>
      </c>
      <c r="AX38" t="s">
        <v>2359</v>
      </c>
      <c r="AY38"/>
      <c r="AZ38" t="s">
        <v>2360</v>
      </c>
      <c r="BA38" t="s">
        <v>2361</v>
      </c>
      <c r="BB38" t="s">
        <v>2362</v>
      </c>
      <c r="BC38" t="s">
        <v>2363</v>
      </c>
      <c r="BD38" t="s">
        <v>2364</v>
      </c>
      <c r="BE38" t="s">
        <v>2365</v>
      </c>
      <c r="BF38" t="s">
        <v>2366</v>
      </c>
      <c r="BG38" t="s">
        <v>2367</v>
      </c>
      <c r="BH38"/>
      <c r="BI38" t="s">
        <v>2368</v>
      </c>
      <c r="BJ38" t="s">
        <v>2369</v>
      </c>
      <c r="BK38" t="s">
        <v>2370</v>
      </c>
      <c r="BL38"/>
      <c r="BM38"/>
      <c r="BN38" t="s">
        <v>2371</v>
      </c>
      <c r="BO38"/>
      <c r="BP38" t="s">
        <v>2372</v>
      </c>
      <c r="BQ38"/>
      <c r="BR38" t="s">
        <v>2373</v>
      </c>
      <c r="BS38" t="s">
        <v>2374</v>
      </c>
      <c r="BT38" t="s">
        <v>2375</v>
      </c>
      <c r="BU38" t="s">
        <v>2376</v>
      </c>
      <c r="BV38" t="s">
        <v>2377</v>
      </c>
      <c r="BW38"/>
      <c r="BX38"/>
      <c r="BY38"/>
      <c r="BZ38"/>
      <c r="CA38"/>
      <c r="CB38"/>
      <c r="CC38"/>
      <c r="CD38" t="s">
        <v>2378</v>
      </c>
      <c r="CE38"/>
      <c r="CF38" t="s">
        <v>2379</v>
      </c>
      <c r="CG38" t="s">
        <v>2380</v>
      </c>
      <c r="CH38"/>
      <c r="CI38" t="s">
        <v>2381</v>
      </c>
      <c r="CJ38" t="s">
        <v>2382</v>
      </c>
      <c r="CK38" t="s">
        <v>2383</v>
      </c>
      <c r="CL38" t="s">
        <v>2384</v>
      </c>
      <c r="CM38" t="s">
        <v>2385</v>
      </c>
      <c r="CN38" t="s">
        <v>2386</v>
      </c>
      <c r="CO38" t="s">
        <v>2387</v>
      </c>
      <c r="CP38" t="s">
        <v>2388</v>
      </c>
      <c r="CQ38"/>
      <c r="CR38" t="s">
        <v>2069</v>
      </c>
      <c r="CS38" t="s">
        <v>2389</v>
      </c>
      <c r="CT38" t="s">
        <v>1488</v>
      </c>
      <c r="CU38"/>
      <c r="CV38"/>
      <c r="CW38" t="s">
        <v>2390</v>
      </c>
      <c r="CX38"/>
      <c r="CY38" t="s">
        <v>2391</v>
      </c>
      <c r="CZ38"/>
      <c r="DA38" t="s">
        <v>2392</v>
      </c>
      <c r="DB38" t="s">
        <v>2393</v>
      </c>
      <c r="DC38" t="s">
        <v>2394</v>
      </c>
      <c r="DD38" t="s">
        <v>2395</v>
      </c>
      <c r="DE38" t="s">
        <v>2396</v>
      </c>
      <c r="DF38"/>
      <c r="DG38"/>
      <c r="DH38"/>
      <c r="DI38"/>
      <c r="DJ38"/>
      <c r="DK38"/>
      <c r="DL38"/>
      <c r="DM38"/>
      <c r="DN38"/>
      <c r="DO38"/>
      <c r="DP38"/>
    </row>
    <row r="39" spans="2:120" ht="36" customHeight="1">
      <c r="B39" s="125"/>
      <c r="C39" s="24"/>
      <c r="D39" s="206" t="s">
        <v>180</v>
      </c>
      <c r="E39" s="206"/>
      <c r="F39" s="206"/>
      <c r="G39" s="206"/>
      <c r="H39" s="206"/>
      <c r="I39" s="206"/>
      <c r="J39" s="206"/>
      <c r="K39" s="206"/>
      <c r="L39" s="206"/>
      <c r="M39" s="206"/>
      <c r="N39" s="206"/>
      <c r="O39" s="206"/>
      <c r="P39" s="206"/>
      <c r="Q39" s="206"/>
      <c r="R39" s="206"/>
      <c r="S39" s="206"/>
      <c r="T39" s="206"/>
      <c r="U39" s="206"/>
      <c r="V39" s="206"/>
      <c r="W39" s="206"/>
      <c r="X39" s="206"/>
      <c r="Y39" s="206"/>
      <c r="Z39" s="206"/>
      <c r="AA39" s="206"/>
      <c r="AB39" s="206"/>
      <c r="AC39" s="206"/>
      <c r="AD39" s="126"/>
      <c r="AG39"/>
      <c r="AH39" s="175"/>
      <c r="AI39" s="175"/>
      <c r="AJ39" s="175"/>
      <c r="AK39" s="175"/>
      <c r="AL39" s="179" t="str">
        <f t="shared" si="0"/>
        <v/>
      </c>
      <c r="AM39" s="172" t="str">
        <f t="shared" si="1"/>
        <v/>
      </c>
      <c r="AN39"/>
      <c r="AO39"/>
      <c r="AP39">
        <v>37</v>
      </c>
      <c r="AQ39"/>
      <c r="AR39"/>
      <c r="AS39"/>
      <c r="AT39"/>
      <c r="AU39" t="s">
        <v>2397</v>
      </c>
      <c r="AV39"/>
      <c r="AW39" t="s">
        <v>2398</v>
      </c>
      <c r="AX39" t="s">
        <v>2399</v>
      </c>
      <c r="AY39"/>
      <c r="AZ39" t="s">
        <v>2400</v>
      </c>
      <c r="BA39" t="s">
        <v>2401</v>
      </c>
      <c r="BB39" t="s">
        <v>2402</v>
      </c>
      <c r="BC39" t="s">
        <v>2403</v>
      </c>
      <c r="BD39" t="s">
        <v>2404</v>
      </c>
      <c r="BE39" t="s">
        <v>2405</v>
      </c>
      <c r="BF39" t="s">
        <v>2406</v>
      </c>
      <c r="BG39" t="s">
        <v>2407</v>
      </c>
      <c r="BH39"/>
      <c r="BI39" t="s">
        <v>2408</v>
      </c>
      <c r="BJ39" t="s">
        <v>2409</v>
      </c>
      <c r="BK39" t="s">
        <v>2410</v>
      </c>
      <c r="BL39"/>
      <c r="BM39"/>
      <c r="BN39" t="s">
        <v>2411</v>
      </c>
      <c r="BO39"/>
      <c r="BP39" t="s">
        <v>2412</v>
      </c>
      <c r="BQ39"/>
      <c r="BR39" t="s">
        <v>2413</v>
      </c>
      <c r="BS39" t="s">
        <v>2414</v>
      </c>
      <c r="BT39" t="s">
        <v>2415</v>
      </c>
      <c r="BU39" t="s">
        <v>2416</v>
      </c>
      <c r="BV39" t="s">
        <v>2417</v>
      </c>
      <c r="BW39"/>
      <c r="BX39"/>
      <c r="BY39"/>
      <c r="BZ39"/>
      <c r="CA39"/>
      <c r="CB39"/>
      <c r="CC39"/>
      <c r="CD39" t="s">
        <v>2418</v>
      </c>
      <c r="CE39"/>
      <c r="CF39" t="s">
        <v>2419</v>
      </c>
      <c r="CG39" t="s">
        <v>1473</v>
      </c>
      <c r="CH39"/>
      <c r="CI39" t="s">
        <v>2420</v>
      </c>
      <c r="CJ39" t="s">
        <v>2421</v>
      </c>
      <c r="CK39" t="s">
        <v>2422</v>
      </c>
      <c r="CL39" t="s">
        <v>2423</v>
      </c>
      <c r="CM39" t="s">
        <v>2424</v>
      </c>
      <c r="CN39" t="s">
        <v>2425</v>
      </c>
      <c r="CO39" t="s">
        <v>2426</v>
      </c>
      <c r="CP39" t="s">
        <v>2427</v>
      </c>
      <c r="CQ39"/>
      <c r="CR39" t="s">
        <v>2428</v>
      </c>
      <c r="CS39" t="s">
        <v>2429</v>
      </c>
      <c r="CT39" t="s">
        <v>2430</v>
      </c>
      <c r="CU39"/>
      <c r="CV39"/>
      <c r="CW39" t="s">
        <v>2431</v>
      </c>
      <c r="CX39"/>
      <c r="CY39" t="s">
        <v>2432</v>
      </c>
      <c r="CZ39"/>
      <c r="DA39" t="s">
        <v>2433</v>
      </c>
      <c r="DB39" t="s">
        <v>2434</v>
      </c>
      <c r="DC39" t="s">
        <v>2435</v>
      </c>
      <c r="DD39" t="s">
        <v>2436</v>
      </c>
      <c r="DE39" t="s">
        <v>2437</v>
      </c>
      <c r="DF39"/>
      <c r="DG39"/>
      <c r="DH39"/>
      <c r="DI39"/>
      <c r="DJ39"/>
      <c r="DK39"/>
      <c r="DL39"/>
      <c r="DM39"/>
      <c r="DN39"/>
      <c r="DO39"/>
      <c r="DP39"/>
    </row>
    <row r="40" spans="2:120" ht="6.75" customHeight="1">
      <c r="B40" s="125"/>
      <c r="C40" s="24"/>
      <c r="D40" s="24"/>
      <c r="E40" s="24"/>
      <c r="F40" s="24"/>
      <c r="G40" s="24"/>
      <c r="H40" s="24"/>
      <c r="I40" s="24"/>
      <c r="J40" s="24"/>
      <c r="K40" s="24"/>
      <c r="L40" s="24"/>
      <c r="M40" s="24"/>
      <c r="N40" s="24"/>
      <c r="O40" s="24"/>
      <c r="P40" s="24"/>
      <c r="Q40" s="24"/>
      <c r="R40" s="24"/>
      <c r="S40" s="24"/>
      <c r="T40" s="24"/>
      <c r="U40" s="24"/>
      <c r="V40" s="24"/>
      <c r="W40" s="24"/>
      <c r="X40" s="24"/>
      <c r="Y40" s="24"/>
      <c r="Z40" s="24"/>
      <c r="AA40" s="24"/>
      <c r="AB40" s="24"/>
      <c r="AC40" s="24"/>
      <c r="AD40" s="126"/>
      <c r="AG40"/>
      <c r="AH40" s="175"/>
      <c r="AI40" s="175"/>
      <c r="AJ40" s="175"/>
      <c r="AK40" s="175"/>
      <c r="AL40" s="179" t="str">
        <f t="shared" si="0"/>
        <v/>
      </c>
      <c r="AM40" s="172" t="str">
        <f t="shared" si="1"/>
        <v/>
      </c>
      <c r="AN40"/>
      <c r="AO40"/>
      <c r="AP40">
        <v>38</v>
      </c>
      <c r="AQ40"/>
      <c r="AR40"/>
      <c r="AS40"/>
      <c r="AT40"/>
      <c r="AU40" t="s">
        <v>2438</v>
      </c>
      <c r="AV40"/>
      <c r="AW40" t="s">
        <v>2439</v>
      </c>
      <c r="AX40" t="s">
        <v>2440</v>
      </c>
      <c r="AY40"/>
      <c r="AZ40" t="s">
        <v>2441</v>
      </c>
      <c r="BA40" t="s">
        <v>2442</v>
      </c>
      <c r="BB40" t="s">
        <v>2443</v>
      </c>
      <c r="BC40" t="s">
        <v>2444</v>
      </c>
      <c r="BD40" t="s">
        <v>2445</v>
      </c>
      <c r="BE40" t="s">
        <v>2446</v>
      </c>
      <c r="BF40" t="s">
        <v>2447</v>
      </c>
      <c r="BG40">
        <v>17099</v>
      </c>
      <c r="BH40"/>
      <c r="BI40" t="s">
        <v>2448</v>
      </c>
      <c r="BJ40" t="s">
        <v>2449</v>
      </c>
      <c r="BK40" t="s">
        <v>2450</v>
      </c>
      <c r="BL40"/>
      <c r="BM40"/>
      <c r="BN40" t="s">
        <v>2451</v>
      </c>
      <c r="BO40"/>
      <c r="BP40" t="s">
        <v>2452</v>
      </c>
      <c r="BQ40"/>
      <c r="BR40" t="s">
        <v>2453</v>
      </c>
      <c r="BS40" t="s">
        <v>2454</v>
      </c>
      <c r="BT40" t="s">
        <v>2455</v>
      </c>
      <c r="BU40" t="s">
        <v>2456</v>
      </c>
      <c r="BV40" t="s">
        <v>2457</v>
      </c>
      <c r="BW40"/>
      <c r="BX40"/>
      <c r="BY40"/>
      <c r="BZ40"/>
      <c r="CA40"/>
      <c r="CB40"/>
      <c r="CC40"/>
      <c r="CD40" t="s">
        <v>2458</v>
      </c>
      <c r="CE40"/>
      <c r="CF40" t="s">
        <v>2459</v>
      </c>
      <c r="CG40" t="s">
        <v>1523</v>
      </c>
      <c r="CH40"/>
      <c r="CI40" t="s">
        <v>2460</v>
      </c>
      <c r="CJ40" t="s">
        <v>2461</v>
      </c>
      <c r="CK40" t="s">
        <v>2462</v>
      </c>
      <c r="CL40" t="s">
        <v>2463</v>
      </c>
      <c r="CM40" t="s">
        <v>2464</v>
      </c>
      <c r="CN40" t="s">
        <v>2465</v>
      </c>
      <c r="CO40" t="s">
        <v>2466</v>
      </c>
      <c r="CP40" t="s">
        <v>311</v>
      </c>
      <c r="CQ40"/>
      <c r="CR40" t="s">
        <v>2467</v>
      </c>
      <c r="CS40" t="s">
        <v>2468</v>
      </c>
      <c r="CT40" t="s">
        <v>1892</v>
      </c>
      <c r="CU40"/>
      <c r="CV40"/>
      <c r="CW40" t="s">
        <v>2469</v>
      </c>
      <c r="CX40"/>
      <c r="CY40" t="s">
        <v>2470</v>
      </c>
      <c r="CZ40"/>
      <c r="DA40" t="s">
        <v>2471</v>
      </c>
      <c r="DB40" t="s">
        <v>2472</v>
      </c>
      <c r="DC40" t="s">
        <v>2473</v>
      </c>
      <c r="DD40" t="s">
        <v>2474</v>
      </c>
      <c r="DE40" t="s">
        <v>2475</v>
      </c>
      <c r="DF40"/>
      <c r="DG40"/>
      <c r="DH40"/>
      <c r="DI40"/>
      <c r="DJ40"/>
      <c r="DK40"/>
      <c r="DL40"/>
      <c r="DM40"/>
      <c r="DN40"/>
      <c r="DO40"/>
      <c r="DP40"/>
    </row>
    <row r="41" spans="2:120" ht="72" customHeight="1">
      <c r="B41" s="125"/>
      <c r="C41" s="206" t="s">
        <v>412</v>
      </c>
      <c r="D41" s="206"/>
      <c r="E41" s="206"/>
      <c r="F41" s="206"/>
      <c r="G41" s="206"/>
      <c r="H41" s="206"/>
      <c r="I41" s="206"/>
      <c r="J41" s="206"/>
      <c r="K41" s="206"/>
      <c r="L41" s="206"/>
      <c r="M41" s="206"/>
      <c r="N41" s="206"/>
      <c r="O41" s="206"/>
      <c r="P41" s="206"/>
      <c r="Q41" s="206"/>
      <c r="R41" s="206"/>
      <c r="S41" s="206"/>
      <c r="T41" s="206"/>
      <c r="U41" s="206"/>
      <c r="V41" s="206"/>
      <c r="W41" s="206"/>
      <c r="X41" s="206"/>
      <c r="Y41" s="206"/>
      <c r="Z41" s="206"/>
      <c r="AA41" s="206"/>
      <c r="AB41" s="206"/>
      <c r="AC41" s="206"/>
      <c r="AD41" s="126"/>
      <c r="AG41"/>
      <c r="AH41" s="175"/>
      <c r="AI41" s="175"/>
      <c r="AJ41" s="175"/>
      <c r="AK41" s="175"/>
      <c r="AL41" s="179" t="str">
        <f t="shared" si="0"/>
        <v/>
      </c>
      <c r="AM41" s="172" t="str">
        <f t="shared" si="1"/>
        <v/>
      </c>
      <c r="AN41"/>
      <c r="AO41"/>
      <c r="AP41">
        <v>39</v>
      </c>
      <c r="AQ41"/>
      <c r="AR41"/>
      <c r="AS41"/>
      <c r="AT41"/>
      <c r="AU41" t="s">
        <v>2476</v>
      </c>
      <c r="AV41"/>
      <c r="AW41" t="s">
        <v>2477</v>
      </c>
      <c r="AX41" t="s">
        <v>2478</v>
      </c>
      <c r="AY41"/>
      <c r="AZ41" t="s">
        <v>2479</v>
      </c>
      <c r="BA41" t="s">
        <v>2480</v>
      </c>
      <c r="BB41" t="s">
        <v>2481</v>
      </c>
      <c r="BC41" t="s">
        <v>2482</v>
      </c>
      <c r="BD41" t="s">
        <v>2483</v>
      </c>
      <c r="BE41" t="s">
        <v>2484</v>
      </c>
      <c r="BF41" t="s">
        <v>2485</v>
      </c>
      <c r="BG41"/>
      <c r="BH41"/>
      <c r="BI41" t="s">
        <v>2486</v>
      </c>
      <c r="BJ41" t="s">
        <v>2487</v>
      </c>
      <c r="BK41" t="s">
        <v>2488</v>
      </c>
      <c r="BL41"/>
      <c r="BM41"/>
      <c r="BN41" t="s">
        <v>2489</v>
      </c>
      <c r="BO41"/>
      <c r="BP41" t="s">
        <v>2490</v>
      </c>
      <c r="BQ41"/>
      <c r="BR41" t="s">
        <v>2491</v>
      </c>
      <c r="BS41" t="s">
        <v>2492</v>
      </c>
      <c r="BT41" t="s">
        <v>2493</v>
      </c>
      <c r="BU41" t="s">
        <v>2494</v>
      </c>
      <c r="BV41" t="s">
        <v>2495</v>
      </c>
      <c r="BW41"/>
      <c r="BX41"/>
      <c r="BY41"/>
      <c r="BZ41"/>
      <c r="CA41"/>
      <c r="CB41"/>
      <c r="CC41"/>
      <c r="CD41" t="s">
        <v>2496</v>
      </c>
      <c r="CE41"/>
      <c r="CF41" t="s">
        <v>2497</v>
      </c>
      <c r="CG41" t="s">
        <v>2498</v>
      </c>
      <c r="CH41"/>
      <c r="CI41" t="s">
        <v>2499</v>
      </c>
      <c r="CJ41" t="s">
        <v>2500</v>
      </c>
      <c r="CK41" t="s">
        <v>2501</v>
      </c>
      <c r="CL41" t="s">
        <v>2502</v>
      </c>
      <c r="CM41" t="s">
        <v>2503</v>
      </c>
      <c r="CN41" t="s">
        <v>2504</v>
      </c>
      <c r="CO41" t="s">
        <v>2505</v>
      </c>
      <c r="CP41"/>
      <c r="CQ41"/>
      <c r="CR41" t="s">
        <v>2506</v>
      </c>
      <c r="CS41" t="s">
        <v>2507</v>
      </c>
      <c r="CT41" t="s">
        <v>2508</v>
      </c>
      <c r="CU41"/>
      <c r="CV41"/>
      <c r="CW41" t="s">
        <v>2509</v>
      </c>
      <c r="CX41"/>
      <c r="CY41" t="s">
        <v>1859</v>
      </c>
      <c r="CZ41"/>
      <c r="DA41" t="s">
        <v>2510</v>
      </c>
      <c r="DB41" t="s">
        <v>2511</v>
      </c>
      <c r="DC41" t="s">
        <v>2185</v>
      </c>
      <c r="DD41" t="s">
        <v>2512</v>
      </c>
      <c r="DE41" t="s">
        <v>2513</v>
      </c>
      <c r="DF41"/>
      <c r="DG41"/>
      <c r="DH41"/>
      <c r="DI41"/>
      <c r="DJ41"/>
      <c r="DK41"/>
      <c r="DL41"/>
      <c r="DM41"/>
      <c r="DN41"/>
      <c r="DO41"/>
      <c r="DP41"/>
    </row>
    <row r="42" spans="2:120" ht="6.75" customHeight="1">
      <c r="B42" s="125"/>
      <c r="C42" s="24"/>
      <c r="D42" s="24"/>
      <c r="E42" s="24"/>
      <c r="F42" s="24"/>
      <c r="G42" s="24"/>
      <c r="H42" s="24"/>
      <c r="I42" s="24"/>
      <c r="J42" s="24"/>
      <c r="K42" s="24"/>
      <c r="L42" s="24"/>
      <c r="M42" s="24"/>
      <c r="N42" s="24"/>
      <c r="O42" s="24"/>
      <c r="P42" s="24"/>
      <c r="Q42" s="24"/>
      <c r="R42" s="24"/>
      <c r="S42" s="24"/>
      <c r="T42" s="24"/>
      <c r="U42" s="24"/>
      <c r="V42" s="24"/>
      <c r="W42" s="24"/>
      <c r="X42" s="24"/>
      <c r="Y42" s="24"/>
      <c r="Z42" s="24"/>
      <c r="AA42" s="24"/>
      <c r="AB42" s="24"/>
      <c r="AC42" s="24"/>
      <c r="AD42" s="126"/>
      <c r="AG42"/>
      <c r="AH42" s="175"/>
      <c r="AI42" s="175"/>
      <c r="AJ42" s="175"/>
      <c r="AK42" s="175"/>
      <c r="AL42" s="179" t="str">
        <f t="shared" si="0"/>
        <v/>
      </c>
      <c r="AM42" s="172" t="str">
        <f t="shared" si="1"/>
        <v/>
      </c>
      <c r="AN42"/>
      <c r="AO42"/>
      <c r="AP42">
        <v>40</v>
      </c>
      <c r="AQ42"/>
      <c r="AR42"/>
      <c r="AS42"/>
      <c r="AT42"/>
      <c r="AU42" t="s">
        <v>2514</v>
      </c>
      <c r="AV42"/>
      <c r="AW42" t="s">
        <v>2515</v>
      </c>
      <c r="AX42" t="s">
        <v>2516</v>
      </c>
      <c r="AY42"/>
      <c r="AZ42" t="s">
        <v>2517</v>
      </c>
      <c r="BA42" t="s">
        <v>2518</v>
      </c>
      <c r="BB42" t="s">
        <v>2519</v>
      </c>
      <c r="BC42" t="s">
        <v>2520</v>
      </c>
      <c r="BD42" t="s">
        <v>2521</v>
      </c>
      <c r="BE42" t="s">
        <v>2522</v>
      </c>
      <c r="BF42" t="s">
        <v>2523</v>
      </c>
      <c r="BG42"/>
      <c r="BH42"/>
      <c r="BI42" t="s">
        <v>2524</v>
      </c>
      <c r="BJ42" t="s">
        <v>2525</v>
      </c>
      <c r="BK42" t="s">
        <v>2526</v>
      </c>
      <c r="BL42"/>
      <c r="BM42"/>
      <c r="BN42" t="s">
        <v>2527</v>
      </c>
      <c r="BO42"/>
      <c r="BP42" t="s">
        <v>2528</v>
      </c>
      <c r="BQ42"/>
      <c r="BR42" t="s">
        <v>2529</v>
      </c>
      <c r="BS42" t="s">
        <v>2530</v>
      </c>
      <c r="BT42" t="s">
        <v>2531</v>
      </c>
      <c r="BU42" t="s">
        <v>2532</v>
      </c>
      <c r="BV42" t="s">
        <v>2533</v>
      </c>
      <c r="BW42"/>
      <c r="BX42"/>
      <c r="BY42"/>
      <c r="BZ42"/>
      <c r="CA42"/>
      <c r="CB42"/>
      <c r="CC42"/>
      <c r="CD42" t="s">
        <v>311</v>
      </c>
      <c r="CE42"/>
      <c r="CF42" t="s">
        <v>2534</v>
      </c>
      <c r="CG42" t="s">
        <v>2535</v>
      </c>
      <c r="CH42"/>
      <c r="CI42" t="s">
        <v>2536</v>
      </c>
      <c r="CJ42" t="s">
        <v>2537</v>
      </c>
      <c r="CK42" t="s">
        <v>2538</v>
      </c>
      <c r="CL42" t="s">
        <v>2539</v>
      </c>
      <c r="CM42" t="s">
        <v>2540</v>
      </c>
      <c r="CN42" t="s">
        <v>2541</v>
      </c>
      <c r="CO42" t="s">
        <v>2542</v>
      </c>
      <c r="CP42"/>
      <c r="CQ42"/>
      <c r="CR42" t="s">
        <v>2543</v>
      </c>
      <c r="CS42" t="s">
        <v>2544</v>
      </c>
      <c r="CT42" t="s">
        <v>2545</v>
      </c>
      <c r="CU42"/>
      <c r="CV42"/>
      <c r="CW42" t="s">
        <v>2546</v>
      </c>
      <c r="CX42"/>
      <c r="CY42" t="s">
        <v>2547</v>
      </c>
      <c r="CZ42"/>
      <c r="DA42" t="s">
        <v>2548</v>
      </c>
      <c r="DB42" t="s">
        <v>2549</v>
      </c>
      <c r="DC42" t="s">
        <v>2550</v>
      </c>
      <c r="DD42" t="s">
        <v>2551</v>
      </c>
      <c r="DE42" t="s">
        <v>2552</v>
      </c>
      <c r="DF42"/>
      <c r="DG42"/>
      <c r="DH42"/>
      <c r="DI42"/>
      <c r="DJ42"/>
      <c r="DK42"/>
      <c r="DL42"/>
      <c r="DM42"/>
      <c r="DN42"/>
      <c r="DO42"/>
      <c r="DP42"/>
    </row>
    <row r="43" spans="2:120" ht="60" customHeight="1">
      <c r="B43" s="125"/>
      <c r="C43" s="206" t="s">
        <v>577</v>
      </c>
      <c r="D43" s="206"/>
      <c r="E43" s="206"/>
      <c r="F43" s="206"/>
      <c r="G43" s="206"/>
      <c r="H43" s="206"/>
      <c r="I43" s="206"/>
      <c r="J43" s="206"/>
      <c r="K43" s="206"/>
      <c r="L43" s="206"/>
      <c r="M43" s="206"/>
      <c r="N43" s="206"/>
      <c r="O43" s="206"/>
      <c r="P43" s="206"/>
      <c r="Q43" s="206"/>
      <c r="R43" s="206"/>
      <c r="S43" s="206"/>
      <c r="T43" s="206"/>
      <c r="U43" s="206"/>
      <c r="V43" s="206"/>
      <c r="W43" s="206"/>
      <c r="X43" s="206"/>
      <c r="Y43" s="206"/>
      <c r="Z43" s="206"/>
      <c r="AA43" s="206"/>
      <c r="AB43" s="206"/>
      <c r="AC43" s="206"/>
      <c r="AD43" s="126"/>
      <c r="AG43"/>
      <c r="AH43" s="175"/>
      <c r="AI43" s="175"/>
      <c r="AJ43" s="175"/>
      <c r="AK43" s="175"/>
      <c r="AL43" s="179" t="str">
        <f t="shared" si="0"/>
        <v/>
      </c>
      <c r="AM43" s="172" t="str">
        <f t="shared" si="1"/>
        <v/>
      </c>
      <c r="AN43"/>
      <c r="AO43"/>
      <c r="AP43">
        <v>41</v>
      </c>
      <c r="AQ43"/>
      <c r="AR43"/>
      <c r="AS43"/>
      <c r="AT43"/>
      <c r="AU43"/>
      <c r="AV43"/>
      <c r="AW43" t="s">
        <v>2553</v>
      </c>
      <c r="AX43" t="s">
        <v>2554</v>
      </c>
      <c r="AY43"/>
      <c r="AZ43">
        <v>10099</v>
      </c>
      <c r="BA43" t="s">
        <v>2555</v>
      </c>
      <c r="BB43" t="s">
        <v>2556</v>
      </c>
      <c r="BC43" t="s">
        <v>2557</v>
      </c>
      <c r="BD43" t="s">
        <v>2558</v>
      </c>
      <c r="BE43" t="s">
        <v>2559</v>
      </c>
      <c r="BF43" t="s">
        <v>2560</v>
      </c>
      <c r="BG43"/>
      <c r="BH43"/>
      <c r="BI43" t="s">
        <v>2561</v>
      </c>
      <c r="BJ43" t="s">
        <v>2562</v>
      </c>
      <c r="BK43" t="s">
        <v>2563</v>
      </c>
      <c r="BL43"/>
      <c r="BM43"/>
      <c r="BN43" t="s">
        <v>2564</v>
      </c>
      <c r="BO43"/>
      <c r="BP43" t="s">
        <v>2565</v>
      </c>
      <c r="BQ43"/>
      <c r="BR43" t="s">
        <v>2566</v>
      </c>
      <c r="BS43" t="s">
        <v>2567</v>
      </c>
      <c r="BT43" t="s">
        <v>2568</v>
      </c>
      <c r="BU43" t="s">
        <v>2569</v>
      </c>
      <c r="BV43" t="s">
        <v>2570</v>
      </c>
      <c r="BW43"/>
      <c r="BX43"/>
      <c r="BY43"/>
      <c r="BZ43"/>
      <c r="CA43"/>
      <c r="CB43"/>
      <c r="CC43"/>
      <c r="CD43"/>
      <c r="CE43"/>
      <c r="CF43" t="s">
        <v>2571</v>
      </c>
      <c r="CG43" t="s">
        <v>2572</v>
      </c>
      <c r="CH43"/>
      <c r="CI43" t="s">
        <v>311</v>
      </c>
      <c r="CJ43" t="s">
        <v>2573</v>
      </c>
      <c r="CK43" t="s">
        <v>2574</v>
      </c>
      <c r="CL43" t="s">
        <v>2575</v>
      </c>
      <c r="CM43" t="s">
        <v>2576</v>
      </c>
      <c r="CN43" t="s">
        <v>2577</v>
      </c>
      <c r="CO43" t="s">
        <v>2578</v>
      </c>
      <c r="CP43"/>
      <c r="CQ43"/>
      <c r="CR43" t="s">
        <v>2579</v>
      </c>
      <c r="CS43" t="s">
        <v>2580</v>
      </c>
      <c r="CT43" t="s">
        <v>2581</v>
      </c>
      <c r="CU43"/>
      <c r="CV43"/>
      <c r="CW43" t="s">
        <v>2582</v>
      </c>
      <c r="CX43"/>
      <c r="CY43" t="s">
        <v>2583</v>
      </c>
      <c r="CZ43"/>
      <c r="DA43" t="s">
        <v>2584</v>
      </c>
      <c r="DB43" t="s">
        <v>2585</v>
      </c>
      <c r="DC43" t="s">
        <v>2586</v>
      </c>
      <c r="DD43" t="s">
        <v>2587</v>
      </c>
      <c r="DE43" t="s">
        <v>2588</v>
      </c>
      <c r="DF43"/>
      <c r="DG43"/>
      <c r="DH43"/>
      <c r="DI43"/>
      <c r="DJ43"/>
      <c r="DK43"/>
      <c r="DL43"/>
      <c r="DM43"/>
      <c r="DN43"/>
      <c r="DO43"/>
      <c r="DP43"/>
    </row>
    <row r="44" spans="2:120" ht="6.75" customHeight="1">
      <c r="B44" s="125"/>
      <c r="C44" s="24"/>
      <c r="D44" s="24"/>
      <c r="E44" s="24"/>
      <c r="F44" s="24"/>
      <c r="G44" s="24"/>
      <c r="H44" s="24"/>
      <c r="I44" s="24"/>
      <c r="J44" s="24"/>
      <c r="K44" s="24"/>
      <c r="L44" s="24"/>
      <c r="M44" s="24"/>
      <c r="N44" s="24"/>
      <c r="O44" s="24"/>
      <c r="P44" s="24"/>
      <c r="Q44" s="24"/>
      <c r="R44" s="24"/>
      <c r="S44" s="24"/>
      <c r="T44" s="24"/>
      <c r="U44" s="24"/>
      <c r="V44" s="24"/>
      <c r="W44" s="24"/>
      <c r="X44" s="24"/>
      <c r="Y44" s="24"/>
      <c r="Z44" s="24"/>
      <c r="AA44" s="24"/>
      <c r="AB44" s="24"/>
      <c r="AC44" s="24"/>
      <c r="AD44" s="126"/>
      <c r="AG44"/>
      <c r="AH44" s="175"/>
      <c r="AI44" s="175"/>
      <c r="AJ44" s="175"/>
      <c r="AK44" s="175"/>
      <c r="AL44" s="179" t="str">
        <f t="shared" si="0"/>
        <v/>
      </c>
      <c r="AM44" s="172" t="str">
        <f t="shared" si="1"/>
        <v/>
      </c>
      <c r="AN44"/>
      <c r="AO44"/>
      <c r="AP44">
        <v>42</v>
      </c>
      <c r="AQ44"/>
      <c r="AR44"/>
      <c r="AS44"/>
      <c r="AT44"/>
      <c r="AU44"/>
      <c r="AV44"/>
      <c r="AW44" t="s">
        <v>2589</v>
      </c>
      <c r="AX44" t="s">
        <v>2590</v>
      </c>
      <c r="AY44"/>
      <c r="AZ44"/>
      <c r="BA44" t="s">
        <v>2591</v>
      </c>
      <c r="BB44" t="s">
        <v>2592</v>
      </c>
      <c r="BC44" t="s">
        <v>2593</v>
      </c>
      <c r="BD44" t="s">
        <v>2594</v>
      </c>
      <c r="BE44" t="s">
        <v>2595</v>
      </c>
      <c r="BF44" t="s">
        <v>2596</v>
      </c>
      <c r="BG44"/>
      <c r="BH44"/>
      <c r="BI44" t="s">
        <v>2597</v>
      </c>
      <c r="BJ44" t="s">
        <v>2598</v>
      </c>
      <c r="BK44" t="s">
        <v>2599</v>
      </c>
      <c r="BL44"/>
      <c r="BM44"/>
      <c r="BN44" t="s">
        <v>2600</v>
      </c>
      <c r="BO44"/>
      <c r="BP44" t="s">
        <v>2601</v>
      </c>
      <c r="BQ44"/>
      <c r="BR44" t="s">
        <v>2602</v>
      </c>
      <c r="BS44" t="s">
        <v>2603</v>
      </c>
      <c r="BT44" t="s">
        <v>2604</v>
      </c>
      <c r="BU44" t="s">
        <v>2605</v>
      </c>
      <c r="BV44" t="s">
        <v>2606</v>
      </c>
      <c r="BW44"/>
      <c r="BX44"/>
      <c r="BY44"/>
      <c r="BZ44"/>
      <c r="CA44"/>
      <c r="CB44"/>
      <c r="CC44"/>
      <c r="CD44"/>
      <c r="CE44"/>
      <c r="CF44" t="s">
        <v>2607</v>
      </c>
      <c r="CG44" t="s">
        <v>2608</v>
      </c>
      <c r="CH44"/>
      <c r="CI44"/>
      <c r="CJ44" t="s">
        <v>2609</v>
      </c>
      <c r="CK44" t="s">
        <v>2610</v>
      </c>
      <c r="CL44" t="s">
        <v>2611</v>
      </c>
      <c r="CM44" t="s">
        <v>2612</v>
      </c>
      <c r="CN44" t="s">
        <v>2613</v>
      </c>
      <c r="CO44" t="s">
        <v>2614</v>
      </c>
      <c r="CP44"/>
      <c r="CQ44"/>
      <c r="CR44" t="s">
        <v>2615</v>
      </c>
      <c r="CS44" t="s">
        <v>2616</v>
      </c>
      <c r="CT44" t="s">
        <v>2617</v>
      </c>
      <c r="CU44"/>
      <c r="CV44"/>
      <c r="CW44" t="s">
        <v>2618</v>
      </c>
      <c r="CX44"/>
      <c r="CY44" t="s">
        <v>2619</v>
      </c>
      <c r="CZ44"/>
      <c r="DA44" t="s">
        <v>2620</v>
      </c>
      <c r="DB44" t="s">
        <v>2621</v>
      </c>
      <c r="DC44" t="s">
        <v>2622</v>
      </c>
      <c r="DD44" t="s">
        <v>2623</v>
      </c>
      <c r="DE44" t="s">
        <v>2624</v>
      </c>
      <c r="DF44"/>
      <c r="DG44"/>
      <c r="DH44"/>
      <c r="DI44"/>
      <c r="DJ44"/>
      <c r="DK44"/>
      <c r="DL44"/>
      <c r="DM44"/>
      <c r="DN44"/>
      <c r="DO44"/>
      <c r="DP44"/>
    </row>
    <row r="45" spans="2:120" ht="24" customHeight="1">
      <c r="B45" s="125"/>
      <c r="C45" s="215" t="s">
        <v>578</v>
      </c>
      <c r="D45" s="215"/>
      <c r="E45" s="215"/>
      <c r="F45" s="215"/>
      <c r="G45" s="215"/>
      <c r="H45" s="215"/>
      <c r="I45" s="215"/>
      <c r="J45" s="215"/>
      <c r="K45" s="215"/>
      <c r="L45" s="215"/>
      <c r="M45" s="215"/>
      <c r="N45" s="215"/>
      <c r="O45" s="215"/>
      <c r="P45" s="215"/>
      <c r="Q45" s="215"/>
      <c r="R45" s="215"/>
      <c r="S45" s="215"/>
      <c r="T45" s="215"/>
      <c r="U45" s="215"/>
      <c r="V45" s="215"/>
      <c r="W45" s="215"/>
      <c r="X45" s="215"/>
      <c r="Y45" s="215"/>
      <c r="Z45" s="215"/>
      <c r="AA45" s="215"/>
      <c r="AB45" s="215"/>
      <c r="AC45" s="215"/>
      <c r="AD45" s="126"/>
      <c r="AG45"/>
      <c r="AH45" s="175"/>
      <c r="AI45" s="175"/>
      <c r="AJ45" s="175"/>
      <c r="AK45" s="175"/>
      <c r="AL45" s="179" t="str">
        <f t="shared" si="0"/>
        <v/>
      </c>
      <c r="AM45" s="172" t="str">
        <f t="shared" si="1"/>
        <v/>
      </c>
      <c r="AN45"/>
      <c r="AO45"/>
      <c r="AP45">
        <v>43</v>
      </c>
      <c r="AQ45"/>
      <c r="AR45"/>
      <c r="AS45"/>
      <c r="AT45"/>
      <c r="AU45"/>
      <c r="AV45"/>
      <c r="AW45" t="s">
        <v>2625</v>
      </c>
      <c r="AX45" t="s">
        <v>2626</v>
      </c>
      <c r="AY45"/>
      <c r="AZ45"/>
      <c r="BA45" t="s">
        <v>2627</v>
      </c>
      <c r="BB45" t="s">
        <v>2628</v>
      </c>
      <c r="BC45" t="s">
        <v>2629</v>
      </c>
      <c r="BD45" t="s">
        <v>2630</v>
      </c>
      <c r="BE45" t="s">
        <v>2631</v>
      </c>
      <c r="BF45" t="s">
        <v>2632</v>
      </c>
      <c r="BG45"/>
      <c r="BH45"/>
      <c r="BI45" t="s">
        <v>2633</v>
      </c>
      <c r="BJ45" t="s">
        <v>2634</v>
      </c>
      <c r="BK45" t="s">
        <v>2635</v>
      </c>
      <c r="BL45"/>
      <c r="BM45"/>
      <c r="BN45" t="s">
        <v>2636</v>
      </c>
      <c r="BO45"/>
      <c r="BP45" t="s">
        <v>2637</v>
      </c>
      <c r="BQ45"/>
      <c r="BR45" t="s">
        <v>2638</v>
      </c>
      <c r="BS45" t="s">
        <v>2639</v>
      </c>
      <c r="BT45" t="s">
        <v>2640</v>
      </c>
      <c r="BU45" t="s">
        <v>2641</v>
      </c>
      <c r="BV45" t="s">
        <v>2642</v>
      </c>
      <c r="BW45"/>
      <c r="BX45"/>
      <c r="BY45"/>
      <c r="BZ45"/>
      <c r="CA45"/>
      <c r="CB45"/>
      <c r="CC45"/>
      <c r="CD45"/>
      <c r="CE45"/>
      <c r="CF45" t="s">
        <v>2643</v>
      </c>
      <c r="CG45" t="s">
        <v>2644</v>
      </c>
      <c r="CH45"/>
      <c r="CI45"/>
      <c r="CJ45" t="s">
        <v>2645</v>
      </c>
      <c r="CK45" t="s">
        <v>2646</v>
      </c>
      <c r="CL45" t="s">
        <v>2647</v>
      </c>
      <c r="CM45" t="s">
        <v>2648</v>
      </c>
      <c r="CN45" t="s">
        <v>2649</v>
      </c>
      <c r="CO45" t="s">
        <v>2650</v>
      </c>
      <c r="CP45"/>
      <c r="CQ45"/>
      <c r="CR45" t="s">
        <v>2651</v>
      </c>
      <c r="CS45" t="s">
        <v>2652</v>
      </c>
      <c r="CT45" t="s">
        <v>2653</v>
      </c>
      <c r="CU45"/>
      <c r="CV45"/>
      <c r="CW45" t="s">
        <v>2654</v>
      </c>
      <c r="CX45"/>
      <c r="CY45" t="s">
        <v>2655</v>
      </c>
      <c r="CZ45"/>
      <c r="DA45" t="s">
        <v>2656</v>
      </c>
      <c r="DB45" t="s">
        <v>2657</v>
      </c>
      <c r="DC45" t="s">
        <v>2658</v>
      </c>
      <c r="DD45" t="s">
        <v>2659</v>
      </c>
      <c r="DE45" t="s">
        <v>2660</v>
      </c>
      <c r="DF45"/>
      <c r="DG45"/>
      <c r="DH45"/>
      <c r="DI45"/>
      <c r="DJ45"/>
      <c r="DK45"/>
      <c r="DL45"/>
      <c r="DM45"/>
      <c r="DN45"/>
      <c r="DO45"/>
      <c r="DP45"/>
    </row>
    <row r="46" spans="2:120" ht="6.75" customHeight="1">
      <c r="B46" s="125"/>
      <c r="C46" s="24"/>
      <c r="D46" s="24"/>
      <c r="E46" s="24"/>
      <c r="F46" s="24"/>
      <c r="G46" s="24"/>
      <c r="H46" s="24"/>
      <c r="I46" s="24"/>
      <c r="J46" s="24"/>
      <c r="K46" s="24"/>
      <c r="L46" s="24"/>
      <c r="M46" s="24"/>
      <c r="N46" s="24"/>
      <c r="O46" s="24"/>
      <c r="P46" s="24"/>
      <c r="Q46" s="24"/>
      <c r="R46" s="24"/>
      <c r="S46" s="24"/>
      <c r="T46" s="24"/>
      <c r="U46" s="24"/>
      <c r="V46" s="24"/>
      <c r="W46" s="24"/>
      <c r="X46" s="24"/>
      <c r="Y46" s="24"/>
      <c r="Z46" s="24"/>
      <c r="AA46" s="24"/>
      <c r="AB46" s="24"/>
      <c r="AC46" s="24"/>
      <c r="AD46" s="126"/>
      <c r="AG46"/>
      <c r="AH46" s="175"/>
      <c r="AI46" s="175"/>
      <c r="AJ46" s="175"/>
      <c r="AK46" s="175"/>
      <c r="AL46" s="179" t="str">
        <f t="shared" si="0"/>
        <v/>
      </c>
      <c r="AM46" s="172" t="str">
        <f t="shared" si="1"/>
        <v/>
      </c>
      <c r="AN46"/>
      <c r="AO46"/>
      <c r="AP46">
        <v>44</v>
      </c>
      <c r="AQ46"/>
      <c r="AR46"/>
      <c r="AS46"/>
      <c r="AT46"/>
      <c r="AU46"/>
      <c r="AV46"/>
      <c r="AW46" t="s">
        <v>2661</v>
      </c>
      <c r="AX46" t="s">
        <v>2662</v>
      </c>
      <c r="AY46"/>
      <c r="AZ46"/>
      <c r="BA46" t="s">
        <v>2663</v>
      </c>
      <c r="BB46" t="s">
        <v>2664</v>
      </c>
      <c r="BC46" t="s">
        <v>2665</v>
      </c>
      <c r="BD46" t="s">
        <v>2666</v>
      </c>
      <c r="BE46" t="s">
        <v>2667</v>
      </c>
      <c r="BF46" t="s">
        <v>2668</v>
      </c>
      <c r="BG46"/>
      <c r="BH46"/>
      <c r="BI46" t="s">
        <v>2669</v>
      </c>
      <c r="BJ46" t="s">
        <v>2670</v>
      </c>
      <c r="BK46" t="s">
        <v>2671</v>
      </c>
      <c r="BL46"/>
      <c r="BM46"/>
      <c r="BN46" t="s">
        <v>2672</v>
      </c>
      <c r="BO46"/>
      <c r="BP46" t="s">
        <v>2673</v>
      </c>
      <c r="BQ46"/>
      <c r="BR46" t="s">
        <v>2674</v>
      </c>
      <c r="BS46" t="s">
        <v>2675</v>
      </c>
      <c r="BT46" t="s">
        <v>2676</v>
      </c>
      <c r="BU46" t="s">
        <v>2677</v>
      </c>
      <c r="BV46" t="s">
        <v>2678</v>
      </c>
      <c r="BW46"/>
      <c r="BX46"/>
      <c r="BY46"/>
      <c r="BZ46"/>
      <c r="CA46"/>
      <c r="CB46"/>
      <c r="CC46"/>
      <c r="CD46"/>
      <c r="CE46"/>
      <c r="CF46" t="s">
        <v>2679</v>
      </c>
      <c r="CG46" t="s">
        <v>2680</v>
      </c>
      <c r="CH46"/>
      <c r="CI46"/>
      <c r="CJ46" t="s">
        <v>2620</v>
      </c>
      <c r="CK46" t="s">
        <v>2681</v>
      </c>
      <c r="CL46" t="s">
        <v>2682</v>
      </c>
      <c r="CM46" t="s">
        <v>2683</v>
      </c>
      <c r="CN46" t="s">
        <v>2684</v>
      </c>
      <c r="CO46" t="s">
        <v>2685</v>
      </c>
      <c r="CP46"/>
      <c r="CQ46"/>
      <c r="CR46" t="s">
        <v>2686</v>
      </c>
      <c r="CS46" t="s">
        <v>2687</v>
      </c>
      <c r="CT46" t="s">
        <v>2688</v>
      </c>
      <c r="CU46"/>
      <c r="CV46"/>
      <c r="CW46" t="s">
        <v>2689</v>
      </c>
      <c r="CX46"/>
      <c r="CY46" t="s">
        <v>2690</v>
      </c>
      <c r="CZ46"/>
      <c r="DA46" t="s">
        <v>2691</v>
      </c>
      <c r="DB46" t="s">
        <v>2692</v>
      </c>
      <c r="DC46" t="s">
        <v>2693</v>
      </c>
      <c r="DD46" t="s">
        <v>2694</v>
      </c>
      <c r="DE46" t="s">
        <v>2695</v>
      </c>
      <c r="DF46"/>
      <c r="DG46"/>
      <c r="DH46"/>
      <c r="DI46"/>
      <c r="DJ46"/>
      <c r="DK46"/>
      <c r="DL46"/>
      <c r="DM46"/>
      <c r="DN46"/>
      <c r="DO46"/>
      <c r="DP46"/>
    </row>
    <row r="47" spans="2:120" ht="84" customHeight="1">
      <c r="B47" s="125"/>
      <c r="C47" s="215" t="s">
        <v>579</v>
      </c>
      <c r="D47" s="215"/>
      <c r="E47" s="215"/>
      <c r="F47" s="215"/>
      <c r="G47" s="215"/>
      <c r="H47" s="215"/>
      <c r="I47" s="215"/>
      <c r="J47" s="215"/>
      <c r="K47" s="215"/>
      <c r="L47" s="215"/>
      <c r="M47" s="215"/>
      <c r="N47" s="215"/>
      <c r="O47" s="215"/>
      <c r="P47" s="215"/>
      <c r="Q47" s="215"/>
      <c r="R47" s="215"/>
      <c r="S47" s="215"/>
      <c r="T47" s="215"/>
      <c r="U47" s="215"/>
      <c r="V47" s="215"/>
      <c r="W47" s="215"/>
      <c r="X47" s="215"/>
      <c r="Y47" s="215"/>
      <c r="Z47" s="215"/>
      <c r="AA47" s="215"/>
      <c r="AB47" s="215"/>
      <c r="AC47" s="215"/>
      <c r="AD47" s="126"/>
      <c r="AG47"/>
      <c r="AH47" s="175"/>
      <c r="AI47" s="175"/>
      <c r="AJ47" s="175"/>
      <c r="AK47" s="175"/>
      <c r="AL47" s="179" t="str">
        <f t="shared" si="0"/>
        <v/>
      </c>
      <c r="AM47" s="172" t="str">
        <f t="shared" si="1"/>
        <v/>
      </c>
      <c r="AN47"/>
      <c r="AO47"/>
      <c r="AP47">
        <v>45</v>
      </c>
      <c r="AQ47"/>
      <c r="AR47"/>
      <c r="AS47"/>
      <c r="AT47"/>
      <c r="AU47"/>
      <c r="AV47"/>
      <c r="AW47" t="s">
        <v>2696</v>
      </c>
      <c r="AX47" t="s">
        <v>2697</v>
      </c>
      <c r="AY47"/>
      <c r="AZ47"/>
      <c r="BA47" t="s">
        <v>2698</v>
      </c>
      <c r="BB47" t="s">
        <v>2699</v>
      </c>
      <c r="BC47" t="s">
        <v>2700</v>
      </c>
      <c r="BD47" t="s">
        <v>2701</v>
      </c>
      <c r="BE47" t="s">
        <v>2702</v>
      </c>
      <c r="BF47" t="s">
        <v>2703</v>
      </c>
      <c r="BG47"/>
      <c r="BH47"/>
      <c r="BI47" t="s">
        <v>2704</v>
      </c>
      <c r="BJ47" t="s">
        <v>2705</v>
      </c>
      <c r="BK47" t="s">
        <v>2706</v>
      </c>
      <c r="BL47"/>
      <c r="BM47"/>
      <c r="BN47" t="s">
        <v>2707</v>
      </c>
      <c r="BO47"/>
      <c r="BP47" t="s">
        <v>2708</v>
      </c>
      <c r="BQ47"/>
      <c r="BR47">
        <v>28099</v>
      </c>
      <c r="BS47" t="s">
        <v>2709</v>
      </c>
      <c r="BT47" t="s">
        <v>2710</v>
      </c>
      <c r="BU47" t="s">
        <v>2711</v>
      </c>
      <c r="BV47" t="s">
        <v>2712</v>
      </c>
      <c r="BW47"/>
      <c r="BX47"/>
      <c r="BY47"/>
      <c r="BZ47"/>
      <c r="CA47"/>
      <c r="CB47"/>
      <c r="CC47"/>
      <c r="CD47"/>
      <c r="CE47"/>
      <c r="CF47" t="s">
        <v>2713</v>
      </c>
      <c r="CG47" t="s">
        <v>1627</v>
      </c>
      <c r="CH47"/>
      <c r="CI47"/>
      <c r="CJ47" t="s">
        <v>2656</v>
      </c>
      <c r="CK47" t="s">
        <v>2714</v>
      </c>
      <c r="CL47" t="s">
        <v>2715</v>
      </c>
      <c r="CM47" t="s">
        <v>2716</v>
      </c>
      <c r="CN47" t="s">
        <v>2717</v>
      </c>
      <c r="CO47" t="s">
        <v>1473</v>
      </c>
      <c r="CP47"/>
      <c r="CQ47"/>
      <c r="CR47" t="s">
        <v>2718</v>
      </c>
      <c r="CS47" t="s">
        <v>2719</v>
      </c>
      <c r="CT47" t="s">
        <v>2720</v>
      </c>
      <c r="CU47"/>
      <c r="CV47"/>
      <c r="CW47" t="s">
        <v>2721</v>
      </c>
      <c r="CX47"/>
      <c r="CY47" t="s">
        <v>2722</v>
      </c>
      <c r="CZ47"/>
      <c r="DA47" t="s">
        <v>311</v>
      </c>
      <c r="DB47" t="s">
        <v>2723</v>
      </c>
      <c r="DC47" t="s">
        <v>2724</v>
      </c>
      <c r="DD47" t="s">
        <v>2725</v>
      </c>
      <c r="DE47" t="s">
        <v>2028</v>
      </c>
      <c r="DF47"/>
      <c r="DG47"/>
      <c r="DH47"/>
      <c r="DI47"/>
      <c r="DJ47"/>
      <c r="DK47"/>
      <c r="DL47"/>
      <c r="DM47"/>
      <c r="DN47"/>
      <c r="DO47"/>
      <c r="DP47"/>
    </row>
    <row r="48" spans="2:120" ht="6.75" customHeight="1">
      <c r="B48" s="125"/>
      <c r="C48" s="24"/>
      <c r="D48" s="24"/>
      <c r="E48" s="24"/>
      <c r="F48" s="24"/>
      <c r="G48" s="24"/>
      <c r="H48" s="24"/>
      <c r="I48" s="24"/>
      <c r="J48" s="24"/>
      <c r="K48" s="24"/>
      <c r="L48" s="24"/>
      <c r="M48" s="24"/>
      <c r="N48" s="24"/>
      <c r="O48" s="24"/>
      <c r="P48" s="24"/>
      <c r="Q48" s="24"/>
      <c r="R48" s="24"/>
      <c r="S48" s="24"/>
      <c r="T48" s="24"/>
      <c r="U48" s="24"/>
      <c r="V48" s="24"/>
      <c r="W48" s="24"/>
      <c r="X48" s="24"/>
      <c r="Y48" s="24"/>
      <c r="Z48" s="24"/>
      <c r="AA48" s="24"/>
      <c r="AB48" s="24"/>
      <c r="AC48" s="24"/>
      <c r="AD48" s="126"/>
      <c r="AG48"/>
      <c r="AH48" s="175"/>
      <c r="AI48" s="175"/>
      <c r="AJ48" s="175"/>
      <c r="AK48" s="175"/>
      <c r="AL48" s="179" t="str">
        <f t="shared" si="0"/>
        <v/>
      </c>
      <c r="AM48" s="172" t="str">
        <f t="shared" si="1"/>
        <v/>
      </c>
      <c r="AN48"/>
      <c r="AO48"/>
      <c r="AP48">
        <v>46</v>
      </c>
      <c r="AQ48"/>
      <c r="AR48"/>
      <c r="AS48"/>
      <c r="AT48"/>
      <c r="AU48"/>
      <c r="AV48"/>
      <c r="AW48" t="s">
        <v>2726</v>
      </c>
      <c r="AX48" t="s">
        <v>2727</v>
      </c>
      <c r="AY48"/>
      <c r="AZ48"/>
      <c r="BA48" t="s">
        <v>2728</v>
      </c>
      <c r="BB48" t="s">
        <v>2729</v>
      </c>
      <c r="BC48" t="s">
        <v>2730</v>
      </c>
      <c r="BD48" t="s">
        <v>2731</v>
      </c>
      <c r="BE48" t="s">
        <v>2732</v>
      </c>
      <c r="BF48" t="s">
        <v>2733</v>
      </c>
      <c r="BG48"/>
      <c r="BH48"/>
      <c r="BI48" t="s">
        <v>2734</v>
      </c>
      <c r="BJ48" t="s">
        <v>2735</v>
      </c>
      <c r="BK48" t="s">
        <v>2736</v>
      </c>
      <c r="BL48"/>
      <c r="BM48"/>
      <c r="BN48" t="s">
        <v>2737</v>
      </c>
      <c r="BO48"/>
      <c r="BP48" t="s">
        <v>2738</v>
      </c>
      <c r="BQ48"/>
      <c r="BR48"/>
      <c r="BS48" t="s">
        <v>2739</v>
      </c>
      <c r="BT48" t="s">
        <v>2740</v>
      </c>
      <c r="BU48" t="s">
        <v>2741</v>
      </c>
      <c r="BV48" t="s">
        <v>2742</v>
      </c>
      <c r="BW48"/>
      <c r="BX48"/>
      <c r="BY48"/>
      <c r="BZ48"/>
      <c r="CA48"/>
      <c r="CB48"/>
      <c r="CC48"/>
      <c r="CD48"/>
      <c r="CE48"/>
      <c r="CF48" t="s">
        <v>2743</v>
      </c>
      <c r="CG48" t="s">
        <v>2744</v>
      </c>
      <c r="CH48"/>
      <c r="CI48"/>
      <c r="CJ48" t="s">
        <v>2745</v>
      </c>
      <c r="CK48" t="s">
        <v>2746</v>
      </c>
      <c r="CL48" t="s">
        <v>2747</v>
      </c>
      <c r="CM48" t="s">
        <v>2748</v>
      </c>
      <c r="CN48" t="s">
        <v>2749</v>
      </c>
      <c r="CO48" t="s">
        <v>2750</v>
      </c>
      <c r="CP48"/>
      <c r="CQ48"/>
      <c r="CR48" t="s">
        <v>2751</v>
      </c>
      <c r="CS48" t="s">
        <v>2752</v>
      </c>
      <c r="CT48" t="s">
        <v>2753</v>
      </c>
      <c r="CU48"/>
      <c r="CV48"/>
      <c r="CW48" t="s">
        <v>2754</v>
      </c>
      <c r="CX48"/>
      <c r="CY48" t="s">
        <v>2755</v>
      </c>
      <c r="CZ48"/>
      <c r="DA48"/>
      <c r="DB48" t="s">
        <v>913</v>
      </c>
      <c r="DC48" t="s">
        <v>2756</v>
      </c>
      <c r="DD48" t="s">
        <v>2757</v>
      </c>
      <c r="DE48" t="s">
        <v>2758</v>
      </c>
      <c r="DF48"/>
      <c r="DG48"/>
      <c r="DH48"/>
      <c r="DI48"/>
      <c r="DJ48"/>
      <c r="DK48"/>
      <c r="DL48"/>
      <c r="DM48"/>
      <c r="DN48"/>
      <c r="DO48"/>
      <c r="DP48"/>
    </row>
    <row r="49" spans="2:120" ht="72" customHeight="1">
      <c r="B49" s="125"/>
      <c r="C49" s="215" t="s">
        <v>580</v>
      </c>
      <c r="D49" s="215"/>
      <c r="E49" s="215"/>
      <c r="F49" s="215"/>
      <c r="G49" s="215"/>
      <c r="H49" s="215"/>
      <c r="I49" s="215"/>
      <c r="J49" s="215"/>
      <c r="K49" s="215"/>
      <c r="L49" s="215"/>
      <c r="M49" s="215"/>
      <c r="N49" s="215"/>
      <c r="O49" s="215"/>
      <c r="P49" s="215"/>
      <c r="Q49" s="215"/>
      <c r="R49" s="215"/>
      <c r="S49" s="215"/>
      <c r="T49" s="215"/>
      <c r="U49" s="215"/>
      <c r="V49" s="215"/>
      <c r="W49" s="215"/>
      <c r="X49" s="215"/>
      <c r="Y49" s="215"/>
      <c r="Z49" s="215"/>
      <c r="AA49" s="215"/>
      <c r="AB49" s="215"/>
      <c r="AC49" s="215"/>
      <c r="AD49" s="126"/>
      <c r="AG49"/>
      <c r="AH49" s="175"/>
      <c r="AI49" s="175"/>
      <c r="AJ49" s="175"/>
      <c r="AK49" s="175"/>
      <c r="AL49" s="179" t="str">
        <f t="shared" si="0"/>
        <v/>
      </c>
      <c r="AM49" s="172" t="str">
        <f t="shared" si="1"/>
        <v/>
      </c>
      <c r="AN49"/>
      <c r="AO49"/>
      <c r="AP49">
        <v>47</v>
      </c>
      <c r="AQ49"/>
      <c r="AR49"/>
      <c r="AS49"/>
      <c r="AT49"/>
      <c r="AU49"/>
      <c r="AV49"/>
      <c r="AW49" t="s">
        <v>2759</v>
      </c>
      <c r="AX49" t="s">
        <v>2760</v>
      </c>
      <c r="AY49"/>
      <c r="AZ49"/>
      <c r="BA49" t="s">
        <v>2761</v>
      </c>
      <c r="BB49" t="s">
        <v>2762</v>
      </c>
      <c r="BC49" t="s">
        <v>2763</v>
      </c>
      <c r="BD49" t="s">
        <v>2764</v>
      </c>
      <c r="BE49" t="s">
        <v>2765</v>
      </c>
      <c r="BF49" t="s">
        <v>2766</v>
      </c>
      <c r="BG49"/>
      <c r="BH49"/>
      <c r="BI49" t="s">
        <v>2767</v>
      </c>
      <c r="BJ49" t="s">
        <v>2768</v>
      </c>
      <c r="BK49" t="s">
        <v>2769</v>
      </c>
      <c r="BL49"/>
      <c r="BM49"/>
      <c r="BN49" t="s">
        <v>2770</v>
      </c>
      <c r="BO49"/>
      <c r="BP49" t="s">
        <v>2771</v>
      </c>
      <c r="BQ49"/>
      <c r="BR49"/>
      <c r="BS49" t="s">
        <v>2772</v>
      </c>
      <c r="BT49" t="s">
        <v>2773</v>
      </c>
      <c r="BU49" t="s">
        <v>2774</v>
      </c>
      <c r="BV49" t="s">
        <v>2775</v>
      </c>
      <c r="BW49"/>
      <c r="BX49"/>
      <c r="BY49"/>
      <c r="BZ49"/>
      <c r="CA49"/>
      <c r="CB49"/>
      <c r="CC49"/>
      <c r="CD49"/>
      <c r="CE49"/>
      <c r="CF49" t="s">
        <v>2776</v>
      </c>
      <c r="CG49" t="s">
        <v>1600</v>
      </c>
      <c r="CH49"/>
      <c r="CI49"/>
      <c r="CJ49" t="s">
        <v>2777</v>
      </c>
      <c r="CK49" t="s">
        <v>2778</v>
      </c>
      <c r="CL49" t="s">
        <v>2779</v>
      </c>
      <c r="CM49" t="s">
        <v>2780</v>
      </c>
      <c r="CN49" t="s">
        <v>2781</v>
      </c>
      <c r="CO49" t="s">
        <v>1523</v>
      </c>
      <c r="CP49"/>
      <c r="CQ49"/>
      <c r="CR49" t="s">
        <v>2782</v>
      </c>
      <c r="CS49" t="s">
        <v>2783</v>
      </c>
      <c r="CT49" t="s">
        <v>2784</v>
      </c>
      <c r="CU49"/>
      <c r="CV49"/>
      <c r="CW49" t="s">
        <v>2785</v>
      </c>
      <c r="CX49"/>
      <c r="CY49" t="s">
        <v>2786</v>
      </c>
      <c r="CZ49"/>
      <c r="DA49"/>
      <c r="DB49" t="s">
        <v>1096</v>
      </c>
      <c r="DC49" t="s">
        <v>2787</v>
      </c>
      <c r="DD49" t="s">
        <v>2788</v>
      </c>
      <c r="DE49" t="s">
        <v>2789</v>
      </c>
      <c r="DF49"/>
      <c r="DG49"/>
      <c r="DH49"/>
      <c r="DI49"/>
      <c r="DJ49"/>
      <c r="DK49"/>
      <c r="DL49"/>
      <c r="DM49"/>
      <c r="DN49"/>
      <c r="DO49"/>
      <c r="DP49"/>
    </row>
    <row r="50" spans="2:120" ht="6.75" customHeight="1">
      <c r="B50" s="125"/>
      <c r="C50" s="24"/>
      <c r="D50" s="24"/>
      <c r="E50" s="24"/>
      <c r="F50" s="24"/>
      <c r="G50" s="24"/>
      <c r="H50" s="24"/>
      <c r="I50" s="24"/>
      <c r="J50" s="24"/>
      <c r="K50" s="24"/>
      <c r="L50" s="24"/>
      <c r="M50" s="24"/>
      <c r="N50" s="24"/>
      <c r="O50" s="24"/>
      <c r="P50" s="24"/>
      <c r="Q50" s="24"/>
      <c r="R50" s="24"/>
      <c r="S50" s="24"/>
      <c r="T50" s="24"/>
      <c r="U50" s="24"/>
      <c r="V50" s="24"/>
      <c r="W50" s="24"/>
      <c r="X50" s="24"/>
      <c r="Y50" s="24"/>
      <c r="Z50" s="24"/>
      <c r="AA50" s="24"/>
      <c r="AB50" s="24"/>
      <c r="AC50" s="24"/>
      <c r="AD50" s="126"/>
      <c r="AG50"/>
      <c r="AH50" s="175"/>
      <c r="AI50" s="175"/>
      <c r="AJ50" s="175"/>
      <c r="AK50" s="175"/>
      <c r="AL50" s="179" t="str">
        <f t="shared" si="0"/>
        <v/>
      </c>
      <c r="AM50" s="172" t="str">
        <f t="shared" si="1"/>
        <v/>
      </c>
      <c r="AN50"/>
      <c r="AO50"/>
      <c r="AP50">
        <v>48</v>
      </c>
      <c r="AQ50"/>
      <c r="AR50"/>
      <c r="AS50"/>
      <c r="AT50"/>
      <c r="AU50"/>
      <c r="AV50"/>
      <c r="AW50" t="s">
        <v>2790</v>
      </c>
      <c r="AX50" t="s">
        <v>2791</v>
      </c>
      <c r="AY50"/>
      <c r="AZ50"/>
      <c r="BA50">
        <v>11099</v>
      </c>
      <c r="BB50" t="s">
        <v>2792</v>
      </c>
      <c r="BC50" t="s">
        <v>2793</v>
      </c>
      <c r="BD50" t="s">
        <v>2794</v>
      </c>
      <c r="BE50" t="s">
        <v>2795</v>
      </c>
      <c r="BF50" t="s">
        <v>2796</v>
      </c>
      <c r="BG50"/>
      <c r="BH50"/>
      <c r="BI50" t="s">
        <v>2797</v>
      </c>
      <c r="BJ50" t="s">
        <v>2798</v>
      </c>
      <c r="BK50" t="s">
        <v>2799</v>
      </c>
      <c r="BL50"/>
      <c r="BM50"/>
      <c r="BN50" t="s">
        <v>2800</v>
      </c>
      <c r="BO50"/>
      <c r="BP50" t="s">
        <v>2801</v>
      </c>
      <c r="BQ50"/>
      <c r="BR50"/>
      <c r="BS50" t="s">
        <v>2802</v>
      </c>
      <c r="BT50" t="s">
        <v>2803</v>
      </c>
      <c r="BU50" t="s">
        <v>2804</v>
      </c>
      <c r="BV50" t="s">
        <v>2805</v>
      </c>
      <c r="BW50"/>
      <c r="BX50"/>
      <c r="BY50"/>
      <c r="BZ50"/>
      <c r="CA50"/>
      <c r="CB50"/>
      <c r="CC50"/>
      <c r="CD50"/>
      <c r="CE50"/>
      <c r="CF50" t="s">
        <v>2806</v>
      </c>
      <c r="CG50" t="s">
        <v>2807</v>
      </c>
      <c r="CH50"/>
      <c r="CI50"/>
      <c r="CJ50" t="s">
        <v>311</v>
      </c>
      <c r="CK50" t="s">
        <v>2808</v>
      </c>
      <c r="CL50" t="s">
        <v>2809</v>
      </c>
      <c r="CM50" t="s">
        <v>2810</v>
      </c>
      <c r="CN50" t="s">
        <v>2811</v>
      </c>
      <c r="CO50" t="s">
        <v>2812</v>
      </c>
      <c r="CP50"/>
      <c r="CQ50"/>
      <c r="CR50" t="s">
        <v>1257</v>
      </c>
      <c r="CS50" t="s">
        <v>2813</v>
      </c>
      <c r="CT50" t="s">
        <v>2097</v>
      </c>
      <c r="CU50"/>
      <c r="CV50"/>
      <c r="CW50" t="s">
        <v>2814</v>
      </c>
      <c r="CX50"/>
      <c r="CY50" t="s">
        <v>2815</v>
      </c>
      <c r="CZ50"/>
      <c r="DA50"/>
      <c r="DB50" t="s">
        <v>1092</v>
      </c>
      <c r="DC50" t="s">
        <v>2816</v>
      </c>
      <c r="DD50" t="s">
        <v>2817</v>
      </c>
      <c r="DE50" t="s">
        <v>2818</v>
      </c>
      <c r="DF50"/>
      <c r="DG50"/>
      <c r="DH50"/>
      <c r="DI50"/>
      <c r="DJ50"/>
      <c r="DK50"/>
      <c r="DL50"/>
      <c r="DM50"/>
      <c r="DN50"/>
      <c r="DO50"/>
      <c r="DP50"/>
    </row>
    <row r="51" spans="2:120" ht="48" customHeight="1">
      <c r="B51" s="125"/>
      <c r="C51" s="215" t="s">
        <v>506</v>
      </c>
      <c r="D51" s="215"/>
      <c r="E51" s="215"/>
      <c r="F51" s="215"/>
      <c r="G51" s="215"/>
      <c r="H51" s="215"/>
      <c r="I51" s="215"/>
      <c r="J51" s="215"/>
      <c r="K51" s="215"/>
      <c r="L51" s="215"/>
      <c r="M51" s="215"/>
      <c r="N51" s="215"/>
      <c r="O51" s="215"/>
      <c r="P51" s="215"/>
      <c r="Q51" s="215"/>
      <c r="R51" s="215"/>
      <c r="S51" s="215"/>
      <c r="T51" s="215"/>
      <c r="U51" s="215"/>
      <c r="V51" s="215"/>
      <c r="W51" s="215"/>
      <c r="X51" s="215"/>
      <c r="Y51" s="215"/>
      <c r="Z51" s="215"/>
      <c r="AA51" s="215"/>
      <c r="AB51" s="215"/>
      <c r="AC51" s="215"/>
      <c r="AD51" s="126"/>
      <c r="AG51"/>
      <c r="AH51" s="175"/>
      <c r="AI51" s="175"/>
      <c r="AJ51" s="175"/>
      <c r="AK51" s="175"/>
      <c r="AL51" s="179" t="str">
        <f t="shared" si="0"/>
        <v/>
      </c>
      <c r="AM51" s="172" t="str">
        <f t="shared" si="1"/>
        <v/>
      </c>
      <c r="AN51"/>
      <c r="AO51"/>
      <c r="AP51">
        <v>49</v>
      </c>
      <c r="AQ51"/>
      <c r="AR51"/>
      <c r="AS51"/>
      <c r="AT51"/>
      <c r="AU51"/>
      <c r="AV51"/>
      <c r="AW51" t="s">
        <v>2819</v>
      </c>
      <c r="AX51" t="s">
        <v>2820</v>
      </c>
      <c r="AY51"/>
      <c r="AZ51"/>
      <c r="BA51"/>
      <c r="BB51" t="s">
        <v>2821</v>
      </c>
      <c r="BC51" t="s">
        <v>2822</v>
      </c>
      <c r="BD51" t="s">
        <v>2823</v>
      </c>
      <c r="BE51" t="s">
        <v>2824</v>
      </c>
      <c r="BF51" t="s">
        <v>2825</v>
      </c>
      <c r="BG51"/>
      <c r="BH51"/>
      <c r="BI51" t="s">
        <v>2826</v>
      </c>
      <c r="BJ51" t="s">
        <v>2827</v>
      </c>
      <c r="BK51" t="s">
        <v>2828</v>
      </c>
      <c r="BL51"/>
      <c r="BM51"/>
      <c r="BN51" t="s">
        <v>2829</v>
      </c>
      <c r="BO51"/>
      <c r="BP51" t="s">
        <v>2830</v>
      </c>
      <c r="BQ51"/>
      <c r="BR51"/>
      <c r="BS51" t="s">
        <v>2831</v>
      </c>
      <c r="BT51" t="s">
        <v>2832</v>
      </c>
      <c r="BU51" t="s">
        <v>2833</v>
      </c>
      <c r="BV51" t="s">
        <v>2834</v>
      </c>
      <c r="BW51"/>
      <c r="BX51"/>
      <c r="BY51"/>
      <c r="BZ51"/>
      <c r="CA51"/>
      <c r="CB51"/>
      <c r="CC51"/>
      <c r="CD51"/>
      <c r="CE51"/>
      <c r="CF51" t="s">
        <v>1523</v>
      </c>
      <c r="CG51" t="s">
        <v>2835</v>
      </c>
      <c r="CH51"/>
      <c r="CI51"/>
      <c r="CJ51"/>
      <c r="CK51" t="s">
        <v>2836</v>
      </c>
      <c r="CL51" t="s">
        <v>2837</v>
      </c>
      <c r="CM51" t="s">
        <v>947</v>
      </c>
      <c r="CN51" t="s">
        <v>2838</v>
      </c>
      <c r="CO51" t="s">
        <v>1732</v>
      </c>
      <c r="CP51"/>
      <c r="CQ51"/>
      <c r="CR51" t="s">
        <v>2227</v>
      </c>
      <c r="CS51" t="s">
        <v>2839</v>
      </c>
      <c r="CT51" t="s">
        <v>2840</v>
      </c>
      <c r="CU51"/>
      <c r="CV51"/>
      <c r="CW51" t="s">
        <v>2841</v>
      </c>
      <c r="CX51"/>
      <c r="CY51" t="s">
        <v>2842</v>
      </c>
      <c r="CZ51"/>
      <c r="DA51"/>
      <c r="DB51" t="s">
        <v>2843</v>
      </c>
      <c r="DC51" t="s">
        <v>2844</v>
      </c>
      <c r="DD51" t="s">
        <v>2845</v>
      </c>
      <c r="DE51" t="s">
        <v>2846</v>
      </c>
      <c r="DF51"/>
      <c r="DG51"/>
      <c r="DH51"/>
      <c r="DI51"/>
      <c r="DJ51"/>
      <c r="DK51"/>
      <c r="DL51"/>
      <c r="DM51"/>
      <c r="DN51"/>
      <c r="DO51"/>
      <c r="DP51"/>
    </row>
    <row r="52" spans="2:120" ht="6.75" customHeight="1">
      <c r="B52" s="125"/>
      <c r="C52" s="24"/>
      <c r="D52" s="24"/>
      <c r="E52" s="24"/>
      <c r="F52" s="24"/>
      <c r="G52" s="24"/>
      <c r="H52" s="24"/>
      <c r="I52" s="24"/>
      <c r="J52" s="24"/>
      <c r="K52" s="24"/>
      <c r="L52" s="24"/>
      <c r="M52" s="24"/>
      <c r="N52" s="24"/>
      <c r="O52" s="24"/>
      <c r="P52" s="24"/>
      <c r="Q52" s="24"/>
      <c r="R52" s="24"/>
      <c r="S52" s="24"/>
      <c r="T52" s="24"/>
      <c r="U52" s="24"/>
      <c r="V52" s="24"/>
      <c r="W52" s="24"/>
      <c r="X52" s="24"/>
      <c r="Y52" s="24"/>
      <c r="Z52" s="24"/>
      <c r="AA52" s="24"/>
      <c r="AB52" s="24"/>
      <c r="AC52" s="24"/>
      <c r="AD52" s="126"/>
      <c r="AG52"/>
      <c r="AH52" s="175"/>
      <c r="AI52" s="175"/>
      <c r="AJ52" s="175"/>
      <c r="AK52" s="175"/>
      <c r="AL52" s="179" t="str">
        <f t="shared" si="0"/>
        <v/>
      </c>
      <c r="AM52" s="172" t="str">
        <f t="shared" si="1"/>
        <v/>
      </c>
      <c r="AN52"/>
      <c r="AO52"/>
      <c r="AP52">
        <v>50</v>
      </c>
      <c r="AQ52"/>
      <c r="AR52"/>
      <c r="AS52"/>
      <c r="AT52"/>
      <c r="AU52"/>
      <c r="AV52"/>
      <c r="AW52" t="s">
        <v>2847</v>
      </c>
      <c r="AX52" t="s">
        <v>2848</v>
      </c>
      <c r="AY52"/>
      <c r="AZ52"/>
      <c r="BA52"/>
      <c r="BB52" t="s">
        <v>2849</v>
      </c>
      <c r="BC52" t="s">
        <v>2850</v>
      </c>
      <c r="BD52" t="s">
        <v>2851</v>
      </c>
      <c r="BE52" t="s">
        <v>2852</v>
      </c>
      <c r="BF52" t="s">
        <v>2853</v>
      </c>
      <c r="BG52"/>
      <c r="BH52"/>
      <c r="BI52" t="s">
        <v>2854</v>
      </c>
      <c r="BJ52" t="s">
        <v>2855</v>
      </c>
      <c r="BK52" t="s">
        <v>2856</v>
      </c>
      <c r="BL52"/>
      <c r="BM52"/>
      <c r="BN52" t="s">
        <v>2857</v>
      </c>
      <c r="BO52"/>
      <c r="BP52" t="s">
        <v>2858</v>
      </c>
      <c r="BQ52"/>
      <c r="BR52"/>
      <c r="BS52" t="s">
        <v>2859</v>
      </c>
      <c r="BT52" t="s">
        <v>2860</v>
      </c>
      <c r="BU52" t="s">
        <v>2861</v>
      </c>
      <c r="BV52" t="s">
        <v>2862</v>
      </c>
      <c r="BW52"/>
      <c r="BX52"/>
      <c r="BY52"/>
      <c r="BZ52"/>
      <c r="CA52"/>
      <c r="CB52"/>
      <c r="CC52"/>
      <c r="CD52"/>
      <c r="CE52"/>
      <c r="CF52" t="s">
        <v>2863</v>
      </c>
      <c r="CG52" t="s">
        <v>2864</v>
      </c>
      <c r="CH52"/>
      <c r="CI52"/>
      <c r="CJ52"/>
      <c r="CK52" t="s">
        <v>2865</v>
      </c>
      <c r="CL52" t="s">
        <v>2866</v>
      </c>
      <c r="CM52" t="s">
        <v>2867</v>
      </c>
      <c r="CN52" t="s">
        <v>2868</v>
      </c>
      <c r="CO52" t="s">
        <v>2869</v>
      </c>
      <c r="CP52"/>
      <c r="CQ52"/>
      <c r="CR52" t="s">
        <v>2870</v>
      </c>
      <c r="CS52" t="s">
        <v>2871</v>
      </c>
      <c r="CT52" t="s">
        <v>2872</v>
      </c>
      <c r="CU52"/>
      <c r="CV52"/>
      <c r="CW52" t="s">
        <v>2873</v>
      </c>
      <c r="CX52"/>
      <c r="CY52" t="s">
        <v>2874</v>
      </c>
      <c r="CZ52"/>
      <c r="DA52"/>
      <c r="DB52" t="s">
        <v>2875</v>
      </c>
      <c r="DC52" t="s">
        <v>2876</v>
      </c>
      <c r="DD52" t="s">
        <v>2877</v>
      </c>
      <c r="DE52" t="s">
        <v>2878</v>
      </c>
      <c r="DF52"/>
      <c r="DG52"/>
      <c r="DH52"/>
      <c r="DI52"/>
      <c r="DJ52"/>
      <c r="DK52"/>
      <c r="DL52"/>
      <c r="DM52"/>
      <c r="DN52"/>
      <c r="DO52"/>
      <c r="DP52"/>
    </row>
    <row r="53" spans="2:120" ht="36" customHeight="1">
      <c r="B53" s="125"/>
      <c r="C53" s="215" t="s">
        <v>507</v>
      </c>
      <c r="D53" s="215"/>
      <c r="E53" s="215"/>
      <c r="F53" s="215"/>
      <c r="G53" s="215"/>
      <c r="H53" s="215"/>
      <c r="I53" s="215"/>
      <c r="J53" s="215"/>
      <c r="K53" s="215"/>
      <c r="L53" s="215"/>
      <c r="M53" s="215"/>
      <c r="N53" s="215"/>
      <c r="O53" s="215"/>
      <c r="P53" s="215"/>
      <c r="Q53" s="215"/>
      <c r="R53" s="215"/>
      <c r="S53" s="215"/>
      <c r="T53" s="215"/>
      <c r="U53" s="215"/>
      <c r="V53" s="215"/>
      <c r="W53" s="215"/>
      <c r="X53" s="215"/>
      <c r="Y53" s="215"/>
      <c r="Z53" s="215"/>
      <c r="AA53" s="215"/>
      <c r="AB53" s="215"/>
      <c r="AC53" s="215"/>
      <c r="AD53" s="126"/>
      <c r="AG53"/>
      <c r="AH53" s="175"/>
      <c r="AI53" s="175"/>
      <c r="AJ53" s="175"/>
      <c r="AK53" s="175"/>
      <c r="AL53" s="179" t="str">
        <f t="shared" si="0"/>
        <v/>
      </c>
      <c r="AM53" s="172" t="str">
        <f t="shared" si="1"/>
        <v/>
      </c>
      <c r="AN53"/>
      <c r="AO53"/>
      <c r="AP53">
        <v>51</v>
      </c>
      <c r="AQ53"/>
      <c r="AR53"/>
      <c r="AS53"/>
      <c r="AT53"/>
      <c r="AU53"/>
      <c r="AV53"/>
      <c r="AW53" t="s">
        <v>2879</v>
      </c>
      <c r="AX53" t="s">
        <v>2880</v>
      </c>
      <c r="AY53"/>
      <c r="AZ53"/>
      <c r="BA53"/>
      <c r="BB53" t="s">
        <v>2881</v>
      </c>
      <c r="BC53" t="s">
        <v>2882</v>
      </c>
      <c r="BD53" t="s">
        <v>2883</v>
      </c>
      <c r="BE53" t="s">
        <v>2884</v>
      </c>
      <c r="BF53" t="s">
        <v>2885</v>
      </c>
      <c r="BG53"/>
      <c r="BH53"/>
      <c r="BI53" t="s">
        <v>2886</v>
      </c>
      <c r="BJ53" t="s">
        <v>2887</v>
      </c>
      <c r="BK53" t="s">
        <v>2888</v>
      </c>
      <c r="BL53"/>
      <c r="BM53"/>
      <c r="BN53" t="s">
        <v>2889</v>
      </c>
      <c r="BO53"/>
      <c r="BP53" t="s">
        <v>2890</v>
      </c>
      <c r="BQ53"/>
      <c r="BR53"/>
      <c r="BS53" t="s">
        <v>2891</v>
      </c>
      <c r="BT53" t="s">
        <v>2892</v>
      </c>
      <c r="BU53" t="s">
        <v>2893</v>
      </c>
      <c r="BV53" t="s">
        <v>2894</v>
      </c>
      <c r="BW53"/>
      <c r="BX53"/>
      <c r="BY53"/>
      <c r="BZ53"/>
      <c r="CA53"/>
      <c r="CB53"/>
      <c r="CC53"/>
      <c r="CD53"/>
      <c r="CE53"/>
      <c r="CF53" t="s">
        <v>2895</v>
      </c>
      <c r="CG53" t="s">
        <v>2896</v>
      </c>
      <c r="CH53"/>
      <c r="CI53"/>
      <c r="CJ53"/>
      <c r="CK53" t="s">
        <v>2897</v>
      </c>
      <c r="CL53" t="s">
        <v>2898</v>
      </c>
      <c r="CM53" t="s">
        <v>2899</v>
      </c>
      <c r="CN53" t="s">
        <v>2900</v>
      </c>
      <c r="CO53" t="s">
        <v>2901</v>
      </c>
      <c r="CP53"/>
      <c r="CQ53"/>
      <c r="CR53" t="s">
        <v>2902</v>
      </c>
      <c r="CS53" t="s">
        <v>2903</v>
      </c>
      <c r="CT53" t="s">
        <v>2904</v>
      </c>
      <c r="CU53"/>
      <c r="CV53"/>
      <c r="CW53" t="s">
        <v>2905</v>
      </c>
      <c r="CX53"/>
      <c r="CY53" t="s">
        <v>1898</v>
      </c>
      <c r="CZ53"/>
      <c r="DA53"/>
      <c r="DB53" t="s">
        <v>2906</v>
      </c>
      <c r="DC53" t="s">
        <v>2907</v>
      </c>
      <c r="DD53" t="s">
        <v>2908</v>
      </c>
      <c r="DE53" t="s">
        <v>2909</v>
      </c>
      <c r="DF53"/>
      <c r="DG53"/>
      <c r="DH53"/>
      <c r="DI53"/>
      <c r="DJ53"/>
      <c r="DK53"/>
      <c r="DL53"/>
      <c r="DM53"/>
      <c r="DN53"/>
      <c r="DO53"/>
      <c r="DP53"/>
    </row>
    <row r="54" spans="2:120" ht="6.75" customHeight="1">
      <c r="B54" s="125"/>
      <c r="C54" s="24"/>
      <c r="D54" s="24"/>
      <c r="E54" s="24"/>
      <c r="F54" s="24"/>
      <c r="G54" s="24"/>
      <c r="H54" s="24"/>
      <c r="I54" s="24"/>
      <c r="J54" s="24"/>
      <c r="K54" s="24"/>
      <c r="L54" s="24"/>
      <c r="M54" s="24"/>
      <c r="N54" s="24"/>
      <c r="O54" s="24"/>
      <c r="P54" s="24"/>
      <c r="Q54" s="24"/>
      <c r="R54" s="24"/>
      <c r="S54" s="24"/>
      <c r="T54" s="24"/>
      <c r="U54" s="24"/>
      <c r="V54" s="24"/>
      <c r="W54" s="24"/>
      <c r="X54" s="24"/>
      <c r="Y54" s="24"/>
      <c r="Z54" s="24"/>
      <c r="AA54" s="24"/>
      <c r="AB54" s="24"/>
      <c r="AC54" s="24"/>
      <c r="AD54" s="126"/>
      <c r="AG54"/>
      <c r="AH54" s="175"/>
      <c r="AI54" s="175"/>
      <c r="AJ54" s="175"/>
      <c r="AK54" s="175"/>
      <c r="AL54" s="179" t="str">
        <f t="shared" si="0"/>
        <v/>
      </c>
      <c r="AM54" s="172" t="str">
        <f t="shared" si="1"/>
        <v/>
      </c>
      <c r="AN54"/>
      <c r="AO54"/>
      <c r="AP54">
        <v>52</v>
      </c>
      <c r="AQ54"/>
      <c r="AR54"/>
      <c r="AS54"/>
      <c r="AT54"/>
      <c r="AU54"/>
      <c r="AV54"/>
      <c r="AW54" t="s">
        <v>2910</v>
      </c>
      <c r="AX54" t="s">
        <v>2911</v>
      </c>
      <c r="AY54"/>
      <c r="AZ54"/>
      <c r="BA54"/>
      <c r="BB54" t="s">
        <v>2912</v>
      </c>
      <c r="BC54" t="s">
        <v>2913</v>
      </c>
      <c r="BD54" t="s">
        <v>2914</v>
      </c>
      <c r="BE54" t="s">
        <v>2915</v>
      </c>
      <c r="BF54" t="s">
        <v>2916</v>
      </c>
      <c r="BG54"/>
      <c r="BH54"/>
      <c r="BI54" t="s">
        <v>2917</v>
      </c>
      <c r="BJ54" t="s">
        <v>2918</v>
      </c>
      <c r="BK54" t="s">
        <v>2919</v>
      </c>
      <c r="BL54"/>
      <c r="BM54"/>
      <c r="BN54" t="s">
        <v>2920</v>
      </c>
      <c r="BO54"/>
      <c r="BP54" t="s">
        <v>2921</v>
      </c>
      <c r="BQ54"/>
      <c r="BR54"/>
      <c r="BS54" t="s">
        <v>2922</v>
      </c>
      <c r="BT54" t="s">
        <v>2923</v>
      </c>
      <c r="BU54" t="s">
        <v>2924</v>
      </c>
      <c r="BV54" t="s">
        <v>2925</v>
      </c>
      <c r="BW54"/>
      <c r="BX54"/>
      <c r="BY54"/>
      <c r="BZ54"/>
      <c r="CA54"/>
      <c r="CB54"/>
      <c r="CC54"/>
      <c r="CD54"/>
      <c r="CE54"/>
      <c r="CF54" t="s">
        <v>2926</v>
      </c>
      <c r="CG54" t="s">
        <v>1629</v>
      </c>
      <c r="CH54"/>
      <c r="CI54"/>
      <c r="CJ54"/>
      <c r="CK54" t="s">
        <v>2927</v>
      </c>
      <c r="CL54" t="s">
        <v>2928</v>
      </c>
      <c r="CM54" t="s">
        <v>2929</v>
      </c>
      <c r="CN54" t="s">
        <v>2930</v>
      </c>
      <c r="CO54" t="s">
        <v>2931</v>
      </c>
      <c r="CP54"/>
      <c r="CQ54"/>
      <c r="CR54" t="s">
        <v>2932</v>
      </c>
      <c r="CS54" t="s">
        <v>2933</v>
      </c>
      <c r="CT54" t="s">
        <v>2934</v>
      </c>
      <c r="CU54"/>
      <c r="CV54"/>
      <c r="CW54" t="s">
        <v>2507</v>
      </c>
      <c r="CX54"/>
      <c r="CY54" t="s">
        <v>1489</v>
      </c>
      <c r="CZ54"/>
      <c r="DA54"/>
      <c r="DB54" t="s">
        <v>2935</v>
      </c>
      <c r="DC54" t="s">
        <v>2936</v>
      </c>
      <c r="DD54" t="s">
        <v>2937</v>
      </c>
      <c r="DE54" t="s">
        <v>2938</v>
      </c>
      <c r="DF54"/>
      <c r="DG54"/>
      <c r="DH54"/>
      <c r="DI54"/>
      <c r="DJ54"/>
      <c r="DK54"/>
      <c r="DL54"/>
      <c r="DM54"/>
      <c r="DN54"/>
      <c r="DO54"/>
      <c r="DP54"/>
    </row>
    <row r="55" spans="2:120" ht="72" customHeight="1">
      <c r="B55" s="125"/>
      <c r="C55" s="215" t="s">
        <v>581</v>
      </c>
      <c r="D55" s="215"/>
      <c r="E55" s="215"/>
      <c r="F55" s="215"/>
      <c r="G55" s="215"/>
      <c r="H55" s="215"/>
      <c r="I55" s="215"/>
      <c r="J55" s="215"/>
      <c r="K55" s="215"/>
      <c r="L55" s="215"/>
      <c r="M55" s="215"/>
      <c r="N55" s="215"/>
      <c r="O55" s="215"/>
      <c r="P55" s="215"/>
      <c r="Q55" s="215"/>
      <c r="R55" s="215"/>
      <c r="S55" s="215"/>
      <c r="T55" s="215"/>
      <c r="U55" s="215"/>
      <c r="V55" s="215"/>
      <c r="W55" s="215"/>
      <c r="X55" s="215"/>
      <c r="Y55" s="215"/>
      <c r="Z55" s="215"/>
      <c r="AA55" s="215"/>
      <c r="AB55" s="215"/>
      <c r="AC55" s="215"/>
      <c r="AD55" s="126"/>
      <c r="AG55"/>
      <c r="AH55" s="175"/>
      <c r="AI55" s="175"/>
      <c r="AJ55" s="175"/>
      <c r="AK55" s="175"/>
      <c r="AL55" s="179" t="str">
        <f t="shared" si="0"/>
        <v/>
      </c>
      <c r="AM55" s="172" t="str">
        <f t="shared" si="1"/>
        <v/>
      </c>
      <c r="AN55"/>
      <c r="AO55"/>
      <c r="AP55">
        <v>53</v>
      </c>
      <c r="AQ55"/>
      <c r="AR55"/>
      <c r="AS55"/>
      <c r="AT55"/>
      <c r="AU55"/>
      <c r="AV55"/>
      <c r="AW55" t="s">
        <v>2939</v>
      </c>
      <c r="AX55" t="s">
        <v>2940</v>
      </c>
      <c r="AY55"/>
      <c r="AZ55"/>
      <c r="BA55"/>
      <c r="BB55" t="s">
        <v>2941</v>
      </c>
      <c r="BC55" t="s">
        <v>2942</v>
      </c>
      <c r="BD55" t="s">
        <v>2943</v>
      </c>
      <c r="BE55" t="s">
        <v>2944</v>
      </c>
      <c r="BF55" t="s">
        <v>2945</v>
      </c>
      <c r="BG55"/>
      <c r="BH55"/>
      <c r="BI55">
        <v>19099</v>
      </c>
      <c r="BJ55" t="s">
        <v>2946</v>
      </c>
      <c r="BK55" t="s">
        <v>2947</v>
      </c>
      <c r="BL55"/>
      <c r="BM55"/>
      <c r="BN55" t="s">
        <v>2948</v>
      </c>
      <c r="BO55"/>
      <c r="BP55" t="s">
        <v>2949</v>
      </c>
      <c r="BQ55"/>
      <c r="BR55"/>
      <c r="BS55" t="s">
        <v>2950</v>
      </c>
      <c r="BT55" t="s">
        <v>2951</v>
      </c>
      <c r="BU55" t="s">
        <v>2952</v>
      </c>
      <c r="BV55" t="s">
        <v>2953</v>
      </c>
      <c r="BW55"/>
      <c r="BX55"/>
      <c r="BY55"/>
      <c r="BZ55"/>
      <c r="CA55"/>
      <c r="CB55"/>
      <c r="CC55"/>
      <c r="CD55"/>
      <c r="CE55"/>
      <c r="CF55" t="s">
        <v>2954</v>
      </c>
      <c r="CG55" t="s">
        <v>2955</v>
      </c>
      <c r="CH55"/>
      <c r="CI55"/>
      <c r="CJ55"/>
      <c r="CK55" t="s">
        <v>2956</v>
      </c>
      <c r="CL55" t="s">
        <v>2957</v>
      </c>
      <c r="CM55" t="s">
        <v>2958</v>
      </c>
      <c r="CN55" t="s">
        <v>2959</v>
      </c>
      <c r="CO55" t="s">
        <v>1092</v>
      </c>
      <c r="CP55"/>
      <c r="CQ55"/>
      <c r="CR55" t="s">
        <v>311</v>
      </c>
      <c r="CS55" t="s">
        <v>2960</v>
      </c>
      <c r="CT55" t="s">
        <v>2961</v>
      </c>
      <c r="CU55"/>
      <c r="CV55"/>
      <c r="CW55" t="s">
        <v>2962</v>
      </c>
      <c r="CX55"/>
      <c r="CY55" t="s">
        <v>2963</v>
      </c>
      <c r="CZ55"/>
      <c r="DA55"/>
      <c r="DB55" t="s">
        <v>2964</v>
      </c>
      <c r="DC55" t="s">
        <v>2965</v>
      </c>
      <c r="DD55" t="s">
        <v>2966</v>
      </c>
      <c r="DE55" t="s">
        <v>2967</v>
      </c>
      <c r="DF55"/>
      <c r="DG55"/>
      <c r="DH55"/>
      <c r="DI55"/>
      <c r="DJ55"/>
      <c r="DK55"/>
      <c r="DL55"/>
      <c r="DM55"/>
      <c r="DN55"/>
      <c r="DO55"/>
      <c r="DP55"/>
    </row>
    <row r="56" spans="2:120" ht="6.75" customHeight="1">
      <c r="B56" s="125"/>
      <c r="C56" s="24"/>
      <c r="D56" s="24"/>
      <c r="E56" s="24"/>
      <c r="F56" s="24"/>
      <c r="G56" s="24"/>
      <c r="H56" s="24"/>
      <c r="I56" s="24"/>
      <c r="J56" s="24"/>
      <c r="K56" s="24"/>
      <c r="L56" s="24"/>
      <c r="M56" s="24"/>
      <c r="N56" s="24"/>
      <c r="O56" s="24"/>
      <c r="P56" s="24"/>
      <c r="Q56" s="24"/>
      <c r="R56" s="24"/>
      <c r="S56" s="24"/>
      <c r="T56" s="24"/>
      <c r="U56" s="24"/>
      <c r="V56" s="24"/>
      <c r="W56" s="24"/>
      <c r="X56" s="24"/>
      <c r="Y56" s="24"/>
      <c r="Z56" s="24"/>
      <c r="AA56" s="24"/>
      <c r="AB56" s="24"/>
      <c r="AC56" s="24"/>
      <c r="AD56" s="126"/>
      <c r="AG56"/>
      <c r="AH56" s="175"/>
      <c r="AI56" s="175"/>
      <c r="AJ56" s="175"/>
      <c r="AK56" s="175"/>
      <c r="AL56" s="179" t="str">
        <f t="shared" si="0"/>
        <v/>
      </c>
      <c r="AM56" s="172" t="str">
        <f t="shared" si="1"/>
        <v/>
      </c>
      <c r="AN56"/>
      <c r="AO56"/>
      <c r="AP56">
        <v>54</v>
      </c>
      <c r="AQ56"/>
      <c r="AR56"/>
      <c r="AS56"/>
      <c r="AT56"/>
      <c r="AU56"/>
      <c r="AV56"/>
      <c r="AW56" t="s">
        <v>2968</v>
      </c>
      <c r="AX56" t="s">
        <v>2969</v>
      </c>
      <c r="AY56"/>
      <c r="AZ56"/>
      <c r="BA56"/>
      <c r="BB56" t="s">
        <v>2970</v>
      </c>
      <c r="BC56" t="s">
        <v>2971</v>
      </c>
      <c r="BD56" t="s">
        <v>2972</v>
      </c>
      <c r="BE56" t="s">
        <v>2973</v>
      </c>
      <c r="BF56" t="s">
        <v>2974</v>
      </c>
      <c r="BG56"/>
      <c r="BH56"/>
      <c r="BI56"/>
      <c r="BJ56" t="s">
        <v>2975</v>
      </c>
      <c r="BK56" t="s">
        <v>2976</v>
      </c>
      <c r="BL56"/>
      <c r="BM56"/>
      <c r="BN56" t="s">
        <v>2977</v>
      </c>
      <c r="BO56"/>
      <c r="BP56" t="s">
        <v>2978</v>
      </c>
      <c r="BQ56"/>
      <c r="BR56"/>
      <c r="BS56" t="s">
        <v>2979</v>
      </c>
      <c r="BT56" t="s">
        <v>2980</v>
      </c>
      <c r="BU56" t="s">
        <v>2981</v>
      </c>
      <c r="BV56" t="s">
        <v>2982</v>
      </c>
      <c r="BW56"/>
      <c r="BX56"/>
      <c r="BY56"/>
      <c r="BZ56"/>
      <c r="CA56"/>
      <c r="CB56"/>
      <c r="CC56"/>
      <c r="CD56"/>
      <c r="CE56"/>
      <c r="CF56" t="s">
        <v>2983</v>
      </c>
      <c r="CG56" t="s">
        <v>2984</v>
      </c>
      <c r="CH56"/>
      <c r="CI56"/>
      <c r="CJ56"/>
      <c r="CK56" t="s">
        <v>2985</v>
      </c>
      <c r="CL56" t="s">
        <v>2986</v>
      </c>
      <c r="CM56" t="s">
        <v>2987</v>
      </c>
      <c r="CN56" t="s">
        <v>2069</v>
      </c>
      <c r="CO56" t="s">
        <v>2988</v>
      </c>
      <c r="CP56"/>
      <c r="CQ56"/>
      <c r="CR56"/>
      <c r="CS56" t="s">
        <v>2989</v>
      </c>
      <c r="CT56" t="s">
        <v>2990</v>
      </c>
      <c r="CU56"/>
      <c r="CV56"/>
      <c r="CW56" t="s">
        <v>2991</v>
      </c>
      <c r="CX56"/>
      <c r="CY56" t="s">
        <v>2992</v>
      </c>
      <c r="CZ56"/>
      <c r="DA56"/>
      <c r="DB56" t="s">
        <v>2993</v>
      </c>
      <c r="DC56" t="s">
        <v>2994</v>
      </c>
      <c r="DD56" t="s">
        <v>2995</v>
      </c>
      <c r="DE56" t="s">
        <v>2996</v>
      </c>
      <c r="DF56"/>
      <c r="DG56"/>
      <c r="DH56"/>
      <c r="DI56"/>
      <c r="DJ56"/>
      <c r="DK56"/>
      <c r="DL56"/>
      <c r="DM56"/>
      <c r="DN56"/>
      <c r="DO56"/>
      <c r="DP56"/>
    </row>
    <row r="57" spans="2:120" ht="60" customHeight="1">
      <c r="B57" s="125"/>
      <c r="C57" s="215" t="s">
        <v>582</v>
      </c>
      <c r="D57" s="215"/>
      <c r="E57" s="215"/>
      <c r="F57" s="215"/>
      <c r="G57" s="215"/>
      <c r="H57" s="215"/>
      <c r="I57" s="215"/>
      <c r="J57" s="215"/>
      <c r="K57" s="215"/>
      <c r="L57" s="215"/>
      <c r="M57" s="215"/>
      <c r="N57" s="215"/>
      <c r="O57" s="215"/>
      <c r="P57" s="215"/>
      <c r="Q57" s="215"/>
      <c r="R57" s="215"/>
      <c r="S57" s="215"/>
      <c r="T57" s="215"/>
      <c r="U57" s="215"/>
      <c r="V57" s="215"/>
      <c r="W57" s="215"/>
      <c r="X57" s="215"/>
      <c r="Y57" s="215"/>
      <c r="Z57" s="215"/>
      <c r="AA57" s="215"/>
      <c r="AB57" s="215"/>
      <c r="AC57" s="215"/>
      <c r="AD57" s="126"/>
      <c r="AG57"/>
      <c r="AH57" s="175"/>
      <c r="AI57" s="175"/>
      <c r="AJ57" s="175"/>
      <c r="AK57" s="175"/>
      <c r="AL57" s="179" t="str">
        <f t="shared" si="0"/>
        <v/>
      </c>
      <c r="AM57" s="172" t="str">
        <f t="shared" si="1"/>
        <v/>
      </c>
      <c r="AN57"/>
      <c r="AO57"/>
      <c r="AP57">
        <v>55</v>
      </c>
      <c r="AQ57"/>
      <c r="AR57"/>
      <c r="AS57"/>
      <c r="AT57"/>
      <c r="AU57"/>
      <c r="AV57"/>
      <c r="AW57" t="s">
        <v>2997</v>
      </c>
      <c r="AX57" t="s">
        <v>2998</v>
      </c>
      <c r="AY57"/>
      <c r="AZ57"/>
      <c r="BA57"/>
      <c r="BB57" t="s">
        <v>2999</v>
      </c>
      <c r="BC57" t="s">
        <v>3000</v>
      </c>
      <c r="BD57" t="s">
        <v>3001</v>
      </c>
      <c r="BE57" t="s">
        <v>3002</v>
      </c>
      <c r="BF57" t="s">
        <v>3003</v>
      </c>
      <c r="BG57"/>
      <c r="BH57"/>
      <c r="BI57"/>
      <c r="BJ57" t="s">
        <v>3004</v>
      </c>
      <c r="BK57" t="s">
        <v>3005</v>
      </c>
      <c r="BL57"/>
      <c r="BM57"/>
      <c r="BN57" t="s">
        <v>3006</v>
      </c>
      <c r="BO57"/>
      <c r="BP57" t="s">
        <v>3007</v>
      </c>
      <c r="BQ57"/>
      <c r="BR57"/>
      <c r="BS57" t="s">
        <v>3008</v>
      </c>
      <c r="BT57" t="s">
        <v>3009</v>
      </c>
      <c r="BU57" t="s">
        <v>3010</v>
      </c>
      <c r="BV57" t="s">
        <v>3011</v>
      </c>
      <c r="BW57"/>
      <c r="BX57"/>
      <c r="BY57"/>
      <c r="BZ57"/>
      <c r="CA57"/>
      <c r="CB57"/>
      <c r="CC57"/>
      <c r="CD57"/>
      <c r="CE57"/>
      <c r="CF57" t="s">
        <v>2470</v>
      </c>
      <c r="CG57" t="s">
        <v>3012</v>
      </c>
      <c r="CH57"/>
      <c r="CI57"/>
      <c r="CJ57"/>
      <c r="CK57" t="s">
        <v>3013</v>
      </c>
      <c r="CL57" t="s">
        <v>3014</v>
      </c>
      <c r="CM57" t="s">
        <v>3015</v>
      </c>
      <c r="CN57" t="s">
        <v>2384</v>
      </c>
      <c r="CO57" t="s">
        <v>1600</v>
      </c>
      <c r="CP57"/>
      <c r="CQ57"/>
      <c r="CR57"/>
      <c r="CS57" t="s">
        <v>3016</v>
      </c>
      <c r="CT57" t="s">
        <v>3017</v>
      </c>
      <c r="CU57"/>
      <c r="CV57"/>
      <c r="CW57" t="s">
        <v>3018</v>
      </c>
      <c r="CX57"/>
      <c r="CY57" t="s">
        <v>3019</v>
      </c>
      <c r="CZ57"/>
      <c r="DA57"/>
      <c r="DB57" t="s">
        <v>3020</v>
      </c>
      <c r="DC57" t="s">
        <v>3021</v>
      </c>
      <c r="DD57" t="s">
        <v>3022</v>
      </c>
      <c r="DE57" t="s">
        <v>2507</v>
      </c>
      <c r="DF57"/>
      <c r="DG57"/>
      <c r="DH57"/>
      <c r="DI57"/>
      <c r="DJ57"/>
      <c r="DK57"/>
      <c r="DL57"/>
      <c r="DM57"/>
      <c r="DN57"/>
      <c r="DO57"/>
      <c r="DP57"/>
    </row>
    <row r="58" spans="2:120" ht="6.75" customHeight="1">
      <c r="B58" s="125"/>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c r="AD58" s="126"/>
      <c r="AG58"/>
      <c r="AH58" s="175"/>
      <c r="AI58" s="175"/>
      <c r="AJ58" s="175"/>
      <c r="AK58" s="175"/>
      <c r="AL58" s="179" t="str">
        <f t="shared" si="0"/>
        <v/>
      </c>
      <c r="AM58" s="172" t="str">
        <f t="shared" si="1"/>
        <v/>
      </c>
      <c r="AN58"/>
      <c r="AO58"/>
      <c r="AP58">
        <v>56</v>
      </c>
      <c r="AQ58"/>
      <c r="AR58"/>
      <c r="AS58"/>
      <c r="AT58"/>
      <c r="AU58"/>
      <c r="AV58"/>
      <c r="AW58" t="s">
        <v>3023</v>
      </c>
      <c r="AX58" t="s">
        <v>3024</v>
      </c>
      <c r="AY58"/>
      <c r="AZ58"/>
      <c r="BA58"/>
      <c r="BB58" t="s">
        <v>3025</v>
      </c>
      <c r="BC58" t="s">
        <v>3026</v>
      </c>
      <c r="BD58" t="s">
        <v>3027</v>
      </c>
      <c r="BE58" t="s">
        <v>3028</v>
      </c>
      <c r="BF58" t="s">
        <v>3029</v>
      </c>
      <c r="BG58"/>
      <c r="BH58"/>
      <c r="BI58"/>
      <c r="BJ58" t="s">
        <v>3030</v>
      </c>
      <c r="BK58" t="s">
        <v>3031</v>
      </c>
      <c r="BL58"/>
      <c r="BM58"/>
      <c r="BN58" t="s">
        <v>3032</v>
      </c>
      <c r="BO58"/>
      <c r="BP58" t="s">
        <v>3033</v>
      </c>
      <c r="BQ58"/>
      <c r="BR58"/>
      <c r="BS58" t="s">
        <v>3034</v>
      </c>
      <c r="BT58" t="s">
        <v>3035</v>
      </c>
      <c r="BU58" t="s">
        <v>3036</v>
      </c>
      <c r="BV58" t="s">
        <v>3037</v>
      </c>
      <c r="BW58"/>
      <c r="BX58"/>
      <c r="BY58"/>
      <c r="BZ58"/>
      <c r="CA58"/>
      <c r="CB58"/>
      <c r="CC58"/>
      <c r="CD58"/>
      <c r="CE58"/>
      <c r="CF58" t="s">
        <v>3038</v>
      </c>
      <c r="CG58" t="s">
        <v>3039</v>
      </c>
      <c r="CH58"/>
      <c r="CI58"/>
      <c r="CJ58"/>
      <c r="CK58" t="s">
        <v>3040</v>
      </c>
      <c r="CL58" t="s">
        <v>3041</v>
      </c>
      <c r="CM58" t="s">
        <v>2432</v>
      </c>
      <c r="CN58" t="s">
        <v>3042</v>
      </c>
      <c r="CO58" t="s">
        <v>3043</v>
      </c>
      <c r="CP58"/>
      <c r="CQ58"/>
      <c r="CR58"/>
      <c r="CS58" t="s">
        <v>3044</v>
      </c>
      <c r="CT58" t="s">
        <v>3045</v>
      </c>
      <c r="CU58"/>
      <c r="CV58"/>
      <c r="CW58" t="s">
        <v>2496</v>
      </c>
      <c r="CX58"/>
      <c r="CY58" t="s">
        <v>3046</v>
      </c>
      <c r="CZ58"/>
      <c r="DA58"/>
      <c r="DB58" t="s">
        <v>3047</v>
      </c>
      <c r="DC58" t="s">
        <v>3048</v>
      </c>
      <c r="DD58" t="s">
        <v>3049</v>
      </c>
      <c r="DE58" t="s">
        <v>3050</v>
      </c>
      <c r="DF58"/>
      <c r="DG58"/>
      <c r="DH58"/>
      <c r="DI58"/>
      <c r="DJ58"/>
      <c r="DK58"/>
      <c r="DL58"/>
      <c r="DM58"/>
      <c r="DN58"/>
      <c r="DO58"/>
      <c r="DP58"/>
    </row>
    <row r="59" spans="2:120" ht="15" customHeight="1">
      <c r="B59" s="125"/>
      <c r="C59" s="215" t="s">
        <v>413</v>
      </c>
      <c r="D59" s="215"/>
      <c r="E59" s="215"/>
      <c r="F59" s="215"/>
      <c r="G59" s="215"/>
      <c r="H59" s="215"/>
      <c r="I59" s="215"/>
      <c r="J59" s="215"/>
      <c r="K59" s="215"/>
      <c r="L59" s="215"/>
      <c r="M59" s="215"/>
      <c r="N59" s="215"/>
      <c r="O59" s="215"/>
      <c r="P59" s="215"/>
      <c r="Q59" s="215"/>
      <c r="R59" s="215"/>
      <c r="S59" s="215"/>
      <c r="T59" s="215"/>
      <c r="U59" s="215"/>
      <c r="V59" s="215"/>
      <c r="W59" s="215"/>
      <c r="X59" s="215"/>
      <c r="Y59" s="215"/>
      <c r="Z59" s="215"/>
      <c r="AA59" s="215"/>
      <c r="AB59" s="215"/>
      <c r="AC59" s="215"/>
      <c r="AD59" s="126"/>
      <c r="AG59"/>
      <c r="AH59" s="175"/>
      <c r="AI59" s="175"/>
      <c r="AJ59" s="175"/>
      <c r="AK59" s="175"/>
      <c r="AL59" s="179" t="str">
        <f t="shared" si="0"/>
        <v/>
      </c>
      <c r="AM59" s="172" t="str">
        <f t="shared" si="1"/>
        <v/>
      </c>
      <c r="AN59"/>
      <c r="AO59"/>
      <c r="AP59">
        <v>57</v>
      </c>
      <c r="AQ59"/>
      <c r="AR59"/>
      <c r="AS59"/>
      <c r="AT59"/>
      <c r="AU59"/>
      <c r="AV59"/>
      <c r="AW59" t="s">
        <v>3051</v>
      </c>
      <c r="AX59" t="s">
        <v>3052</v>
      </c>
      <c r="AY59"/>
      <c r="AZ59"/>
      <c r="BA59"/>
      <c r="BB59" t="s">
        <v>3053</v>
      </c>
      <c r="BC59" t="s">
        <v>3054</v>
      </c>
      <c r="BD59" t="s">
        <v>3055</v>
      </c>
      <c r="BE59" t="s">
        <v>3056</v>
      </c>
      <c r="BF59" t="s">
        <v>3057</v>
      </c>
      <c r="BG59"/>
      <c r="BH59"/>
      <c r="BI59"/>
      <c r="BJ59" t="s">
        <v>3058</v>
      </c>
      <c r="BK59" t="s">
        <v>3059</v>
      </c>
      <c r="BL59"/>
      <c r="BM59"/>
      <c r="BN59" t="s">
        <v>3060</v>
      </c>
      <c r="BO59"/>
      <c r="BP59" t="s">
        <v>3061</v>
      </c>
      <c r="BQ59"/>
      <c r="BR59"/>
      <c r="BS59" t="s">
        <v>3062</v>
      </c>
      <c r="BT59" t="s">
        <v>3063</v>
      </c>
      <c r="BU59" t="s">
        <v>3064</v>
      </c>
      <c r="BV59" t="s">
        <v>3065</v>
      </c>
      <c r="BW59"/>
      <c r="BX59"/>
      <c r="BY59"/>
      <c r="BZ59"/>
      <c r="CA59"/>
      <c r="CB59"/>
      <c r="CC59"/>
      <c r="CD59"/>
      <c r="CE59"/>
      <c r="CF59" t="s">
        <v>3066</v>
      </c>
      <c r="CG59" t="s">
        <v>1489</v>
      </c>
      <c r="CH59"/>
      <c r="CI59"/>
      <c r="CJ59"/>
      <c r="CK59" t="s">
        <v>3067</v>
      </c>
      <c r="CL59" t="s">
        <v>3068</v>
      </c>
      <c r="CM59" t="s">
        <v>1483</v>
      </c>
      <c r="CN59" t="s">
        <v>1600</v>
      </c>
      <c r="CO59" t="s">
        <v>3069</v>
      </c>
      <c r="CP59"/>
      <c r="CQ59"/>
      <c r="CR59"/>
      <c r="CS59" t="s">
        <v>3070</v>
      </c>
      <c r="CT59" t="s">
        <v>3071</v>
      </c>
      <c r="CU59"/>
      <c r="CV59"/>
      <c r="CW59" t="s">
        <v>3072</v>
      </c>
      <c r="CX59"/>
      <c r="CY59" t="s">
        <v>3073</v>
      </c>
      <c r="CZ59"/>
      <c r="DA59"/>
      <c r="DB59" t="s">
        <v>3074</v>
      </c>
      <c r="DC59" t="s">
        <v>3075</v>
      </c>
      <c r="DD59" t="s">
        <v>3076</v>
      </c>
      <c r="DE59" t="s">
        <v>2234</v>
      </c>
      <c r="DF59"/>
      <c r="DG59"/>
      <c r="DH59"/>
      <c r="DI59"/>
      <c r="DJ59"/>
      <c r="DK59"/>
      <c r="DL59"/>
      <c r="DM59"/>
      <c r="DN59"/>
      <c r="DO59"/>
      <c r="DP59"/>
    </row>
    <row r="60" spans="2:120" ht="6.75" customHeight="1">
      <c r="B60" s="125"/>
      <c r="C60" s="24"/>
      <c r="D60" s="24"/>
      <c r="E60" s="24"/>
      <c r="F60" s="24"/>
      <c r="G60" s="24"/>
      <c r="H60" s="24"/>
      <c r="I60" s="24"/>
      <c r="J60" s="24"/>
      <c r="K60" s="24"/>
      <c r="L60" s="24"/>
      <c r="M60" s="24"/>
      <c r="N60" s="24"/>
      <c r="O60" s="24"/>
      <c r="P60" s="24"/>
      <c r="Q60" s="24"/>
      <c r="R60" s="24"/>
      <c r="S60" s="24"/>
      <c r="T60" s="24"/>
      <c r="U60" s="24"/>
      <c r="V60" s="24"/>
      <c r="W60" s="24"/>
      <c r="X60" s="24"/>
      <c r="Y60" s="24"/>
      <c r="Z60" s="24"/>
      <c r="AA60" s="24"/>
      <c r="AB60" s="24"/>
      <c r="AC60" s="24"/>
      <c r="AD60" s="126"/>
      <c r="AG60"/>
      <c r="AH60" s="175"/>
      <c r="AI60" s="175"/>
      <c r="AJ60" s="175"/>
      <c r="AK60" s="175"/>
      <c r="AL60" s="179" t="str">
        <f t="shared" si="0"/>
        <v/>
      </c>
      <c r="AM60" s="172" t="str">
        <f t="shared" si="1"/>
        <v/>
      </c>
      <c r="AN60"/>
      <c r="AO60"/>
      <c r="AP60">
        <v>58</v>
      </c>
      <c r="AQ60"/>
      <c r="AR60"/>
      <c r="AS60"/>
      <c r="AT60"/>
      <c r="AU60"/>
      <c r="AV60"/>
      <c r="AW60" t="s">
        <v>3077</v>
      </c>
      <c r="AX60" t="s">
        <v>3078</v>
      </c>
      <c r="AY60"/>
      <c r="AZ60"/>
      <c r="BA60"/>
      <c r="BB60" t="s">
        <v>3079</v>
      </c>
      <c r="BC60" t="s">
        <v>3080</v>
      </c>
      <c r="BD60" t="s">
        <v>3081</v>
      </c>
      <c r="BE60" t="s">
        <v>3082</v>
      </c>
      <c r="BF60" t="s">
        <v>3083</v>
      </c>
      <c r="BG60"/>
      <c r="BH60"/>
      <c r="BI60"/>
      <c r="BJ60" t="s">
        <v>3084</v>
      </c>
      <c r="BK60" t="s">
        <v>3085</v>
      </c>
      <c r="BL60"/>
      <c r="BM60"/>
      <c r="BN60" t="s">
        <v>3086</v>
      </c>
      <c r="BO60"/>
      <c r="BP60" t="s">
        <v>3087</v>
      </c>
      <c r="BQ60"/>
      <c r="BR60"/>
      <c r="BS60" t="s">
        <v>3088</v>
      </c>
      <c r="BT60" t="s">
        <v>3089</v>
      </c>
      <c r="BU60" t="s">
        <v>3090</v>
      </c>
      <c r="BV60" t="s">
        <v>3091</v>
      </c>
      <c r="BW60"/>
      <c r="BX60"/>
      <c r="BY60"/>
      <c r="BZ60"/>
      <c r="CA60"/>
      <c r="CB60"/>
      <c r="CC60"/>
      <c r="CD60"/>
      <c r="CE60"/>
      <c r="CF60" t="s">
        <v>3092</v>
      </c>
      <c r="CG60" t="s">
        <v>3093</v>
      </c>
      <c r="CH60"/>
      <c r="CI60"/>
      <c r="CJ60"/>
      <c r="CK60" t="s">
        <v>3094</v>
      </c>
      <c r="CL60" t="s">
        <v>3095</v>
      </c>
      <c r="CM60" t="s">
        <v>3096</v>
      </c>
      <c r="CN60" t="s">
        <v>3097</v>
      </c>
      <c r="CO60" t="s">
        <v>3098</v>
      </c>
      <c r="CP60"/>
      <c r="CQ60"/>
      <c r="CR60"/>
      <c r="CS60" t="s">
        <v>3099</v>
      </c>
      <c r="CT60" t="s">
        <v>3100</v>
      </c>
      <c r="CU60"/>
      <c r="CV60"/>
      <c r="CW60" t="s">
        <v>3101</v>
      </c>
      <c r="CX60"/>
      <c r="CY60" t="s">
        <v>3102</v>
      </c>
      <c r="CZ60"/>
      <c r="DA60"/>
      <c r="DB60" t="s">
        <v>3103</v>
      </c>
      <c r="DC60" t="s">
        <v>3104</v>
      </c>
      <c r="DD60" t="s">
        <v>3105</v>
      </c>
      <c r="DE60" t="s">
        <v>3106</v>
      </c>
      <c r="DF60"/>
      <c r="DG60"/>
      <c r="DH60"/>
      <c r="DI60"/>
      <c r="DJ60"/>
      <c r="DK60"/>
      <c r="DL60"/>
      <c r="DM60"/>
      <c r="DN60"/>
      <c r="DO60"/>
      <c r="DP60"/>
    </row>
    <row r="61" spans="2:120" ht="84" customHeight="1">
      <c r="B61" s="125"/>
      <c r="C61" s="24"/>
      <c r="D61" s="215" t="s">
        <v>501</v>
      </c>
      <c r="E61" s="215"/>
      <c r="F61" s="215"/>
      <c r="G61" s="215"/>
      <c r="H61" s="215"/>
      <c r="I61" s="215"/>
      <c r="J61" s="215"/>
      <c r="K61" s="215"/>
      <c r="L61" s="215"/>
      <c r="M61" s="215"/>
      <c r="N61" s="215"/>
      <c r="O61" s="215"/>
      <c r="P61" s="215"/>
      <c r="Q61" s="215"/>
      <c r="R61" s="215"/>
      <c r="S61" s="215"/>
      <c r="T61" s="215"/>
      <c r="U61" s="215"/>
      <c r="V61" s="215"/>
      <c r="W61" s="215"/>
      <c r="X61" s="215"/>
      <c r="Y61" s="215"/>
      <c r="Z61" s="215"/>
      <c r="AA61" s="215"/>
      <c r="AB61" s="215"/>
      <c r="AC61" s="215"/>
      <c r="AD61" s="126"/>
      <c r="AG61"/>
      <c r="AH61" s="175"/>
      <c r="AI61" s="175"/>
      <c r="AJ61" s="175"/>
      <c r="AK61" s="175"/>
      <c r="AL61" s="179" t="str">
        <f t="shared" si="0"/>
        <v/>
      </c>
      <c r="AM61" s="172" t="str">
        <f t="shared" si="1"/>
        <v/>
      </c>
      <c r="AN61"/>
      <c r="AO61"/>
      <c r="AP61">
        <v>59</v>
      </c>
      <c r="AQ61"/>
      <c r="AR61"/>
      <c r="AS61"/>
      <c r="AT61"/>
      <c r="AU61"/>
      <c r="AV61"/>
      <c r="AW61" t="s">
        <v>3107</v>
      </c>
      <c r="AX61" t="s">
        <v>3108</v>
      </c>
      <c r="AY61"/>
      <c r="AZ61"/>
      <c r="BA61"/>
      <c r="BB61" t="s">
        <v>3109</v>
      </c>
      <c r="BC61" t="s">
        <v>3110</v>
      </c>
      <c r="BD61" t="s">
        <v>3111</v>
      </c>
      <c r="BE61" t="s">
        <v>3112</v>
      </c>
      <c r="BF61" t="s">
        <v>3113</v>
      </c>
      <c r="BG61"/>
      <c r="BH61"/>
      <c r="BI61"/>
      <c r="BJ61" t="s">
        <v>3114</v>
      </c>
      <c r="BK61" t="s">
        <v>3115</v>
      </c>
      <c r="BL61"/>
      <c r="BM61"/>
      <c r="BN61" t="s">
        <v>3116</v>
      </c>
      <c r="BO61"/>
      <c r="BP61" t="s">
        <v>3117</v>
      </c>
      <c r="BQ61"/>
      <c r="BR61"/>
      <c r="BS61" t="s">
        <v>3118</v>
      </c>
      <c r="BT61" t="s">
        <v>3119</v>
      </c>
      <c r="BU61" t="s">
        <v>3120</v>
      </c>
      <c r="BV61" t="s">
        <v>3121</v>
      </c>
      <c r="BW61"/>
      <c r="BX61"/>
      <c r="BY61"/>
      <c r="BZ61"/>
      <c r="CA61"/>
      <c r="CB61"/>
      <c r="CC61"/>
      <c r="CD61"/>
      <c r="CE61"/>
      <c r="CF61" t="s">
        <v>3122</v>
      </c>
      <c r="CG61" t="s">
        <v>3123</v>
      </c>
      <c r="CH61"/>
      <c r="CI61"/>
      <c r="CJ61"/>
      <c r="CK61" t="s">
        <v>3124</v>
      </c>
      <c r="CL61" t="s">
        <v>3125</v>
      </c>
      <c r="CM61" t="s">
        <v>3126</v>
      </c>
      <c r="CN61" t="s">
        <v>3127</v>
      </c>
      <c r="CO61" t="s">
        <v>3128</v>
      </c>
      <c r="CP61"/>
      <c r="CQ61"/>
      <c r="CR61"/>
      <c r="CS61" t="s">
        <v>3129</v>
      </c>
      <c r="CT61" t="s">
        <v>3130</v>
      </c>
      <c r="CU61"/>
      <c r="CV61"/>
      <c r="CW61" t="s">
        <v>3131</v>
      </c>
      <c r="CX61"/>
      <c r="CY61" t="s">
        <v>3132</v>
      </c>
      <c r="CZ61"/>
      <c r="DA61"/>
      <c r="DB61" t="s">
        <v>3133</v>
      </c>
      <c r="DC61" t="s">
        <v>3134</v>
      </c>
      <c r="DD61" t="s">
        <v>3135</v>
      </c>
      <c r="DE61" t="s">
        <v>3136</v>
      </c>
      <c r="DF61"/>
      <c r="DG61"/>
      <c r="DH61"/>
      <c r="DI61"/>
      <c r="DJ61"/>
      <c r="DK61"/>
      <c r="DL61"/>
      <c r="DM61"/>
      <c r="DN61"/>
      <c r="DO61"/>
      <c r="DP61"/>
    </row>
    <row r="62" spans="2:120" ht="6.75" customHeight="1">
      <c r="B62" s="125"/>
      <c r="C62" s="24"/>
      <c r="D62" s="24"/>
      <c r="E62" s="24"/>
      <c r="F62" s="24"/>
      <c r="G62" s="24"/>
      <c r="H62" s="24"/>
      <c r="I62" s="24"/>
      <c r="J62" s="24"/>
      <c r="K62" s="24"/>
      <c r="L62" s="24"/>
      <c r="M62" s="24"/>
      <c r="N62" s="24"/>
      <c r="O62" s="24"/>
      <c r="P62" s="24"/>
      <c r="Q62" s="24"/>
      <c r="R62" s="24"/>
      <c r="S62" s="24"/>
      <c r="T62" s="24"/>
      <c r="U62" s="24"/>
      <c r="V62" s="24"/>
      <c r="W62" s="24"/>
      <c r="X62" s="24"/>
      <c r="Y62" s="24"/>
      <c r="Z62" s="24"/>
      <c r="AA62" s="24"/>
      <c r="AB62" s="24"/>
      <c r="AC62" s="24"/>
      <c r="AD62" s="126"/>
      <c r="AG62"/>
      <c r="AH62" s="175"/>
      <c r="AI62" s="175"/>
      <c r="AJ62" s="175"/>
      <c r="AK62" s="175"/>
      <c r="AL62" s="179" t="str">
        <f t="shared" si="0"/>
        <v/>
      </c>
      <c r="AM62" s="172" t="str">
        <f t="shared" si="1"/>
        <v/>
      </c>
      <c r="AN62"/>
      <c r="AO62"/>
      <c r="AP62">
        <v>60</v>
      </c>
      <c r="AQ62"/>
      <c r="AR62"/>
      <c r="AS62"/>
      <c r="AT62"/>
      <c r="AU62"/>
      <c r="AV62"/>
      <c r="AW62" t="s">
        <v>3137</v>
      </c>
      <c r="AX62" t="s">
        <v>3138</v>
      </c>
      <c r="AY62"/>
      <c r="AZ62"/>
      <c r="BA62"/>
      <c r="BB62" t="s">
        <v>3139</v>
      </c>
      <c r="BC62" t="s">
        <v>3140</v>
      </c>
      <c r="BD62" t="s">
        <v>3141</v>
      </c>
      <c r="BE62" t="s">
        <v>3142</v>
      </c>
      <c r="BF62" t="s">
        <v>3143</v>
      </c>
      <c r="BG62"/>
      <c r="BH62"/>
      <c r="BI62"/>
      <c r="BJ62" t="s">
        <v>3144</v>
      </c>
      <c r="BK62" t="s">
        <v>3145</v>
      </c>
      <c r="BL62"/>
      <c r="BM62"/>
      <c r="BN62">
        <v>24099</v>
      </c>
      <c r="BO62"/>
      <c r="BP62" t="s">
        <v>3146</v>
      </c>
      <c r="BQ62"/>
      <c r="BR62"/>
      <c r="BS62" t="s">
        <v>3147</v>
      </c>
      <c r="BT62" t="s">
        <v>3148</v>
      </c>
      <c r="BU62" t="s">
        <v>3149</v>
      </c>
      <c r="BV62">
        <v>32099</v>
      </c>
      <c r="BW62"/>
      <c r="BX62"/>
      <c r="BY62"/>
      <c r="BZ62"/>
      <c r="CA62"/>
      <c r="CB62"/>
      <c r="CC62"/>
      <c r="CD62"/>
      <c r="CE62"/>
      <c r="CF62" t="s">
        <v>3150</v>
      </c>
      <c r="CG62" t="s">
        <v>3151</v>
      </c>
      <c r="CH62"/>
      <c r="CI62"/>
      <c r="CJ62"/>
      <c r="CK62" t="s">
        <v>3152</v>
      </c>
      <c r="CL62" t="s">
        <v>3153</v>
      </c>
      <c r="CM62" t="s">
        <v>3154</v>
      </c>
      <c r="CN62" t="s">
        <v>3155</v>
      </c>
      <c r="CO62" t="s">
        <v>3156</v>
      </c>
      <c r="CP62"/>
      <c r="CQ62"/>
      <c r="CR62"/>
      <c r="CS62" t="s">
        <v>3157</v>
      </c>
      <c r="CT62" t="s">
        <v>3158</v>
      </c>
      <c r="CU62"/>
      <c r="CV62"/>
      <c r="CW62" t="s">
        <v>311</v>
      </c>
      <c r="CX62"/>
      <c r="CY62" t="s">
        <v>3159</v>
      </c>
      <c r="CZ62"/>
      <c r="DA62"/>
      <c r="DB62" t="s">
        <v>3160</v>
      </c>
      <c r="DC62" t="s">
        <v>3161</v>
      </c>
      <c r="DD62" t="s">
        <v>2008</v>
      </c>
      <c r="DE62" t="s">
        <v>311</v>
      </c>
      <c r="DF62"/>
      <c r="DG62"/>
      <c r="DH62"/>
      <c r="DI62"/>
      <c r="DJ62"/>
      <c r="DK62"/>
      <c r="DL62"/>
      <c r="DM62"/>
      <c r="DN62"/>
      <c r="DO62"/>
      <c r="DP62"/>
    </row>
    <row r="63" spans="2:120" ht="15" customHeight="1">
      <c r="B63" s="125"/>
      <c r="C63" s="215" t="s">
        <v>11</v>
      </c>
      <c r="D63" s="215"/>
      <c r="E63" s="215"/>
      <c r="F63" s="215"/>
      <c r="G63" s="215"/>
      <c r="H63" s="215"/>
      <c r="I63" s="215"/>
      <c r="J63" s="215"/>
      <c r="K63" s="215"/>
      <c r="L63" s="215"/>
      <c r="M63" s="215"/>
      <c r="N63" s="215"/>
      <c r="O63" s="215"/>
      <c r="P63" s="215"/>
      <c r="Q63" s="215"/>
      <c r="R63" s="215"/>
      <c r="S63" s="215"/>
      <c r="T63" s="215"/>
      <c r="U63" s="215"/>
      <c r="V63" s="215"/>
      <c r="W63" s="215"/>
      <c r="X63" s="215"/>
      <c r="Y63" s="215"/>
      <c r="Z63" s="215"/>
      <c r="AA63" s="215"/>
      <c r="AB63" s="215"/>
      <c r="AC63" s="215"/>
      <c r="AD63" s="126"/>
      <c r="AG63"/>
      <c r="AH63" s="175"/>
      <c r="AI63" s="175"/>
      <c r="AJ63" s="175"/>
      <c r="AK63" s="175"/>
      <c r="AL63" s="179" t="str">
        <f t="shared" si="0"/>
        <v/>
      </c>
      <c r="AM63" s="172" t="str">
        <f t="shared" si="1"/>
        <v/>
      </c>
      <c r="AN63"/>
      <c r="AO63"/>
      <c r="AP63">
        <v>61</v>
      </c>
      <c r="AQ63"/>
      <c r="AR63"/>
      <c r="AS63"/>
      <c r="AT63"/>
      <c r="AU63"/>
      <c r="AV63"/>
      <c r="AW63" t="s">
        <v>3162</v>
      </c>
      <c r="AX63" t="s">
        <v>3163</v>
      </c>
      <c r="AY63"/>
      <c r="AZ63"/>
      <c r="BA63"/>
      <c r="BB63" t="s">
        <v>3164</v>
      </c>
      <c r="BC63" t="s">
        <v>3165</v>
      </c>
      <c r="BD63" t="s">
        <v>3166</v>
      </c>
      <c r="BE63" t="s">
        <v>3167</v>
      </c>
      <c r="BF63" t="s">
        <v>3168</v>
      </c>
      <c r="BG63"/>
      <c r="BH63"/>
      <c r="BI63"/>
      <c r="BJ63" t="s">
        <v>3169</v>
      </c>
      <c r="BK63" t="s">
        <v>3170</v>
      </c>
      <c r="BL63"/>
      <c r="BM63"/>
      <c r="BN63"/>
      <c r="BO63"/>
      <c r="BP63" t="s">
        <v>3171</v>
      </c>
      <c r="BQ63"/>
      <c r="BR63"/>
      <c r="BS63" t="s">
        <v>3172</v>
      </c>
      <c r="BT63" t="s">
        <v>3173</v>
      </c>
      <c r="BU63" t="s">
        <v>3174</v>
      </c>
      <c r="BV63"/>
      <c r="BW63"/>
      <c r="BX63"/>
      <c r="BY63"/>
      <c r="BZ63"/>
      <c r="CA63"/>
      <c r="CB63"/>
      <c r="CC63"/>
      <c r="CD63"/>
      <c r="CE63"/>
      <c r="CF63" t="s">
        <v>3175</v>
      </c>
      <c r="CG63" t="s">
        <v>3176</v>
      </c>
      <c r="CH63"/>
      <c r="CI63"/>
      <c r="CJ63"/>
      <c r="CK63" t="s">
        <v>3177</v>
      </c>
      <c r="CL63" t="s">
        <v>3178</v>
      </c>
      <c r="CM63" t="s">
        <v>3179</v>
      </c>
      <c r="CN63" t="s">
        <v>3180</v>
      </c>
      <c r="CO63" t="s">
        <v>3181</v>
      </c>
      <c r="CP63"/>
      <c r="CQ63"/>
      <c r="CR63"/>
      <c r="CS63" t="s">
        <v>3182</v>
      </c>
      <c r="CT63" t="s">
        <v>3183</v>
      </c>
      <c r="CU63"/>
      <c r="CV63"/>
      <c r="CW63"/>
      <c r="CX63"/>
      <c r="CY63" t="s">
        <v>3184</v>
      </c>
      <c r="CZ63"/>
      <c r="DA63"/>
      <c r="DB63" t="s">
        <v>3185</v>
      </c>
      <c r="DC63" t="s">
        <v>3186</v>
      </c>
      <c r="DD63" t="s">
        <v>1865</v>
      </c>
      <c r="DE63"/>
      <c r="DF63"/>
      <c r="DG63"/>
      <c r="DH63"/>
      <c r="DI63"/>
      <c r="DJ63"/>
      <c r="DK63"/>
      <c r="DL63"/>
      <c r="DM63"/>
      <c r="DN63"/>
      <c r="DO63"/>
      <c r="DP63"/>
    </row>
    <row r="64" spans="2:120" ht="6.75" customHeight="1">
      <c r="B64" s="125"/>
      <c r="C64" s="24"/>
      <c r="D64" s="24"/>
      <c r="E64" s="24"/>
      <c r="F64" s="24"/>
      <c r="G64" s="24"/>
      <c r="H64" s="24"/>
      <c r="I64" s="24"/>
      <c r="J64" s="24"/>
      <c r="K64" s="24"/>
      <c r="L64" s="24"/>
      <c r="M64" s="24"/>
      <c r="N64" s="24"/>
      <c r="O64" s="24"/>
      <c r="P64" s="24"/>
      <c r="Q64" s="24"/>
      <c r="R64" s="24"/>
      <c r="S64" s="24"/>
      <c r="T64" s="24"/>
      <c r="U64" s="24"/>
      <c r="V64" s="24"/>
      <c r="W64" s="24"/>
      <c r="X64" s="24"/>
      <c r="Y64" s="24"/>
      <c r="Z64" s="24"/>
      <c r="AA64" s="24"/>
      <c r="AB64" s="24"/>
      <c r="AC64" s="24"/>
      <c r="AD64" s="126"/>
      <c r="AG64"/>
      <c r="AH64" s="175"/>
      <c r="AI64" s="175"/>
      <c r="AJ64" s="175"/>
      <c r="AK64" s="175"/>
      <c r="AL64" s="179" t="str">
        <f t="shared" si="0"/>
        <v/>
      </c>
      <c r="AM64" s="172" t="str">
        <f t="shared" si="1"/>
        <v/>
      </c>
      <c r="AN64"/>
      <c r="AO64"/>
      <c r="AP64">
        <v>62</v>
      </c>
      <c r="AQ64"/>
      <c r="AR64"/>
      <c r="AS64"/>
      <c r="AT64"/>
      <c r="AU64"/>
      <c r="AV64"/>
      <c r="AW64" t="s">
        <v>3187</v>
      </c>
      <c r="AX64" t="s">
        <v>3188</v>
      </c>
      <c r="AY64"/>
      <c r="AZ64"/>
      <c r="BA64"/>
      <c r="BB64" t="s">
        <v>3189</v>
      </c>
      <c r="BC64" t="s">
        <v>3190</v>
      </c>
      <c r="BD64" t="s">
        <v>3191</v>
      </c>
      <c r="BE64" t="s">
        <v>3192</v>
      </c>
      <c r="BF64" t="s">
        <v>3193</v>
      </c>
      <c r="BG64"/>
      <c r="BH64"/>
      <c r="BI64"/>
      <c r="BJ64" t="s">
        <v>3194</v>
      </c>
      <c r="BK64" t="s">
        <v>3195</v>
      </c>
      <c r="BL64"/>
      <c r="BM64"/>
      <c r="BN64"/>
      <c r="BO64"/>
      <c r="BP64" t="s">
        <v>3196</v>
      </c>
      <c r="BQ64"/>
      <c r="BR64"/>
      <c r="BS64">
        <v>29099</v>
      </c>
      <c r="BT64" t="s">
        <v>3197</v>
      </c>
      <c r="BU64" t="s">
        <v>3198</v>
      </c>
      <c r="BV64"/>
      <c r="BW64"/>
      <c r="BX64"/>
      <c r="BY64"/>
      <c r="BZ64"/>
      <c r="CA64"/>
      <c r="CB64"/>
      <c r="CC64"/>
      <c r="CD64"/>
      <c r="CE64"/>
      <c r="CF64" t="s">
        <v>3199</v>
      </c>
      <c r="CG64" t="s">
        <v>3200</v>
      </c>
      <c r="CH64"/>
      <c r="CI64"/>
      <c r="CJ64"/>
      <c r="CK64" t="s">
        <v>3201</v>
      </c>
      <c r="CL64" t="s">
        <v>3202</v>
      </c>
      <c r="CM64" t="s">
        <v>3203</v>
      </c>
      <c r="CN64" t="s">
        <v>3204</v>
      </c>
      <c r="CO64" t="s">
        <v>1629</v>
      </c>
      <c r="CP64"/>
      <c r="CQ64"/>
      <c r="CR64"/>
      <c r="CS64" t="s">
        <v>3205</v>
      </c>
      <c r="CT64" t="s">
        <v>1768</v>
      </c>
      <c r="CU64"/>
      <c r="CV64"/>
      <c r="CW64"/>
      <c r="CX64"/>
      <c r="CY64" t="s">
        <v>3206</v>
      </c>
      <c r="CZ64"/>
      <c r="DA64"/>
      <c r="DB64" t="s">
        <v>311</v>
      </c>
      <c r="DC64" t="s">
        <v>3207</v>
      </c>
      <c r="DD64" t="s">
        <v>3208</v>
      </c>
      <c r="DE64"/>
      <c r="DF64"/>
      <c r="DG64"/>
      <c r="DH64"/>
      <c r="DI64"/>
      <c r="DJ64"/>
      <c r="DK64"/>
      <c r="DL64"/>
      <c r="DM64"/>
      <c r="DN64"/>
      <c r="DO64"/>
      <c r="DP64"/>
    </row>
    <row r="65" spans="2:120" ht="24" customHeight="1">
      <c r="B65" s="125"/>
      <c r="C65" s="24"/>
      <c r="D65" s="206" t="s">
        <v>181</v>
      </c>
      <c r="E65" s="206"/>
      <c r="F65" s="206"/>
      <c r="G65" s="206"/>
      <c r="H65" s="206"/>
      <c r="I65" s="206"/>
      <c r="J65" s="206"/>
      <c r="K65" s="206"/>
      <c r="L65" s="206"/>
      <c r="M65" s="206"/>
      <c r="N65" s="206"/>
      <c r="O65" s="206"/>
      <c r="P65" s="206"/>
      <c r="Q65" s="206"/>
      <c r="R65" s="206"/>
      <c r="S65" s="206"/>
      <c r="T65" s="206"/>
      <c r="U65" s="206"/>
      <c r="V65" s="206"/>
      <c r="W65" s="206"/>
      <c r="X65" s="206"/>
      <c r="Y65" s="206"/>
      <c r="Z65" s="206"/>
      <c r="AA65" s="206"/>
      <c r="AB65" s="206"/>
      <c r="AC65" s="206"/>
      <c r="AD65" s="126"/>
      <c r="AG65"/>
      <c r="AH65" s="175"/>
      <c r="AI65" s="175"/>
      <c r="AJ65" s="175"/>
      <c r="AK65" s="175"/>
      <c r="AL65" s="179" t="str">
        <f t="shared" si="0"/>
        <v/>
      </c>
      <c r="AM65" s="172" t="str">
        <f t="shared" si="1"/>
        <v/>
      </c>
      <c r="AN65"/>
      <c r="AO65"/>
      <c r="AP65">
        <v>63</v>
      </c>
      <c r="AQ65"/>
      <c r="AR65"/>
      <c r="AS65"/>
      <c r="AT65"/>
      <c r="AU65"/>
      <c r="AV65"/>
      <c r="AW65" t="s">
        <v>3209</v>
      </c>
      <c r="AX65" t="s">
        <v>3210</v>
      </c>
      <c r="AY65"/>
      <c r="AZ65"/>
      <c r="BA65"/>
      <c r="BB65" t="s">
        <v>3211</v>
      </c>
      <c r="BC65" t="s">
        <v>3212</v>
      </c>
      <c r="BD65" t="s">
        <v>3213</v>
      </c>
      <c r="BE65" t="s">
        <v>3214</v>
      </c>
      <c r="BF65" t="s">
        <v>3215</v>
      </c>
      <c r="BG65"/>
      <c r="BH65"/>
      <c r="BI65"/>
      <c r="BJ65" t="s">
        <v>3216</v>
      </c>
      <c r="BK65" t="s">
        <v>3217</v>
      </c>
      <c r="BL65"/>
      <c r="BM65"/>
      <c r="BN65"/>
      <c r="BO65"/>
      <c r="BP65" t="s">
        <v>3218</v>
      </c>
      <c r="BQ65"/>
      <c r="BR65"/>
      <c r="BS65"/>
      <c r="BT65" t="s">
        <v>3219</v>
      </c>
      <c r="BU65" t="s">
        <v>3220</v>
      </c>
      <c r="BV65"/>
      <c r="BW65"/>
      <c r="BX65"/>
      <c r="BY65"/>
      <c r="BZ65"/>
      <c r="CA65"/>
      <c r="CB65"/>
      <c r="CC65"/>
      <c r="CD65"/>
      <c r="CE65"/>
      <c r="CF65" t="s">
        <v>3221</v>
      </c>
      <c r="CG65" t="s">
        <v>3222</v>
      </c>
      <c r="CH65"/>
      <c r="CI65"/>
      <c r="CJ65"/>
      <c r="CK65" t="s">
        <v>3223</v>
      </c>
      <c r="CL65" t="s">
        <v>3224</v>
      </c>
      <c r="CM65" t="s">
        <v>3225</v>
      </c>
      <c r="CN65" t="s">
        <v>3226</v>
      </c>
      <c r="CO65" t="s">
        <v>3227</v>
      </c>
      <c r="CP65"/>
      <c r="CQ65"/>
      <c r="CR65"/>
      <c r="CS65" t="s">
        <v>3228</v>
      </c>
      <c r="CT65" t="s">
        <v>3229</v>
      </c>
      <c r="CU65"/>
      <c r="CV65"/>
      <c r="CW65"/>
      <c r="CX65"/>
      <c r="CY65" t="s">
        <v>3230</v>
      </c>
      <c r="CZ65"/>
      <c r="DA65"/>
      <c r="DB65"/>
      <c r="DC65" t="s">
        <v>3231</v>
      </c>
      <c r="DD65" t="s">
        <v>3232</v>
      </c>
      <c r="DE65"/>
      <c r="DF65"/>
      <c r="DG65"/>
      <c r="DH65"/>
      <c r="DI65"/>
      <c r="DJ65"/>
      <c r="DK65"/>
      <c r="DL65"/>
      <c r="DM65"/>
      <c r="DN65"/>
      <c r="DO65"/>
      <c r="DP65"/>
    </row>
    <row r="66" spans="2:120" ht="6.75" customHeight="1">
      <c r="B66" s="125"/>
      <c r="C66" s="24"/>
      <c r="D66" s="39"/>
      <c r="E66" s="39"/>
      <c r="F66" s="39"/>
      <c r="G66" s="39"/>
      <c r="H66" s="39"/>
      <c r="I66" s="39"/>
      <c r="J66" s="39"/>
      <c r="K66" s="39"/>
      <c r="L66" s="39"/>
      <c r="M66" s="39"/>
      <c r="N66" s="39"/>
      <c r="O66" s="39"/>
      <c r="P66" s="39"/>
      <c r="Q66" s="39"/>
      <c r="R66" s="39"/>
      <c r="S66" s="39"/>
      <c r="T66" s="39"/>
      <c r="U66" s="39"/>
      <c r="V66" s="39"/>
      <c r="W66" s="39"/>
      <c r="X66" s="39"/>
      <c r="Y66" s="39"/>
      <c r="Z66" s="39"/>
      <c r="AA66" s="39"/>
      <c r="AB66" s="39"/>
      <c r="AC66" s="39"/>
      <c r="AD66" s="126"/>
      <c r="AG66"/>
      <c r="AH66" s="175"/>
      <c r="AI66" s="175"/>
      <c r="AJ66" s="175"/>
      <c r="AK66" s="175"/>
      <c r="AL66" s="179" t="str">
        <f t="shared" si="0"/>
        <v/>
      </c>
      <c r="AM66" s="172" t="str">
        <f t="shared" si="1"/>
        <v/>
      </c>
      <c r="AN66"/>
      <c r="AO66"/>
      <c r="AP66">
        <v>64</v>
      </c>
      <c r="AQ66"/>
      <c r="AR66"/>
      <c r="AS66"/>
      <c r="AT66"/>
      <c r="AU66"/>
      <c r="AV66"/>
      <c r="AW66" t="s">
        <v>3233</v>
      </c>
      <c r="AX66" t="s">
        <v>3234</v>
      </c>
      <c r="AY66"/>
      <c r="AZ66"/>
      <c r="BA66"/>
      <c r="BB66" t="s">
        <v>3235</v>
      </c>
      <c r="BC66" t="s">
        <v>3236</v>
      </c>
      <c r="BD66" t="s">
        <v>3237</v>
      </c>
      <c r="BE66" t="s">
        <v>3238</v>
      </c>
      <c r="BF66" t="s">
        <v>3239</v>
      </c>
      <c r="BG66"/>
      <c r="BH66"/>
      <c r="BI66"/>
      <c r="BJ66" t="s">
        <v>3240</v>
      </c>
      <c r="BK66" t="s">
        <v>3241</v>
      </c>
      <c r="BL66"/>
      <c r="BM66"/>
      <c r="BN66"/>
      <c r="BO66"/>
      <c r="BP66" t="s">
        <v>3242</v>
      </c>
      <c r="BQ66"/>
      <c r="BR66"/>
      <c r="BS66"/>
      <c r="BT66" t="s">
        <v>3243</v>
      </c>
      <c r="BU66" t="s">
        <v>3244</v>
      </c>
      <c r="BV66"/>
      <c r="BW66"/>
      <c r="BX66"/>
      <c r="BY66"/>
      <c r="BZ66"/>
      <c r="CA66"/>
      <c r="CB66"/>
      <c r="CC66"/>
      <c r="CD66"/>
      <c r="CE66"/>
      <c r="CF66" t="s">
        <v>3245</v>
      </c>
      <c r="CG66" t="s">
        <v>3246</v>
      </c>
      <c r="CH66"/>
      <c r="CI66"/>
      <c r="CJ66"/>
      <c r="CK66" t="s">
        <v>3247</v>
      </c>
      <c r="CL66" t="s">
        <v>3248</v>
      </c>
      <c r="CM66" t="s">
        <v>3249</v>
      </c>
      <c r="CN66" t="s">
        <v>3250</v>
      </c>
      <c r="CO66" t="s">
        <v>3251</v>
      </c>
      <c r="CP66"/>
      <c r="CQ66"/>
      <c r="CR66"/>
      <c r="CS66" t="s">
        <v>3252</v>
      </c>
      <c r="CT66" t="s">
        <v>3253</v>
      </c>
      <c r="CU66"/>
      <c r="CV66"/>
      <c r="CW66"/>
      <c r="CX66"/>
      <c r="CY66" t="s">
        <v>3254</v>
      </c>
      <c r="CZ66"/>
      <c r="DA66"/>
      <c r="DB66"/>
      <c r="DC66" t="s">
        <v>3255</v>
      </c>
      <c r="DD66" t="s">
        <v>3256</v>
      </c>
      <c r="DE66"/>
      <c r="DF66"/>
      <c r="DG66"/>
      <c r="DH66"/>
      <c r="DI66"/>
      <c r="DJ66"/>
      <c r="DK66"/>
      <c r="DL66"/>
      <c r="DM66"/>
      <c r="DN66"/>
      <c r="DO66"/>
      <c r="DP66"/>
    </row>
    <row r="67" spans="2:120" ht="24" customHeight="1">
      <c r="B67" s="125"/>
      <c r="C67" s="24"/>
      <c r="D67" s="206" t="s">
        <v>414</v>
      </c>
      <c r="E67" s="206"/>
      <c r="F67" s="206"/>
      <c r="G67" s="206"/>
      <c r="H67" s="206"/>
      <c r="I67" s="206"/>
      <c r="J67" s="206"/>
      <c r="K67" s="206"/>
      <c r="L67" s="206"/>
      <c r="M67" s="206"/>
      <c r="N67" s="206"/>
      <c r="O67" s="206"/>
      <c r="P67" s="206"/>
      <c r="Q67" s="206"/>
      <c r="R67" s="206"/>
      <c r="S67" s="206"/>
      <c r="T67" s="206"/>
      <c r="U67" s="206"/>
      <c r="V67" s="206"/>
      <c r="W67" s="206"/>
      <c r="X67" s="206"/>
      <c r="Y67" s="206"/>
      <c r="Z67" s="206"/>
      <c r="AA67" s="206"/>
      <c r="AB67" s="206"/>
      <c r="AC67" s="206"/>
      <c r="AD67" s="126"/>
      <c r="AG67"/>
      <c r="AH67" s="175"/>
      <c r="AI67" s="175"/>
      <c r="AJ67" s="175"/>
      <c r="AK67" s="175"/>
      <c r="AL67" s="179" t="str">
        <f t="shared" si="0"/>
        <v/>
      </c>
      <c r="AM67" s="172" t="str">
        <f t="shared" si="1"/>
        <v/>
      </c>
      <c r="AN67"/>
      <c r="AO67"/>
      <c r="AP67">
        <v>65</v>
      </c>
      <c r="AQ67"/>
      <c r="AR67"/>
      <c r="AS67"/>
      <c r="AT67"/>
      <c r="AU67"/>
      <c r="AV67"/>
      <c r="AW67" t="s">
        <v>3257</v>
      </c>
      <c r="AX67" t="s">
        <v>3258</v>
      </c>
      <c r="AY67"/>
      <c r="AZ67"/>
      <c r="BA67"/>
      <c r="BB67" t="s">
        <v>3259</v>
      </c>
      <c r="BC67" t="s">
        <v>3260</v>
      </c>
      <c r="BD67" t="s">
        <v>3261</v>
      </c>
      <c r="BE67" t="s">
        <v>3262</v>
      </c>
      <c r="BF67" t="s">
        <v>3263</v>
      </c>
      <c r="BG67"/>
      <c r="BH67"/>
      <c r="BI67"/>
      <c r="BJ67" t="s">
        <v>3264</v>
      </c>
      <c r="BK67" t="s">
        <v>3265</v>
      </c>
      <c r="BL67"/>
      <c r="BM67"/>
      <c r="BN67"/>
      <c r="BO67"/>
      <c r="BP67" t="s">
        <v>3266</v>
      </c>
      <c r="BQ67"/>
      <c r="BR67"/>
      <c r="BS67"/>
      <c r="BT67" t="s">
        <v>3267</v>
      </c>
      <c r="BU67" t="s">
        <v>3268</v>
      </c>
      <c r="BV67"/>
      <c r="BW67"/>
      <c r="BX67"/>
      <c r="BY67"/>
      <c r="BZ67"/>
      <c r="CA67"/>
      <c r="CB67"/>
      <c r="CC67"/>
      <c r="CD67"/>
      <c r="CE67"/>
      <c r="CF67" t="s">
        <v>3269</v>
      </c>
      <c r="CG67" t="s">
        <v>3270</v>
      </c>
      <c r="CH67"/>
      <c r="CI67"/>
      <c r="CJ67"/>
      <c r="CK67" t="s">
        <v>3271</v>
      </c>
      <c r="CL67" t="s">
        <v>3272</v>
      </c>
      <c r="CM67" t="s">
        <v>3273</v>
      </c>
      <c r="CN67" t="s">
        <v>1678</v>
      </c>
      <c r="CO67" t="s">
        <v>3274</v>
      </c>
      <c r="CP67"/>
      <c r="CQ67"/>
      <c r="CR67"/>
      <c r="CS67" t="s">
        <v>3275</v>
      </c>
      <c r="CT67" t="s">
        <v>3276</v>
      </c>
      <c r="CU67"/>
      <c r="CV67"/>
      <c r="CW67"/>
      <c r="CX67"/>
      <c r="CY67" t="s">
        <v>3277</v>
      </c>
      <c r="CZ67"/>
      <c r="DA67"/>
      <c r="DB67"/>
      <c r="DC67" t="s">
        <v>3278</v>
      </c>
      <c r="DD67" t="s">
        <v>3279</v>
      </c>
      <c r="DE67"/>
      <c r="DF67"/>
      <c r="DG67"/>
      <c r="DH67"/>
      <c r="DI67"/>
      <c r="DJ67"/>
      <c r="DK67"/>
      <c r="DL67"/>
      <c r="DM67"/>
      <c r="DN67"/>
      <c r="DO67"/>
      <c r="DP67"/>
    </row>
    <row r="68" spans="2:120" ht="6.75" customHeight="1">
      <c r="B68" s="125"/>
      <c r="C68" s="24"/>
      <c r="D68" s="39"/>
      <c r="E68" s="39"/>
      <c r="F68" s="39"/>
      <c r="G68" s="39"/>
      <c r="H68" s="39"/>
      <c r="I68" s="39"/>
      <c r="J68" s="39"/>
      <c r="K68" s="39"/>
      <c r="L68" s="39"/>
      <c r="M68" s="39"/>
      <c r="N68" s="39"/>
      <c r="O68" s="39"/>
      <c r="P68" s="39"/>
      <c r="Q68" s="39"/>
      <c r="R68" s="39"/>
      <c r="S68" s="39"/>
      <c r="T68" s="39"/>
      <c r="U68" s="39"/>
      <c r="V68" s="39"/>
      <c r="W68" s="39"/>
      <c r="X68" s="39"/>
      <c r="Y68" s="39"/>
      <c r="Z68" s="39"/>
      <c r="AA68" s="39"/>
      <c r="AB68" s="39"/>
      <c r="AC68" s="39"/>
      <c r="AD68" s="126"/>
      <c r="AG68"/>
      <c r="AH68" s="175"/>
      <c r="AI68" s="175"/>
      <c r="AJ68" s="175"/>
      <c r="AK68" s="175"/>
      <c r="AL68" s="179" t="str">
        <f t="shared" si="0"/>
        <v/>
      </c>
      <c r="AM68" s="172" t="str">
        <f t="shared" si="1"/>
        <v/>
      </c>
      <c r="AN68"/>
      <c r="AO68"/>
      <c r="AP68">
        <v>66</v>
      </c>
      <c r="AQ68"/>
      <c r="AR68"/>
      <c r="AS68"/>
      <c r="AT68"/>
      <c r="AU68"/>
      <c r="AV68"/>
      <c r="AW68" t="s">
        <v>3280</v>
      </c>
      <c r="AX68" t="s">
        <v>3281</v>
      </c>
      <c r="AY68"/>
      <c r="AZ68"/>
      <c r="BA68"/>
      <c r="BB68" t="s">
        <v>3282</v>
      </c>
      <c r="BC68" t="s">
        <v>3283</v>
      </c>
      <c r="BD68" t="s">
        <v>3284</v>
      </c>
      <c r="BE68" t="s">
        <v>3285</v>
      </c>
      <c r="BF68" t="s">
        <v>3286</v>
      </c>
      <c r="BG68"/>
      <c r="BH68"/>
      <c r="BI68"/>
      <c r="BJ68" t="s">
        <v>3287</v>
      </c>
      <c r="BK68" t="s">
        <v>3288</v>
      </c>
      <c r="BL68"/>
      <c r="BM68"/>
      <c r="BN68"/>
      <c r="BO68"/>
      <c r="BP68" t="s">
        <v>3289</v>
      </c>
      <c r="BQ68"/>
      <c r="BR68"/>
      <c r="BS68"/>
      <c r="BT68" t="s">
        <v>3290</v>
      </c>
      <c r="BU68" t="s">
        <v>3291</v>
      </c>
      <c r="BV68"/>
      <c r="BW68"/>
      <c r="BX68"/>
      <c r="BY68"/>
      <c r="BZ68"/>
      <c r="CA68"/>
      <c r="CB68"/>
      <c r="CC68"/>
      <c r="CD68"/>
      <c r="CE68"/>
      <c r="CF68" t="s">
        <v>3292</v>
      </c>
      <c r="CG68" t="s">
        <v>3293</v>
      </c>
      <c r="CH68"/>
      <c r="CI68"/>
      <c r="CJ68"/>
      <c r="CK68" t="s">
        <v>3294</v>
      </c>
      <c r="CL68" t="s">
        <v>3295</v>
      </c>
      <c r="CM68" t="s">
        <v>3296</v>
      </c>
      <c r="CN68" t="s">
        <v>3297</v>
      </c>
      <c r="CO68" t="s">
        <v>3298</v>
      </c>
      <c r="CP68"/>
      <c r="CQ68"/>
      <c r="CR68"/>
      <c r="CS68" t="s">
        <v>3299</v>
      </c>
      <c r="CT68" t="s">
        <v>3300</v>
      </c>
      <c r="CU68"/>
      <c r="CV68"/>
      <c r="CW68"/>
      <c r="CX68"/>
      <c r="CY68" t="s">
        <v>3301</v>
      </c>
      <c r="CZ68"/>
      <c r="DA68"/>
      <c r="DB68"/>
      <c r="DC68" t="s">
        <v>1096</v>
      </c>
      <c r="DD68" t="s">
        <v>1072</v>
      </c>
      <c r="DE68"/>
      <c r="DF68"/>
      <c r="DG68"/>
      <c r="DH68"/>
      <c r="DI68"/>
      <c r="DJ68"/>
      <c r="DK68"/>
      <c r="DL68"/>
      <c r="DM68"/>
      <c r="DN68"/>
      <c r="DO68"/>
      <c r="DP68"/>
    </row>
    <row r="69" spans="2:120" ht="24" customHeight="1">
      <c r="B69" s="125"/>
      <c r="C69" s="24"/>
      <c r="D69" s="206" t="s">
        <v>415</v>
      </c>
      <c r="E69" s="206"/>
      <c r="F69" s="206"/>
      <c r="G69" s="206"/>
      <c r="H69" s="206"/>
      <c r="I69" s="206"/>
      <c r="J69" s="206"/>
      <c r="K69" s="206"/>
      <c r="L69" s="206"/>
      <c r="M69" s="206"/>
      <c r="N69" s="206"/>
      <c r="O69" s="206"/>
      <c r="P69" s="206"/>
      <c r="Q69" s="206"/>
      <c r="R69" s="206"/>
      <c r="S69" s="206"/>
      <c r="T69" s="206"/>
      <c r="U69" s="206"/>
      <c r="V69" s="206"/>
      <c r="W69" s="206"/>
      <c r="X69" s="206"/>
      <c r="Y69" s="206"/>
      <c r="Z69" s="206"/>
      <c r="AA69" s="206"/>
      <c r="AB69" s="206"/>
      <c r="AC69" s="206"/>
      <c r="AD69" s="126"/>
      <c r="AG69"/>
      <c r="AH69" s="175"/>
      <c r="AI69" s="175"/>
      <c r="AJ69" s="175"/>
      <c r="AK69" s="175"/>
      <c r="AL69" s="179" t="str">
        <f t="shared" ref="AL69:AL132" si="2">IFERROR(IF(HLOOKUP($N$10, $BZ$3:$DE$574, $AP69, FALSE )="", "", HLOOKUP($N$10, $BZ$3:$DE$574, $AP69, FALSE)), "")</f>
        <v/>
      </c>
      <c r="AM69" s="172" t="str">
        <f t="shared" ref="AM69:AM132" si="3">IFERROR(IF(AL69="", "", HLOOKUP($N$10, $AQ$3:$BV$574, AP69, FALSE)), "")</f>
        <v/>
      </c>
      <c r="AN69"/>
      <c r="AO69"/>
      <c r="AP69">
        <v>67</v>
      </c>
      <c r="AQ69"/>
      <c r="AR69"/>
      <c r="AS69"/>
      <c r="AT69"/>
      <c r="AU69"/>
      <c r="AV69"/>
      <c r="AW69" t="s">
        <v>3302</v>
      </c>
      <c r="AX69" t="s">
        <v>3303</v>
      </c>
      <c r="AY69"/>
      <c r="AZ69"/>
      <c r="BA69"/>
      <c r="BB69" t="s">
        <v>3304</v>
      </c>
      <c r="BC69" t="s">
        <v>3305</v>
      </c>
      <c r="BD69" t="s">
        <v>3306</v>
      </c>
      <c r="BE69" t="s">
        <v>3307</v>
      </c>
      <c r="BF69" t="s">
        <v>3308</v>
      </c>
      <c r="BG69"/>
      <c r="BH69"/>
      <c r="BI69"/>
      <c r="BJ69" t="s">
        <v>3309</v>
      </c>
      <c r="BK69" t="s">
        <v>3310</v>
      </c>
      <c r="BL69"/>
      <c r="BM69"/>
      <c r="BN69"/>
      <c r="BO69"/>
      <c r="BP69" t="s">
        <v>3311</v>
      </c>
      <c r="BQ69"/>
      <c r="BR69"/>
      <c r="BS69"/>
      <c r="BT69" t="s">
        <v>3312</v>
      </c>
      <c r="BU69" t="s">
        <v>3313</v>
      </c>
      <c r="BV69"/>
      <c r="BW69"/>
      <c r="BX69"/>
      <c r="BY69"/>
      <c r="BZ69"/>
      <c r="CA69"/>
      <c r="CB69"/>
      <c r="CC69"/>
      <c r="CD69"/>
      <c r="CE69"/>
      <c r="CF69" t="s">
        <v>3314</v>
      </c>
      <c r="CG69" t="s">
        <v>3315</v>
      </c>
      <c r="CH69"/>
      <c r="CI69"/>
      <c r="CJ69"/>
      <c r="CK69" t="s">
        <v>3316</v>
      </c>
      <c r="CL69" t="s">
        <v>3317</v>
      </c>
      <c r="CM69" t="s">
        <v>3318</v>
      </c>
      <c r="CN69" t="s">
        <v>3319</v>
      </c>
      <c r="CO69" t="s">
        <v>3320</v>
      </c>
      <c r="CP69"/>
      <c r="CQ69"/>
      <c r="CR69"/>
      <c r="CS69" t="s">
        <v>3321</v>
      </c>
      <c r="CT69" t="s">
        <v>462</v>
      </c>
      <c r="CU69"/>
      <c r="CV69"/>
      <c r="CW69"/>
      <c r="CX69"/>
      <c r="CY69" t="s">
        <v>3322</v>
      </c>
      <c r="CZ69"/>
      <c r="DA69"/>
      <c r="DB69"/>
      <c r="DC69" t="s">
        <v>3323</v>
      </c>
      <c r="DD69" t="s">
        <v>3324</v>
      </c>
      <c r="DE69"/>
      <c r="DF69"/>
      <c r="DG69"/>
      <c r="DH69"/>
      <c r="DI69"/>
      <c r="DJ69"/>
      <c r="DK69"/>
      <c r="DL69"/>
      <c r="DM69"/>
      <c r="DN69"/>
      <c r="DO69"/>
      <c r="DP69"/>
    </row>
    <row r="70" spans="2:120" ht="6.75" customHeight="1">
      <c r="B70" s="125"/>
      <c r="C70" s="24"/>
      <c r="D70" s="39"/>
      <c r="E70" s="39"/>
      <c r="F70" s="39"/>
      <c r="G70" s="39"/>
      <c r="H70" s="39"/>
      <c r="I70" s="39"/>
      <c r="J70" s="39"/>
      <c r="K70" s="39"/>
      <c r="L70" s="39"/>
      <c r="M70" s="39"/>
      <c r="N70" s="39"/>
      <c r="O70" s="39"/>
      <c r="P70" s="39"/>
      <c r="Q70" s="39"/>
      <c r="R70" s="39"/>
      <c r="S70" s="39"/>
      <c r="T70" s="39"/>
      <c r="U70" s="39"/>
      <c r="V70" s="39"/>
      <c r="W70" s="39"/>
      <c r="X70" s="39"/>
      <c r="Y70" s="39"/>
      <c r="Z70" s="39"/>
      <c r="AA70" s="39"/>
      <c r="AB70" s="39"/>
      <c r="AC70" s="39"/>
      <c r="AD70" s="126"/>
      <c r="AG70"/>
      <c r="AH70" s="175"/>
      <c r="AI70" s="175"/>
      <c r="AJ70" s="175"/>
      <c r="AK70" s="175"/>
      <c r="AL70" s="179" t="str">
        <f t="shared" si="2"/>
        <v/>
      </c>
      <c r="AM70" s="172" t="str">
        <f t="shared" si="3"/>
        <v/>
      </c>
      <c r="AN70"/>
      <c r="AO70"/>
      <c r="AP70">
        <v>68</v>
      </c>
      <c r="AQ70"/>
      <c r="AR70"/>
      <c r="AS70"/>
      <c r="AT70"/>
      <c r="AU70"/>
      <c r="AV70"/>
      <c r="AW70" t="s">
        <v>3325</v>
      </c>
      <c r="AX70" t="s">
        <v>3326</v>
      </c>
      <c r="AY70"/>
      <c r="AZ70"/>
      <c r="BA70"/>
      <c r="BB70" t="s">
        <v>3327</v>
      </c>
      <c r="BC70" t="s">
        <v>3328</v>
      </c>
      <c r="BD70" t="s">
        <v>3329</v>
      </c>
      <c r="BE70" t="s">
        <v>3330</v>
      </c>
      <c r="BF70" t="s">
        <v>3331</v>
      </c>
      <c r="BG70"/>
      <c r="BH70"/>
      <c r="BI70"/>
      <c r="BJ70" t="s">
        <v>3332</v>
      </c>
      <c r="BK70" t="s">
        <v>3333</v>
      </c>
      <c r="BL70"/>
      <c r="BM70"/>
      <c r="BN70"/>
      <c r="BO70"/>
      <c r="BP70" t="s">
        <v>3334</v>
      </c>
      <c r="BQ70"/>
      <c r="BR70"/>
      <c r="BS70"/>
      <c r="BT70" t="s">
        <v>3335</v>
      </c>
      <c r="BU70" t="s">
        <v>3336</v>
      </c>
      <c r="BV70"/>
      <c r="BW70"/>
      <c r="BX70"/>
      <c r="BY70"/>
      <c r="BZ70"/>
      <c r="CA70"/>
      <c r="CB70"/>
      <c r="CC70"/>
      <c r="CD70"/>
      <c r="CE70"/>
      <c r="CF70" t="s">
        <v>3337</v>
      </c>
      <c r="CG70" t="s">
        <v>3338</v>
      </c>
      <c r="CH70"/>
      <c r="CI70"/>
      <c r="CJ70"/>
      <c r="CK70" t="s">
        <v>3339</v>
      </c>
      <c r="CL70" t="s">
        <v>3340</v>
      </c>
      <c r="CM70" t="s">
        <v>3341</v>
      </c>
      <c r="CN70" t="s">
        <v>3342</v>
      </c>
      <c r="CO70" t="s">
        <v>3343</v>
      </c>
      <c r="CP70"/>
      <c r="CQ70"/>
      <c r="CR70"/>
      <c r="CS70" t="s">
        <v>3344</v>
      </c>
      <c r="CT70" t="s">
        <v>1141</v>
      </c>
      <c r="CU70"/>
      <c r="CV70"/>
      <c r="CW70"/>
      <c r="CX70"/>
      <c r="CY70" t="s">
        <v>2507</v>
      </c>
      <c r="CZ70"/>
      <c r="DA70"/>
      <c r="DB70"/>
      <c r="DC70" t="s">
        <v>3345</v>
      </c>
      <c r="DD70" t="s">
        <v>3346</v>
      </c>
      <c r="DE70"/>
      <c r="DF70"/>
      <c r="DG70"/>
      <c r="DH70"/>
      <c r="DI70"/>
      <c r="DJ70"/>
      <c r="DK70"/>
      <c r="DL70"/>
      <c r="DM70"/>
      <c r="DN70"/>
      <c r="DO70"/>
      <c r="DP70"/>
    </row>
    <row r="71" spans="2:120" ht="36" customHeight="1">
      <c r="B71" s="125"/>
      <c r="C71" s="24"/>
      <c r="D71" s="206" t="s">
        <v>182</v>
      </c>
      <c r="E71" s="206"/>
      <c r="F71" s="206"/>
      <c r="G71" s="206"/>
      <c r="H71" s="206"/>
      <c r="I71" s="206"/>
      <c r="J71" s="206"/>
      <c r="K71" s="206"/>
      <c r="L71" s="206"/>
      <c r="M71" s="206"/>
      <c r="N71" s="206"/>
      <c r="O71" s="206"/>
      <c r="P71" s="206"/>
      <c r="Q71" s="206"/>
      <c r="R71" s="206"/>
      <c r="S71" s="206"/>
      <c r="T71" s="206"/>
      <c r="U71" s="206"/>
      <c r="V71" s="206"/>
      <c r="W71" s="206"/>
      <c r="X71" s="206"/>
      <c r="Y71" s="206"/>
      <c r="Z71" s="206"/>
      <c r="AA71" s="206"/>
      <c r="AB71" s="206"/>
      <c r="AC71" s="206"/>
      <c r="AD71" s="126"/>
      <c r="AG71"/>
      <c r="AH71" s="175"/>
      <c r="AI71" s="175"/>
      <c r="AJ71" s="175"/>
      <c r="AK71" s="175"/>
      <c r="AL71" s="179" t="str">
        <f t="shared" si="2"/>
        <v/>
      </c>
      <c r="AM71" s="172" t="str">
        <f t="shared" si="3"/>
        <v/>
      </c>
      <c r="AN71"/>
      <c r="AO71"/>
      <c r="AP71">
        <v>69</v>
      </c>
      <c r="AQ71"/>
      <c r="AR71"/>
      <c r="AS71"/>
      <c r="AT71"/>
      <c r="AU71"/>
      <c r="AV71"/>
      <c r="AW71" t="s">
        <v>3347</v>
      </c>
      <c r="AX71" t="s">
        <v>3348</v>
      </c>
      <c r="AY71"/>
      <c r="AZ71"/>
      <c r="BA71"/>
      <c r="BB71" t="s">
        <v>3349</v>
      </c>
      <c r="BC71" t="s">
        <v>3350</v>
      </c>
      <c r="BD71" t="s">
        <v>3351</v>
      </c>
      <c r="BE71" t="s">
        <v>3352</v>
      </c>
      <c r="BF71" t="s">
        <v>3353</v>
      </c>
      <c r="BG71"/>
      <c r="BH71"/>
      <c r="BI71"/>
      <c r="BJ71" t="s">
        <v>3354</v>
      </c>
      <c r="BK71" t="s">
        <v>3355</v>
      </c>
      <c r="BL71"/>
      <c r="BM71"/>
      <c r="BN71"/>
      <c r="BO71"/>
      <c r="BP71" t="s">
        <v>3356</v>
      </c>
      <c r="BQ71"/>
      <c r="BR71"/>
      <c r="BS71"/>
      <c r="BT71" t="s">
        <v>3357</v>
      </c>
      <c r="BU71" t="s">
        <v>3358</v>
      </c>
      <c r="BV71"/>
      <c r="BW71"/>
      <c r="BX71"/>
      <c r="BY71"/>
      <c r="BZ71"/>
      <c r="CA71"/>
      <c r="CB71"/>
      <c r="CC71"/>
      <c r="CD71"/>
      <c r="CE71"/>
      <c r="CF71" t="s">
        <v>3359</v>
      </c>
      <c r="CG71" t="s">
        <v>311</v>
      </c>
      <c r="CH71"/>
      <c r="CI71"/>
      <c r="CJ71"/>
      <c r="CK71" t="s">
        <v>3360</v>
      </c>
      <c r="CL71" t="s">
        <v>3361</v>
      </c>
      <c r="CM71" t="s">
        <v>3362</v>
      </c>
      <c r="CN71" t="s">
        <v>3363</v>
      </c>
      <c r="CO71" t="s">
        <v>3364</v>
      </c>
      <c r="CP71"/>
      <c r="CQ71"/>
      <c r="CR71"/>
      <c r="CS71" t="s">
        <v>3365</v>
      </c>
      <c r="CT71" t="s">
        <v>3366</v>
      </c>
      <c r="CU71"/>
      <c r="CV71"/>
      <c r="CW71"/>
      <c r="CX71"/>
      <c r="CY71" t="s">
        <v>3367</v>
      </c>
      <c r="CZ71"/>
      <c r="DA71"/>
      <c r="DB71"/>
      <c r="DC71" t="s">
        <v>3368</v>
      </c>
      <c r="DD71" t="s">
        <v>3369</v>
      </c>
      <c r="DE71"/>
      <c r="DF71"/>
      <c r="DG71"/>
      <c r="DH71"/>
      <c r="DI71"/>
      <c r="DJ71"/>
      <c r="DK71"/>
      <c r="DL71"/>
      <c r="DM71"/>
      <c r="DN71"/>
      <c r="DO71"/>
      <c r="DP71"/>
    </row>
    <row r="72" spans="2:120" ht="6.75" customHeight="1">
      <c r="B72" s="125"/>
      <c r="C72" s="24"/>
      <c r="D72" s="39"/>
      <c r="E72" s="39"/>
      <c r="F72" s="39"/>
      <c r="G72" s="39"/>
      <c r="H72" s="39"/>
      <c r="I72" s="39"/>
      <c r="J72" s="39"/>
      <c r="K72" s="39"/>
      <c r="L72" s="39"/>
      <c r="M72" s="39"/>
      <c r="N72" s="39"/>
      <c r="O72" s="39"/>
      <c r="P72" s="39"/>
      <c r="Q72" s="39"/>
      <c r="R72" s="39"/>
      <c r="S72" s="39"/>
      <c r="T72" s="39"/>
      <c r="U72" s="39"/>
      <c r="V72" s="39"/>
      <c r="W72" s="39"/>
      <c r="X72" s="39"/>
      <c r="Y72" s="39"/>
      <c r="Z72" s="39"/>
      <c r="AA72" s="39"/>
      <c r="AB72" s="39"/>
      <c r="AC72" s="39"/>
      <c r="AD72" s="126"/>
      <c r="AG72"/>
      <c r="AH72" s="175"/>
      <c r="AI72" s="175"/>
      <c r="AJ72" s="175"/>
      <c r="AK72" s="175"/>
      <c r="AL72" s="179" t="str">
        <f t="shared" si="2"/>
        <v/>
      </c>
      <c r="AM72" s="172" t="str">
        <f t="shared" si="3"/>
        <v/>
      </c>
      <c r="AN72"/>
      <c r="AO72"/>
      <c r="AP72">
        <v>70</v>
      </c>
      <c r="AQ72"/>
      <c r="AR72"/>
      <c r="AS72"/>
      <c r="AT72"/>
      <c r="AU72"/>
      <c r="AV72"/>
      <c r="AW72" t="s">
        <v>3370</v>
      </c>
      <c r="AX72"/>
      <c r="AY72"/>
      <c r="AZ72"/>
      <c r="BA72"/>
      <c r="BB72" t="s">
        <v>3371</v>
      </c>
      <c r="BC72" t="s">
        <v>3372</v>
      </c>
      <c r="BD72" t="s">
        <v>3373</v>
      </c>
      <c r="BE72" t="s">
        <v>3374</v>
      </c>
      <c r="BF72" t="s">
        <v>3375</v>
      </c>
      <c r="BG72"/>
      <c r="BH72"/>
      <c r="BI72"/>
      <c r="BJ72" t="s">
        <v>3376</v>
      </c>
      <c r="BK72" t="s">
        <v>3377</v>
      </c>
      <c r="BL72"/>
      <c r="BM72"/>
      <c r="BN72"/>
      <c r="BO72"/>
      <c r="BP72" t="s">
        <v>3378</v>
      </c>
      <c r="BQ72"/>
      <c r="BR72"/>
      <c r="BS72"/>
      <c r="BT72" t="s">
        <v>3379</v>
      </c>
      <c r="BU72" t="s">
        <v>3380</v>
      </c>
      <c r="BV72"/>
      <c r="BW72"/>
      <c r="BX72"/>
      <c r="BY72"/>
      <c r="BZ72"/>
      <c r="CA72"/>
      <c r="CB72"/>
      <c r="CC72"/>
      <c r="CD72"/>
      <c r="CE72"/>
      <c r="CF72" t="s">
        <v>3381</v>
      </c>
      <c r="CG72"/>
      <c r="CH72"/>
      <c r="CI72"/>
      <c r="CJ72"/>
      <c r="CK72" t="s">
        <v>3382</v>
      </c>
      <c r="CL72" t="s">
        <v>3383</v>
      </c>
      <c r="CM72" t="s">
        <v>3384</v>
      </c>
      <c r="CN72" t="s">
        <v>3385</v>
      </c>
      <c r="CO72" t="s">
        <v>3386</v>
      </c>
      <c r="CP72"/>
      <c r="CQ72"/>
      <c r="CR72"/>
      <c r="CS72" t="s">
        <v>3387</v>
      </c>
      <c r="CT72" t="s">
        <v>3388</v>
      </c>
      <c r="CU72"/>
      <c r="CV72"/>
      <c r="CW72"/>
      <c r="CX72"/>
      <c r="CY72" t="s">
        <v>3389</v>
      </c>
      <c r="CZ72"/>
      <c r="DA72"/>
      <c r="DB72"/>
      <c r="DC72" t="s">
        <v>3390</v>
      </c>
      <c r="DD72" t="s">
        <v>3391</v>
      </c>
      <c r="DE72"/>
      <c r="DF72"/>
      <c r="DG72"/>
      <c r="DH72"/>
      <c r="DI72"/>
      <c r="DJ72"/>
      <c r="DK72"/>
      <c r="DL72"/>
      <c r="DM72"/>
      <c r="DN72"/>
      <c r="DO72"/>
      <c r="DP72"/>
    </row>
    <row r="73" spans="2:120" ht="15" customHeight="1">
      <c r="B73" s="125"/>
      <c r="C73" s="24"/>
      <c r="D73" s="206" t="s">
        <v>183</v>
      </c>
      <c r="E73" s="206"/>
      <c r="F73" s="206"/>
      <c r="G73" s="206"/>
      <c r="H73" s="206"/>
      <c r="I73" s="206"/>
      <c r="J73" s="206"/>
      <c r="K73" s="206"/>
      <c r="L73" s="206"/>
      <c r="M73" s="206"/>
      <c r="N73" s="206"/>
      <c r="O73" s="206"/>
      <c r="P73" s="206"/>
      <c r="Q73" s="206"/>
      <c r="R73" s="206"/>
      <c r="S73" s="206"/>
      <c r="T73" s="206"/>
      <c r="U73" s="206"/>
      <c r="V73" s="206"/>
      <c r="W73" s="206"/>
      <c r="X73" s="206"/>
      <c r="Y73" s="206"/>
      <c r="Z73" s="206"/>
      <c r="AA73" s="206"/>
      <c r="AB73" s="206"/>
      <c r="AC73" s="206"/>
      <c r="AD73" s="126"/>
      <c r="AG73"/>
      <c r="AH73" s="175"/>
      <c r="AI73" s="175"/>
      <c r="AJ73" s="175"/>
      <c r="AK73" s="175"/>
      <c r="AL73" s="179" t="str">
        <f t="shared" si="2"/>
        <v/>
      </c>
      <c r="AM73" s="172" t="str">
        <f t="shared" si="3"/>
        <v/>
      </c>
      <c r="AN73"/>
      <c r="AO73"/>
      <c r="AP73">
        <v>71</v>
      </c>
      <c r="AQ73"/>
      <c r="AR73"/>
      <c r="AS73"/>
      <c r="AT73"/>
      <c r="AU73"/>
      <c r="AV73"/>
      <c r="AW73" t="s">
        <v>3392</v>
      </c>
      <c r="AX73"/>
      <c r="AY73"/>
      <c r="AZ73"/>
      <c r="BA73"/>
      <c r="BB73" t="s">
        <v>3393</v>
      </c>
      <c r="BC73" t="s">
        <v>3394</v>
      </c>
      <c r="BD73" t="s">
        <v>3395</v>
      </c>
      <c r="BE73" t="s">
        <v>3396</v>
      </c>
      <c r="BF73" t="s">
        <v>3397</v>
      </c>
      <c r="BG73"/>
      <c r="BH73"/>
      <c r="BI73"/>
      <c r="BJ73" t="s">
        <v>3398</v>
      </c>
      <c r="BK73" t="s">
        <v>3399</v>
      </c>
      <c r="BL73"/>
      <c r="BM73"/>
      <c r="BN73"/>
      <c r="BO73"/>
      <c r="BP73" t="s">
        <v>3400</v>
      </c>
      <c r="BQ73"/>
      <c r="BR73"/>
      <c r="BS73"/>
      <c r="BT73" t="s">
        <v>3401</v>
      </c>
      <c r="BU73" t="s">
        <v>3402</v>
      </c>
      <c r="BV73"/>
      <c r="BW73"/>
      <c r="BX73"/>
      <c r="BY73"/>
      <c r="BZ73"/>
      <c r="CA73"/>
      <c r="CB73"/>
      <c r="CC73"/>
      <c r="CD73"/>
      <c r="CE73"/>
      <c r="CF73" t="s">
        <v>3403</v>
      </c>
      <c r="CG73"/>
      <c r="CH73"/>
      <c r="CI73"/>
      <c r="CJ73"/>
      <c r="CK73" t="s">
        <v>3404</v>
      </c>
      <c r="CL73" t="s">
        <v>3405</v>
      </c>
      <c r="CM73" t="s">
        <v>3406</v>
      </c>
      <c r="CN73" t="s">
        <v>824</v>
      </c>
      <c r="CO73" t="s">
        <v>3407</v>
      </c>
      <c r="CP73"/>
      <c r="CQ73"/>
      <c r="CR73"/>
      <c r="CS73" t="s">
        <v>3408</v>
      </c>
      <c r="CT73" t="s">
        <v>3409</v>
      </c>
      <c r="CU73"/>
      <c r="CV73"/>
      <c r="CW73"/>
      <c r="CX73"/>
      <c r="CY73" t="s">
        <v>3410</v>
      </c>
      <c r="CZ73"/>
      <c r="DA73"/>
      <c r="DB73"/>
      <c r="DC73" t="s">
        <v>3411</v>
      </c>
      <c r="DD73" t="s">
        <v>3412</v>
      </c>
      <c r="DE73"/>
      <c r="DF73"/>
      <c r="DG73"/>
      <c r="DH73"/>
      <c r="DI73"/>
      <c r="DJ73"/>
      <c r="DK73"/>
      <c r="DL73"/>
      <c r="DM73"/>
      <c r="DN73"/>
      <c r="DO73"/>
      <c r="DP73"/>
    </row>
    <row r="74" spans="2:120" ht="6.75" customHeight="1">
      <c r="B74" s="125"/>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26"/>
      <c r="AG74"/>
      <c r="AH74" s="175"/>
      <c r="AI74" s="175"/>
      <c r="AJ74" s="175"/>
      <c r="AK74" s="175"/>
      <c r="AL74" s="179" t="str">
        <f t="shared" si="2"/>
        <v/>
      </c>
      <c r="AM74" s="172" t="str">
        <f t="shared" si="3"/>
        <v/>
      </c>
      <c r="AN74"/>
      <c r="AO74"/>
      <c r="AP74">
        <v>72</v>
      </c>
      <c r="AQ74"/>
      <c r="AR74"/>
      <c r="AS74"/>
      <c r="AT74"/>
      <c r="AU74"/>
      <c r="AV74"/>
      <c r="AW74" t="s">
        <v>3413</v>
      </c>
      <c r="AX74"/>
      <c r="AY74"/>
      <c r="AZ74"/>
      <c r="BA74"/>
      <c r="BB74" t="s">
        <v>3414</v>
      </c>
      <c r="BC74" t="s">
        <v>3415</v>
      </c>
      <c r="BD74" t="s">
        <v>3416</v>
      </c>
      <c r="BE74" t="s">
        <v>3417</v>
      </c>
      <c r="BF74" t="s">
        <v>3418</v>
      </c>
      <c r="BG74"/>
      <c r="BH74"/>
      <c r="BI74"/>
      <c r="BJ74" t="s">
        <v>3419</v>
      </c>
      <c r="BK74" t="s">
        <v>3420</v>
      </c>
      <c r="BL74"/>
      <c r="BM74"/>
      <c r="BN74"/>
      <c r="BO74"/>
      <c r="BP74" t="s">
        <v>3421</v>
      </c>
      <c r="BQ74"/>
      <c r="BR74"/>
      <c r="BS74"/>
      <c r="BT74" t="s">
        <v>3422</v>
      </c>
      <c r="BU74" t="s">
        <v>3423</v>
      </c>
      <c r="BV74"/>
      <c r="BW74"/>
      <c r="BX74"/>
      <c r="BY74"/>
      <c r="BZ74"/>
      <c r="CA74"/>
      <c r="CB74"/>
      <c r="CC74"/>
      <c r="CD74"/>
      <c r="CE74"/>
      <c r="CF74" t="s">
        <v>3424</v>
      </c>
      <c r="CG74"/>
      <c r="CH74"/>
      <c r="CI74"/>
      <c r="CJ74"/>
      <c r="CK74" t="s">
        <v>3425</v>
      </c>
      <c r="CL74" t="s">
        <v>3426</v>
      </c>
      <c r="CM74" t="s">
        <v>3427</v>
      </c>
      <c r="CN74" t="s">
        <v>3428</v>
      </c>
      <c r="CO74" t="s">
        <v>3429</v>
      </c>
      <c r="CP74"/>
      <c r="CQ74"/>
      <c r="CR74"/>
      <c r="CS74" t="s">
        <v>3430</v>
      </c>
      <c r="CT74" t="s">
        <v>3431</v>
      </c>
      <c r="CU74"/>
      <c r="CV74"/>
      <c r="CW74"/>
      <c r="CX74"/>
      <c r="CY74" t="s">
        <v>913</v>
      </c>
      <c r="CZ74"/>
      <c r="DA74"/>
      <c r="DB74"/>
      <c r="DC74" t="s">
        <v>3432</v>
      </c>
      <c r="DD74" t="s">
        <v>3433</v>
      </c>
      <c r="DE74"/>
      <c r="DF74"/>
      <c r="DG74"/>
      <c r="DH74"/>
      <c r="DI74"/>
      <c r="DJ74"/>
      <c r="DK74"/>
      <c r="DL74"/>
      <c r="DM74"/>
      <c r="DN74"/>
      <c r="DO74"/>
      <c r="DP74"/>
    </row>
    <row r="75" spans="2:120" ht="36" customHeight="1">
      <c r="B75" s="125"/>
      <c r="C75" s="206" t="s">
        <v>508</v>
      </c>
      <c r="D75" s="206"/>
      <c r="E75" s="206"/>
      <c r="F75" s="206"/>
      <c r="G75" s="206"/>
      <c r="H75" s="206"/>
      <c r="I75" s="206"/>
      <c r="J75" s="206"/>
      <c r="K75" s="206"/>
      <c r="L75" s="206"/>
      <c r="M75" s="206"/>
      <c r="N75" s="206"/>
      <c r="O75" s="206"/>
      <c r="P75" s="206"/>
      <c r="Q75" s="206"/>
      <c r="R75" s="206"/>
      <c r="S75" s="206"/>
      <c r="T75" s="206"/>
      <c r="U75" s="206"/>
      <c r="V75" s="206"/>
      <c r="W75" s="206"/>
      <c r="X75" s="206"/>
      <c r="Y75" s="206"/>
      <c r="Z75" s="206"/>
      <c r="AA75" s="206"/>
      <c r="AB75" s="206"/>
      <c r="AC75" s="206"/>
      <c r="AD75" s="126"/>
      <c r="AG75"/>
      <c r="AH75" s="175"/>
      <c r="AI75" s="175"/>
      <c r="AJ75" s="175"/>
      <c r="AK75" s="175"/>
      <c r="AL75" s="179" t="str">
        <f t="shared" si="2"/>
        <v/>
      </c>
      <c r="AM75" s="172" t="str">
        <f t="shared" si="3"/>
        <v/>
      </c>
      <c r="AN75"/>
      <c r="AO75"/>
      <c r="AP75">
        <v>73</v>
      </c>
      <c r="AQ75"/>
      <c r="AR75"/>
      <c r="AS75"/>
      <c r="AT75"/>
      <c r="AU75"/>
      <c r="AV75"/>
      <c r="AW75" t="s">
        <v>3434</v>
      </c>
      <c r="AX75"/>
      <c r="AY75"/>
      <c r="AZ75"/>
      <c r="BA75"/>
      <c r="BB75" t="s">
        <v>3435</v>
      </c>
      <c r="BC75" t="s">
        <v>3436</v>
      </c>
      <c r="BD75" t="s">
        <v>3437</v>
      </c>
      <c r="BE75" t="s">
        <v>3438</v>
      </c>
      <c r="BF75" t="s">
        <v>3439</v>
      </c>
      <c r="BG75"/>
      <c r="BH75"/>
      <c r="BI75"/>
      <c r="BJ75" t="s">
        <v>3440</v>
      </c>
      <c r="BK75" t="s">
        <v>3441</v>
      </c>
      <c r="BL75"/>
      <c r="BM75"/>
      <c r="BN75"/>
      <c r="BO75"/>
      <c r="BP75" t="s">
        <v>3442</v>
      </c>
      <c r="BQ75"/>
      <c r="BR75"/>
      <c r="BS75"/>
      <c r="BT75" t="s">
        <v>3443</v>
      </c>
      <c r="BU75" t="s">
        <v>3444</v>
      </c>
      <c r="BV75"/>
      <c r="BW75"/>
      <c r="BX75"/>
      <c r="BY75"/>
      <c r="BZ75"/>
      <c r="CA75"/>
      <c r="CB75"/>
      <c r="CC75"/>
      <c r="CD75"/>
      <c r="CE75"/>
      <c r="CF75" t="s">
        <v>3445</v>
      </c>
      <c r="CG75"/>
      <c r="CH75"/>
      <c r="CI75"/>
      <c r="CJ75"/>
      <c r="CK75" t="s">
        <v>3446</v>
      </c>
      <c r="CL75" t="s">
        <v>3447</v>
      </c>
      <c r="CM75" t="s">
        <v>3448</v>
      </c>
      <c r="CN75" t="s">
        <v>1898</v>
      </c>
      <c r="CO75" t="s">
        <v>3449</v>
      </c>
      <c r="CP75"/>
      <c r="CQ75"/>
      <c r="CR75"/>
      <c r="CS75" t="s">
        <v>3450</v>
      </c>
      <c r="CT75" t="s">
        <v>2056</v>
      </c>
      <c r="CU75"/>
      <c r="CV75"/>
      <c r="CW75"/>
      <c r="CX75"/>
      <c r="CY75" t="s">
        <v>3451</v>
      </c>
      <c r="CZ75"/>
      <c r="DA75"/>
      <c r="DB75"/>
      <c r="DC75" t="s">
        <v>3452</v>
      </c>
      <c r="DD75" t="s">
        <v>3453</v>
      </c>
      <c r="DE75"/>
      <c r="DF75"/>
      <c r="DG75"/>
      <c r="DH75"/>
      <c r="DI75"/>
      <c r="DJ75"/>
      <c r="DK75"/>
      <c r="DL75"/>
      <c r="DM75"/>
      <c r="DN75"/>
      <c r="DO75"/>
      <c r="DP75"/>
    </row>
    <row r="76" spans="2:120" ht="6.75" customHeight="1">
      <c r="B76" s="125"/>
      <c r="C76" s="24"/>
      <c r="D76" s="24"/>
      <c r="E76" s="24"/>
      <c r="F76" s="24"/>
      <c r="G76" s="24"/>
      <c r="H76" s="24"/>
      <c r="I76" s="24"/>
      <c r="J76" s="24"/>
      <c r="K76" s="24"/>
      <c r="L76" s="24"/>
      <c r="M76" s="24"/>
      <c r="N76" s="24"/>
      <c r="O76" s="24"/>
      <c r="P76" s="24"/>
      <c r="Q76" s="24"/>
      <c r="R76" s="24"/>
      <c r="S76" s="24"/>
      <c r="T76" s="24"/>
      <c r="U76" s="24"/>
      <c r="V76" s="24"/>
      <c r="W76" s="24"/>
      <c r="X76" s="24"/>
      <c r="Y76" s="24"/>
      <c r="Z76" s="24"/>
      <c r="AA76" s="24"/>
      <c r="AB76" s="24"/>
      <c r="AC76" s="24"/>
      <c r="AD76" s="126"/>
      <c r="AG76"/>
      <c r="AH76" s="175"/>
      <c r="AI76" s="175"/>
      <c r="AJ76" s="175"/>
      <c r="AK76" s="175"/>
      <c r="AL76" s="179" t="str">
        <f t="shared" si="2"/>
        <v/>
      </c>
      <c r="AM76" s="172" t="str">
        <f t="shared" si="3"/>
        <v/>
      </c>
      <c r="AN76"/>
      <c r="AO76"/>
      <c r="AP76">
        <v>74</v>
      </c>
      <c r="AQ76"/>
      <c r="AR76"/>
      <c r="AS76"/>
      <c r="AT76"/>
      <c r="AU76"/>
      <c r="AV76"/>
      <c r="AW76" t="s">
        <v>3454</v>
      </c>
      <c r="AX76"/>
      <c r="AY76"/>
      <c r="AZ76"/>
      <c r="BA76"/>
      <c r="BB76" t="s">
        <v>3455</v>
      </c>
      <c r="BC76" t="s">
        <v>3456</v>
      </c>
      <c r="BD76" t="s">
        <v>3457</v>
      </c>
      <c r="BE76" t="s">
        <v>3458</v>
      </c>
      <c r="BF76" t="s">
        <v>3459</v>
      </c>
      <c r="BG76"/>
      <c r="BH76"/>
      <c r="BI76"/>
      <c r="BJ76" t="s">
        <v>3460</v>
      </c>
      <c r="BK76" t="s">
        <v>3461</v>
      </c>
      <c r="BL76"/>
      <c r="BM76"/>
      <c r="BN76"/>
      <c r="BO76"/>
      <c r="BP76">
        <v>26099</v>
      </c>
      <c r="BQ76"/>
      <c r="BR76"/>
      <c r="BS76"/>
      <c r="BT76" t="s">
        <v>3462</v>
      </c>
      <c r="BU76" t="s">
        <v>3463</v>
      </c>
      <c r="BV76"/>
      <c r="BW76"/>
      <c r="BX76"/>
      <c r="BY76"/>
      <c r="BZ76"/>
      <c r="CA76"/>
      <c r="CB76"/>
      <c r="CC76"/>
      <c r="CD76"/>
      <c r="CE76"/>
      <c r="CF76" t="s">
        <v>1898</v>
      </c>
      <c r="CG76"/>
      <c r="CH76"/>
      <c r="CI76"/>
      <c r="CJ76"/>
      <c r="CK76" t="s">
        <v>3464</v>
      </c>
      <c r="CL76" t="s">
        <v>3465</v>
      </c>
      <c r="CM76" t="s">
        <v>3466</v>
      </c>
      <c r="CN76" t="s">
        <v>3467</v>
      </c>
      <c r="CO76" t="s">
        <v>3468</v>
      </c>
      <c r="CP76"/>
      <c r="CQ76"/>
      <c r="CR76"/>
      <c r="CS76" t="s">
        <v>3469</v>
      </c>
      <c r="CT76" t="s">
        <v>3470</v>
      </c>
      <c r="CU76"/>
      <c r="CV76"/>
      <c r="CW76"/>
      <c r="CX76"/>
      <c r="CY76" t="s">
        <v>311</v>
      </c>
      <c r="CZ76"/>
      <c r="DA76"/>
      <c r="DB76"/>
      <c r="DC76" t="s">
        <v>3471</v>
      </c>
      <c r="DD76" t="s">
        <v>3472</v>
      </c>
      <c r="DE76"/>
      <c r="DF76"/>
      <c r="DG76"/>
      <c r="DH76"/>
      <c r="DI76"/>
      <c r="DJ76"/>
      <c r="DK76"/>
      <c r="DL76"/>
      <c r="DM76"/>
      <c r="DN76"/>
      <c r="DO76"/>
      <c r="DP76"/>
    </row>
    <row r="77" spans="2:120" ht="72" customHeight="1">
      <c r="B77" s="125"/>
      <c r="C77" s="215" t="s">
        <v>513</v>
      </c>
      <c r="D77" s="215"/>
      <c r="E77" s="215"/>
      <c r="F77" s="215"/>
      <c r="G77" s="215"/>
      <c r="H77" s="215"/>
      <c r="I77" s="215"/>
      <c r="J77" s="215"/>
      <c r="K77" s="215"/>
      <c r="L77" s="215"/>
      <c r="M77" s="215"/>
      <c r="N77" s="215"/>
      <c r="O77" s="215"/>
      <c r="P77" s="215"/>
      <c r="Q77" s="215"/>
      <c r="R77" s="215"/>
      <c r="S77" s="215"/>
      <c r="T77" s="215"/>
      <c r="U77" s="215"/>
      <c r="V77" s="215"/>
      <c r="W77" s="215"/>
      <c r="X77" s="215"/>
      <c r="Y77" s="215"/>
      <c r="Z77" s="215"/>
      <c r="AA77" s="215"/>
      <c r="AB77" s="215"/>
      <c r="AC77" s="215"/>
      <c r="AD77" s="126"/>
      <c r="AG77"/>
      <c r="AH77" s="175"/>
      <c r="AI77" s="175"/>
      <c r="AJ77" s="175"/>
      <c r="AK77" s="175"/>
      <c r="AL77" s="179" t="str">
        <f t="shared" si="2"/>
        <v/>
      </c>
      <c r="AM77" s="172" t="str">
        <f t="shared" si="3"/>
        <v/>
      </c>
      <c r="AN77"/>
      <c r="AO77"/>
      <c r="AP77">
        <v>75</v>
      </c>
      <c r="AQ77"/>
      <c r="AR77"/>
      <c r="AS77"/>
      <c r="AT77"/>
      <c r="AU77"/>
      <c r="AV77"/>
      <c r="AW77" t="s">
        <v>3473</v>
      </c>
      <c r="AX77"/>
      <c r="AY77"/>
      <c r="AZ77"/>
      <c r="BA77"/>
      <c r="BB77" t="s">
        <v>3474</v>
      </c>
      <c r="BC77" t="s">
        <v>3475</v>
      </c>
      <c r="BD77" t="s">
        <v>3476</v>
      </c>
      <c r="BE77" t="s">
        <v>3477</v>
      </c>
      <c r="BF77" t="s">
        <v>3478</v>
      </c>
      <c r="BG77"/>
      <c r="BH77"/>
      <c r="BI77"/>
      <c r="BJ77" t="s">
        <v>3479</v>
      </c>
      <c r="BK77" t="s">
        <v>3480</v>
      </c>
      <c r="BL77"/>
      <c r="BM77"/>
      <c r="BN77"/>
      <c r="BO77"/>
      <c r="BP77"/>
      <c r="BQ77"/>
      <c r="BR77"/>
      <c r="BS77"/>
      <c r="BT77" t="s">
        <v>3481</v>
      </c>
      <c r="BU77" t="s">
        <v>3482</v>
      </c>
      <c r="BV77"/>
      <c r="BW77"/>
      <c r="BX77"/>
      <c r="BY77"/>
      <c r="BZ77"/>
      <c r="CA77"/>
      <c r="CB77"/>
      <c r="CC77"/>
      <c r="CD77"/>
      <c r="CE77"/>
      <c r="CF77" t="s">
        <v>3483</v>
      </c>
      <c r="CG77"/>
      <c r="CH77"/>
      <c r="CI77"/>
      <c r="CJ77"/>
      <c r="CK77" t="s">
        <v>3484</v>
      </c>
      <c r="CL77" t="s">
        <v>3485</v>
      </c>
      <c r="CM77" t="s">
        <v>3486</v>
      </c>
      <c r="CN77" t="s">
        <v>3487</v>
      </c>
      <c r="CO77" t="s">
        <v>3488</v>
      </c>
      <c r="CP77"/>
      <c r="CQ77"/>
      <c r="CR77"/>
      <c r="CS77" t="s">
        <v>3489</v>
      </c>
      <c r="CT77" t="s">
        <v>3490</v>
      </c>
      <c r="CU77"/>
      <c r="CV77"/>
      <c r="CW77"/>
      <c r="CX77"/>
      <c r="CY77"/>
      <c r="CZ77"/>
      <c r="DA77"/>
      <c r="DB77"/>
      <c r="DC77" t="s">
        <v>3491</v>
      </c>
      <c r="DD77" t="s">
        <v>3492</v>
      </c>
      <c r="DE77"/>
      <c r="DF77"/>
      <c r="DG77"/>
      <c r="DH77"/>
      <c r="DI77"/>
      <c r="DJ77"/>
      <c r="DK77"/>
      <c r="DL77"/>
      <c r="DM77"/>
      <c r="DN77"/>
      <c r="DO77"/>
      <c r="DP77"/>
    </row>
    <row r="78" spans="2:120" ht="6.75" customHeight="1">
      <c r="B78" s="125"/>
      <c r="C78" s="24"/>
      <c r="D78" s="24"/>
      <c r="E78" s="24"/>
      <c r="F78" s="24"/>
      <c r="G78" s="24"/>
      <c r="H78" s="24"/>
      <c r="I78" s="24"/>
      <c r="J78" s="24"/>
      <c r="K78" s="24"/>
      <c r="L78" s="24"/>
      <c r="M78" s="24"/>
      <c r="N78" s="24"/>
      <c r="O78" s="24"/>
      <c r="P78" s="24"/>
      <c r="Q78" s="24"/>
      <c r="R78" s="24"/>
      <c r="S78" s="24"/>
      <c r="T78" s="24"/>
      <c r="U78" s="24"/>
      <c r="V78" s="24"/>
      <c r="W78" s="24"/>
      <c r="X78" s="24"/>
      <c r="Y78" s="24"/>
      <c r="Z78" s="24"/>
      <c r="AA78" s="24"/>
      <c r="AB78" s="24"/>
      <c r="AC78" s="24"/>
      <c r="AD78" s="126"/>
      <c r="AG78"/>
      <c r="AH78" s="175"/>
      <c r="AI78" s="175"/>
      <c r="AJ78" s="175"/>
      <c r="AK78" s="175"/>
      <c r="AL78" s="179" t="str">
        <f t="shared" si="2"/>
        <v/>
      </c>
      <c r="AM78" s="172" t="str">
        <f t="shared" si="3"/>
        <v/>
      </c>
      <c r="AN78"/>
      <c r="AO78"/>
      <c r="AP78">
        <v>76</v>
      </c>
      <c r="AQ78"/>
      <c r="AR78"/>
      <c r="AS78"/>
      <c r="AT78"/>
      <c r="AU78"/>
      <c r="AV78"/>
      <c r="AW78" t="s">
        <v>3493</v>
      </c>
      <c r="AX78"/>
      <c r="AY78"/>
      <c r="AZ78"/>
      <c r="BA78"/>
      <c r="BB78" t="s">
        <v>3494</v>
      </c>
      <c r="BC78" t="s">
        <v>3495</v>
      </c>
      <c r="BD78" t="s">
        <v>3496</v>
      </c>
      <c r="BE78" t="s">
        <v>3497</v>
      </c>
      <c r="BF78" t="s">
        <v>3498</v>
      </c>
      <c r="BG78"/>
      <c r="BH78"/>
      <c r="BI78"/>
      <c r="BJ78" t="s">
        <v>3499</v>
      </c>
      <c r="BK78" t="s">
        <v>3500</v>
      </c>
      <c r="BL78"/>
      <c r="BM78"/>
      <c r="BN78"/>
      <c r="BO78"/>
      <c r="BP78"/>
      <c r="BQ78"/>
      <c r="BR78"/>
      <c r="BS78"/>
      <c r="BT78" t="s">
        <v>3501</v>
      </c>
      <c r="BU78" t="s">
        <v>3502</v>
      </c>
      <c r="BV78"/>
      <c r="BW78"/>
      <c r="BX78"/>
      <c r="BY78"/>
      <c r="BZ78"/>
      <c r="CA78"/>
      <c r="CB78"/>
      <c r="CC78"/>
      <c r="CD78"/>
      <c r="CE78"/>
      <c r="CF78" t="s">
        <v>3503</v>
      </c>
      <c r="CG78"/>
      <c r="CH78"/>
      <c r="CI78"/>
      <c r="CJ78"/>
      <c r="CK78" t="s">
        <v>3504</v>
      </c>
      <c r="CL78" t="s">
        <v>3505</v>
      </c>
      <c r="CM78" t="s">
        <v>2985</v>
      </c>
      <c r="CN78" t="s">
        <v>3506</v>
      </c>
      <c r="CO78" t="s">
        <v>3507</v>
      </c>
      <c r="CP78"/>
      <c r="CQ78"/>
      <c r="CR78"/>
      <c r="CS78" t="s">
        <v>3508</v>
      </c>
      <c r="CT78" t="s">
        <v>2427</v>
      </c>
      <c r="CU78"/>
      <c r="CV78"/>
      <c r="CW78"/>
      <c r="CX78"/>
      <c r="CY78"/>
      <c r="CZ78"/>
      <c r="DA78"/>
      <c r="DB78"/>
      <c r="DC78" t="s">
        <v>3509</v>
      </c>
      <c r="DD78" t="s">
        <v>3510</v>
      </c>
      <c r="DE78"/>
      <c r="DF78"/>
      <c r="DG78"/>
      <c r="DH78"/>
      <c r="DI78"/>
      <c r="DJ78"/>
      <c r="DK78"/>
      <c r="DL78"/>
      <c r="DM78"/>
      <c r="DN78"/>
      <c r="DO78"/>
      <c r="DP78"/>
    </row>
    <row r="79" spans="2:120" ht="15" customHeight="1">
      <c r="B79" s="125"/>
      <c r="C79" s="215" t="s">
        <v>629</v>
      </c>
      <c r="D79" s="215"/>
      <c r="E79" s="215"/>
      <c r="F79" s="215"/>
      <c r="G79" s="215"/>
      <c r="H79" s="215"/>
      <c r="I79" s="215"/>
      <c r="J79" s="215"/>
      <c r="K79" s="215"/>
      <c r="L79" s="215"/>
      <c r="M79" s="215"/>
      <c r="N79" s="215"/>
      <c r="O79" s="215"/>
      <c r="P79" s="215"/>
      <c r="Q79" s="215"/>
      <c r="R79" s="215"/>
      <c r="S79" s="215"/>
      <c r="T79" s="215"/>
      <c r="U79" s="215"/>
      <c r="V79" s="215"/>
      <c r="W79" s="215"/>
      <c r="X79" s="215"/>
      <c r="Y79" s="215"/>
      <c r="Z79" s="215"/>
      <c r="AA79" s="215"/>
      <c r="AB79" s="215"/>
      <c r="AC79" s="215"/>
      <c r="AD79" s="126"/>
      <c r="AG79"/>
      <c r="AH79" s="175"/>
      <c r="AI79" s="175"/>
      <c r="AJ79" s="175"/>
      <c r="AK79" s="175"/>
      <c r="AL79" s="179" t="str">
        <f t="shared" si="2"/>
        <v/>
      </c>
      <c r="AM79" s="172" t="str">
        <f t="shared" si="3"/>
        <v/>
      </c>
      <c r="AN79"/>
      <c r="AO79"/>
      <c r="AP79">
        <v>77</v>
      </c>
      <c r="AQ79"/>
      <c r="AR79"/>
      <c r="AS79"/>
      <c r="AT79"/>
      <c r="AU79"/>
      <c r="AV79"/>
      <c r="AW79" t="s">
        <v>3511</v>
      </c>
      <c r="AX79"/>
      <c r="AY79"/>
      <c r="AZ79"/>
      <c r="BA79"/>
      <c r="BB79" t="s">
        <v>3512</v>
      </c>
      <c r="BC79" t="s">
        <v>3513</v>
      </c>
      <c r="BD79" t="s">
        <v>3514</v>
      </c>
      <c r="BE79" t="s">
        <v>3515</v>
      </c>
      <c r="BF79" t="s">
        <v>3516</v>
      </c>
      <c r="BG79"/>
      <c r="BH79"/>
      <c r="BI79"/>
      <c r="BJ79" t="s">
        <v>3517</v>
      </c>
      <c r="BK79" t="s">
        <v>3518</v>
      </c>
      <c r="BL79"/>
      <c r="BM79"/>
      <c r="BN79"/>
      <c r="BO79"/>
      <c r="BP79"/>
      <c r="BQ79"/>
      <c r="BR79"/>
      <c r="BS79"/>
      <c r="BT79" t="s">
        <v>3519</v>
      </c>
      <c r="BU79" t="s">
        <v>3520</v>
      </c>
      <c r="BV79"/>
      <c r="BW79"/>
      <c r="BX79"/>
      <c r="BY79"/>
      <c r="BZ79"/>
      <c r="CA79"/>
      <c r="CB79"/>
      <c r="CC79"/>
      <c r="CD79"/>
      <c r="CE79"/>
      <c r="CF79" t="s">
        <v>3521</v>
      </c>
      <c r="CG79"/>
      <c r="CH79"/>
      <c r="CI79"/>
      <c r="CJ79"/>
      <c r="CK79" t="s">
        <v>3522</v>
      </c>
      <c r="CL79" t="s">
        <v>3523</v>
      </c>
      <c r="CM79" t="s">
        <v>3524</v>
      </c>
      <c r="CN79" t="s">
        <v>3525</v>
      </c>
      <c r="CO79" t="s">
        <v>3526</v>
      </c>
      <c r="CP79"/>
      <c r="CQ79"/>
      <c r="CR79"/>
      <c r="CS79" t="s">
        <v>3527</v>
      </c>
      <c r="CT79" t="s">
        <v>3528</v>
      </c>
      <c r="CU79"/>
      <c r="CV79"/>
      <c r="CW79"/>
      <c r="CX79"/>
      <c r="CY79"/>
      <c r="CZ79"/>
      <c r="DA79"/>
      <c r="DB79"/>
      <c r="DC79" t="s">
        <v>3529</v>
      </c>
      <c r="DD79" t="s">
        <v>3530</v>
      </c>
      <c r="DE79"/>
      <c r="DF79"/>
      <c r="DG79"/>
      <c r="DH79"/>
      <c r="DI79"/>
      <c r="DJ79"/>
      <c r="DK79"/>
      <c r="DL79"/>
      <c r="DM79"/>
      <c r="DN79"/>
      <c r="DO79"/>
      <c r="DP79"/>
    </row>
    <row r="80" spans="2:120" ht="6.75" customHeight="1">
      <c r="B80" s="125"/>
      <c r="C80" s="24"/>
      <c r="D80" s="24"/>
      <c r="E80" s="24"/>
      <c r="F80" s="24"/>
      <c r="G80" s="24"/>
      <c r="H80" s="24"/>
      <c r="I80" s="24"/>
      <c r="J80" s="24"/>
      <c r="K80" s="24"/>
      <c r="L80" s="24"/>
      <c r="M80" s="24"/>
      <c r="N80" s="24"/>
      <c r="O80" s="24"/>
      <c r="P80" s="24"/>
      <c r="Q80" s="24"/>
      <c r="R80" s="24"/>
      <c r="S80" s="24"/>
      <c r="T80" s="24"/>
      <c r="U80" s="24"/>
      <c r="V80" s="24"/>
      <c r="W80" s="24"/>
      <c r="X80" s="24"/>
      <c r="Y80" s="24"/>
      <c r="Z80" s="24"/>
      <c r="AA80" s="24"/>
      <c r="AB80" s="24"/>
      <c r="AC80" s="24"/>
      <c r="AD80" s="126"/>
      <c r="AG80"/>
      <c r="AH80" s="175"/>
      <c r="AI80" s="175"/>
      <c r="AJ80" s="175"/>
      <c r="AK80" s="175"/>
      <c r="AL80" s="179" t="str">
        <f t="shared" si="2"/>
        <v/>
      </c>
      <c r="AM80" s="172" t="str">
        <f t="shared" si="3"/>
        <v/>
      </c>
      <c r="AN80"/>
      <c r="AO80"/>
      <c r="AP80">
        <v>78</v>
      </c>
      <c r="AQ80"/>
      <c r="AR80"/>
      <c r="AS80"/>
      <c r="AT80"/>
      <c r="AU80"/>
      <c r="AV80"/>
      <c r="AW80" t="s">
        <v>3531</v>
      </c>
      <c r="AX80"/>
      <c r="AY80"/>
      <c r="AZ80"/>
      <c r="BA80"/>
      <c r="BB80" t="s">
        <v>3532</v>
      </c>
      <c r="BC80" t="s">
        <v>3533</v>
      </c>
      <c r="BD80" t="s">
        <v>3534</v>
      </c>
      <c r="BE80" t="s">
        <v>3535</v>
      </c>
      <c r="BF80" t="s">
        <v>3536</v>
      </c>
      <c r="BG80"/>
      <c r="BH80"/>
      <c r="BI80"/>
      <c r="BJ80" t="s">
        <v>3537</v>
      </c>
      <c r="BK80" t="s">
        <v>3538</v>
      </c>
      <c r="BL80"/>
      <c r="BM80"/>
      <c r="BN80"/>
      <c r="BO80"/>
      <c r="BP80"/>
      <c r="BQ80"/>
      <c r="BR80"/>
      <c r="BS80"/>
      <c r="BT80" t="s">
        <v>3539</v>
      </c>
      <c r="BU80" t="s">
        <v>3540</v>
      </c>
      <c r="BV80"/>
      <c r="BW80"/>
      <c r="BX80"/>
      <c r="BY80"/>
      <c r="BZ80"/>
      <c r="CA80"/>
      <c r="CB80"/>
      <c r="CC80"/>
      <c r="CD80"/>
      <c r="CE80"/>
      <c r="CF80" t="s">
        <v>3541</v>
      </c>
      <c r="CG80"/>
      <c r="CH80"/>
      <c r="CI80"/>
      <c r="CJ80"/>
      <c r="CK80" t="s">
        <v>3542</v>
      </c>
      <c r="CL80" t="s">
        <v>3543</v>
      </c>
      <c r="CM80" t="s">
        <v>3544</v>
      </c>
      <c r="CN80" t="s">
        <v>3545</v>
      </c>
      <c r="CO80" t="s">
        <v>3546</v>
      </c>
      <c r="CP80"/>
      <c r="CQ80"/>
      <c r="CR80"/>
      <c r="CS80" t="s">
        <v>3547</v>
      </c>
      <c r="CT80" t="s">
        <v>3548</v>
      </c>
      <c r="CU80"/>
      <c r="CV80"/>
      <c r="CW80"/>
      <c r="CX80"/>
      <c r="CY80"/>
      <c r="CZ80"/>
      <c r="DA80"/>
      <c r="DB80"/>
      <c r="DC80" t="s">
        <v>3549</v>
      </c>
      <c r="DD80" t="s">
        <v>3550</v>
      </c>
      <c r="DE80"/>
      <c r="DF80"/>
      <c r="DG80"/>
      <c r="DH80"/>
      <c r="DI80"/>
      <c r="DJ80"/>
      <c r="DK80"/>
      <c r="DL80"/>
      <c r="DM80"/>
      <c r="DN80"/>
      <c r="DO80"/>
      <c r="DP80"/>
    </row>
    <row r="81" spans="2:120" ht="146.1" customHeight="1">
      <c r="B81" s="125"/>
      <c r="C81" s="24"/>
      <c r="D81" s="215" t="s">
        <v>514</v>
      </c>
      <c r="E81" s="215"/>
      <c r="F81" s="215"/>
      <c r="G81" s="215"/>
      <c r="H81" s="215"/>
      <c r="I81" s="215"/>
      <c r="J81" s="215"/>
      <c r="K81" s="215"/>
      <c r="L81" s="215"/>
      <c r="M81" s="215"/>
      <c r="N81" s="215"/>
      <c r="O81" s="215"/>
      <c r="P81" s="215"/>
      <c r="Q81" s="215"/>
      <c r="R81" s="215"/>
      <c r="S81" s="215"/>
      <c r="T81" s="215"/>
      <c r="U81" s="215"/>
      <c r="V81" s="215"/>
      <c r="W81" s="215"/>
      <c r="X81" s="215"/>
      <c r="Y81" s="215"/>
      <c r="Z81" s="215"/>
      <c r="AA81" s="215"/>
      <c r="AB81" s="215"/>
      <c r="AC81" s="215"/>
      <c r="AD81" s="126"/>
      <c r="AG81"/>
      <c r="AH81" s="175"/>
      <c r="AI81" s="175"/>
      <c r="AJ81" s="175"/>
      <c r="AK81" s="175"/>
      <c r="AL81" s="179" t="str">
        <f t="shared" si="2"/>
        <v/>
      </c>
      <c r="AM81" s="172" t="str">
        <f t="shared" si="3"/>
        <v/>
      </c>
      <c r="AN81"/>
      <c r="AO81"/>
      <c r="AP81">
        <v>79</v>
      </c>
      <c r="AQ81"/>
      <c r="AR81"/>
      <c r="AS81"/>
      <c r="AT81"/>
      <c r="AU81"/>
      <c r="AV81"/>
      <c r="AW81" t="s">
        <v>3551</v>
      </c>
      <c r="AX81"/>
      <c r="AY81"/>
      <c r="AZ81"/>
      <c r="BA81"/>
      <c r="BB81" t="s">
        <v>3552</v>
      </c>
      <c r="BC81" t="s">
        <v>3553</v>
      </c>
      <c r="BD81" t="s">
        <v>3554</v>
      </c>
      <c r="BE81" t="s">
        <v>3555</v>
      </c>
      <c r="BF81" t="s">
        <v>3556</v>
      </c>
      <c r="BG81"/>
      <c r="BH81"/>
      <c r="BI81"/>
      <c r="BJ81" t="s">
        <v>3557</v>
      </c>
      <c r="BK81" t="s">
        <v>3558</v>
      </c>
      <c r="BL81"/>
      <c r="BM81"/>
      <c r="BN81"/>
      <c r="BO81"/>
      <c r="BP81"/>
      <c r="BQ81"/>
      <c r="BR81"/>
      <c r="BS81"/>
      <c r="BT81" t="s">
        <v>3559</v>
      </c>
      <c r="BU81" t="s">
        <v>3560</v>
      </c>
      <c r="BV81"/>
      <c r="BW81"/>
      <c r="BX81"/>
      <c r="BY81"/>
      <c r="BZ81"/>
      <c r="CA81"/>
      <c r="CB81"/>
      <c r="CC81"/>
      <c r="CD81"/>
      <c r="CE81"/>
      <c r="CF81" t="s">
        <v>3561</v>
      </c>
      <c r="CG81"/>
      <c r="CH81"/>
      <c r="CI81"/>
      <c r="CJ81"/>
      <c r="CK81" t="s">
        <v>3562</v>
      </c>
      <c r="CL81" t="s">
        <v>3563</v>
      </c>
      <c r="CM81" t="s">
        <v>3564</v>
      </c>
      <c r="CN81" t="s">
        <v>3565</v>
      </c>
      <c r="CO81" t="s">
        <v>3566</v>
      </c>
      <c r="CP81"/>
      <c r="CQ81"/>
      <c r="CR81"/>
      <c r="CS81" t="s">
        <v>3567</v>
      </c>
      <c r="CT81" t="s">
        <v>3568</v>
      </c>
      <c r="CU81"/>
      <c r="CV81"/>
      <c r="CW81"/>
      <c r="CX81"/>
      <c r="CY81"/>
      <c r="CZ81"/>
      <c r="DA81"/>
      <c r="DB81"/>
      <c r="DC81" t="s">
        <v>3569</v>
      </c>
      <c r="DD81" t="s">
        <v>3570</v>
      </c>
      <c r="DE81"/>
      <c r="DF81"/>
      <c r="DG81"/>
      <c r="DH81"/>
      <c r="DI81"/>
      <c r="DJ81"/>
      <c r="DK81"/>
      <c r="DL81"/>
      <c r="DM81"/>
      <c r="DN81"/>
      <c r="DO81"/>
      <c r="DP81"/>
    </row>
    <row r="82" spans="2:120" ht="6.75" customHeight="1">
      <c r="B82" s="125"/>
      <c r="C82" s="24"/>
      <c r="D82" s="24"/>
      <c r="E82" s="24"/>
      <c r="F82" s="24"/>
      <c r="G82" s="24"/>
      <c r="H82" s="24"/>
      <c r="I82" s="24"/>
      <c r="J82" s="24"/>
      <c r="K82" s="24"/>
      <c r="L82" s="24"/>
      <c r="M82" s="24"/>
      <c r="N82" s="24"/>
      <c r="O82" s="24"/>
      <c r="P82" s="24"/>
      <c r="Q82" s="24"/>
      <c r="R82" s="24"/>
      <c r="S82" s="24"/>
      <c r="T82" s="24"/>
      <c r="U82" s="24"/>
      <c r="V82" s="24"/>
      <c r="W82" s="24"/>
      <c r="X82" s="24"/>
      <c r="Y82" s="24"/>
      <c r="Z82" s="24"/>
      <c r="AA82" s="24"/>
      <c r="AB82" s="24"/>
      <c r="AC82" s="24"/>
      <c r="AD82" s="126"/>
      <c r="AG82"/>
      <c r="AH82" s="175"/>
      <c r="AI82" s="175"/>
      <c r="AJ82" s="175"/>
      <c r="AK82" s="175"/>
      <c r="AL82" s="179" t="str">
        <f t="shared" si="2"/>
        <v/>
      </c>
      <c r="AM82" s="172" t="str">
        <f t="shared" si="3"/>
        <v/>
      </c>
      <c r="AN82"/>
      <c r="AO82"/>
      <c r="AP82">
        <v>80</v>
      </c>
      <c r="AQ82"/>
      <c r="AR82"/>
      <c r="AS82"/>
      <c r="AT82"/>
      <c r="AU82"/>
      <c r="AV82"/>
      <c r="AW82" t="s">
        <v>3571</v>
      </c>
      <c r="AX82"/>
      <c r="AY82"/>
      <c r="AZ82"/>
      <c r="BA82"/>
      <c r="BB82" t="s">
        <v>3572</v>
      </c>
      <c r="BC82" t="s">
        <v>3573</v>
      </c>
      <c r="BD82" t="s">
        <v>3574</v>
      </c>
      <c r="BE82" t="s">
        <v>3575</v>
      </c>
      <c r="BF82" t="s">
        <v>3576</v>
      </c>
      <c r="BG82"/>
      <c r="BH82"/>
      <c r="BI82"/>
      <c r="BJ82" t="s">
        <v>3577</v>
      </c>
      <c r="BK82" t="s">
        <v>3578</v>
      </c>
      <c r="BL82"/>
      <c r="BM82"/>
      <c r="BN82"/>
      <c r="BO82"/>
      <c r="BP82"/>
      <c r="BQ82"/>
      <c r="BR82"/>
      <c r="BS82"/>
      <c r="BT82" t="s">
        <v>3579</v>
      </c>
      <c r="BU82" t="s">
        <v>3580</v>
      </c>
      <c r="BV82"/>
      <c r="BW82"/>
      <c r="BX82"/>
      <c r="BY82"/>
      <c r="BZ82"/>
      <c r="CA82"/>
      <c r="CB82"/>
      <c r="CC82"/>
      <c r="CD82"/>
      <c r="CE82"/>
      <c r="CF82" t="s">
        <v>2392</v>
      </c>
      <c r="CG82"/>
      <c r="CH82"/>
      <c r="CI82"/>
      <c r="CJ82"/>
      <c r="CK82" t="s">
        <v>3581</v>
      </c>
      <c r="CL82" t="s">
        <v>3582</v>
      </c>
      <c r="CM82" t="s">
        <v>1333</v>
      </c>
      <c r="CN82" t="s">
        <v>3583</v>
      </c>
      <c r="CO82" t="s">
        <v>3584</v>
      </c>
      <c r="CP82"/>
      <c r="CQ82"/>
      <c r="CR82"/>
      <c r="CS82" t="s">
        <v>3585</v>
      </c>
      <c r="CT82" t="s">
        <v>3586</v>
      </c>
      <c r="CU82"/>
      <c r="CV82"/>
      <c r="CW82"/>
      <c r="CX82"/>
      <c r="CY82"/>
      <c r="CZ82"/>
      <c r="DA82"/>
      <c r="DB82"/>
      <c r="DC82" t="s">
        <v>3587</v>
      </c>
      <c r="DD82" t="s">
        <v>3588</v>
      </c>
      <c r="DE82"/>
      <c r="DF82"/>
      <c r="DG82"/>
      <c r="DH82"/>
      <c r="DI82"/>
      <c r="DJ82"/>
      <c r="DK82"/>
      <c r="DL82"/>
      <c r="DM82"/>
      <c r="DN82"/>
      <c r="DO82"/>
      <c r="DP82"/>
    </row>
    <row r="83" spans="2:120" ht="60" customHeight="1">
      <c r="B83" s="125"/>
      <c r="C83" s="206" t="s">
        <v>416</v>
      </c>
      <c r="D83" s="206"/>
      <c r="E83" s="206"/>
      <c r="F83" s="206"/>
      <c r="G83" s="206"/>
      <c r="H83" s="206"/>
      <c r="I83" s="206"/>
      <c r="J83" s="206"/>
      <c r="K83" s="206"/>
      <c r="L83" s="206"/>
      <c r="M83" s="206"/>
      <c r="N83" s="206"/>
      <c r="O83" s="206"/>
      <c r="P83" s="206"/>
      <c r="Q83" s="206"/>
      <c r="R83" s="206"/>
      <c r="S83" s="206"/>
      <c r="T83" s="206"/>
      <c r="U83" s="206"/>
      <c r="V83" s="206"/>
      <c r="W83" s="206"/>
      <c r="X83" s="206"/>
      <c r="Y83" s="206"/>
      <c r="Z83" s="206"/>
      <c r="AA83" s="206"/>
      <c r="AB83" s="206"/>
      <c r="AC83" s="206"/>
      <c r="AD83" s="126"/>
      <c r="AG83"/>
      <c r="AH83" s="175"/>
      <c r="AI83" s="175"/>
      <c r="AJ83" s="175"/>
      <c r="AK83" s="175"/>
      <c r="AL83" s="179" t="str">
        <f t="shared" si="2"/>
        <v/>
      </c>
      <c r="AM83" s="172" t="str">
        <f t="shared" si="3"/>
        <v/>
      </c>
      <c r="AN83"/>
      <c r="AO83"/>
      <c r="AP83">
        <v>81</v>
      </c>
      <c r="AQ83"/>
      <c r="AR83"/>
      <c r="AS83"/>
      <c r="AT83"/>
      <c r="AU83"/>
      <c r="AV83"/>
      <c r="AW83" t="s">
        <v>3589</v>
      </c>
      <c r="AX83"/>
      <c r="AY83"/>
      <c r="AZ83"/>
      <c r="BA83"/>
      <c r="BB83" t="s">
        <v>3590</v>
      </c>
      <c r="BC83" t="s">
        <v>3591</v>
      </c>
      <c r="BD83" t="s">
        <v>3592</v>
      </c>
      <c r="BE83" t="s">
        <v>3593</v>
      </c>
      <c r="BF83" t="s">
        <v>3594</v>
      </c>
      <c r="BG83"/>
      <c r="BH83"/>
      <c r="BI83"/>
      <c r="BJ83" t="s">
        <v>3595</v>
      </c>
      <c r="BK83" t="s">
        <v>3596</v>
      </c>
      <c r="BL83"/>
      <c r="BM83"/>
      <c r="BN83"/>
      <c r="BO83"/>
      <c r="BP83"/>
      <c r="BQ83"/>
      <c r="BR83"/>
      <c r="BS83"/>
      <c r="BT83" t="s">
        <v>3597</v>
      </c>
      <c r="BU83" t="s">
        <v>3598</v>
      </c>
      <c r="BV83"/>
      <c r="BW83"/>
      <c r="BX83"/>
      <c r="BY83"/>
      <c r="BZ83"/>
      <c r="CA83"/>
      <c r="CB83"/>
      <c r="CC83"/>
      <c r="CD83"/>
      <c r="CE83"/>
      <c r="CF83" t="s">
        <v>3599</v>
      </c>
      <c r="CG83"/>
      <c r="CH83"/>
      <c r="CI83"/>
      <c r="CJ83"/>
      <c r="CK83" t="s">
        <v>3600</v>
      </c>
      <c r="CL83" t="s">
        <v>3601</v>
      </c>
      <c r="CM83" t="s">
        <v>3602</v>
      </c>
      <c r="CN83" t="s">
        <v>3603</v>
      </c>
      <c r="CO83" t="s">
        <v>3604</v>
      </c>
      <c r="CP83"/>
      <c r="CQ83"/>
      <c r="CR83"/>
      <c r="CS83" t="s">
        <v>3605</v>
      </c>
      <c r="CT83" t="s">
        <v>3606</v>
      </c>
      <c r="CU83"/>
      <c r="CV83"/>
      <c r="CW83"/>
      <c r="CX83"/>
      <c r="CY83"/>
      <c r="CZ83"/>
      <c r="DA83"/>
      <c r="DB83"/>
      <c r="DC83" t="s">
        <v>3607</v>
      </c>
      <c r="DD83" t="s">
        <v>3608</v>
      </c>
      <c r="DE83"/>
      <c r="DF83"/>
      <c r="DG83"/>
      <c r="DH83"/>
      <c r="DI83"/>
      <c r="DJ83"/>
      <c r="DK83"/>
      <c r="DL83"/>
      <c r="DM83"/>
      <c r="DN83"/>
      <c r="DO83"/>
      <c r="DP83"/>
    </row>
    <row r="84" spans="2:120" ht="6.75" customHeight="1">
      <c r="B84" s="125"/>
      <c r="C84" s="39"/>
      <c r="D84" s="39"/>
      <c r="E84" s="39"/>
      <c r="F84" s="39"/>
      <c r="G84" s="39"/>
      <c r="H84" s="39"/>
      <c r="I84" s="39"/>
      <c r="J84" s="39"/>
      <c r="K84" s="39"/>
      <c r="L84" s="39"/>
      <c r="M84" s="39"/>
      <c r="N84" s="39"/>
      <c r="O84" s="39"/>
      <c r="P84" s="39"/>
      <c r="Q84" s="39"/>
      <c r="R84" s="39"/>
      <c r="S84" s="39"/>
      <c r="T84" s="39"/>
      <c r="U84" s="39"/>
      <c r="V84" s="39"/>
      <c r="W84" s="39"/>
      <c r="X84" s="39"/>
      <c r="Y84" s="39"/>
      <c r="Z84" s="39"/>
      <c r="AA84" s="39"/>
      <c r="AB84" s="39"/>
      <c r="AC84" s="39"/>
      <c r="AD84" s="126"/>
      <c r="AG84"/>
      <c r="AH84" s="175"/>
      <c r="AI84" s="175"/>
      <c r="AJ84" s="175"/>
      <c r="AK84" s="175"/>
      <c r="AL84" s="179" t="str">
        <f t="shared" si="2"/>
        <v/>
      </c>
      <c r="AM84" s="172" t="str">
        <f t="shared" si="3"/>
        <v/>
      </c>
      <c r="AN84"/>
      <c r="AO84"/>
      <c r="AP84">
        <v>82</v>
      </c>
      <c r="AQ84"/>
      <c r="AR84"/>
      <c r="AS84"/>
      <c r="AT84"/>
      <c r="AU84"/>
      <c r="AV84"/>
      <c r="AW84" t="s">
        <v>3609</v>
      </c>
      <c r="AX84"/>
      <c r="AY84"/>
      <c r="AZ84"/>
      <c r="BA84"/>
      <c r="BB84" t="s">
        <v>3610</v>
      </c>
      <c r="BC84" t="s">
        <v>3611</v>
      </c>
      <c r="BD84" t="s">
        <v>3612</v>
      </c>
      <c r="BE84" t="s">
        <v>3613</v>
      </c>
      <c r="BF84" t="s">
        <v>3614</v>
      </c>
      <c r="BG84"/>
      <c r="BH84"/>
      <c r="BI84"/>
      <c r="BJ84" t="s">
        <v>3615</v>
      </c>
      <c r="BK84" t="s">
        <v>3616</v>
      </c>
      <c r="BL84"/>
      <c r="BM84"/>
      <c r="BN84"/>
      <c r="BO84"/>
      <c r="BP84"/>
      <c r="BQ84"/>
      <c r="BR84"/>
      <c r="BS84"/>
      <c r="BT84" t="s">
        <v>3617</v>
      </c>
      <c r="BU84" t="s">
        <v>3618</v>
      </c>
      <c r="BV84"/>
      <c r="BW84"/>
      <c r="BX84"/>
      <c r="BY84"/>
      <c r="BZ84"/>
      <c r="CA84"/>
      <c r="CB84"/>
      <c r="CC84"/>
      <c r="CD84"/>
      <c r="CE84"/>
      <c r="CF84" t="s">
        <v>3619</v>
      </c>
      <c r="CG84"/>
      <c r="CH84"/>
      <c r="CI84"/>
      <c r="CJ84"/>
      <c r="CK84" t="s">
        <v>3620</v>
      </c>
      <c r="CL84" t="s">
        <v>3621</v>
      </c>
      <c r="CM84" t="s">
        <v>3622</v>
      </c>
      <c r="CN84" t="s">
        <v>3623</v>
      </c>
      <c r="CO84" t="s">
        <v>3624</v>
      </c>
      <c r="CP84"/>
      <c r="CQ84"/>
      <c r="CR84"/>
      <c r="CS84" t="s">
        <v>3625</v>
      </c>
      <c r="CT84" t="s">
        <v>3626</v>
      </c>
      <c r="CU84"/>
      <c r="CV84"/>
      <c r="CW84"/>
      <c r="CX84"/>
      <c r="CY84"/>
      <c r="CZ84"/>
      <c r="DA84"/>
      <c r="DB84"/>
      <c r="DC84" t="s">
        <v>3627</v>
      </c>
      <c r="DD84" t="s">
        <v>3628</v>
      </c>
      <c r="DE84"/>
      <c r="DF84"/>
      <c r="DG84"/>
      <c r="DH84"/>
      <c r="DI84"/>
      <c r="DJ84"/>
      <c r="DK84"/>
      <c r="DL84"/>
      <c r="DM84"/>
      <c r="DN84"/>
      <c r="DO84"/>
      <c r="DP84"/>
    </row>
    <row r="85" spans="2:120" ht="60" customHeight="1">
      <c r="B85" s="125"/>
      <c r="C85" s="206" t="s">
        <v>417</v>
      </c>
      <c r="D85" s="206"/>
      <c r="E85" s="206"/>
      <c r="F85" s="206"/>
      <c r="G85" s="206"/>
      <c r="H85" s="206"/>
      <c r="I85" s="206"/>
      <c r="J85" s="206"/>
      <c r="K85" s="206"/>
      <c r="L85" s="206"/>
      <c r="M85" s="206"/>
      <c r="N85" s="206"/>
      <c r="O85" s="206"/>
      <c r="P85" s="206"/>
      <c r="Q85" s="206"/>
      <c r="R85" s="206"/>
      <c r="S85" s="206"/>
      <c r="T85" s="206"/>
      <c r="U85" s="206"/>
      <c r="V85" s="206"/>
      <c r="W85" s="206"/>
      <c r="X85" s="206"/>
      <c r="Y85" s="206"/>
      <c r="Z85" s="206"/>
      <c r="AA85" s="206"/>
      <c r="AB85" s="206"/>
      <c r="AC85" s="206"/>
      <c r="AD85" s="126"/>
      <c r="AG85"/>
      <c r="AH85" s="60"/>
      <c r="AI85" s="60"/>
      <c r="AJ85" s="60"/>
      <c r="AK85" s="60"/>
      <c r="AL85" s="179" t="str">
        <f t="shared" si="2"/>
        <v/>
      </c>
      <c r="AM85" s="172" t="str">
        <f t="shared" si="3"/>
        <v/>
      </c>
      <c r="AN85"/>
      <c r="AO85"/>
      <c r="AP85">
        <v>83</v>
      </c>
      <c r="AQ85"/>
      <c r="AR85"/>
      <c r="AS85"/>
      <c r="AT85"/>
      <c r="AU85"/>
      <c r="AV85"/>
      <c r="AW85" t="s">
        <v>3629</v>
      </c>
      <c r="AX85"/>
      <c r="AY85"/>
      <c r="AZ85"/>
      <c r="BA85"/>
      <c r="BB85" t="s">
        <v>3630</v>
      </c>
      <c r="BC85" t="s">
        <v>3631</v>
      </c>
      <c r="BD85" t="s">
        <v>3632</v>
      </c>
      <c r="BE85" t="s">
        <v>3633</v>
      </c>
      <c r="BF85" t="s">
        <v>3634</v>
      </c>
      <c r="BG85"/>
      <c r="BH85"/>
      <c r="BI85"/>
      <c r="BJ85" t="s">
        <v>3635</v>
      </c>
      <c r="BK85" t="s">
        <v>3636</v>
      </c>
      <c r="BL85"/>
      <c r="BM85"/>
      <c r="BN85"/>
      <c r="BO85"/>
      <c r="BP85"/>
      <c r="BQ85"/>
      <c r="BR85"/>
      <c r="BS85"/>
      <c r="BT85" t="s">
        <v>3637</v>
      </c>
      <c r="BU85" t="s">
        <v>3638</v>
      </c>
      <c r="BV85"/>
      <c r="BW85"/>
      <c r="BX85"/>
      <c r="BY85"/>
      <c r="BZ85"/>
      <c r="CA85"/>
      <c r="CB85"/>
      <c r="CC85"/>
      <c r="CD85"/>
      <c r="CE85"/>
      <c r="CF85" t="s">
        <v>3639</v>
      </c>
      <c r="CG85"/>
      <c r="CH85"/>
      <c r="CI85"/>
      <c r="CJ85"/>
      <c r="CK85" t="s">
        <v>3640</v>
      </c>
      <c r="CL85" t="s">
        <v>3641</v>
      </c>
      <c r="CM85" t="s">
        <v>3642</v>
      </c>
      <c r="CN85" t="s">
        <v>3643</v>
      </c>
      <c r="CO85" t="s">
        <v>3644</v>
      </c>
      <c r="CP85"/>
      <c r="CQ85"/>
      <c r="CR85"/>
      <c r="CS85" t="s">
        <v>3645</v>
      </c>
      <c r="CT85" t="s">
        <v>3646</v>
      </c>
      <c r="CU85"/>
      <c r="CV85"/>
      <c r="CW85"/>
      <c r="CX85"/>
      <c r="CY85"/>
      <c r="CZ85"/>
      <c r="DA85"/>
      <c r="DB85"/>
      <c r="DC85" t="s">
        <v>3647</v>
      </c>
      <c r="DD85" t="s">
        <v>3648</v>
      </c>
      <c r="DE85"/>
      <c r="DF85"/>
      <c r="DG85"/>
      <c r="DH85"/>
      <c r="DI85"/>
      <c r="DJ85"/>
      <c r="DK85"/>
      <c r="DL85"/>
      <c r="DM85"/>
      <c r="DN85"/>
      <c r="DO85"/>
      <c r="DP85"/>
    </row>
    <row r="86" spans="2:120" ht="6.75" customHeight="1">
      <c r="B86" s="125"/>
      <c r="C86" s="39"/>
      <c r="D86" s="39"/>
      <c r="E86" s="39"/>
      <c r="F86" s="39"/>
      <c r="G86" s="39"/>
      <c r="H86" s="39"/>
      <c r="I86" s="39"/>
      <c r="J86" s="39"/>
      <c r="K86" s="39"/>
      <c r="L86" s="39"/>
      <c r="M86" s="39"/>
      <c r="N86" s="39"/>
      <c r="O86" s="39"/>
      <c r="P86" s="39"/>
      <c r="Q86" s="39"/>
      <c r="R86" s="39"/>
      <c r="S86" s="39"/>
      <c r="T86" s="39"/>
      <c r="U86" s="39"/>
      <c r="V86" s="39"/>
      <c r="W86" s="39"/>
      <c r="X86" s="39"/>
      <c r="Y86" s="39"/>
      <c r="Z86" s="39"/>
      <c r="AA86" s="39"/>
      <c r="AB86" s="39"/>
      <c r="AC86" s="39"/>
      <c r="AD86" s="126"/>
      <c r="AG86"/>
      <c r="AH86" s="175"/>
      <c r="AI86" s="175"/>
      <c r="AJ86" s="175"/>
      <c r="AK86" s="175"/>
      <c r="AL86" s="179" t="str">
        <f t="shared" si="2"/>
        <v/>
      </c>
      <c r="AM86" s="172" t="str">
        <f t="shared" si="3"/>
        <v/>
      </c>
      <c r="AN86"/>
      <c r="AO86"/>
      <c r="AP86">
        <v>84</v>
      </c>
      <c r="AQ86"/>
      <c r="AR86"/>
      <c r="AS86"/>
      <c r="AT86"/>
      <c r="AU86"/>
      <c r="AV86"/>
      <c r="AW86" t="s">
        <v>3649</v>
      </c>
      <c r="AX86"/>
      <c r="AY86"/>
      <c r="AZ86"/>
      <c r="BA86"/>
      <c r="BB86" t="s">
        <v>3650</v>
      </c>
      <c r="BC86" t="s">
        <v>3651</v>
      </c>
      <c r="BD86" t="s">
        <v>3652</v>
      </c>
      <c r="BE86" t="s">
        <v>3653</v>
      </c>
      <c r="BF86" t="s">
        <v>3654</v>
      </c>
      <c r="BG86"/>
      <c r="BH86"/>
      <c r="BI86"/>
      <c r="BJ86" t="s">
        <v>3655</v>
      </c>
      <c r="BK86" t="s">
        <v>3656</v>
      </c>
      <c r="BL86"/>
      <c r="BM86"/>
      <c r="BN86"/>
      <c r="BO86"/>
      <c r="BP86"/>
      <c r="BQ86"/>
      <c r="BR86"/>
      <c r="BS86"/>
      <c r="BT86" t="s">
        <v>3657</v>
      </c>
      <c r="BU86" t="s">
        <v>3658</v>
      </c>
      <c r="BV86"/>
      <c r="BW86"/>
      <c r="BX86"/>
      <c r="BY86"/>
      <c r="BZ86"/>
      <c r="CA86"/>
      <c r="CB86"/>
      <c r="CC86"/>
      <c r="CD86"/>
      <c r="CE86"/>
      <c r="CF86" t="s">
        <v>3659</v>
      </c>
      <c r="CG86"/>
      <c r="CH86"/>
      <c r="CI86"/>
      <c r="CJ86"/>
      <c r="CK86" t="s">
        <v>3660</v>
      </c>
      <c r="CL86" t="s">
        <v>3661</v>
      </c>
      <c r="CM86" t="s">
        <v>3662</v>
      </c>
      <c r="CN86" t="s">
        <v>3663</v>
      </c>
      <c r="CO86" t="s">
        <v>3664</v>
      </c>
      <c r="CP86"/>
      <c r="CQ86"/>
      <c r="CR86"/>
      <c r="CS86" t="s">
        <v>3665</v>
      </c>
      <c r="CT86" t="s">
        <v>3666</v>
      </c>
      <c r="CU86"/>
      <c r="CV86"/>
      <c r="CW86"/>
      <c r="CX86"/>
      <c r="CY86"/>
      <c r="CZ86"/>
      <c r="DA86"/>
      <c r="DB86"/>
      <c r="DC86" t="s">
        <v>3667</v>
      </c>
      <c r="DD86" t="s">
        <v>3668</v>
      </c>
      <c r="DE86"/>
      <c r="DF86"/>
      <c r="DG86"/>
      <c r="DH86"/>
      <c r="DI86"/>
      <c r="DJ86"/>
      <c r="DK86"/>
      <c r="DL86"/>
      <c r="DM86"/>
      <c r="DN86"/>
      <c r="DO86"/>
      <c r="DP86"/>
    </row>
    <row r="87" spans="2:120" ht="24" customHeight="1">
      <c r="B87" s="125"/>
      <c r="C87" s="206" t="s">
        <v>418</v>
      </c>
      <c r="D87" s="206"/>
      <c r="E87" s="206"/>
      <c r="F87" s="206"/>
      <c r="G87" s="206"/>
      <c r="H87" s="206"/>
      <c r="I87" s="206"/>
      <c r="J87" s="206"/>
      <c r="K87" s="206"/>
      <c r="L87" s="206"/>
      <c r="M87" s="206"/>
      <c r="N87" s="206"/>
      <c r="O87" s="206"/>
      <c r="P87" s="206"/>
      <c r="Q87" s="206"/>
      <c r="R87" s="206"/>
      <c r="S87" s="206"/>
      <c r="T87" s="206"/>
      <c r="U87" s="206"/>
      <c r="V87" s="206"/>
      <c r="W87" s="206"/>
      <c r="X87" s="206"/>
      <c r="Y87" s="206"/>
      <c r="Z87" s="206"/>
      <c r="AA87" s="206"/>
      <c r="AB87" s="206"/>
      <c r="AC87" s="206"/>
      <c r="AD87" s="126"/>
      <c r="AG87"/>
      <c r="AH87" s="175"/>
      <c r="AI87" s="175"/>
      <c r="AJ87" s="175"/>
      <c r="AK87" s="175"/>
      <c r="AL87" s="179" t="str">
        <f t="shared" si="2"/>
        <v/>
      </c>
      <c r="AM87" s="172" t="str">
        <f t="shared" si="3"/>
        <v/>
      </c>
      <c r="AN87"/>
      <c r="AO87"/>
      <c r="AP87">
        <v>85</v>
      </c>
      <c r="AQ87"/>
      <c r="AR87"/>
      <c r="AS87"/>
      <c r="AT87"/>
      <c r="AU87"/>
      <c r="AV87"/>
      <c r="AW87" t="s">
        <v>3669</v>
      </c>
      <c r="AX87"/>
      <c r="AY87"/>
      <c r="AZ87"/>
      <c r="BA87"/>
      <c r="BB87" t="s">
        <v>3670</v>
      </c>
      <c r="BC87" t="s">
        <v>3671</v>
      </c>
      <c r="BD87" t="s">
        <v>3672</v>
      </c>
      <c r="BE87" t="s">
        <v>3673</v>
      </c>
      <c r="BF87" t="s">
        <v>3674</v>
      </c>
      <c r="BG87"/>
      <c r="BH87"/>
      <c r="BI87"/>
      <c r="BJ87" t="s">
        <v>3675</v>
      </c>
      <c r="BK87" t="s">
        <v>3676</v>
      </c>
      <c r="BL87"/>
      <c r="BM87"/>
      <c r="BN87"/>
      <c r="BO87"/>
      <c r="BP87"/>
      <c r="BQ87"/>
      <c r="BR87"/>
      <c r="BS87"/>
      <c r="BT87" t="s">
        <v>3677</v>
      </c>
      <c r="BU87" t="s">
        <v>3678</v>
      </c>
      <c r="BV87"/>
      <c r="BW87"/>
      <c r="BX87"/>
      <c r="BY87"/>
      <c r="BZ87"/>
      <c r="CA87"/>
      <c r="CB87"/>
      <c r="CC87"/>
      <c r="CD87"/>
      <c r="CE87"/>
      <c r="CF87" t="s">
        <v>3679</v>
      </c>
      <c r="CG87"/>
      <c r="CH87"/>
      <c r="CI87"/>
      <c r="CJ87"/>
      <c r="CK87" t="s">
        <v>3680</v>
      </c>
      <c r="CL87" t="s">
        <v>3681</v>
      </c>
      <c r="CM87" t="s">
        <v>3682</v>
      </c>
      <c r="CN87" t="s">
        <v>3683</v>
      </c>
      <c r="CO87" t="s">
        <v>3684</v>
      </c>
      <c r="CP87"/>
      <c r="CQ87"/>
      <c r="CR87"/>
      <c r="CS87" t="s">
        <v>3685</v>
      </c>
      <c r="CT87" t="s">
        <v>3686</v>
      </c>
      <c r="CU87"/>
      <c r="CV87"/>
      <c r="CW87"/>
      <c r="CX87"/>
      <c r="CY87"/>
      <c r="CZ87"/>
      <c r="DA87"/>
      <c r="DB87"/>
      <c r="DC87" t="s">
        <v>3687</v>
      </c>
      <c r="DD87" t="s">
        <v>3688</v>
      </c>
      <c r="DE87"/>
      <c r="DF87"/>
      <c r="DG87"/>
      <c r="DH87"/>
      <c r="DI87"/>
      <c r="DJ87"/>
      <c r="DK87"/>
      <c r="DL87"/>
      <c r="DM87"/>
      <c r="DN87"/>
      <c r="DO87"/>
      <c r="DP87"/>
    </row>
    <row r="88" spans="2:120" ht="15" customHeight="1" thickBot="1">
      <c r="B88" s="127"/>
      <c r="C88" s="128"/>
      <c r="D88" s="128"/>
      <c r="E88" s="128"/>
      <c r="F88" s="128"/>
      <c r="G88" s="128"/>
      <c r="H88" s="128"/>
      <c r="I88" s="128"/>
      <c r="J88" s="128"/>
      <c r="K88" s="128"/>
      <c r="L88" s="128"/>
      <c r="M88" s="128"/>
      <c r="N88" s="128"/>
      <c r="O88" s="128"/>
      <c r="P88" s="128"/>
      <c r="Q88" s="128"/>
      <c r="R88" s="128"/>
      <c r="S88" s="128"/>
      <c r="T88" s="128"/>
      <c r="U88" s="128"/>
      <c r="V88" s="128"/>
      <c r="W88" s="128"/>
      <c r="X88" s="128"/>
      <c r="Y88" s="128"/>
      <c r="Z88" s="128"/>
      <c r="AA88" s="128"/>
      <c r="AB88" s="128"/>
      <c r="AC88" s="128"/>
      <c r="AD88" s="129"/>
      <c r="AG88"/>
      <c r="AH88" s="175"/>
      <c r="AI88" s="175"/>
      <c r="AJ88" s="175"/>
      <c r="AK88" s="175"/>
      <c r="AL88" s="179" t="str">
        <f t="shared" si="2"/>
        <v/>
      </c>
      <c r="AM88" s="172" t="str">
        <f t="shared" si="3"/>
        <v/>
      </c>
      <c r="AN88"/>
      <c r="AO88"/>
      <c r="AP88">
        <v>86</v>
      </c>
      <c r="AQ88"/>
      <c r="AR88"/>
      <c r="AS88"/>
      <c r="AT88"/>
      <c r="AU88"/>
      <c r="AV88"/>
      <c r="AW88" t="s">
        <v>3689</v>
      </c>
      <c r="AX88"/>
      <c r="AY88"/>
      <c r="AZ88"/>
      <c r="BA88"/>
      <c r="BB88" t="s">
        <v>3690</v>
      </c>
      <c r="BC88">
        <v>13099</v>
      </c>
      <c r="BD88" t="s">
        <v>3691</v>
      </c>
      <c r="BE88" t="s">
        <v>3692</v>
      </c>
      <c r="BF88" t="s">
        <v>3693</v>
      </c>
      <c r="BG88"/>
      <c r="BH88"/>
      <c r="BI88"/>
      <c r="BJ88" t="s">
        <v>3694</v>
      </c>
      <c r="BK88" t="s">
        <v>3695</v>
      </c>
      <c r="BL88"/>
      <c r="BM88"/>
      <c r="BN88"/>
      <c r="BO88"/>
      <c r="BP88"/>
      <c r="BQ88"/>
      <c r="BR88"/>
      <c r="BS88"/>
      <c r="BT88" t="s">
        <v>3696</v>
      </c>
      <c r="BU88" t="s">
        <v>3697</v>
      </c>
      <c r="BV88"/>
      <c r="BW88"/>
      <c r="BX88"/>
      <c r="BY88"/>
      <c r="BZ88"/>
      <c r="CA88"/>
      <c r="CB88"/>
      <c r="CC88"/>
      <c r="CD88"/>
      <c r="CE88"/>
      <c r="CF88" t="s">
        <v>3698</v>
      </c>
      <c r="CG88"/>
      <c r="CH88"/>
      <c r="CI88"/>
      <c r="CJ88"/>
      <c r="CK88" t="s">
        <v>2433</v>
      </c>
      <c r="CL88" t="s">
        <v>311</v>
      </c>
      <c r="CM88" t="s">
        <v>3699</v>
      </c>
      <c r="CN88" t="s">
        <v>3700</v>
      </c>
      <c r="CO88" t="s">
        <v>3701</v>
      </c>
      <c r="CP88"/>
      <c r="CQ88"/>
      <c r="CR88"/>
      <c r="CS88" t="s">
        <v>3702</v>
      </c>
      <c r="CT88" t="s">
        <v>3703</v>
      </c>
      <c r="CU88"/>
      <c r="CV88"/>
      <c r="CW88"/>
      <c r="CX88"/>
      <c r="CY88"/>
      <c r="CZ88"/>
      <c r="DA88"/>
      <c r="DB88"/>
      <c r="DC88" t="s">
        <v>3704</v>
      </c>
      <c r="DD88" t="s">
        <v>3705</v>
      </c>
      <c r="DE88"/>
      <c r="DF88"/>
      <c r="DG88"/>
      <c r="DH88"/>
      <c r="DI88"/>
      <c r="DJ88"/>
      <c r="DK88"/>
      <c r="DL88"/>
      <c r="DM88"/>
      <c r="DN88"/>
      <c r="DO88"/>
      <c r="DP88"/>
    </row>
    <row r="89" spans="2:120" ht="15" customHeight="1" thickBot="1">
      <c r="C89" s="24"/>
      <c r="D89" s="24"/>
      <c r="E89" s="24"/>
      <c r="F89" s="24"/>
      <c r="G89" s="24"/>
      <c r="H89" s="24"/>
      <c r="I89" s="24"/>
      <c r="J89" s="24"/>
      <c r="K89" s="24"/>
      <c r="L89" s="24"/>
      <c r="M89" s="24"/>
      <c r="N89" s="24"/>
      <c r="O89" s="24"/>
      <c r="P89" s="24"/>
      <c r="Q89" s="24"/>
      <c r="R89" s="24"/>
      <c r="S89" s="24"/>
      <c r="T89" s="24"/>
      <c r="U89" s="24"/>
      <c r="V89" s="24"/>
      <c r="W89" s="24"/>
      <c r="X89" s="24"/>
      <c r="Y89" s="24"/>
      <c r="Z89" s="24"/>
      <c r="AA89" s="24"/>
      <c r="AB89" s="24"/>
      <c r="AC89" s="24"/>
      <c r="AG89"/>
      <c r="AH89" s="175"/>
      <c r="AI89" s="175"/>
      <c r="AJ89" s="175"/>
      <c r="AK89" s="175"/>
      <c r="AL89" s="179" t="str">
        <f t="shared" si="2"/>
        <v/>
      </c>
      <c r="AM89" s="172" t="str">
        <f t="shared" si="3"/>
        <v/>
      </c>
      <c r="AN89"/>
      <c r="AO89"/>
      <c r="AP89">
        <v>87</v>
      </c>
      <c r="AQ89"/>
      <c r="AR89"/>
      <c r="AS89"/>
      <c r="AT89"/>
      <c r="AU89"/>
      <c r="AV89"/>
      <c r="AW89" t="s">
        <v>3706</v>
      </c>
      <c r="AX89"/>
      <c r="AY89"/>
      <c r="AZ89"/>
      <c r="BA89"/>
      <c r="BB89">
        <v>12099</v>
      </c>
      <c r="BC89"/>
      <c r="BD89" t="s">
        <v>3707</v>
      </c>
      <c r="BE89" t="s">
        <v>3708</v>
      </c>
      <c r="BF89" t="s">
        <v>3709</v>
      </c>
      <c r="BG89"/>
      <c r="BH89"/>
      <c r="BI89"/>
      <c r="BJ89" t="s">
        <v>3710</v>
      </c>
      <c r="BK89" t="s">
        <v>3711</v>
      </c>
      <c r="BL89"/>
      <c r="BM89"/>
      <c r="BN89"/>
      <c r="BO89"/>
      <c r="BP89"/>
      <c r="BQ89"/>
      <c r="BR89"/>
      <c r="BS89"/>
      <c r="BT89" t="s">
        <v>3712</v>
      </c>
      <c r="BU89" t="s">
        <v>3713</v>
      </c>
      <c r="BV89"/>
      <c r="BW89"/>
      <c r="BX89"/>
      <c r="BY89"/>
      <c r="BZ89"/>
      <c r="CA89"/>
      <c r="CB89"/>
      <c r="CC89"/>
      <c r="CD89"/>
      <c r="CE89"/>
      <c r="CF89" t="s">
        <v>3714</v>
      </c>
      <c r="CG89"/>
      <c r="CH89"/>
      <c r="CI89"/>
      <c r="CJ89"/>
      <c r="CK89" t="s">
        <v>311</v>
      </c>
      <c r="CL89"/>
      <c r="CM89" t="s">
        <v>3715</v>
      </c>
      <c r="CN89" t="s">
        <v>3716</v>
      </c>
      <c r="CO89" t="s">
        <v>3717</v>
      </c>
      <c r="CP89"/>
      <c r="CQ89"/>
      <c r="CR89"/>
      <c r="CS89" t="s">
        <v>3718</v>
      </c>
      <c r="CT89" t="s">
        <v>3719</v>
      </c>
      <c r="CU89"/>
      <c r="CV89"/>
      <c r="CW89"/>
      <c r="CX89"/>
      <c r="CY89"/>
      <c r="CZ89"/>
      <c r="DA89"/>
      <c r="DB89"/>
      <c r="DC89" t="s">
        <v>3720</v>
      </c>
      <c r="DD89" t="s">
        <v>3721</v>
      </c>
      <c r="DE89"/>
      <c r="DF89"/>
      <c r="DG89"/>
      <c r="DH89"/>
      <c r="DI89"/>
      <c r="DJ89"/>
      <c r="DK89"/>
      <c r="DL89"/>
      <c r="DM89"/>
      <c r="DN89"/>
      <c r="DO89"/>
      <c r="DP89"/>
    </row>
    <row r="90" spans="2:120" ht="15" customHeight="1">
      <c r="B90" s="122"/>
      <c r="C90" s="130"/>
      <c r="D90" s="130"/>
      <c r="E90" s="130"/>
      <c r="F90" s="130"/>
      <c r="G90" s="130"/>
      <c r="H90" s="130"/>
      <c r="I90" s="130"/>
      <c r="J90" s="130"/>
      <c r="K90" s="130"/>
      <c r="L90" s="130"/>
      <c r="M90" s="130"/>
      <c r="N90" s="130"/>
      <c r="O90" s="130"/>
      <c r="P90" s="130"/>
      <c r="Q90" s="130"/>
      <c r="R90" s="130"/>
      <c r="S90" s="130"/>
      <c r="T90" s="130"/>
      <c r="U90" s="130"/>
      <c r="V90" s="130"/>
      <c r="W90" s="130"/>
      <c r="X90" s="130"/>
      <c r="Y90" s="130"/>
      <c r="Z90" s="130"/>
      <c r="AA90" s="130"/>
      <c r="AB90" s="130"/>
      <c r="AC90" s="130"/>
      <c r="AD90" s="124"/>
      <c r="AG90"/>
      <c r="AH90" s="175"/>
      <c r="AI90" s="175"/>
      <c r="AJ90" s="175"/>
      <c r="AK90" s="175"/>
      <c r="AL90" s="179" t="str">
        <f t="shared" si="2"/>
        <v/>
      </c>
      <c r="AM90" s="172" t="str">
        <f t="shared" si="3"/>
        <v/>
      </c>
      <c r="AN90"/>
      <c r="AO90"/>
      <c r="AP90">
        <v>88</v>
      </c>
      <c r="AQ90"/>
      <c r="AR90"/>
      <c r="AS90"/>
      <c r="AT90"/>
      <c r="AU90"/>
      <c r="AV90"/>
      <c r="AW90" t="s">
        <v>3722</v>
      </c>
      <c r="AX90"/>
      <c r="AY90"/>
      <c r="AZ90"/>
      <c r="BA90"/>
      <c r="BB90"/>
      <c r="BC90"/>
      <c r="BD90" t="s">
        <v>3723</v>
      </c>
      <c r="BE90" t="s">
        <v>3724</v>
      </c>
      <c r="BF90" t="s">
        <v>3725</v>
      </c>
      <c r="BG90"/>
      <c r="BH90"/>
      <c r="BI90"/>
      <c r="BJ90" t="s">
        <v>3726</v>
      </c>
      <c r="BK90" t="s">
        <v>3727</v>
      </c>
      <c r="BL90"/>
      <c r="BM90"/>
      <c r="BN90"/>
      <c r="BO90"/>
      <c r="BP90"/>
      <c r="BQ90"/>
      <c r="BR90"/>
      <c r="BS90"/>
      <c r="BT90" t="s">
        <v>3728</v>
      </c>
      <c r="BU90" t="s">
        <v>3729</v>
      </c>
      <c r="BV90"/>
      <c r="BW90"/>
      <c r="BX90"/>
      <c r="BY90"/>
      <c r="BZ90"/>
      <c r="CA90"/>
      <c r="CB90"/>
      <c r="CC90"/>
      <c r="CD90"/>
      <c r="CE90"/>
      <c r="CF90" t="s">
        <v>3730</v>
      </c>
      <c r="CG90"/>
      <c r="CH90"/>
      <c r="CI90"/>
      <c r="CJ90"/>
      <c r="CK90"/>
      <c r="CL90"/>
      <c r="CM90" t="s">
        <v>3731</v>
      </c>
      <c r="CN90" t="s">
        <v>3732</v>
      </c>
      <c r="CO90" t="s">
        <v>3733</v>
      </c>
      <c r="CP90"/>
      <c r="CQ90"/>
      <c r="CR90"/>
      <c r="CS90" t="s">
        <v>3734</v>
      </c>
      <c r="CT90" t="s">
        <v>3735</v>
      </c>
      <c r="CU90"/>
      <c r="CV90"/>
      <c r="CW90"/>
      <c r="CX90"/>
      <c r="CY90"/>
      <c r="CZ90"/>
      <c r="DA90"/>
      <c r="DB90"/>
      <c r="DC90" t="s">
        <v>3736</v>
      </c>
      <c r="DD90" t="s">
        <v>3737</v>
      </c>
      <c r="DE90"/>
      <c r="DF90"/>
      <c r="DG90"/>
      <c r="DH90"/>
      <c r="DI90"/>
      <c r="DJ90"/>
      <c r="DK90"/>
      <c r="DL90"/>
      <c r="DM90"/>
      <c r="DN90"/>
      <c r="DO90"/>
      <c r="DP90"/>
    </row>
    <row r="91" spans="2:120" ht="48" customHeight="1">
      <c r="B91" s="125"/>
      <c r="C91" s="206" t="s">
        <v>419</v>
      </c>
      <c r="D91" s="206"/>
      <c r="E91" s="206"/>
      <c r="F91" s="206"/>
      <c r="G91" s="206"/>
      <c r="H91" s="206"/>
      <c r="I91" s="206"/>
      <c r="J91" s="206"/>
      <c r="K91" s="206"/>
      <c r="L91" s="206"/>
      <c r="M91" s="206"/>
      <c r="N91" s="206"/>
      <c r="O91" s="206"/>
      <c r="P91" s="206"/>
      <c r="Q91" s="206"/>
      <c r="R91" s="206"/>
      <c r="S91" s="206"/>
      <c r="T91" s="206"/>
      <c r="U91" s="206"/>
      <c r="V91" s="206"/>
      <c r="W91" s="206"/>
      <c r="X91" s="206"/>
      <c r="Y91" s="206"/>
      <c r="Z91" s="206"/>
      <c r="AA91" s="206"/>
      <c r="AB91" s="206"/>
      <c r="AC91" s="206"/>
      <c r="AD91" s="126"/>
      <c r="AG91"/>
      <c r="AH91" s="175"/>
      <c r="AI91" s="175"/>
      <c r="AJ91" s="175"/>
      <c r="AK91" s="175"/>
      <c r="AL91" s="179" t="str">
        <f t="shared" si="2"/>
        <v/>
      </c>
      <c r="AM91" s="172" t="str">
        <f t="shared" si="3"/>
        <v/>
      </c>
      <c r="AN91"/>
      <c r="AO91"/>
      <c r="AP91">
        <v>89</v>
      </c>
      <c r="AQ91"/>
      <c r="AR91"/>
      <c r="AS91"/>
      <c r="AT91"/>
      <c r="AU91"/>
      <c r="AV91"/>
      <c r="AW91" t="s">
        <v>3738</v>
      </c>
      <c r="AX91"/>
      <c r="AY91"/>
      <c r="AZ91"/>
      <c r="BA91"/>
      <c r="BB91"/>
      <c r="BC91"/>
      <c r="BD91" t="s">
        <v>3739</v>
      </c>
      <c r="BE91" t="s">
        <v>3740</v>
      </c>
      <c r="BF91" t="s">
        <v>3741</v>
      </c>
      <c r="BG91"/>
      <c r="BH91"/>
      <c r="BI91"/>
      <c r="BJ91" t="s">
        <v>3742</v>
      </c>
      <c r="BK91" t="s">
        <v>3743</v>
      </c>
      <c r="BL91"/>
      <c r="BM91"/>
      <c r="BN91"/>
      <c r="BO91"/>
      <c r="BP91"/>
      <c r="BQ91"/>
      <c r="BR91"/>
      <c r="BS91"/>
      <c r="BT91" t="s">
        <v>3744</v>
      </c>
      <c r="BU91" t="s">
        <v>3745</v>
      </c>
      <c r="BV91"/>
      <c r="BW91"/>
      <c r="BX91"/>
      <c r="BY91"/>
      <c r="BZ91"/>
      <c r="CA91"/>
      <c r="CB91"/>
      <c r="CC91"/>
      <c r="CD91"/>
      <c r="CE91"/>
      <c r="CF91" t="s">
        <v>3746</v>
      </c>
      <c r="CG91"/>
      <c r="CH91"/>
      <c r="CI91"/>
      <c r="CJ91"/>
      <c r="CK91"/>
      <c r="CL91"/>
      <c r="CM91" t="s">
        <v>3747</v>
      </c>
      <c r="CN91" t="s">
        <v>2067</v>
      </c>
      <c r="CO91" t="s">
        <v>3748</v>
      </c>
      <c r="CP91"/>
      <c r="CQ91"/>
      <c r="CR91"/>
      <c r="CS91" t="s">
        <v>3749</v>
      </c>
      <c r="CT91" t="s">
        <v>3750</v>
      </c>
      <c r="CU91"/>
      <c r="CV91"/>
      <c r="CW91"/>
      <c r="CX91"/>
      <c r="CY91"/>
      <c r="CZ91"/>
      <c r="DA91"/>
      <c r="DB91"/>
      <c r="DC91" t="s">
        <v>3751</v>
      </c>
      <c r="DD91" t="s">
        <v>3752</v>
      </c>
      <c r="DE91"/>
      <c r="DF91"/>
      <c r="DG91"/>
      <c r="DH91"/>
      <c r="DI91"/>
      <c r="DJ91"/>
      <c r="DK91"/>
      <c r="DL91"/>
      <c r="DM91"/>
      <c r="DN91"/>
      <c r="DO91"/>
      <c r="DP91"/>
    </row>
    <row r="92" spans="2:120" ht="6.75" customHeight="1">
      <c r="B92" s="125"/>
      <c r="C92" s="59"/>
      <c r="D92" s="59"/>
      <c r="E92" s="59"/>
      <c r="F92" s="59"/>
      <c r="G92" s="59"/>
      <c r="H92" s="59"/>
      <c r="I92" s="59"/>
      <c r="J92" s="59"/>
      <c r="K92" s="59"/>
      <c r="L92" s="59"/>
      <c r="M92" s="59"/>
      <c r="N92" s="59"/>
      <c r="O92" s="59"/>
      <c r="P92" s="59"/>
      <c r="Q92" s="59"/>
      <c r="R92" s="59"/>
      <c r="S92" s="59"/>
      <c r="T92" s="59"/>
      <c r="U92" s="59"/>
      <c r="V92" s="59"/>
      <c r="W92" s="59"/>
      <c r="X92" s="59"/>
      <c r="Y92" s="59"/>
      <c r="Z92" s="59"/>
      <c r="AA92" s="59"/>
      <c r="AB92" s="59"/>
      <c r="AC92" s="59"/>
      <c r="AD92" s="126"/>
      <c r="AG92"/>
      <c r="AH92" s="175"/>
      <c r="AI92" s="175"/>
      <c r="AJ92" s="175"/>
      <c r="AK92" s="175"/>
      <c r="AL92" s="179" t="str">
        <f t="shared" si="2"/>
        <v/>
      </c>
      <c r="AM92" s="172" t="str">
        <f t="shared" si="3"/>
        <v/>
      </c>
      <c r="AN92"/>
      <c r="AO92"/>
      <c r="AP92">
        <v>90</v>
      </c>
      <c r="AQ92"/>
      <c r="AR92"/>
      <c r="AS92"/>
      <c r="AT92"/>
      <c r="AU92"/>
      <c r="AV92"/>
      <c r="AW92" t="s">
        <v>3753</v>
      </c>
      <c r="AX92"/>
      <c r="AY92"/>
      <c r="AZ92"/>
      <c r="BA92"/>
      <c r="BB92"/>
      <c r="BC92"/>
      <c r="BD92" t="s">
        <v>3754</v>
      </c>
      <c r="BE92" t="s">
        <v>3755</v>
      </c>
      <c r="BF92" t="s">
        <v>3756</v>
      </c>
      <c r="BG92"/>
      <c r="BH92"/>
      <c r="BI92"/>
      <c r="BJ92" t="s">
        <v>3757</v>
      </c>
      <c r="BK92" t="s">
        <v>3758</v>
      </c>
      <c r="BL92"/>
      <c r="BM92"/>
      <c r="BN92"/>
      <c r="BO92"/>
      <c r="BP92"/>
      <c r="BQ92"/>
      <c r="BR92"/>
      <c r="BS92"/>
      <c r="BT92" t="s">
        <v>3759</v>
      </c>
      <c r="BU92" t="s">
        <v>3760</v>
      </c>
      <c r="BV92"/>
      <c r="BW92"/>
      <c r="BX92"/>
      <c r="BY92"/>
      <c r="BZ92"/>
      <c r="CA92"/>
      <c r="CB92"/>
      <c r="CC92"/>
      <c r="CD92"/>
      <c r="CE92"/>
      <c r="CF92" t="s">
        <v>3761</v>
      </c>
      <c r="CG92"/>
      <c r="CH92"/>
      <c r="CI92"/>
      <c r="CJ92"/>
      <c r="CK92"/>
      <c r="CL92"/>
      <c r="CM92" t="s">
        <v>3762</v>
      </c>
      <c r="CN92" t="s">
        <v>3763</v>
      </c>
      <c r="CO92" t="s">
        <v>3764</v>
      </c>
      <c r="CP92"/>
      <c r="CQ92"/>
      <c r="CR92"/>
      <c r="CS92" t="s">
        <v>3765</v>
      </c>
      <c r="CT92" t="s">
        <v>3766</v>
      </c>
      <c r="CU92"/>
      <c r="CV92"/>
      <c r="CW92"/>
      <c r="CX92"/>
      <c r="CY92"/>
      <c r="CZ92"/>
      <c r="DA92"/>
      <c r="DB92"/>
      <c r="DC92" t="s">
        <v>3767</v>
      </c>
      <c r="DD92" t="s">
        <v>3768</v>
      </c>
      <c r="DE92"/>
      <c r="DF92"/>
      <c r="DG92"/>
      <c r="DH92"/>
      <c r="DI92"/>
      <c r="DJ92"/>
      <c r="DK92"/>
      <c r="DL92"/>
      <c r="DM92"/>
      <c r="DN92"/>
      <c r="DO92"/>
      <c r="DP92"/>
    </row>
    <row r="93" spans="2:120" ht="72" customHeight="1">
      <c r="B93" s="125"/>
      <c r="C93" s="215" t="s">
        <v>420</v>
      </c>
      <c r="D93" s="215"/>
      <c r="E93" s="215"/>
      <c r="F93" s="215"/>
      <c r="G93" s="215"/>
      <c r="H93" s="215"/>
      <c r="I93" s="215"/>
      <c r="J93" s="215"/>
      <c r="K93" s="215"/>
      <c r="L93" s="215"/>
      <c r="M93" s="215"/>
      <c r="N93" s="215"/>
      <c r="O93" s="215"/>
      <c r="P93" s="215"/>
      <c r="Q93" s="215"/>
      <c r="R93" s="215"/>
      <c r="S93" s="215"/>
      <c r="T93" s="215"/>
      <c r="U93" s="215"/>
      <c r="V93" s="215"/>
      <c r="W93" s="215"/>
      <c r="X93" s="215"/>
      <c r="Y93" s="215"/>
      <c r="Z93" s="215"/>
      <c r="AA93" s="215"/>
      <c r="AB93" s="215"/>
      <c r="AC93" s="215"/>
      <c r="AD93" s="126"/>
      <c r="AG93"/>
      <c r="AH93" s="175"/>
      <c r="AI93" s="175"/>
      <c r="AJ93" s="175"/>
      <c r="AK93" s="175"/>
      <c r="AL93" s="179" t="str">
        <f t="shared" si="2"/>
        <v/>
      </c>
      <c r="AM93" s="172" t="str">
        <f t="shared" si="3"/>
        <v/>
      </c>
      <c r="AN93"/>
      <c r="AO93"/>
      <c r="AP93">
        <v>91</v>
      </c>
      <c r="AQ93"/>
      <c r="AR93"/>
      <c r="AS93"/>
      <c r="AT93"/>
      <c r="AU93"/>
      <c r="AV93"/>
      <c r="AW93" t="s">
        <v>3769</v>
      </c>
      <c r="AX93"/>
      <c r="AY93"/>
      <c r="AZ93"/>
      <c r="BA93"/>
      <c r="BB93"/>
      <c r="BC93"/>
      <c r="BD93" t="s">
        <v>3770</v>
      </c>
      <c r="BE93" t="s">
        <v>3771</v>
      </c>
      <c r="BF93" t="s">
        <v>3772</v>
      </c>
      <c r="BG93"/>
      <c r="BH93"/>
      <c r="BI93"/>
      <c r="BJ93" t="s">
        <v>3773</v>
      </c>
      <c r="BK93" t="s">
        <v>3774</v>
      </c>
      <c r="BL93"/>
      <c r="BM93"/>
      <c r="BN93"/>
      <c r="BO93"/>
      <c r="BP93"/>
      <c r="BQ93"/>
      <c r="BR93"/>
      <c r="BS93"/>
      <c r="BT93" t="s">
        <v>3775</v>
      </c>
      <c r="BU93" t="s">
        <v>3776</v>
      </c>
      <c r="BV93"/>
      <c r="BW93"/>
      <c r="BX93"/>
      <c r="BY93"/>
      <c r="BZ93"/>
      <c r="CA93"/>
      <c r="CB93"/>
      <c r="CC93"/>
      <c r="CD93"/>
      <c r="CE93"/>
      <c r="CF93" t="s">
        <v>3777</v>
      </c>
      <c r="CG93"/>
      <c r="CH93"/>
      <c r="CI93"/>
      <c r="CJ93"/>
      <c r="CK93"/>
      <c r="CL93"/>
      <c r="CM93" t="s">
        <v>3778</v>
      </c>
      <c r="CN93" t="s">
        <v>3779</v>
      </c>
      <c r="CO93" t="s">
        <v>3780</v>
      </c>
      <c r="CP93"/>
      <c r="CQ93"/>
      <c r="CR93"/>
      <c r="CS93" t="s">
        <v>3781</v>
      </c>
      <c r="CT93" t="s">
        <v>3782</v>
      </c>
      <c r="CU93"/>
      <c r="CV93"/>
      <c r="CW93"/>
      <c r="CX93"/>
      <c r="CY93"/>
      <c r="CZ93"/>
      <c r="DA93"/>
      <c r="DB93"/>
      <c r="DC93" t="s">
        <v>3783</v>
      </c>
      <c r="DD93" t="s">
        <v>3784</v>
      </c>
      <c r="DE93"/>
      <c r="DF93"/>
      <c r="DG93"/>
      <c r="DH93"/>
      <c r="DI93"/>
      <c r="DJ93"/>
      <c r="DK93"/>
      <c r="DL93"/>
      <c r="DM93"/>
      <c r="DN93"/>
      <c r="DO93"/>
      <c r="DP93"/>
    </row>
    <row r="94" spans="2:120" ht="6.75" customHeight="1">
      <c r="B94" s="125"/>
      <c r="C94" s="59"/>
      <c r="D94" s="59"/>
      <c r="E94" s="59"/>
      <c r="F94" s="59"/>
      <c r="G94" s="59"/>
      <c r="H94" s="59"/>
      <c r="I94" s="59"/>
      <c r="J94" s="59"/>
      <c r="K94" s="59"/>
      <c r="L94" s="59"/>
      <c r="M94" s="59"/>
      <c r="N94" s="59"/>
      <c r="O94" s="59"/>
      <c r="P94" s="59"/>
      <c r="Q94" s="59"/>
      <c r="R94" s="59"/>
      <c r="S94" s="59"/>
      <c r="T94" s="59"/>
      <c r="U94" s="59"/>
      <c r="V94" s="59"/>
      <c r="W94" s="59"/>
      <c r="X94" s="59"/>
      <c r="Y94" s="59"/>
      <c r="Z94" s="59"/>
      <c r="AA94" s="59"/>
      <c r="AB94" s="59"/>
      <c r="AC94" s="59"/>
      <c r="AD94" s="126"/>
      <c r="AG94"/>
      <c r="AH94" s="175"/>
      <c r="AI94" s="175"/>
      <c r="AJ94" s="175"/>
      <c r="AK94" s="175"/>
      <c r="AL94" s="179" t="str">
        <f t="shared" si="2"/>
        <v/>
      </c>
      <c r="AM94" s="172" t="str">
        <f t="shared" si="3"/>
        <v/>
      </c>
      <c r="AN94"/>
      <c r="AO94"/>
      <c r="AP94">
        <v>92</v>
      </c>
      <c r="AQ94"/>
      <c r="AR94"/>
      <c r="AS94"/>
      <c r="AT94"/>
      <c r="AU94"/>
      <c r="AV94"/>
      <c r="AW94" t="s">
        <v>3785</v>
      </c>
      <c r="AX94"/>
      <c r="AY94"/>
      <c r="AZ94"/>
      <c r="BA94"/>
      <c r="BB94"/>
      <c r="BC94"/>
      <c r="BD94" t="s">
        <v>3786</v>
      </c>
      <c r="BE94" t="s">
        <v>3787</v>
      </c>
      <c r="BF94" t="s">
        <v>3788</v>
      </c>
      <c r="BG94"/>
      <c r="BH94"/>
      <c r="BI94"/>
      <c r="BJ94" t="s">
        <v>3789</v>
      </c>
      <c r="BK94" t="s">
        <v>3790</v>
      </c>
      <c r="BL94"/>
      <c r="BM94"/>
      <c r="BN94"/>
      <c r="BO94"/>
      <c r="BP94"/>
      <c r="BQ94"/>
      <c r="BR94"/>
      <c r="BS94"/>
      <c r="BT94" t="s">
        <v>3791</v>
      </c>
      <c r="BU94" t="s">
        <v>3792</v>
      </c>
      <c r="BV94"/>
      <c r="BW94"/>
      <c r="BX94"/>
      <c r="BY94"/>
      <c r="BZ94"/>
      <c r="CA94"/>
      <c r="CB94"/>
      <c r="CC94"/>
      <c r="CD94"/>
      <c r="CE94"/>
      <c r="CF94" t="s">
        <v>3793</v>
      </c>
      <c r="CG94"/>
      <c r="CH94"/>
      <c r="CI94"/>
      <c r="CJ94"/>
      <c r="CK94"/>
      <c r="CL94"/>
      <c r="CM94" t="s">
        <v>3794</v>
      </c>
      <c r="CN94" t="s">
        <v>3795</v>
      </c>
      <c r="CO94" t="s">
        <v>3796</v>
      </c>
      <c r="CP94"/>
      <c r="CQ94"/>
      <c r="CR94"/>
      <c r="CS94" t="s">
        <v>3797</v>
      </c>
      <c r="CT94" t="s">
        <v>3798</v>
      </c>
      <c r="CU94"/>
      <c r="CV94"/>
      <c r="CW94"/>
      <c r="CX94"/>
      <c r="CY94"/>
      <c r="CZ94"/>
      <c r="DA94"/>
      <c r="DB94"/>
      <c r="DC94" t="s">
        <v>3799</v>
      </c>
      <c r="DD94" t="s">
        <v>3800</v>
      </c>
      <c r="DE94"/>
      <c r="DF94"/>
      <c r="DG94"/>
      <c r="DH94"/>
      <c r="DI94"/>
      <c r="DJ94"/>
      <c r="DK94"/>
      <c r="DL94"/>
      <c r="DM94"/>
      <c r="DN94"/>
      <c r="DO94"/>
      <c r="DP94"/>
    </row>
    <row r="95" spans="2:120" ht="60" customHeight="1">
      <c r="B95" s="125"/>
      <c r="C95" s="215" t="s">
        <v>421</v>
      </c>
      <c r="D95" s="215"/>
      <c r="E95" s="215"/>
      <c r="F95" s="215"/>
      <c r="G95" s="215"/>
      <c r="H95" s="215"/>
      <c r="I95" s="215"/>
      <c r="J95" s="215"/>
      <c r="K95" s="215"/>
      <c r="L95" s="215"/>
      <c r="M95" s="215"/>
      <c r="N95" s="215"/>
      <c r="O95" s="215"/>
      <c r="P95" s="215"/>
      <c r="Q95" s="215"/>
      <c r="R95" s="215"/>
      <c r="S95" s="215"/>
      <c r="T95" s="215"/>
      <c r="U95" s="215"/>
      <c r="V95" s="215"/>
      <c r="W95" s="215"/>
      <c r="X95" s="215"/>
      <c r="Y95" s="215"/>
      <c r="Z95" s="215"/>
      <c r="AA95" s="215"/>
      <c r="AB95" s="215"/>
      <c r="AC95" s="215"/>
      <c r="AD95" s="126"/>
      <c r="AG95"/>
      <c r="AH95" s="175"/>
      <c r="AI95" s="175"/>
      <c r="AJ95" s="175"/>
      <c r="AK95" s="175"/>
      <c r="AL95" s="179" t="str">
        <f t="shared" si="2"/>
        <v/>
      </c>
      <c r="AM95" s="172" t="str">
        <f t="shared" si="3"/>
        <v/>
      </c>
      <c r="AN95"/>
      <c r="AO95"/>
      <c r="AP95">
        <v>93</v>
      </c>
      <c r="AQ95"/>
      <c r="AR95"/>
      <c r="AS95"/>
      <c r="AT95"/>
      <c r="AU95"/>
      <c r="AV95"/>
      <c r="AW95" t="s">
        <v>3801</v>
      </c>
      <c r="AX95"/>
      <c r="AY95"/>
      <c r="AZ95"/>
      <c r="BA95"/>
      <c r="BB95"/>
      <c r="BC95"/>
      <c r="BD95" t="s">
        <v>3802</v>
      </c>
      <c r="BE95" t="s">
        <v>3803</v>
      </c>
      <c r="BF95" t="s">
        <v>3804</v>
      </c>
      <c r="BG95"/>
      <c r="BH95"/>
      <c r="BI95"/>
      <c r="BJ95" t="s">
        <v>3805</v>
      </c>
      <c r="BK95" t="s">
        <v>3806</v>
      </c>
      <c r="BL95"/>
      <c r="BM95"/>
      <c r="BN95"/>
      <c r="BO95"/>
      <c r="BP95"/>
      <c r="BQ95"/>
      <c r="BR95"/>
      <c r="BS95"/>
      <c r="BT95" t="s">
        <v>3807</v>
      </c>
      <c r="BU95" t="s">
        <v>3808</v>
      </c>
      <c r="BV95"/>
      <c r="BW95"/>
      <c r="BX95"/>
      <c r="BY95"/>
      <c r="BZ95"/>
      <c r="CA95"/>
      <c r="CB95"/>
      <c r="CC95"/>
      <c r="CD95"/>
      <c r="CE95"/>
      <c r="CF95" t="s">
        <v>3809</v>
      </c>
      <c r="CG95"/>
      <c r="CH95"/>
      <c r="CI95"/>
      <c r="CJ95"/>
      <c r="CK95"/>
      <c r="CL95"/>
      <c r="CM95" t="s">
        <v>3810</v>
      </c>
      <c r="CN95" t="s">
        <v>3811</v>
      </c>
      <c r="CO95" t="s">
        <v>3812</v>
      </c>
      <c r="CP95"/>
      <c r="CQ95"/>
      <c r="CR95"/>
      <c r="CS95" t="s">
        <v>3813</v>
      </c>
      <c r="CT95" t="s">
        <v>3814</v>
      </c>
      <c r="CU95"/>
      <c r="CV95"/>
      <c r="CW95"/>
      <c r="CX95"/>
      <c r="CY95"/>
      <c r="CZ95"/>
      <c r="DA95"/>
      <c r="DB95"/>
      <c r="DC95" t="s">
        <v>3815</v>
      </c>
      <c r="DD95" t="s">
        <v>3816</v>
      </c>
      <c r="DE95"/>
      <c r="DF95"/>
      <c r="DG95"/>
      <c r="DH95"/>
      <c r="DI95"/>
      <c r="DJ95"/>
      <c r="DK95"/>
      <c r="DL95"/>
      <c r="DM95"/>
      <c r="DN95"/>
      <c r="DO95"/>
      <c r="DP95"/>
    </row>
    <row r="96" spans="2:120" ht="6.75" customHeight="1">
      <c r="B96" s="125"/>
      <c r="C96" s="59"/>
      <c r="D96" s="59"/>
      <c r="E96" s="59"/>
      <c r="F96" s="59"/>
      <c r="G96" s="59"/>
      <c r="H96" s="59"/>
      <c r="I96" s="59"/>
      <c r="J96" s="59"/>
      <c r="K96" s="59"/>
      <c r="L96" s="59"/>
      <c r="M96" s="59"/>
      <c r="N96" s="59"/>
      <c r="O96" s="59"/>
      <c r="P96" s="59"/>
      <c r="Q96" s="59"/>
      <c r="R96" s="59"/>
      <c r="S96" s="59"/>
      <c r="T96" s="59"/>
      <c r="U96" s="59"/>
      <c r="V96" s="59"/>
      <c r="W96" s="59"/>
      <c r="X96" s="59"/>
      <c r="Y96" s="59"/>
      <c r="Z96" s="59"/>
      <c r="AA96" s="59"/>
      <c r="AB96" s="59"/>
      <c r="AC96" s="59"/>
      <c r="AD96" s="126"/>
      <c r="AG96"/>
      <c r="AH96" s="175"/>
      <c r="AI96" s="175"/>
      <c r="AJ96" s="175"/>
      <c r="AK96" s="175"/>
      <c r="AL96" s="179" t="str">
        <f t="shared" si="2"/>
        <v/>
      </c>
      <c r="AM96" s="172" t="str">
        <f t="shared" si="3"/>
        <v/>
      </c>
      <c r="AN96"/>
      <c r="AO96"/>
      <c r="AP96">
        <v>94</v>
      </c>
      <c r="AQ96"/>
      <c r="AR96"/>
      <c r="AS96"/>
      <c r="AT96"/>
      <c r="AU96"/>
      <c r="AV96"/>
      <c r="AW96" t="s">
        <v>3817</v>
      </c>
      <c r="AX96"/>
      <c r="AY96"/>
      <c r="AZ96"/>
      <c r="BA96"/>
      <c r="BB96"/>
      <c r="BC96"/>
      <c r="BD96" t="s">
        <v>3818</v>
      </c>
      <c r="BE96" t="s">
        <v>3819</v>
      </c>
      <c r="BF96" t="s">
        <v>3820</v>
      </c>
      <c r="BG96"/>
      <c r="BH96"/>
      <c r="BI96"/>
      <c r="BJ96" t="s">
        <v>3821</v>
      </c>
      <c r="BK96" t="s">
        <v>3822</v>
      </c>
      <c r="BL96"/>
      <c r="BM96"/>
      <c r="BN96"/>
      <c r="BO96"/>
      <c r="BP96"/>
      <c r="BQ96"/>
      <c r="BR96"/>
      <c r="BS96"/>
      <c r="BT96" t="s">
        <v>3823</v>
      </c>
      <c r="BU96" t="s">
        <v>3824</v>
      </c>
      <c r="BV96"/>
      <c r="BW96"/>
      <c r="BX96"/>
      <c r="BY96"/>
      <c r="BZ96"/>
      <c r="CA96"/>
      <c r="CB96"/>
      <c r="CC96"/>
      <c r="CD96"/>
      <c r="CE96"/>
      <c r="CF96" t="s">
        <v>3825</v>
      </c>
      <c r="CG96"/>
      <c r="CH96"/>
      <c r="CI96"/>
      <c r="CJ96"/>
      <c r="CK96"/>
      <c r="CL96"/>
      <c r="CM96" t="s">
        <v>3826</v>
      </c>
      <c r="CN96" t="s">
        <v>3827</v>
      </c>
      <c r="CO96" t="s">
        <v>3828</v>
      </c>
      <c r="CP96"/>
      <c r="CQ96"/>
      <c r="CR96"/>
      <c r="CS96" t="s">
        <v>3829</v>
      </c>
      <c r="CT96" t="s">
        <v>3830</v>
      </c>
      <c r="CU96"/>
      <c r="CV96"/>
      <c r="CW96"/>
      <c r="CX96"/>
      <c r="CY96"/>
      <c r="CZ96"/>
      <c r="DA96"/>
      <c r="DB96"/>
      <c r="DC96" t="s">
        <v>2749</v>
      </c>
      <c r="DD96" t="s">
        <v>3831</v>
      </c>
      <c r="DE96"/>
      <c r="DF96"/>
      <c r="DG96"/>
      <c r="DH96"/>
      <c r="DI96"/>
      <c r="DJ96"/>
      <c r="DK96"/>
      <c r="DL96"/>
      <c r="DM96"/>
      <c r="DN96"/>
      <c r="DO96"/>
      <c r="DP96"/>
    </row>
    <row r="97" spans="2:120" ht="36" customHeight="1">
      <c r="B97" s="125"/>
      <c r="C97" s="207" t="s">
        <v>422</v>
      </c>
      <c r="D97" s="207"/>
      <c r="E97" s="207"/>
      <c r="F97" s="207"/>
      <c r="G97" s="207"/>
      <c r="H97" s="207"/>
      <c r="I97" s="207"/>
      <c r="J97" s="207"/>
      <c r="K97" s="207"/>
      <c r="L97" s="207"/>
      <c r="M97" s="207"/>
      <c r="N97" s="207"/>
      <c r="O97" s="207"/>
      <c r="P97" s="207"/>
      <c r="Q97" s="207"/>
      <c r="R97" s="207"/>
      <c r="S97" s="207"/>
      <c r="T97" s="207"/>
      <c r="U97" s="207"/>
      <c r="V97" s="207"/>
      <c r="W97" s="207"/>
      <c r="X97" s="207"/>
      <c r="Y97" s="207"/>
      <c r="Z97" s="207"/>
      <c r="AA97" s="207"/>
      <c r="AB97" s="207"/>
      <c r="AC97" s="207"/>
      <c r="AD97" s="126"/>
      <c r="AG97"/>
      <c r="AH97" s="175"/>
      <c r="AI97" s="175"/>
      <c r="AJ97" s="175"/>
      <c r="AK97" s="175"/>
      <c r="AL97" s="179" t="str">
        <f t="shared" si="2"/>
        <v/>
      </c>
      <c r="AM97" s="172" t="str">
        <f t="shared" si="3"/>
        <v/>
      </c>
      <c r="AN97"/>
      <c r="AO97"/>
      <c r="AP97">
        <v>95</v>
      </c>
      <c r="AQ97"/>
      <c r="AR97"/>
      <c r="AS97"/>
      <c r="AT97"/>
      <c r="AU97"/>
      <c r="AV97"/>
      <c r="AW97" t="s">
        <v>3832</v>
      </c>
      <c r="AX97"/>
      <c r="AY97"/>
      <c r="AZ97"/>
      <c r="BA97"/>
      <c r="BB97"/>
      <c r="BC97"/>
      <c r="BD97" t="s">
        <v>3833</v>
      </c>
      <c r="BE97" t="s">
        <v>3834</v>
      </c>
      <c r="BF97" t="s">
        <v>3835</v>
      </c>
      <c r="BG97"/>
      <c r="BH97"/>
      <c r="BI97"/>
      <c r="BJ97" t="s">
        <v>3836</v>
      </c>
      <c r="BK97" t="s">
        <v>3837</v>
      </c>
      <c r="BL97"/>
      <c r="BM97"/>
      <c r="BN97"/>
      <c r="BO97"/>
      <c r="BP97"/>
      <c r="BQ97"/>
      <c r="BR97"/>
      <c r="BS97"/>
      <c r="BT97" t="s">
        <v>3838</v>
      </c>
      <c r="BU97" t="s">
        <v>3839</v>
      </c>
      <c r="BV97"/>
      <c r="BW97"/>
      <c r="BX97"/>
      <c r="BY97"/>
      <c r="BZ97"/>
      <c r="CA97"/>
      <c r="CB97"/>
      <c r="CC97"/>
      <c r="CD97"/>
      <c r="CE97"/>
      <c r="CF97" t="s">
        <v>3840</v>
      </c>
      <c r="CG97"/>
      <c r="CH97"/>
      <c r="CI97"/>
      <c r="CJ97"/>
      <c r="CK97"/>
      <c r="CL97"/>
      <c r="CM97" t="s">
        <v>3841</v>
      </c>
      <c r="CN97" t="s">
        <v>3842</v>
      </c>
      <c r="CO97" t="s">
        <v>3843</v>
      </c>
      <c r="CP97"/>
      <c r="CQ97"/>
      <c r="CR97"/>
      <c r="CS97" t="s">
        <v>3844</v>
      </c>
      <c r="CT97" t="s">
        <v>3845</v>
      </c>
      <c r="CU97"/>
      <c r="CV97"/>
      <c r="CW97"/>
      <c r="CX97"/>
      <c r="CY97"/>
      <c r="CZ97"/>
      <c r="DA97"/>
      <c r="DB97"/>
      <c r="DC97" t="s">
        <v>3846</v>
      </c>
      <c r="DD97" t="s">
        <v>3847</v>
      </c>
      <c r="DE97"/>
      <c r="DF97"/>
      <c r="DG97"/>
      <c r="DH97"/>
      <c r="DI97"/>
      <c r="DJ97"/>
      <c r="DK97"/>
      <c r="DL97"/>
      <c r="DM97"/>
      <c r="DN97"/>
      <c r="DO97"/>
      <c r="DP97"/>
    </row>
    <row r="98" spans="2:120" ht="6.75" customHeight="1">
      <c r="B98" s="125"/>
      <c r="C98" s="116"/>
      <c r="D98" s="116"/>
      <c r="E98" s="116"/>
      <c r="F98" s="116"/>
      <c r="G98" s="116"/>
      <c r="H98" s="116"/>
      <c r="I98" s="116"/>
      <c r="J98" s="116"/>
      <c r="K98" s="116"/>
      <c r="L98" s="116"/>
      <c r="M98" s="116"/>
      <c r="N98" s="116"/>
      <c r="O98" s="116"/>
      <c r="P98" s="116"/>
      <c r="Q98" s="116"/>
      <c r="R98" s="116"/>
      <c r="S98" s="116"/>
      <c r="T98" s="116"/>
      <c r="U98" s="116"/>
      <c r="V98" s="116"/>
      <c r="W98" s="116"/>
      <c r="X98" s="116"/>
      <c r="Y98" s="116"/>
      <c r="Z98" s="116"/>
      <c r="AA98" s="116"/>
      <c r="AB98" s="116"/>
      <c r="AC98" s="116"/>
      <c r="AD98" s="126"/>
      <c r="AG98"/>
      <c r="AH98" s="175"/>
      <c r="AI98" s="175"/>
      <c r="AJ98" s="175"/>
      <c r="AK98" s="175"/>
      <c r="AL98" s="179" t="str">
        <f t="shared" si="2"/>
        <v/>
      </c>
      <c r="AM98" s="172" t="str">
        <f t="shared" si="3"/>
        <v/>
      </c>
      <c r="AN98"/>
      <c r="AO98"/>
      <c r="AP98">
        <v>96</v>
      </c>
      <c r="AQ98"/>
      <c r="AR98"/>
      <c r="AS98"/>
      <c r="AT98"/>
      <c r="AU98"/>
      <c r="AV98"/>
      <c r="AW98" t="s">
        <v>3848</v>
      </c>
      <c r="AX98"/>
      <c r="AY98"/>
      <c r="AZ98"/>
      <c r="BA98"/>
      <c r="BB98"/>
      <c r="BC98"/>
      <c r="BD98" t="s">
        <v>3849</v>
      </c>
      <c r="BE98" t="s">
        <v>3850</v>
      </c>
      <c r="BF98" t="s">
        <v>3851</v>
      </c>
      <c r="BG98"/>
      <c r="BH98"/>
      <c r="BI98"/>
      <c r="BJ98" t="s">
        <v>3852</v>
      </c>
      <c r="BK98" t="s">
        <v>3853</v>
      </c>
      <c r="BL98"/>
      <c r="BM98"/>
      <c r="BN98"/>
      <c r="BO98"/>
      <c r="BP98"/>
      <c r="BQ98"/>
      <c r="BR98"/>
      <c r="BS98"/>
      <c r="BT98" t="s">
        <v>3854</v>
      </c>
      <c r="BU98" t="s">
        <v>3855</v>
      </c>
      <c r="BV98"/>
      <c r="BW98"/>
      <c r="BX98"/>
      <c r="BY98"/>
      <c r="BZ98"/>
      <c r="CA98"/>
      <c r="CB98"/>
      <c r="CC98"/>
      <c r="CD98"/>
      <c r="CE98"/>
      <c r="CF98" t="s">
        <v>3856</v>
      </c>
      <c r="CG98"/>
      <c r="CH98"/>
      <c r="CI98"/>
      <c r="CJ98"/>
      <c r="CK98"/>
      <c r="CL98"/>
      <c r="CM98" t="s">
        <v>3857</v>
      </c>
      <c r="CN98" t="s">
        <v>3858</v>
      </c>
      <c r="CO98" t="s">
        <v>3859</v>
      </c>
      <c r="CP98"/>
      <c r="CQ98"/>
      <c r="CR98"/>
      <c r="CS98" t="s">
        <v>3860</v>
      </c>
      <c r="CT98" t="s">
        <v>3861</v>
      </c>
      <c r="CU98"/>
      <c r="CV98"/>
      <c r="CW98"/>
      <c r="CX98"/>
      <c r="CY98"/>
      <c r="CZ98"/>
      <c r="DA98"/>
      <c r="DB98"/>
      <c r="DC98" t="s">
        <v>3862</v>
      </c>
      <c r="DD98" t="s">
        <v>3863</v>
      </c>
      <c r="DE98"/>
      <c r="DF98"/>
      <c r="DG98"/>
      <c r="DH98"/>
      <c r="DI98"/>
      <c r="DJ98"/>
      <c r="DK98"/>
      <c r="DL98"/>
      <c r="DM98"/>
      <c r="DN98"/>
      <c r="DO98"/>
      <c r="DP98"/>
    </row>
    <row r="99" spans="2:120" ht="24" customHeight="1">
      <c r="B99" s="125"/>
      <c r="C99" s="206" t="s">
        <v>423</v>
      </c>
      <c r="D99" s="206"/>
      <c r="E99" s="206"/>
      <c r="F99" s="206"/>
      <c r="G99" s="206"/>
      <c r="H99" s="206"/>
      <c r="I99" s="206"/>
      <c r="J99" s="206"/>
      <c r="K99" s="206"/>
      <c r="L99" s="206"/>
      <c r="M99" s="206"/>
      <c r="N99" s="206"/>
      <c r="O99" s="206"/>
      <c r="P99" s="206"/>
      <c r="Q99" s="206"/>
      <c r="R99" s="206"/>
      <c r="S99" s="206"/>
      <c r="T99" s="206"/>
      <c r="U99" s="206"/>
      <c r="V99" s="206"/>
      <c r="W99" s="206"/>
      <c r="X99" s="206"/>
      <c r="Y99" s="206"/>
      <c r="Z99" s="206"/>
      <c r="AA99" s="206"/>
      <c r="AB99" s="206"/>
      <c r="AC99" s="206"/>
      <c r="AD99" s="126"/>
      <c r="AG99"/>
      <c r="AH99" s="175"/>
      <c r="AI99" s="175"/>
      <c r="AJ99" s="175"/>
      <c r="AK99" s="175"/>
      <c r="AL99" s="179" t="str">
        <f t="shared" si="2"/>
        <v/>
      </c>
      <c r="AM99" s="172" t="str">
        <f t="shared" si="3"/>
        <v/>
      </c>
      <c r="AN99"/>
      <c r="AO99"/>
      <c r="AP99">
        <v>97</v>
      </c>
      <c r="AQ99"/>
      <c r="AR99"/>
      <c r="AS99"/>
      <c r="AT99"/>
      <c r="AU99"/>
      <c r="AV99"/>
      <c r="AW99" t="s">
        <v>3864</v>
      </c>
      <c r="AX99"/>
      <c r="AY99"/>
      <c r="AZ99"/>
      <c r="BA99"/>
      <c r="BB99"/>
      <c r="BC99"/>
      <c r="BD99" t="s">
        <v>3865</v>
      </c>
      <c r="BE99" t="s">
        <v>3866</v>
      </c>
      <c r="BF99" t="s">
        <v>3867</v>
      </c>
      <c r="BG99"/>
      <c r="BH99"/>
      <c r="BI99"/>
      <c r="BJ99" t="s">
        <v>3868</v>
      </c>
      <c r="BK99" t="s">
        <v>3869</v>
      </c>
      <c r="BL99"/>
      <c r="BM99"/>
      <c r="BN99"/>
      <c r="BO99"/>
      <c r="BP99"/>
      <c r="BQ99"/>
      <c r="BR99"/>
      <c r="BS99"/>
      <c r="BT99" t="s">
        <v>3870</v>
      </c>
      <c r="BU99" t="s">
        <v>3871</v>
      </c>
      <c r="BV99"/>
      <c r="BW99"/>
      <c r="BX99"/>
      <c r="BY99"/>
      <c r="BZ99"/>
      <c r="CA99"/>
      <c r="CB99"/>
      <c r="CC99"/>
      <c r="CD99"/>
      <c r="CE99"/>
      <c r="CF99" t="s">
        <v>3872</v>
      </c>
      <c r="CG99"/>
      <c r="CH99"/>
      <c r="CI99"/>
      <c r="CJ99"/>
      <c r="CK99"/>
      <c r="CL99"/>
      <c r="CM99" t="s">
        <v>3873</v>
      </c>
      <c r="CN99" t="s">
        <v>3874</v>
      </c>
      <c r="CO99" t="s">
        <v>3875</v>
      </c>
      <c r="CP99"/>
      <c r="CQ99"/>
      <c r="CR99"/>
      <c r="CS99" t="s">
        <v>3876</v>
      </c>
      <c r="CT99" t="s">
        <v>3877</v>
      </c>
      <c r="CU99"/>
      <c r="CV99"/>
      <c r="CW99"/>
      <c r="CX99"/>
      <c r="CY99"/>
      <c r="CZ99"/>
      <c r="DA99"/>
      <c r="DB99"/>
      <c r="DC99" t="s">
        <v>3878</v>
      </c>
      <c r="DD99" t="s">
        <v>3879</v>
      </c>
      <c r="DE99"/>
      <c r="DF99"/>
      <c r="DG99"/>
      <c r="DH99"/>
      <c r="DI99"/>
      <c r="DJ99"/>
      <c r="DK99"/>
      <c r="DL99"/>
      <c r="DM99"/>
      <c r="DN99"/>
      <c r="DO99"/>
      <c r="DP99"/>
    </row>
    <row r="100" spans="2:120" ht="6.75" customHeight="1">
      <c r="B100" s="125"/>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c r="AA100" s="24"/>
      <c r="AB100" s="24"/>
      <c r="AC100" s="24"/>
      <c r="AD100" s="126"/>
      <c r="AG100"/>
      <c r="AH100" s="175"/>
      <c r="AI100" s="175"/>
      <c r="AJ100" s="175"/>
      <c r="AK100" s="175"/>
      <c r="AL100" s="179" t="str">
        <f t="shared" si="2"/>
        <v/>
      </c>
      <c r="AM100" s="172" t="str">
        <f t="shared" si="3"/>
        <v/>
      </c>
      <c r="AN100"/>
      <c r="AO100"/>
      <c r="AP100">
        <v>98</v>
      </c>
      <c r="AQ100"/>
      <c r="AR100"/>
      <c r="AS100"/>
      <c r="AT100"/>
      <c r="AU100"/>
      <c r="AV100"/>
      <c r="AW100" t="s">
        <v>3880</v>
      </c>
      <c r="AX100"/>
      <c r="AY100"/>
      <c r="AZ100"/>
      <c r="BA100"/>
      <c r="BB100"/>
      <c r="BC100"/>
      <c r="BD100" t="s">
        <v>3881</v>
      </c>
      <c r="BE100" t="s">
        <v>3882</v>
      </c>
      <c r="BF100" t="s">
        <v>3883</v>
      </c>
      <c r="BG100"/>
      <c r="BH100"/>
      <c r="BI100"/>
      <c r="BJ100" t="s">
        <v>3884</v>
      </c>
      <c r="BK100" t="s">
        <v>3885</v>
      </c>
      <c r="BL100"/>
      <c r="BM100"/>
      <c r="BN100"/>
      <c r="BO100"/>
      <c r="BP100"/>
      <c r="BQ100"/>
      <c r="BR100"/>
      <c r="BS100"/>
      <c r="BT100" t="s">
        <v>3886</v>
      </c>
      <c r="BU100" t="s">
        <v>3887</v>
      </c>
      <c r="BV100"/>
      <c r="BW100"/>
      <c r="BX100"/>
      <c r="BY100"/>
      <c r="BZ100"/>
      <c r="CA100"/>
      <c r="CB100"/>
      <c r="CC100"/>
      <c r="CD100"/>
      <c r="CE100"/>
      <c r="CF100" t="s">
        <v>3888</v>
      </c>
      <c r="CG100"/>
      <c r="CH100"/>
      <c r="CI100"/>
      <c r="CJ100"/>
      <c r="CK100"/>
      <c r="CL100"/>
      <c r="CM100" t="s">
        <v>3889</v>
      </c>
      <c r="CN100" t="s">
        <v>3890</v>
      </c>
      <c r="CO100" t="s">
        <v>3891</v>
      </c>
      <c r="CP100"/>
      <c r="CQ100"/>
      <c r="CR100"/>
      <c r="CS100" t="s">
        <v>3892</v>
      </c>
      <c r="CT100" t="s">
        <v>3893</v>
      </c>
      <c r="CU100"/>
      <c r="CV100"/>
      <c r="CW100"/>
      <c r="CX100"/>
      <c r="CY100"/>
      <c r="CZ100"/>
      <c r="DA100"/>
      <c r="DB100"/>
      <c r="DC100" t="s">
        <v>3894</v>
      </c>
      <c r="DD100" t="s">
        <v>3895</v>
      </c>
      <c r="DE100"/>
      <c r="DF100"/>
      <c r="DG100"/>
      <c r="DH100"/>
      <c r="DI100"/>
      <c r="DJ100"/>
      <c r="DK100"/>
      <c r="DL100"/>
      <c r="DM100"/>
      <c r="DN100"/>
      <c r="DO100"/>
      <c r="DP100"/>
    </row>
    <row r="101" spans="2:120" ht="15" customHeight="1">
      <c r="B101" s="125"/>
      <c r="C101" s="24"/>
      <c r="D101" s="24"/>
      <c r="E101" s="24"/>
      <c r="F101" s="208" t="s">
        <v>509</v>
      </c>
      <c r="G101" s="209"/>
      <c r="H101" s="209"/>
      <c r="I101" s="209"/>
      <c r="J101" s="210"/>
      <c r="K101" s="211" t="s">
        <v>184</v>
      </c>
      <c r="L101" s="211"/>
      <c r="M101" s="211"/>
      <c r="N101" s="211"/>
      <c r="O101" s="211"/>
      <c r="P101" s="211"/>
      <c r="Q101" s="211"/>
      <c r="R101" s="211"/>
      <c r="S101" s="211"/>
      <c r="T101" s="211"/>
      <c r="U101" s="211"/>
      <c r="V101" s="211"/>
      <c r="W101" s="211"/>
      <c r="X101" s="211"/>
      <c r="Y101" s="211"/>
      <c r="Z101" s="211"/>
      <c r="AA101" s="24"/>
      <c r="AB101" s="24"/>
      <c r="AC101" s="24"/>
      <c r="AD101" s="126"/>
      <c r="AG101"/>
      <c r="AH101" s="175"/>
      <c r="AI101" s="175"/>
      <c r="AJ101" s="175"/>
      <c r="AK101" s="175"/>
      <c r="AL101" s="179" t="str">
        <f t="shared" si="2"/>
        <v/>
      </c>
      <c r="AM101" s="172" t="str">
        <f t="shared" si="3"/>
        <v/>
      </c>
      <c r="AN101"/>
      <c r="AO101"/>
      <c r="AP101">
        <v>99</v>
      </c>
      <c r="AQ101"/>
      <c r="AR101"/>
      <c r="AS101"/>
      <c r="AT101"/>
      <c r="AU101"/>
      <c r="AV101"/>
      <c r="AW101" t="s">
        <v>3896</v>
      </c>
      <c r="AX101"/>
      <c r="AY101"/>
      <c r="AZ101"/>
      <c r="BA101"/>
      <c r="BB101"/>
      <c r="BC101"/>
      <c r="BD101" t="s">
        <v>3897</v>
      </c>
      <c r="BE101" t="s">
        <v>3898</v>
      </c>
      <c r="BF101" t="s">
        <v>3899</v>
      </c>
      <c r="BG101"/>
      <c r="BH101"/>
      <c r="BI101"/>
      <c r="BJ101" t="s">
        <v>3900</v>
      </c>
      <c r="BK101" t="s">
        <v>3901</v>
      </c>
      <c r="BL101"/>
      <c r="BM101"/>
      <c r="BN101"/>
      <c r="BO101"/>
      <c r="BP101"/>
      <c r="BQ101"/>
      <c r="BR101"/>
      <c r="BS101"/>
      <c r="BT101" t="s">
        <v>3902</v>
      </c>
      <c r="BU101" t="s">
        <v>3903</v>
      </c>
      <c r="BV101"/>
      <c r="BW101"/>
      <c r="BX101"/>
      <c r="BY101"/>
      <c r="BZ101"/>
      <c r="CA101"/>
      <c r="CB101"/>
      <c r="CC101"/>
      <c r="CD101"/>
      <c r="CE101"/>
      <c r="CF101" t="s">
        <v>3904</v>
      </c>
      <c r="CG101"/>
      <c r="CH101"/>
      <c r="CI101"/>
      <c r="CJ101"/>
      <c r="CK101"/>
      <c r="CL101"/>
      <c r="CM101" t="s">
        <v>3905</v>
      </c>
      <c r="CN101" t="s">
        <v>3906</v>
      </c>
      <c r="CO101" t="s">
        <v>1686</v>
      </c>
      <c r="CP101"/>
      <c r="CQ101"/>
      <c r="CR101"/>
      <c r="CS101" t="s">
        <v>3907</v>
      </c>
      <c r="CT101" t="s">
        <v>3908</v>
      </c>
      <c r="CU101"/>
      <c r="CV101"/>
      <c r="CW101"/>
      <c r="CX101"/>
      <c r="CY101"/>
      <c r="CZ101"/>
      <c r="DA101"/>
      <c r="DB101"/>
      <c r="DC101" t="s">
        <v>2432</v>
      </c>
      <c r="DD101" t="s">
        <v>3909</v>
      </c>
      <c r="DE101"/>
      <c r="DF101"/>
      <c r="DG101"/>
      <c r="DH101"/>
      <c r="DI101"/>
      <c r="DJ101"/>
      <c r="DK101"/>
      <c r="DL101"/>
      <c r="DM101"/>
      <c r="DN101"/>
      <c r="DO101"/>
      <c r="DP101"/>
    </row>
    <row r="102" spans="2:120" ht="24" customHeight="1">
      <c r="B102" s="125"/>
      <c r="C102" s="24"/>
      <c r="D102" s="24"/>
      <c r="E102" s="24"/>
      <c r="F102" s="212" t="s">
        <v>185</v>
      </c>
      <c r="G102" s="205"/>
      <c r="H102" s="205"/>
      <c r="I102" s="205"/>
      <c r="J102" s="213"/>
      <c r="K102" s="214" t="s">
        <v>424</v>
      </c>
      <c r="L102" s="214"/>
      <c r="M102" s="214"/>
      <c r="N102" s="214"/>
      <c r="O102" s="214"/>
      <c r="P102" s="214"/>
      <c r="Q102" s="214"/>
      <c r="R102" s="214"/>
      <c r="S102" s="214"/>
      <c r="T102" s="214"/>
      <c r="U102" s="214"/>
      <c r="V102" s="214"/>
      <c r="W102" s="214"/>
      <c r="X102" s="214"/>
      <c r="Y102" s="214"/>
      <c r="Z102" s="214"/>
      <c r="AA102" s="24"/>
      <c r="AB102" s="24"/>
      <c r="AC102" s="24"/>
      <c r="AD102" s="126"/>
      <c r="AG102"/>
      <c r="AH102" s="175"/>
      <c r="AI102" s="175"/>
      <c r="AJ102" s="175"/>
      <c r="AK102" s="175"/>
      <c r="AL102" s="179" t="str">
        <f t="shared" si="2"/>
        <v/>
      </c>
      <c r="AM102" s="172" t="str">
        <f t="shared" si="3"/>
        <v/>
      </c>
      <c r="AN102"/>
      <c r="AO102"/>
      <c r="AP102">
        <v>100</v>
      </c>
      <c r="AQ102"/>
      <c r="AR102"/>
      <c r="AS102"/>
      <c r="AT102"/>
      <c r="AU102"/>
      <c r="AV102"/>
      <c r="AW102" t="s">
        <v>3910</v>
      </c>
      <c r="AX102"/>
      <c r="AY102"/>
      <c r="AZ102"/>
      <c r="BA102"/>
      <c r="BB102"/>
      <c r="BC102"/>
      <c r="BD102" t="s">
        <v>3911</v>
      </c>
      <c r="BE102" t="s">
        <v>3912</v>
      </c>
      <c r="BF102" t="s">
        <v>3913</v>
      </c>
      <c r="BG102"/>
      <c r="BH102"/>
      <c r="BI102"/>
      <c r="BJ102" t="s">
        <v>3914</v>
      </c>
      <c r="BK102" t="s">
        <v>3915</v>
      </c>
      <c r="BL102"/>
      <c r="BM102"/>
      <c r="BN102"/>
      <c r="BO102"/>
      <c r="BP102"/>
      <c r="BQ102"/>
      <c r="BR102"/>
      <c r="BS102"/>
      <c r="BT102" t="s">
        <v>3916</v>
      </c>
      <c r="BU102" t="s">
        <v>3917</v>
      </c>
      <c r="BV102"/>
      <c r="BW102"/>
      <c r="BX102"/>
      <c r="BY102"/>
      <c r="BZ102"/>
      <c r="CA102"/>
      <c r="CB102"/>
      <c r="CC102"/>
      <c r="CD102"/>
      <c r="CE102"/>
      <c r="CF102" t="s">
        <v>3918</v>
      </c>
      <c r="CG102"/>
      <c r="CH102"/>
      <c r="CI102"/>
      <c r="CJ102"/>
      <c r="CK102"/>
      <c r="CL102"/>
      <c r="CM102" t="s">
        <v>1689</v>
      </c>
      <c r="CN102" t="s">
        <v>3919</v>
      </c>
      <c r="CO102" t="s">
        <v>3920</v>
      </c>
      <c r="CP102"/>
      <c r="CQ102"/>
      <c r="CR102"/>
      <c r="CS102" t="s">
        <v>3921</v>
      </c>
      <c r="CT102" t="s">
        <v>3922</v>
      </c>
      <c r="CU102"/>
      <c r="CV102"/>
      <c r="CW102"/>
      <c r="CX102"/>
      <c r="CY102"/>
      <c r="CZ102"/>
      <c r="DA102"/>
      <c r="DB102"/>
      <c r="DC102" t="s">
        <v>3923</v>
      </c>
      <c r="DD102" t="s">
        <v>3924</v>
      </c>
      <c r="DE102"/>
      <c r="DF102"/>
      <c r="DG102"/>
      <c r="DH102"/>
      <c r="DI102"/>
      <c r="DJ102"/>
      <c r="DK102"/>
      <c r="DL102"/>
      <c r="DM102"/>
      <c r="DN102"/>
      <c r="DO102"/>
      <c r="DP102"/>
    </row>
    <row r="103" spans="2:120" ht="36" customHeight="1">
      <c r="B103" s="125"/>
      <c r="C103" s="24"/>
      <c r="D103" s="24"/>
      <c r="E103" s="24"/>
      <c r="F103" s="212" t="s">
        <v>185</v>
      </c>
      <c r="G103" s="205"/>
      <c r="H103" s="205"/>
      <c r="I103" s="205"/>
      <c r="J103" s="213"/>
      <c r="K103" s="214" t="s">
        <v>186</v>
      </c>
      <c r="L103" s="214"/>
      <c r="M103" s="214"/>
      <c r="N103" s="214"/>
      <c r="O103" s="214"/>
      <c r="P103" s="214"/>
      <c r="Q103" s="214"/>
      <c r="R103" s="214"/>
      <c r="S103" s="214"/>
      <c r="T103" s="214"/>
      <c r="U103" s="214"/>
      <c r="V103" s="214"/>
      <c r="W103" s="214"/>
      <c r="X103" s="214"/>
      <c r="Y103" s="214"/>
      <c r="Z103" s="214"/>
      <c r="AA103" s="24"/>
      <c r="AB103" s="24"/>
      <c r="AC103" s="24"/>
      <c r="AD103" s="126"/>
      <c r="AG103"/>
      <c r="AH103" s="175"/>
      <c r="AI103" s="175"/>
      <c r="AJ103" s="175"/>
      <c r="AK103" s="175"/>
      <c r="AL103" s="179" t="str">
        <f t="shared" si="2"/>
        <v/>
      </c>
      <c r="AM103" s="172" t="str">
        <f t="shared" si="3"/>
        <v/>
      </c>
      <c r="AN103"/>
      <c r="AO103"/>
      <c r="AP103">
        <v>101</v>
      </c>
      <c r="AQ103"/>
      <c r="AR103"/>
      <c r="AS103"/>
      <c r="AT103"/>
      <c r="AU103"/>
      <c r="AV103"/>
      <c r="AW103" t="s">
        <v>3925</v>
      </c>
      <c r="AX103"/>
      <c r="AY103"/>
      <c r="AZ103"/>
      <c r="BA103"/>
      <c r="BB103"/>
      <c r="BC103"/>
      <c r="BD103" t="s">
        <v>3926</v>
      </c>
      <c r="BE103" t="s">
        <v>3927</v>
      </c>
      <c r="BF103" t="s">
        <v>3928</v>
      </c>
      <c r="BG103"/>
      <c r="BH103"/>
      <c r="BI103"/>
      <c r="BJ103" t="s">
        <v>3929</v>
      </c>
      <c r="BK103" t="s">
        <v>3930</v>
      </c>
      <c r="BL103"/>
      <c r="BM103"/>
      <c r="BN103"/>
      <c r="BO103"/>
      <c r="BP103"/>
      <c r="BQ103"/>
      <c r="BR103"/>
      <c r="BS103"/>
      <c r="BT103" t="s">
        <v>3931</v>
      </c>
      <c r="BU103" t="s">
        <v>3932</v>
      </c>
      <c r="BV103"/>
      <c r="BW103"/>
      <c r="BX103"/>
      <c r="BY103"/>
      <c r="BZ103"/>
      <c r="CA103"/>
      <c r="CB103"/>
      <c r="CC103"/>
      <c r="CD103"/>
      <c r="CE103"/>
      <c r="CF103" t="s">
        <v>3933</v>
      </c>
      <c r="CG103"/>
      <c r="CH103"/>
      <c r="CI103"/>
      <c r="CJ103"/>
      <c r="CK103"/>
      <c r="CL103"/>
      <c r="CM103" t="s">
        <v>3934</v>
      </c>
      <c r="CN103" t="s">
        <v>3935</v>
      </c>
      <c r="CO103" t="s">
        <v>3936</v>
      </c>
      <c r="CP103"/>
      <c r="CQ103"/>
      <c r="CR103"/>
      <c r="CS103" t="s">
        <v>3937</v>
      </c>
      <c r="CT103" t="s">
        <v>3938</v>
      </c>
      <c r="CU103"/>
      <c r="CV103"/>
      <c r="CW103"/>
      <c r="CX103"/>
      <c r="CY103"/>
      <c r="CZ103"/>
      <c r="DA103"/>
      <c r="DB103"/>
      <c r="DC103" t="s">
        <v>3939</v>
      </c>
      <c r="DD103" t="s">
        <v>3940</v>
      </c>
      <c r="DE103"/>
      <c r="DF103"/>
      <c r="DG103"/>
      <c r="DH103"/>
      <c r="DI103"/>
      <c r="DJ103"/>
      <c r="DK103"/>
      <c r="DL103"/>
      <c r="DM103"/>
      <c r="DN103"/>
      <c r="DO103"/>
      <c r="DP103"/>
    </row>
    <row r="104" spans="2:120" ht="36" customHeight="1">
      <c r="B104" s="125"/>
      <c r="C104" s="24"/>
      <c r="D104" s="24"/>
      <c r="E104" s="24"/>
      <c r="F104" s="212" t="s">
        <v>185</v>
      </c>
      <c r="G104" s="205"/>
      <c r="H104" s="205"/>
      <c r="I104" s="205"/>
      <c r="J104" s="213"/>
      <c r="K104" s="214" t="s">
        <v>187</v>
      </c>
      <c r="L104" s="214"/>
      <c r="M104" s="214"/>
      <c r="N104" s="214"/>
      <c r="O104" s="214"/>
      <c r="P104" s="214"/>
      <c r="Q104" s="214"/>
      <c r="R104" s="214"/>
      <c r="S104" s="214"/>
      <c r="T104" s="214"/>
      <c r="U104" s="214"/>
      <c r="V104" s="214"/>
      <c r="W104" s="214"/>
      <c r="X104" s="214"/>
      <c r="Y104" s="214"/>
      <c r="Z104" s="214"/>
      <c r="AA104" s="24"/>
      <c r="AB104" s="24"/>
      <c r="AC104" s="24"/>
      <c r="AD104" s="126"/>
      <c r="AG104"/>
      <c r="AH104" s="175"/>
      <c r="AI104" s="175"/>
      <c r="AJ104" s="175"/>
      <c r="AK104" s="175"/>
      <c r="AL104" s="179" t="str">
        <f t="shared" si="2"/>
        <v/>
      </c>
      <c r="AM104" s="172" t="str">
        <f t="shared" si="3"/>
        <v/>
      </c>
      <c r="AN104"/>
      <c r="AO104"/>
      <c r="AP104">
        <v>102</v>
      </c>
      <c r="AQ104"/>
      <c r="AR104"/>
      <c r="AS104"/>
      <c r="AT104"/>
      <c r="AU104"/>
      <c r="AV104"/>
      <c r="AW104" t="s">
        <v>3941</v>
      </c>
      <c r="AX104"/>
      <c r="AY104"/>
      <c r="AZ104"/>
      <c r="BA104"/>
      <c r="BB104"/>
      <c r="BC104"/>
      <c r="BD104" t="s">
        <v>3942</v>
      </c>
      <c r="BE104" t="s">
        <v>3943</v>
      </c>
      <c r="BF104" t="s">
        <v>3944</v>
      </c>
      <c r="BG104"/>
      <c r="BH104"/>
      <c r="BI104"/>
      <c r="BJ104" t="s">
        <v>3945</v>
      </c>
      <c r="BK104" t="s">
        <v>3946</v>
      </c>
      <c r="BL104"/>
      <c r="BM104"/>
      <c r="BN104"/>
      <c r="BO104"/>
      <c r="BP104"/>
      <c r="BQ104"/>
      <c r="BR104"/>
      <c r="BS104"/>
      <c r="BT104" t="s">
        <v>3947</v>
      </c>
      <c r="BU104" t="s">
        <v>3948</v>
      </c>
      <c r="BV104"/>
      <c r="BW104"/>
      <c r="BX104"/>
      <c r="BY104"/>
      <c r="BZ104"/>
      <c r="CA104"/>
      <c r="CB104"/>
      <c r="CC104"/>
      <c r="CD104"/>
      <c r="CE104"/>
      <c r="CF104" t="s">
        <v>3949</v>
      </c>
      <c r="CG104"/>
      <c r="CH104"/>
      <c r="CI104"/>
      <c r="CJ104"/>
      <c r="CK104"/>
      <c r="CL104"/>
      <c r="CM104" t="s">
        <v>3872</v>
      </c>
      <c r="CN104" t="s">
        <v>3950</v>
      </c>
      <c r="CO104" t="s">
        <v>3951</v>
      </c>
      <c r="CP104"/>
      <c r="CQ104"/>
      <c r="CR104"/>
      <c r="CS104" t="s">
        <v>3952</v>
      </c>
      <c r="CT104" t="s">
        <v>3953</v>
      </c>
      <c r="CU104"/>
      <c r="CV104"/>
      <c r="CW104"/>
      <c r="CX104"/>
      <c r="CY104"/>
      <c r="CZ104"/>
      <c r="DA104"/>
      <c r="DB104"/>
      <c r="DC104" t="s">
        <v>3954</v>
      </c>
      <c r="DD104" t="s">
        <v>3955</v>
      </c>
      <c r="DE104"/>
      <c r="DF104"/>
      <c r="DG104"/>
      <c r="DH104"/>
      <c r="DI104"/>
      <c r="DJ104"/>
      <c r="DK104"/>
      <c r="DL104"/>
      <c r="DM104"/>
      <c r="DN104"/>
      <c r="DO104"/>
      <c r="DP104"/>
    </row>
    <row r="105" spans="2:120" ht="24" customHeight="1">
      <c r="B105" s="125"/>
      <c r="C105" s="24"/>
      <c r="D105" s="24"/>
      <c r="E105" s="24"/>
      <c r="F105" s="212" t="s">
        <v>185</v>
      </c>
      <c r="G105" s="205"/>
      <c r="H105" s="205"/>
      <c r="I105" s="205"/>
      <c r="J105" s="213"/>
      <c r="K105" s="214" t="s">
        <v>294</v>
      </c>
      <c r="L105" s="214"/>
      <c r="M105" s="214"/>
      <c r="N105" s="214"/>
      <c r="O105" s="214"/>
      <c r="P105" s="214"/>
      <c r="Q105" s="214"/>
      <c r="R105" s="214"/>
      <c r="S105" s="214"/>
      <c r="T105" s="214"/>
      <c r="U105" s="214"/>
      <c r="V105" s="214"/>
      <c r="W105" s="214"/>
      <c r="X105" s="214"/>
      <c r="Y105" s="214"/>
      <c r="Z105" s="214"/>
      <c r="AA105" s="24"/>
      <c r="AB105" s="24"/>
      <c r="AC105" s="24"/>
      <c r="AD105" s="126"/>
      <c r="AG105"/>
      <c r="AH105" s="175"/>
      <c r="AI105" s="175"/>
      <c r="AJ105" s="175"/>
      <c r="AK105" s="175"/>
      <c r="AL105" s="179" t="str">
        <f t="shared" si="2"/>
        <v/>
      </c>
      <c r="AM105" s="172" t="str">
        <f t="shared" si="3"/>
        <v/>
      </c>
      <c r="AN105"/>
      <c r="AO105"/>
      <c r="AP105">
        <v>103</v>
      </c>
      <c r="AQ105"/>
      <c r="AR105"/>
      <c r="AS105"/>
      <c r="AT105"/>
      <c r="AU105"/>
      <c r="AV105"/>
      <c r="AW105" t="s">
        <v>3956</v>
      </c>
      <c r="AX105"/>
      <c r="AY105"/>
      <c r="AZ105"/>
      <c r="BA105"/>
      <c r="BB105"/>
      <c r="BC105"/>
      <c r="BD105" t="s">
        <v>3957</v>
      </c>
      <c r="BE105" t="s">
        <v>3958</v>
      </c>
      <c r="BF105" t="s">
        <v>3959</v>
      </c>
      <c r="BG105"/>
      <c r="BH105"/>
      <c r="BI105"/>
      <c r="BJ105" t="s">
        <v>3960</v>
      </c>
      <c r="BK105" t="s">
        <v>3961</v>
      </c>
      <c r="BL105"/>
      <c r="BM105"/>
      <c r="BN105"/>
      <c r="BO105"/>
      <c r="BP105"/>
      <c r="BQ105"/>
      <c r="BR105"/>
      <c r="BS105"/>
      <c r="BT105" t="s">
        <v>3962</v>
      </c>
      <c r="BU105" t="s">
        <v>3963</v>
      </c>
      <c r="BV105"/>
      <c r="BW105"/>
      <c r="BX105"/>
      <c r="BY105"/>
      <c r="BZ105"/>
      <c r="CA105"/>
      <c r="CB105"/>
      <c r="CC105"/>
      <c r="CD105"/>
      <c r="CE105"/>
      <c r="CF105" t="s">
        <v>3964</v>
      </c>
      <c r="CG105"/>
      <c r="CH105"/>
      <c r="CI105"/>
      <c r="CJ105"/>
      <c r="CK105"/>
      <c r="CL105"/>
      <c r="CM105" t="s">
        <v>3965</v>
      </c>
      <c r="CN105" t="s">
        <v>3966</v>
      </c>
      <c r="CO105" t="s">
        <v>3967</v>
      </c>
      <c r="CP105"/>
      <c r="CQ105"/>
      <c r="CR105"/>
      <c r="CS105" t="s">
        <v>3968</v>
      </c>
      <c r="CT105" t="s">
        <v>3969</v>
      </c>
      <c r="CU105"/>
      <c r="CV105"/>
      <c r="CW105"/>
      <c r="CX105"/>
      <c r="CY105"/>
      <c r="CZ105"/>
      <c r="DA105"/>
      <c r="DB105"/>
      <c r="DC105" t="s">
        <v>3970</v>
      </c>
      <c r="DD105" t="s">
        <v>3971</v>
      </c>
      <c r="DE105"/>
      <c r="DF105"/>
      <c r="DG105"/>
      <c r="DH105"/>
      <c r="DI105"/>
      <c r="DJ105"/>
      <c r="DK105"/>
      <c r="DL105"/>
      <c r="DM105"/>
      <c r="DN105"/>
      <c r="DO105"/>
      <c r="DP105"/>
    </row>
    <row r="106" spans="2:120" ht="6.75" customHeight="1">
      <c r="B106" s="125"/>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c r="AA106" s="24"/>
      <c r="AB106" s="24"/>
      <c r="AC106" s="24"/>
      <c r="AD106" s="126"/>
      <c r="AG106"/>
      <c r="AH106" s="175"/>
      <c r="AI106" s="175"/>
      <c r="AJ106" s="175"/>
      <c r="AK106" s="175"/>
      <c r="AL106" s="179" t="str">
        <f t="shared" si="2"/>
        <v/>
      </c>
      <c r="AM106" s="172" t="str">
        <f t="shared" si="3"/>
        <v/>
      </c>
      <c r="AN106"/>
      <c r="AO106"/>
      <c r="AP106">
        <v>104</v>
      </c>
      <c r="AQ106"/>
      <c r="AR106"/>
      <c r="AS106"/>
      <c r="AT106"/>
      <c r="AU106"/>
      <c r="AV106"/>
      <c r="AW106" t="s">
        <v>3972</v>
      </c>
      <c r="AX106"/>
      <c r="AY106"/>
      <c r="AZ106"/>
      <c r="BA106"/>
      <c r="BB106"/>
      <c r="BC106"/>
      <c r="BD106" t="s">
        <v>3973</v>
      </c>
      <c r="BE106" t="s">
        <v>3974</v>
      </c>
      <c r="BF106" t="s">
        <v>3975</v>
      </c>
      <c r="BG106"/>
      <c r="BH106"/>
      <c r="BI106"/>
      <c r="BJ106" t="s">
        <v>3976</v>
      </c>
      <c r="BK106" t="s">
        <v>3977</v>
      </c>
      <c r="BL106"/>
      <c r="BM106"/>
      <c r="BN106"/>
      <c r="BO106"/>
      <c r="BP106"/>
      <c r="BQ106"/>
      <c r="BR106"/>
      <c r="BS106"/>
      <c r="BT106" t="s">
        <v>3978</v>
      </c>
      <c r="BU106" t="s">
        <v>3979</v>
      </c>
      <c r="BV106"/>
      <c r="BW106"/>
      <c r="BX106"/>
      <c r="BY106"/>
      <c r="BZ106"/>
      <c r="CA106"/>
      <c r="CB106"/>
      <c r="CC106"/>
      <c r="CD106"/>
      <c r="CE106"/>
      <c r="CF106" t="s">
        <v>3980</v>
      </c>
      <c r="CG106"/>
      <c r="CH106"/>
      <c r="CI106"/>
      <c r="CJ106"/>
      <c r="CK106"/>
      <c r="CL106"/>
      <c r="CM106" t="s">
        <v>3981</v>
      </c>
      <c r="CN106" t="s">
        <v>3982</v>
      </c>
      <c r="CO106" t="s">
        <v>1578</v>
      </c>
      <c r="CP106"/>
      <c r="CQ106"/>
      <c r="CR106"/>
      <c r="CS106" t="s">
        <v>3983</v>
      </c>
      <c r="CT106" t="s">
        <v>3984</v>
      </c>
      <c r="CU106"/>
      <c r="CV106"/>
      <c r="CW106"/>
      <c r="CX106"/>
      <c r="CY106"/>
      <c r="CZ106"/>
      <c r="DA106"/>
      <c r="DB106"/>
      <c r="DC106" t="s">
        <v>3985</v>
      </c>
      <c r="DD106" t="s">
        <v>3986</v>
      </c>
      <c r="DE106"/>
      <c r="DF106"/>
      <c r="DG106"/>
      <c r="DH106"/>
      <c r="DI106"/>
      <c r="DJ106"/>
      <c r="DK106"/>
      <c r="DL106"/>
      <c r="DM106"/>
      <c r="DN106"/>
      <c r="DO106"/>
      <c r="DP106"/>
    </row>
    <row r="107" spans="2:120" ht="24" customHeight="1">
      <c r="B107" s="125"/>
      <c r="C107" s="215" t="s">
        <v>425</v>
      </c>
      <c r="D107" s="215"/>
      <c r="E107" s="215"/>
      <c r="F107" s="215"/>
      <c r="G107" s="215"/>
      <c r="H107" s="215"/>
      <c r="I107" s="215"/>
      <c r="J107" s="215"/>
      <c r="K107" s="215"/>
      <c r="L107" s="215"/>
      <c r="M107" s="215"/>
      <c r="N107" s="215"/>
      <c r="O107" s="215"/>
      <c r="P107" s="215"/>
      <c r="Q107" s="215"/>
      <c r="R107" s="215"/>
      <c r="S107" s="215"/>
      <c r="T107" s="215"/>
      <c r="U107" s="215"/>
      <c r="V107" s="215"/>
      <c r="W107" s="215"/>
      <c r="X107" s="215"/>
      <c r="Y107" s="215"/>
      <c r="Z107" s="215"/>
      <c r="AA107" s="215"/>
      <c r="AB107" s="215"/>
      <c r="AC107" s="215"/>
      <c r="AD107" s="126"/>
      <c r="AG107"/>
      <c r="AH107" s="175"/>
      <c r="AI107" s="175"/>
      <c r="AJ107" s="175"/>
      <c r="AK107" s="175"/>
      <c r="AL107" s="179" t="str">
        <f t="shared" si="2"/>
        <v/>
      </c>
      <c r="AM107" s="172" t="str">
        <f t="shared" si="3"/>
        <v/>
      </c>
      <c r="AN107"/>
      <c r="AO107"/>
      <c r="AP107">
        <v>105</v>
      </c>
      <c r="AQ107"/>
      <c r="AR107"/>
      <c r="AS107"/>
      <c r="AT107"/>
      <c r="AU107"/>
      <c r="AV107"/>
      <c r="AW107" t="s">
        <v>3987</v>
      </c>
      <c r="AX107"/>
      <c r="AY107"/>
      <c r="AZ107"/>
      <c r="BA107"/>
      <c r="BB107"/>
      <c r="BC107"/>
      <c r="BD107" t="s">
        <v>3988</v>
      </c>
      <c r="BE107" t="s">
        <v>3989</v>
      </c>
      <c r="BF107" t="s">
        <v>3990</v>
      </c>
      <c r="BG107"/>
      <c r="BH107"/>
      <c r="BI107"/>
      <c r="BJ107" t="s">
        <v>3991</v>
      </c>
      <c r="BK107" t="s">
        <v>3992</v>
      </c>
      <c r="BL107"/>
      <c r="BM107"/>
      <c r="BN107"/>
      <c r="BO107"/>
      <c r="BP107"/>
      <c r="BQ107"/>
      <c r="BR107"/>
      <c r="BS107"/>
      <c r="BT107" t="s">
        <v>3993</v>
      </c>
      <c r="BU107" t="s">
        <v>3994</v>
      </c>
      <c r="BV107"/>
      <c r="BW107"/>
      <c r="BX107"/>
      <c r="BY107"/>
      <c r="BZ107"/>
      <c r="CA107"/>
      <c r="CB107"/>
      <c r="CC107"/>
      <c r="CD107"/>
      <c r="CE107"/>
      <c r="CF107" t="s">
        <v>3995</v>
      </c>
      <c r="CG107"/>
      <c r="CH107"/>
      <c r="CI107"/>
      <c r="CJ107"/>
      <c r="CK107"/>
      <c r="CL107"/>
      <c r="CM107" t="s">
        <v>3996</v>
      </c>
      <c r="CN107" t="s">
        <v>3997</v>
      </c>
      <c r="CO107" t="s">
        <v>3998</v>
      </c>
      <c r="CP107"/>
      <c r="CQ107"/>
      <c r="CR107"/>
      <c r="CS107" t="s">
        <v>3999</v>
      </c>
      <c r="CT107" t="s">
        <v>4000</v>
      </c>
      <c r="CU107"/>
      <c r="CV107"/>
      <c r="CW107"/>
      <c r="CX107"/>
      <c r="CY107"/>
      <c r="CZ107"/>
      <c r="DA107"/>
      <c r="DB107"/>
      <c r="DC107" t="s">
        <v>4001</v>
      </c>
      <c r="DD107" t="s">
        <v>4002</v>
      </c>
      <c r="DE107"/>
      <c r="DF107"/>
      <c r="DG107"/>
      <c r="DH107"/>
      <c r="DI107"/>
      <c r="DJ107"/>
      <c r="DK107"/>
      <c r="DL107"/>
      <c r="DM107"/>
      <c r="DN107"/>
      <c r="DO107"/>
      <c r="DP107"/>
    </row>
    <row r="108" spans="2:120" ht="6.75" customHeight="1">
      <c r="B108" s="125"/>
      <c r="C108" s="59"/>
      <c r="D108" s="59"/>
      <c r="E108" s="59"/>
      <c r="F108" s="59"/>
      <c r="G108" s="59"/>
      <c r="H108" s="59"/>
      <c r="I108" s="59"/>
      <c r="J108" s="59"/>
      <c r="K108" s="59"/>
      <c r="L108" s="59"/>
      <c r="M108" s="59"/>
      <c r="N108" s="59"/>
      <c r="O108" s="59"/>
      <c r="P108" s="59"/>
      <c r="Q108" s="59"/>
      <c r="R108" s="59"/>
      <c r="S108" s="59"/>
      <c r="T108" s="59"/>
      <c r="U108" s="59"/>
      <c r="V108" s="59"/>
      <c r="W108" s="59"/>
      <c r="X108" s="59"/>
      <c r="Y108" s="59"/>
      <c r="Z108" s="59"/>
      <c r="AA108" s="59"/>
      <c r="AB108" s="59"/>
      <c r="AC108" s="59"/>
      <c r="AD108" s="126"/>
      <c r="AG108"/>
      <c r="AH108" s="175"/>
      <c r="AI108" s="175"/>
      <c r="AJ108" s="175"/>
      <c r="AK108" s="175"/>
      <c r="AL108" s="179" t="str">
        <f t="shared" si="2"/>
        <v/>
      </c>
      <c r="AM108" s="172" t="str">
        <f t="shared" si="3"/>
        <v/>
      </c>
      <c r="AN108"/>
      <c r="AO108"/>
      <c r="AP108">
        <v>106</v>
      </c>
      <c r="AQ108"/>
      <c r="AR108"/>
      <c r="AS108"/>
      <c r="AT108"/>
      <c r="AU108"/>
      <c r="AV108"/>
      <c r="AW108" t="s">
        <v>4003</v>
      </c>
      <c r="AX108"/>
      <c r="AY108"/>
      <c r="AZ108"/>
      <c r="BA108"/>
      <c r="BB108"/>
      <c r="BC108"/>
      <c r="BD108" t="s">
        <v>4004</v>
      </c>
      <c r="BE108" t="s">
        <v>4005</v>
      </c>
      <c r="BF108" t="s">
        <v>4006</v>
      </c>
      <c r="BG108"/>
      <c r="BH108"/>
      <c r="BI108"/>
      <c r="BJ108" t="s">
        <v>4007</v>
      </c>
      <c r="BK108" t="s">
        <v>4008</v>
      </c>
      <c r="BL108"/>
      <c r="BM108"/>
      <c r="BN108"/>
      <c r="BO108"/>
      <c r="BP108"/>
      <c r="BQ108"/>
      <c r="BR108"/>
      <c r="BS108"/>
      <c r="BT108" t="s">
        <v>4009</v>
      </c>
      <c r="BU108" t="s">
        <v>4010</v>
      </c>
      <c r="BV108"/>
      <c r="BW108"/>
      <c r="BX108"/>
      <c r="BY108"/>
      <c r="BZ108"/>
      <c r="CA108"/>
      <c r="CB108"/>
      <c r="CC108"/>
      <c r="CD108"/>
      <c r="CE108"/>
      <c r="CF108" t="s">
        <v>1578</v>
      </c>
      <c r="CG108"/>
      <c r="CH108"/>
      <c r="CI108"/>
      <c r="CJ108"/>
      <c r="CK108"/>
      <c r="CL108"/>
      <c r="CM108" t="s">
        <v>4011</v>
      </c>
      <c r="CN108" t="s">
        <v>4012</v>
      </c>
      <c r="CO108" t="s">
        <v>4013</v>
      </c>
      <c r="CP108"/>
      <c r="CQ108"/>
      <c r="CR108"/>
      <c r="CS108" t="s">
        <v>4014</v>
      </c>
      <c r="CT108" t="s">
        <v>3175</v>
      </c>
      <c r="CU108"/>
      <c r="CV108"/>
      <c r="CW108"/>
      <c r="CX108"/>
      <c r="CY108"/>
      <c r="CZ108"/>
      <c r="DA108"/>
      <c r="DB108"/>
      <c r="DC108" t="s">
        <v>4015</v>
      </c>
      <c r="DD108" t="s">
        <v>4016</v>
      </c>
      <c r="DE108"/>
      <c r="DF108"/>
      <c r="DG108"/>
      <c r="DH108"/>
      <c r="DI108"/>
      <c r="DJ108"/>
      <c r="DK108"/>
      <c r="DL108"/>
      <c r="DM108"/>
      <c r="DN108"/>
      <c r="DO108"/>
      <c r="DP108"/>
    </row>
    <row r="109" spans="2:120" ht="15" customHeight="1">
      <c r="B109" s="125"/>
      <c r="C109" s="39"/>
      <c r="D109" s="71" t="s">
        <v>12</v>
      </c>
      <c r="E109" s="39"/>
      <c r="F109" s="39"/>
      <c r="G109" s="39"/>
      <c r="H109" s="39"/>
      <c r="I109" s="39"/>
      <c r="J109" s="39"/>
      <c r="K109" s="39"/>
      <c r="L109" s="39"/>
      <c r="M109" s="39"/>
      <c r="N109" s="39"/>
      <c r="O109" s="39"/>
      <c r="P109" s="39"/>
      <c r="Q109" s="39"/>
      <c r="R109" s="39"/>
      <c r="S109" s="39"/>
      <c r="T109" s="39"/>
      <c r="U109" s="39"/>
      <c r="V109" s="39"/>
      <c r="W109" s="39"/>
      <c r="X109" s="39"/>
      <c r="Y109" s="39"/>
      <c r="Z109" s="39"/>
      <c r="AA109" s="39"/>
      <c r="AB109" s="39"/>
      <c r="AC109" s="39"/>
      <c r="AD109" s="126"/>
      <c r="AG109"/>
      <c r="AH109" s="175"/>
      <c r="AI109" s="175"/>
      <c r="AJ109" s="175"/>
      <c r="AK109" s="175"/>
      <c r="AL109" s="179" t="str">
        <f t="shared" si="2"/>
        <v/>
      </c>
      <c r="AM109" s="172" t="str">
        <f t="shared" si="3"/>
        <v/>
      </c>
      <c r="AN109"/>
      <c r="AO109"/>
      <c r="AP109">
        <v>107</v>
      </c>
      <c r="AQ109"/>
      <c r="AR109"/>
      <c r="AS109"/>
      <c r="AT109"/>
      <c r="AU109"/>
      <c r="AV109"/>
      <c r="AW109" t="s">
        <v>4017</v>
      </c>
      <c r="AX109"/>
      <c r="AY109"/>
      <c r="AZ109"/>
      <c r="BA109"/>
      <c r="BB109"/>
      <c r="BC109"/>
      <c r="BD109" t="s">
        <v>4018</v>
      </c>
      <c r="BE109" t="s">
        <v>4019</v>
      </c>
      <c r="BF109" t="s">
        <v>4020</v>
      </c>
      <c r="BG109"/>
      <c r="BH109"/>
      <c r="BI109"/>
      <c r="BJ109" t="s">
        <v>4021</v>
      </c>
      <c r="BK109" t="s">
        <v>4022</v>
      </c>
      <c r="BL109"/>
      <c r="BM109"/>
      <c r="BN109"/>
      <c r="BO109"/>
      <c r="BP109"/>
      <c r="BQ109"/>
      <c r="BR109"/>
      <c r="BS109"/>
      <c r="BT109" t="s">
        <v>4023</v>
      </c>
      <c r="BU109" t="s">
        <v>4024</v>
      </c>
      <c r="BV109"/>
      <c r="BW109"/>
      <c r="BX109"/>
      <c r="BY109"/>
      <c r="BZ109"/>
      <c r="CA109"/>
      <c r="CB109"/>
      <c r="CC109"/>
      <c r="CD109"/>
      <c r="CE109"/>
      <c r="CF109" t="s">
        <v>4025</v>
      </c>
      <c r="CG109"/>
      <c r="CH109"/>
      <c r="CI109"/>
      <c r="CJ109"/>
      <c r="CK109"/>
      <c r="CL109"/>
      <c r="CM109" t="s">
        <v>4026</v>
      </c>
      <c r="CN109" t="s">
        <v>4027</v>
      </c>
      <c r="CO109" t="s">
        <v>4028</v>
      </c>
      <c r="CP109"/>
      <c r="CQ109"/>
      <c r="CR109"/>
      <c r="CS109" t="s">
        <v>4029</v>
      </c>
      <c r="CT109" t="s">
        <v>4030</v>
      </c>
      <c r="CU109"/>
      <c r="CV109"/>
      <c r="CW109"/>
      <c r="CX109"/>
      <c r="CY109"/>
      <c r="CZ109"/>
      <c r="DA109"/>
      <c r="DB109"/>
      <c r="DC109" t="s">
        <v>4031</v>
      </c>
      <c r="DD109" t="s">
        <v>4032</v>
      </c>
      <c r="DE109"/>
      <c r="DF109"/>
      <c r="DG109"/>
      <c r="DH109"/>
      <c r="DI109"/>
      <c r="DJ109"/>
      <c r="DK109"/>
      <c r="DL109"/>
      <c r="DM109"/>
      <c r="DN109"/>
      <c r="DO109"/>
      <c r="DP109"/>
    </row>
    <row r="110" spans="2:120" ht="6.75" customHeight="1">
      <c r="B110" s="125"/>
      <c r="C110" s="39"/>
      <c r="D110" s="71"/>
      <c r="E110" s="39"/>
      <c r="F110" s="39"/>
      <c r="G110" s="39"/>
      <c r="H110" s="39"/>
      <c r="I110" s="39"/>
      <c r="J110" s="39"/>
      <c r="K110" s="39"/>
      <c r="L110" s="39"/>
      <c r="M110" s="39"/>
      <c r="N110" s="39"/>
      <c r="O110" s="39"/>
      <c r="P110" s="39"/>
      <c r="Q110" s="39"/>
      <c r="R110" s="39"/>
      <c r="S110" s="39"/>
      <c r="T110" s="39"/>
      <c r="U110" s="39"/>
      <c r="V110" s="39"/>
      <c r="W110" s="39"/>
      <c r="X110" s="39"/>
      <c r="Y110" s="39"/>
      <c r="Z110" s="39"/>
      <c r="AA110" s="39"/>
      <c r="AB110" s="39"/>
      <c r="AC110" s="39"/>
      <c r="AD110" s="126"/>
      <c r="AG110"/>
      <c r="AH110" s="175"/>
      <c r="AI110" s="175"/>
      <c r="AJ110" s="175"/>
      <c r="AK110" s="175"/>
      <c r="AL110" s="179" t="str">
        <f t="shared" si="2"/>
        <v/>
      </c>
      <c r="AM110" s="172" t="str">
        <f t="shared" si="3"/>
        <v/>
      </c>
      <c r="AN110"/>
      <c r="AO110"/>
      <c r="AP110">
        <v>108</v>
      </c>
      <c r="AQ110"/>
      <c r="AR110"/>
      <c r="AS110"/>
      <c r="AT110"/>
      <c r="AU110"/>
      <c r="AV110"/>
      <c r="AW110" t="s">
        <v>4033</v>
      </c>
      <c r="AX110"/>
      <c r="AY110"/>
      <c r="AZ110"/>
      <c r="BA110"/>
      <c r="BB110"/>
      <c r="BC110"/>
      <c r="BD110" t="s">
        <v>4034</v>
      </c>
      <c r="BE110" t="s">
        <v>4035</v>
      </c>
      <c r="BF110" t="s">
        <v>4036</v>
      </c>
      <c r="BG110"/>
      <c r="BH110"/>
      <c r="BI110"/>
      <c r="BJ110" t="s">
        <v>4037</v>
      </c>
      <c r="BK110" t="s">
        <v>4038</v>
      </c>
      <c r="BL110"/>
      <c r="BM110"/>
      <c r="BN110"/>
      <c r="BO110"/>
      <c r="BP110"/>
      <c r="BQ110"/>
      <c r="BR110"/>
      <c r="BS110"/>
      <c r="BT110" t="s">
        <v>4039</v>
      </c>
      <c r="BU110">
        <v>31999</v>
      </c>
      <c r="BV110"/>
      <c r="BW110"/>
      <c r="BX110"/>
      <c r="BY110"/>
      <c r="BZ110"/>
      <c r="CA110"/>
      <c r="CB110"/>
      <c r="CC110"/>
      <c r="CD110"/>
      <c r="CE110"/>
      <c r="CF110" t="s">
        <v>4040</v>
      </c>
      <c r="CG110"/>
      <c r="CH110"/>
      <c r="CI110"/>
      <c r="CJ110"/>
      <c r="CK110"/>
      <c r="CL110"/>
      <c r="CM110" t="s">
        <v>4041</v>
      </c>
      <c r="CN110" t="s">
        <v>4042</v>
      </c>
      <c r="CO110" t="s">
        <v>4043</v>
      </c>
      <c r="CP110"/>
      <c r="CQ110"/>
      <c r="CR110"/>
      <c r="CS110" t="s">
        <v>4044</v>
      </c>
      <c r="CT110" t="s">
        <v>4045</v>
      </c>
      <c r="CU110"/>
      <c r="CV110"/>
      <c r="CW110"/>
      <c r="CX110"/>
      <c r="CY110"/>
      <c r="CZ110"/>
      <c r="DA110"/>
      <c r="DB110"/>
      <c r="DC110" t="s">
        <v>4046</v>
      </c>
      <c r="DD110" t="s">
        <v>311</v>
      </c>
      <c r="DE110"/>
      <c r="DF110"/>
      <c r="DG110"/>
      <c r="DH110"/>
      <c r="DI110"/>
      <c r="DJ110"/>
      <c r="DK110"/>
      <c r="DL110"/>
      <c r="DM110"/>
      <c r="DN110"/>
      <c r="DO110"/>
      <c r="DP110"/>
    </row>
    <row r="111" spans="2:120" ht="36" customHeight="1">
      <c r="B111" s="125"/>
      <c r="C111" s="39"/>
      <c r="D111" s="207" t="s">
        <v>426</v>
      </c>
      <c r="E111" s="207"/>
      <c r="F111" s="207"/>
      <c r="G111" s="207"/>
      <c r="H111" s="207"/>
      <c r="I111" s="207"/>
      <c r="J111" s="207"/>
      <c r="K111" s="207"/>
      <c r="L111" s="207"/>
      <c r="M111" s="207"/>
      <c r="N111" s="207"/>
      <c r="O111" s="207"/>
      <c r="P111" s="207"/>
      <c r="Q111" s="207"/>
      <c r="R111" s="207"/>
      <c r="S111" s="207"/>
      <c r="T111" s="207"/>
      <c r="U111" s="207"/>
      <c r="V111" s="207"/>
      <c r="W111" s="207"/>
      <c r="X111" s="207"/>
      <c r="Y111" s="207"/>
      <c r="Z111" s="207"/>
      <c r="AA111" s="207"/>
      <c r="AB111" s="207"/>
      <c r="AC111" s="207"/>
      <c r="AD111" s="126"/>
      <c r="AG111"/>
      <c r="AH111" s="175"/>
      <c r="AI111" s="175"/>
      <c r="AJ111" s="175"/>
      <c r="AK111" s="175"/>
      <c r="AL111" s="179" t="str">
        <f t="shared" si="2"/>
        <v/>
      </c>
      <c r="AM111" s="172" t="str">
        <f t="shared" si="3"/>
        <v/>
      </c>
      <c r="AN111"/>
      <c r="AO111"/>
      <c r="AP111">
        <v>109</v>
      </c>
      <c r="AQ111"/>
      <c r="AR111"/>
      <c r="AS111"/>
      <c r="AT111"/>
      <c r="AU111"/>
      <c r="AV111"/>
      <c r="AW111" t="s">
        <v>4047</v>
      </c>
      <c r="AX111"/>
      <c r="AY111"/>
      <c r="AZ111"/>
      <c r="BA111"/>
      <c r="BB111"/>
      <c r="BC111"/>
      <c r="BD111" t="s">
        <v>4048</v>
      </c>
      <c r="BE111" t="s">
        <v>4049</v>
      </c>
      <c r="BF111" t="s">
        <v>4050</v>
      </c>
      <c r="BG111"/>
      <c r="BH111"/>
      <c r="BI111"/>
      <c r="BJ111" t="s">
        <v>4051</v>
      </c>
      <c r="BK111" t="s">
        <v>4052</v>
      </c>
      <c r="BL111"/>
      <c r="BM111"/>
      <c r="BN111"/>
      <c r="BO111"/>
      <c r="BP111"/>
      <c r="BQ111"/>
      <c r="BR111"/>
      <c r="BS111"/>
      <c r="BT111" t="s">
        <v>4053</v>
      </c>
      <c r="BU111"/>
      <c r="BV111"/>
      <c r="BW111"/>
      <c r="BX111"/>
      <c r="BY111"/>
      <c r="BZ111"/>
      <c r="CA111"/>
      <c r="CB111"/>
      <c r="CC111"/>
      <c r="CD111"/>
      <c r="CE111"/>
      <c r="CF111" t="s">
        <v>4054</v>
      </c>
      <c r="CG111"/>
      <c r="CH111"/>
      <c r="CI111"/>
      <c r="CJ111"/>
      <c r="CK111"/>
      <c r="CL111"/>
      <c r="CM111" t="s">
        <v>1686</v>
      </c>
      <c r="CN111" t="s">
        <v>4055</v>
      </c>
      <c r="CO111" t="s">
        <v>4056</v>
      </c>
      <c r="CP111"/>
      <c r="CQ111"/>
      <c r="CR111"/>
      <c r="CS111" t="s">
        <v>4057</v>
      </c>
      <c r="CT111" t="s">
        <v>4058</v>
      </c>
      <c r="CU111"/>
      <c r="CV111"/>
      <c r="CW111"/>
      <c r="CX111"/>
      <c r="CY111"/>
      <c r="CZ111"/>
      <c r="DA111"/>
      <c r="DB111"/>
      <c r="DC111" t="s">
        <v>1137</v>
      </c>
      <c r="DD111"/>
      <c r="DE111"/>
      <c r="DF111"/>
      <c r="DG111"/>
      <c r="DH111"/>
      <c r="DI111"/>
      <c r="DJ111"/>
      <c r="DK111"/>
      <c r="DL111"/>
      <c r="DM111"/>
      <c r="DN111"/>
      <c r="DO111"/>
      <c r="DP111"/>
    </row>
    <row r="112" spans="2:120" ht="6.75" customHeight="1">
      <c r="B112" s="125"/>
      <c r="C112" s="39"/>
      <c r="D112" s="59"/>
      <c r="E112" s="59"/>
      <c r="F112" s="59"/>
      <c r="G112" s="59"/>
      <c r="H112" s="59"/>
      <c r="I112" s="59"/>
      <c r="J112" s="59"/>
      <c r="K112" s="59"/>
      <c r="L112" s="59"/>
      <c r="M112" s="59"/>
      <c r="N112" s="59"/>
      <c r="O112" s="59"/>
      <c r="P112" s="59"/>
      <c r="Q112" s="59"/>
      <c r="R112" s="59"/>
      <c r="S112" s="59"/>
      <c r="T112" s="59"/>
      <c r="U112" s="59"/>
      <c r="V112" s="59"/>
      <c r="W112" s="59"/>
      <c r="X112" s="59"/>
      <c r="Y112" s="59"/>
      <c r="Z112" s="59"/>
      <c r="AA112" s="59"/>
      <c r="AB112" s="59"/>
      <c r="AC112" s="59"/>
      <c r="AD112" s="126"/>
      <c r="AG112"/>
      <c r="AH112" s="175"/>
      <c r="AI112" s="175"/>
      <c r="AJ112" s="175"/>
      <c r="AK112" s="175"/>
      <c r="AL112" s="179" t="str">
        <f t="shared" si="2"/>
        <v/>
      </c>
      <c r="AM112" s="172" t="str">
        <f t="shared" si="3"/>
        <v/>
      </c>
      <c r="AN112"/>
      <c r="AO112"/>
      <c r="AP112">
        <v>110</v>
      </c>
      <c r="AQ112"/>
      <c r="AR112"/>
      <c r="AS112"/>
      <c r="AT112"/>
      <c r="AU112"/>
      <c r="AV112"/>
      <c r="AW112" t="s">
        <v>4059</v>
      </c>
      <c r="AX112"/>
      <c r="AY112"/>
      <c r="AZ112"/>
      <c r="BA112"/>
      <c r="BB112"/>
      <c r="BC112"/>
      <c r="BD112" t="s">
        <v>4060</v>
      </c>
      <c r="BE112" t="s">
        <v>4061</v>
      </c>
      <c r="BF112" t="s">
        <v>4062</v>
      </c>
      <c r="BG112"/>
      <c r="BH112"/>
      <c r="BI112"/>
      <c r="BJ112" t="s">
        <v>4063</v>
      </c>
      <c r="BK112" t="s">
        <v>4064</v>
      </c>
      <c r="BL112"/>
      <c r="BM112"/>
      <c r="BN112"/>
      <c r="BO112"/>
      <c r="BP112"/>
      <c r="BQ112"/>
      <c r="BR112"/>
      <c r="BS112"/>
      <c r="BT112" t="s">
        <v>4065</v>
      </c>
      <c r="BU112"/>
      <c r="BV112"/>
      <c r="BW112"/>
      <c r="BX112"/>
      <c r="BY112"/>
      <c r="BZ112"/>
      <c r="CA112"/>
      <c r="CB112"/>
      <c r="CC112"/>
      <c r="CD112"/>
      <c r="CE112"/>
      <c r="CF112" t="s">
        <v>3546</v>
      </c>
      <c r="CG112"/>
      <c r="CH112"/>
      <c r="CI112"/>
      <c r="CJ112"/>
      <c r="CK112"/>
      <c r="CL112"/>
      <c r="CM112" t="s">
        <v>4066</v>
      </c>
      <c r="CN112" t="s">
        <v>4067</v>
      </c>
      <c r="CO112" t="s">
        <v>4068</v>
      </c>
      <c r="CP112"/>
      <c r="CQ112"/>
      <c r="CR112"/>
      <c r="CS112" t="s">
        <v>4069</v>
      </c>
      <c r="CT112" t="s">
        <v>4070</v>
      </c>
      <c r="CU112"/>
      <c r="CV112"/>
      <c r="CW112"/>
      <c r="CX112"/>
      <c r="CY112"/>
      <c r="CZ112"/>
      <c r="DA112"/>
      <c r="DB112"/>
      <c r="DC112" t="s">
        <v>4071</v>
      </c>
      <c r="DD112"/>
      <c r="DE112"/>
      <c r="DF112"/>
      <c r="DG112"/>
      <c r="DH112"/>
      <c r="DI112"/>
      <c r="DJ112"/>
      <c r="DK112"/>
      <c r="DL112"/>
      <c r="DM112"/>
      <c r="DN112"/>
      <c r="DO112"/>
      <c r="DP112"/>
    </row>
    <row r="113" spans="2:120" ht="15" customHeight="1">
      <c r="B113" s="125"/>
      <c r="C113" s="39"/>
      <c r="D113" s="71" t="s">
        <v>13</v>
      </c>
      <c r="E113" s="39"/>
      <c r="F113" s="39"/>
      <c r="G113" s="39"/>
      <c r="H113" s="39"/>
      <c r="I113" s="39"/>
      <c r="J113" s="39"/>
      <c r="K113" s="39"/>
      <c r="L113" s="39"/>
      <c r="M113" s="39"/>
      <c r="N113" s="39"/>
      <c r="O113" s="39"/>
      <c r="P113" s="39"/>
      <c r="Q113" s="39"/>
      <c r="R113" s="39"/>
      <c r="S113" s="39"/>
      <c r="T113" s="39"/>
      <c r="U113" s="39"/>
      <c r="V113" s="39"/>
      <c r="W113" s="39"/>
      <c r="X113" s="39"/>
      <c r="Y113" s="39"/>
      <c r="Z113" s="39"/>
      <c r="AA113" s="39"/>
      <c r="AB113" s="39"/>
      <c r="AC113" s="39"/>
      <c r="AD113" s="126"/>
      <c r="AG113"/>
      <c r="AH113" s="175"/>
      <c r="AI113" s="175"/>
      <c r="AJ113" s="175"/>
      <c r="AK113" s="175"/>
      <c r="AL113" s="179" t="str">
        <f t="shared" si="2"/>
        <v/>
      </c>
      <c r="AM113" s="172" t="str">
        <f t="shared" si="3"/>
        <v/>
      </c>
      <c r="AN113"/>
      <c r="AO113"/>
      <c r="AP113">
        <v>111</v>
      </c>
      <c r="AQ113"/>
      <c r="AR113"/>
      <c r="AS113"/>
      <c r="AT113"/>
      <c r="AU113"/>
      <c r="AV113"/>
      <c r="AW113" t="s">
        <v>4072</v>
      </c>
      <c r="AX113"/>
      <c r="AY113"/>
      <c r="AZ113"/>
      <c r="BA113"/>
      <c r="BB113"/>
      <c r="BC113"/>
      <c r="BD113" t="s">
        <v>4073</v>
      </c>
      <c r="BE113" t="s">
        <v>4074</v>
      </c>
      <c r="BF113" t="s">
        <v>4075</v>
      </c>
      <c r="BG113"/>
      <c r="BH113"/>
      <c r="BI113"/>
      <c r="BJ113" t="s">
        <v>4076</v>
      </c>
      <c r="BK113" t="s">
        <v>4077</v>
      </c>
      <c r="BL113"/>
      <c r="BM113"/>
      <c r="BN113"/>
      <c r="BO113"/>
      <c r="BP113"/>
      <c r="BQ113"/>
      <c r="BR113"/>
      <c r="BS113"/>
      <c r="BT113" t="s">
        <v>4078</v>
      </c>
      <c r="BU113"/>
      <c r="BV113"/>
      <c r="BW113"/>
      <c r="BX113"/>
      <c r="BY113"/>
      <c r="BZ113"/>
      <c r="CA113"/>
      <c r="CB113"/>
      <c r="CC113"/>
      <c r="CD113"/>
      <c r="CE113"/>
      <c r="CF113" t="s">
        <v>4079</v>
      </c>
      <c r="CG113"/>
      <c r="CH113"/>
      <c r="CI113"/>
      <c r="CJ113"/>
      <c r="CK113"/>
      <c r="CL113"/>
      <c r="CM113" t="s">
        <v>4080</v>
      </c>
      <c r="CN113" t="s">
        <v>4081</v>
      </c>
      <c r="CO113" t="s">
        <v>4082</v>
      </c>
      <c r="CP113"/>
      <c r="CQ113"/>
      <c r="CR113"/>
      <c r="CS113" t="s">
        <v>4083</v>
      </c>
      <c r="CT113" t="s">
        <v>4084</v>
      </c>
      <c r="CU113"/>
      <c r="CV113"/>
      <c r="CW113"/>
      <c r="CX113"/>
      <c r="CY113"/>
      <c r="CZ113"/>
      <c r="DA113"/>
      <c r="DB113"/>
      <c r="DC113" t="s">
        <v>4085</v>
      </c>
      <c r="DD113"/>
      <c r="DE113"/>
      <c r="DF113"/>
      <c r="DG113"/>
      <c r="DH113"/>
      <c r="DI113"/>
      <c r="DJ113"/>
      <c r="DK113"/>
      <c r="DL113"/>
      <c r="DM113"/>
      <c r="DN113"/>
      <c r="DO113"/>
      <c r="DP113"/>
    </row>
    <row r="114" spans="2:120" ht="6.75" customHeight="1">
      <c r="B114" s="125"/>
      <c r="C114" s="39"/>
      <c r="D114" s="71"/>
      <c r="E114" s="39"/>
      <c r="F114" s="39"/>
      <c r="G114" s="39"/>
      <c r="H114" s="39"/>
      <c r="I114" s="39"/>
      <c r="J114" s="39"/>
      <c r="K114" s="39"/>
      <c r="L114" s="39"/>
      <c r="M114" s="39"/>
      <c r="N114" s="39"/>
      <c r="O114" s="39"/>
      <c r="P114" s="39"/>
      <c r="Q114" s="39"/>
      <c r="R114" s="39"/>
      <c r="S114" s="39"/>
      <c r="T114" s="39"/>
      <c r="U114" s="39"/>
      <c r="V114" s="39"/>
      <c r="W114" s="39"/>
      <c r="X114" s="39"/>
      <c r="Y114" s="39"/>
      <c r="Z114" s="39"/>
      <c r="AA114" s="39"/>
      <c r="AB114" s="39"/>
      <c r="AC114" s="39"/>
      <c r="AD114" s="126"/>
      <c r="AG114"/>
      <c r="AH114" s="175"/>
      <c r="AI114" s="175"/>
      <c r="AJ114" s="175"/>
      <c r="AK114" s="175"/>
      <c r="AL114" s="179" t="str">
        <f t="shared" si="2"/>
        <v/>
      </c>
      <c r="AM114" s="172" t="str">
        <f t="shared" si="3"/>
        <v/>
      </c>
      <c r="AN114"/>
      <c r="AO114"/>
      <c r="AP114">
        <v>112</v>
      </c>
      <c r="AQ114"/>
      <c r="AR114"/>
      <c r="AS114"/>
      <c r="AT114"/>
      <c r="AU114"/>
      <c r="AV114"/>
      <c r="AW114" t="s">
        <v>4086</v>
      </c>
      <c r="AX114"/>
      <c r="AY114"/>
      <c r="AZ114"/>
      <c r="BA114"/>
      <c r="BB114"/>
      <c r="BC114"/>
      <c r="BD114" t="s">
        <v>4087</v>
      </c>
      <c r="BE114" t="s">
        <v>4088</v>
      </c>
      <c r="BF114" t="s">
        <v>4089</v>
      </c>
      <c r="BG114"/>
      <c r="BH114"/>
      <c r="BI114"/>
      <c r="BJ114" t="s">
        <v>4090</v>
      </c>
      <c r="BK114" t="s">
        <v>4091</v>
      </c>
      <c r="BL114"/>
      <c r="BM114"/>
      <c r="BN114"/>
      <c r="BO114"/>
      <c r="BP114"/>
      <c r="BQ114"/>
      <c r="BR114"/>
      <c r="BS114"/>
      <c r="BT114" t="s">
        <v>4092</v>
      </c>
      <c r="BU114"/>
      <c r="BV114"/>
      <c r="BW114"/>
      <c r="BX114"/>
      <c r="BY114"/>
      <c r="BZ114"/>
      <c r="CA114"/>
      <c r="CB114"/>
      <c r="CC114"/>
      <c r="CD114"/>
      <c r="CE114"/>
      <c r="CF114" t="s">
        <v>4093</v>
      </c>
      <c r="CG114"/>
      <c r="CH114"/>
      <c r="CI114"/>
      <c r="CJ114"/>
      <c r="CK114"/>
      <c r="CL114"/>
      <c r="CM114" t="s">
        <v>4094</v>
      </c>
      <c r="CN114" t="s">
        <v>4095</v>
      </c>
      <c r="CO114" t="s">
        <v>4096</v>
      </c>
      <c r="CP114"/>
      <c r="CQ114"/>
      <c r="CR114"/>
      <c r="CS114" t="s">
        <v>4097</v>
      </c>
      <c r="CT114" t="s">
        <v>3337</v>
      </c>
      <c r="CU114"/>
      <c r="CV114"/>
      <c r="CW114"/>
      <c r="CX114"/>
      <c r="CY114"/>
      <c r="CZ114"/>
      <c r="DA114"/>
      <c r="DB114"/>
      <c r="DC114" t="s">
        <v>4098</v>
      </c>
      <c r="DD114"/>
      <c r="DE114"/>
      <c r="DF114"/>
      <c r="DG114"/>
      <c r="DH114"/>
      <c r="DI114"/>
      <c r="DJ114"/>
      <c r="DK114"/>
      <c r="DL114"/>
      <c r="DM114"/>
      <c r="DN114"/>
      <c r="DO114"/>
      <c r="DP114"/>
    </row>
    <row r="115" spans="2:120" ht="24" customHeight="1">
      <c r="B115" s="125"/>
      <c r="C115" s="39"/>
      <c r="D115" s="206" t="s">
        <v>427</v>
      </c>
      <c r="E115" s="206"/>
      <c r="F115" s="206"/>
      <c r="G115" s="206"/>
      <c r="H115" s="206"/>
      <c r="I115" s="206"/>
      <c r="J115" s="206"/>
      <c r="K115" s="206"/>
      <c r="L115" s="206"/>
      <c r="M115" s="206"/>
      <c r="N115" s="206"/>
      <c r="O115" s="206"/>
      <c r="P115" s="206"/>
      <c r="Q115" s="206"/>
      <c r="R115" s="206"/>
      <c r="S115" s="206"/>
      <c r="T115" s="206"/>
      <c r="U115" s="206"/>
      <c r="V115" s="206"/>
      <c r="W115" s="206"/>
      <c r="X115" s="206"/>
      <c r="Y115" s="206"/>
      <c r="Z115" s="206"/>
      <c r="AA115" s="206"/>
      <c r="AB115" s="206"/>
      <c r="AC115" s="206"/>
      <c r="AD115" s="126"/>
      <c r="AG115"/>
      <c r="AH115" s="175"/>
      <c r="AI115" s="175"/>
      <c r="AJ115" s="175"/>
      <c r="AK115" s="175"/>
      <c r="AL115" s="179" t="str">
        <f t="shared" si="2"/>
        <v/>
      </c>
      <c r="AM115" s="172" t="str">
        <f t="shared" si="3"/>
        <v/>
      </c>
      <c r="AN115"/>
      <c r="AO115"/>
      <c r="AP115">
        <v>113</v>
      </c>
      <c r="AQ115"/>
      <c r="AR115"/>
      <c r="AS115"/>
      <c r="AT115"/>
      <c r="AU115"/>
      <c r="AV115"/>
      <c r="AW115" t="s">
        <v>4099</v>
      </c>
      <c r="AX115"/>
      <c r="AY115"/>
      <c r="AZ115"/>
      <c r="BA115"/>
      <c r="BB115"/>
      <c r="BC115"/>
      <c r="BD115" t="s">
        <v>4100</v>
      </c>
      <c r="BE115" t="s">
        <v>4101</v>
      </c>
      <c r="BF115" t="s">
        <v>4102</v>
      </c>
      <c r="BG115"/>
      <c r="BH115"/>
      <c r="BI115"/>
      <c r="BJ115" t="s">
        <v>4103</v>
      </c>
      <c r="BK115" t="s">
        <v>4104</v>
      </c>
      <c r="BL115"/>
      <c r="BM115"/>
      <c r="BN115"/>
      <c r="BO115"/>
      <c r="BP115"/>
      <c r="BQ115"/>
      <c r="BR115"/>
      <c r="BS115"/>
      <c r="BT115" t="s">
        <v>4105</v>
      </c>
      <c r="BU115"/>
      <c r="BV115"/>
      <c r="BW115"/>
      <c r="BX115"/>
      <c r="BY115"/>
      <c r="BZ115"/>
      <c r="CA115"/>
      <c r="CB115"/>
      <c r="CC115"/>
      <c r="CD115"/>
      <c r="CE115"/>
      <c r="CF115" t="s">
        <v>766</v>
      </c>
      <c r="CG115"/>
      <c r="CH115"/>
      <c r="CI115"/>
      <c r="CJ115"/>
      <c r="CK115"/>
      <c r="CL115"/>
      <c r="CM115" t="s">
        <v>4106</v>
      </c>
      <c r="CN115" t="s">
        <v>4107</v>
      </c>
      <c r="CO115" t="s">
        <v>4108</v>
      </c>
      <c r="CP115"/>
      <c r="CQ115"/>
      <c r="CR115"/>
      <c r="CS115" t="s">
        <v>4109</v>
      </c>
      <c r="CT115" t="s">
        <v>4110</v>
      </c>
      <c r="CU115"/>
      <c r="CV115"/>
      <c r="CW115"/>
      <c r="CX115"/>
      <c r="CY115"/>
      <c r="CZ115"/>
      <c r="DA115"/>
      <c r="DB115"/>
      <c r="DC115" t="s">
        <v>4111</v>
      </c>
      <c r="DD115"/>
      <c r="DE115"/>
      <c r="DF115"/>
      <c r="DG115"/>
      <c r="DH115"/>
      <c r="DI115"/>
      <c r="DJ115"/>
      <c r="DK115"/>
      <c r="DL115"/>
      <c r="DM115"/>
      <c r="DN115"/>
      <c r="DO115"/>
      <c r="DP115"/>
    </row>
    <row r="116" spans="2:120" ht="6.75" customHeight="1">
      <c r="B116" s="125"/>
      <c r="C116" s="39"/>
      <c r="D116" s="78"/>
      <c r="E116" s="78"/>
      <c r="F116" s="78"/>
      <c r="G116" s="78"/>
      <c r="H116" s="78"/>
      <c r="I116" s="78"/>
      <c r="J116" s="78"/>
      <c r="K116" s="78"/>
      <c r="L116" s="78"/>
      <c r="M116" s="78"/>
      <c r="N116" s="78"/>
      <c r="O116" s="78"/>
      <c r="P116" s="78"/>
      <c r="Q116" s="78"/>
      <c r="R116" s="78"/>
      <c r="S116" s="78"/>
      <c r="T116" s="78"/>
      <c r="U116" s="78"/>
      <c r="V116" s="78"/>
      <c r="W116" s="78"/>
      <c r="X116" s="78"/>
      <c r="Y116" s="78"/>
      <c r="Z116" s="78"/>
      <c r="AA116" s="78"/>
      <c r="AB116" s="78"/>
      <c r="AC116" s="78"/>
      <c r="AD116" s="126"/>
      <c r="AG116"/>
      <c r="AH116" s="175"/>
      <c r="AI116" s="175"/>
      <c r="AJ116" s="175"/>
      <c r="AK116" s="175"/>
      <c r="AL116" s="179" t="str">
        <f t="shared" si="2"/>
        <v/>
      </c>
      <c r="AM116" s="172" t="str">
        <f t="shared" si="3"/>
        <v/>
      </c>
      <c r="AN116"/>
      <c r="AO116"/>
      <c r="AP116">
        <v>114</v>
      </c>
      <c r="AQ116"/>
      <c r="AR116"/>
      <c r="AS116"/>
      <c r="AT116"/>
      <c r="AU116"/>
      <c r="AV116"/>
      <c r="AW116" t="s">
        <v>4112</v>
      </c>
      <c r="AX116"/>
      <c r="AY116"/>
      <c r="AZ116"/>
      <c r="BA116"/>
      <c r="BB116"/>
      <c r="BC116"/>
      <c r="BD116" t="s">
        <v>4113</v>
      </c>
      <c r="BE116" t="s">
        <v>4114</v>
      </c>
      <c r="BF116" t="s">
        <v>4115</v>
      </c>
      <c r="BG116"/>
      <c r="BH116"/>
      <c r="BI116"/>
      <c r="BJ116" t="s">
        <v>4116</v>
      </c>
      <c r="BK116" t="s">
        <v>4117</v>
      </c>
      <c r="BL116"/>
      <c r="BM116"/>
      <c r="BN116"/>
      <c r="BO116"/>
      <c r="BP116"/>
      <c r="BQ116"/>
      <c r="BR116"/>
      <c r="BS116"/>
      <c r="BT116" t="s">
        <v>4118</v>
      </c>
      <c r="BU116"/>
      <c r="BV116"/>
      <c r="BW116"/>
      <c r="BX116"/>
      <c r="BY116"/>
      <c r="BZ116"/>
      <c r="CA116"/>
      <c r="CB116"/>
      <c r="CC116"/>
      <c r="CD116"/>
      <c r="CE116"/>
      <c r="CF116" t="s">
        <v>4119</v>
      </c>
      <c r="CG116"/>
      <c r="CH116"/>
      <c r="CI116"/>
      <c r="CJ116"/>
      <c r="CK116"/>
      <c r="CL116"/>
      <c r="CM116" t="s">
        <v>4120</v>
      </c>
      <c r="CN116" t="s">
        <v>4121</v>
      </c>
      <c r="CO116" t="s">
        <v>4122</v>
      </c>
      <c r="CP116"/>
      <c r="CQ116"/>
      <c r="CR116"/>
      <c r="CS116" t="s">
        <v>4123</v>
      </c>
      <c r="CT116" t="s">
        <v>4124</v>
      </c>
      <c r="CU116"/>
      <c r="CV116"/>
      <c r="CW116"/>
      <c r="CX116"/>
      <c r="CY116"/>
      <c r="CZ116"/>
      <c r="DA116"/>
      <c r="DB116"/>
      <c r="DC116" t="s">
        <v>4125</v>
      </c>
      <c r="DD116"/>
      <c r="DE116"/>
      <c r="DF116"/>
      <c r="DG116"/>
      <c r="DH116"/>
      <c r="DI116"/>
      <c r="DJ116"/>
      <c r="DK116"/>
      <c r="DL116"/>
      <c r="DM116"/>
      <c r="DN116"/>
      <c r="DO116"/>
      <c r="DP116"/>
    </row>
    <row r="117" spans="2:120" ht="15" customHeight="1">
      <c r="B117" s="125"/>
      <c r="C117" s="39"/>
      <c r="D117" s="71" t="s">
        <v>188</v>
      </c>
      <c r="E117" s="79"/>
      <c r="F117" s="79"/>
      <c r="G117" s="80"/>
      <c r="H117" s="204"/>
      <c r="I117" s="204"/>
      <c r="J117" s="204"/>
      <c r="K117" s="204"/>
      <c r="L117" s="204"/>
      <c r="M117" s="204"/>
      <c r="N117" s="204"/>
      <c r="O117" s="204"/>
      <c r="P117" s="204"/>
      <c r="Q117" s="204"/>
      <c r="R117" s="204"/>
      <c r="S117" s="204"/>
      <c r="T117" s="204"/>
      <c r="U117" s="204"/>
      <c r="V117" s="204"/>
      <c r="W117" s="204"/>
      <c r="X117" s="204"/>
      <c r="Y117" s="204"/>
      <c r="Z117" s="204"/>
      <c r="AA117" s="204"/>
      <c r="AB117" s="204"/>
      <c r="AC117" s="204"/>
      <c r="AD117" s="126"/>
      <c r="AG117"/>
      <c r="AH117" s="175"/>
      <c r="AI117" s="175"/>
      <c r="AJ117" s="175"/>
      <c r="AK117" s="175"/>
      <c r="AL117" s="179" t="str">
        <f t="shared" si="2"/>
        <v/>
      </c>
      <c r="AM117" s="172" t="str">
        <f t="shared" si="3"/>
        <v/>
      </c>
      <c r="AN117"/>
      <c r="AO117"/>
      <c r="AP117">
        <v>115</v>
      </c>
      <c r="AQ117"/>
      <c r="AR117"/>
      <c r="AS117"/>
      <c r="AT117"/>
      <c r="AU117"/>
      <c r="AV117"/>
      <c r="AW117" t="s">
        <v>4126</v>
      </c>
      <c r="AX117"/>
      <c r="AY117"/>
      <c r="AZ117"/>
      <c r="BA117"/>
      <c r="BB117"/>
      <c r="BC117"/>
      <c r="BD117" t="s">
        <v>4127</v>
      </c>
      <c r="BE117" t="s">
        <v>4128</v>
      </c>
      <c r="BF117">
        <v>16999</v>
      </c>
      <c r="BG117"/>
      <c r="BH117"/>
      <c r="BI117"/>
      <c r="BJ117" t="s">
        <v>4129</v>
      </c>
      <c r="BK117" t="s">
        <v>4130</v>
      </c>
      <c r="BL117"/>
      <c r="BM117"/>
      <c r="BN117"/>
      <c r="BO117"/>
      <c r="BP117"/>
      <c r="BQ117"/>
      <c r="BR117"/>
      <c r="BS117"/>
      <c r="BT117" t="s">
        <v>4131</v>
      </c>
      <c r="BU117"/>
      <c r="BV117"/>
      <c r="BW117"/>
      <c r="BX117"/>
      <c r="BY117"/>
      <c r="BZ117"/>
      <c r="CA117"/>
      <c r="CB117"/>
      <c r="CC117"/>
      <c r="CD117"/>
      <c r="CE117"/>
      <c r="CF117" t="s">
        <v>4132</v>
      </c>
      <c r="CG117"/>
      <c r="CH117"/>
      <c r="CI117"/>
      <c r="CJ117"/>
      <c r="CK117"/>
      <c r="CL117"/>
      <c r="CM117" t="s">
        <v>4133</v>
      </c>
      <c r="CN117" t="s">
        <v>4134</v>
      </c>
      <c r="CO117" t="s">
        <v>311</v>
      </c>
      <c r="CP117"/>
      <c r="CQ117"/>
      <c r="CR117"/>
      <c r="CS117" t="s">
        <v>4135</v>
      </c>
      <c r="CT117" t="s">
        <v>1784</v>
      </c>
      <c r="CU117"/>
      <c r="CV117"/>
      <c r="CW117"/>
      <c r="CX117"/>
      <c r="CY117"/>
      <c r="CZ117"/>
      <c r="DA117"/>
      <c r="DB117"/>
      <c r="DC117" t="s">
        <v>4136</v>
      </c>
      <c r="DD117"/>
      <c r="DE117"/>
      <c r="DF117"/>
      <c r="DG117"/>
      <c r="DH117"/>
      <c r="DI117"/>
      <c r="DJ117"/>
      <c r="DK117"/>
      <c r="DL117"/>
      <c r="DM117"/>
      <c r="DN117"/>
      <c r="DO117"/>
      <c r="DP117"/>
    </row>
    <row r="118" spans="2:120" ht="6.75" customHeight="1">
      <c r="B118" s="125"/>
      <c r="C118" s="39"/>
      <c r="D118" s="69"/>
      <c r="E118" s="69"/>
      <c r="F118" s="69"/>
      <c r="G118" s="63"/>
      <c r="H118" s="63"/>
      <c r="I118" s="63"/>
      <c r="J118" s="63"/>
      <c r="K118" s="63"/>
      <c r="L118" s="63"/>
      <c r="M118" s="63"/>
      <c r="N118" s="63"/>
      <c r="O118" s="63"/>
      <c r="P118" s="63"/>
      <c r="Q118" s="63"/>
      <c r="R118" s="63"/>
      <c r="S118" s="63"/>
      <c r="T118" s="63"/>
      <c r="U118" s="63"/>
      <c r="V118" s="63"/>
      <c r="W118" s="63"/>
      <c r="X118" s="63"/>
      <c r="Y118" s="63"/>
      <c r="Z118" s="63"/>
      <c r="AA118" s="63"/>
      <c r="AB118" s="63"/>
      <c r="AC118" s="63"/>
      <c r="AD118" s="126"/>
      <c r="AG118"/>
      <c r="AH118" s="175"/>
      <c r="AI118" s="175"/>
      <c r="AJ118" s="175"/>
      <c r="AK118" s="175"/>
      <c r="AL118" s="179" t="str">
        <f t="shared" si="2"/>
        <v/>
      </c>
      <c r="AM118" s="172" t="str">
        <f t="shared" si="3"/>
        <v/>
      </c>
      <c r="AN118"/>
      <c r="AO118"/>
      <c r="AP118">
        <v>116</v>
      </c>
      <c r="AQ118"/>
      <c r="AR118"/>
      <c r="AS118"/>
      <c r="AT118"/>
      <c r="AU118"/>
      <c r="AV118"/>
      <c r="AW118" t="s">
        <v>4137</v>
      </c>
      <c r="AX118"/>
      <c r="AY118"/>
      <c r="AZ118"/>
      <c r="BA118"/>
      <c r="BB118"/>
      <c r="BC118"/>
      <c r="BD118" t="s">
        <v>4138</v>
      </c>
      <c r="BE118" t="s">
        <v>4139</v>
      </c>
      <c r="BF118"/>
      <c r="BG118"/>
      <c r="BH118"/>
      <c r="BI118"/>
      <c r="BJ118" t="s">
        <v>4140</v>
      </c>
      <c r="BK118" t="s">
        <v>4141</v>
      </c>
      <c r="BL118"/>
      <c r="BM118"/>
      <c r="BN118"/>
      <c r="BO118"/>
      <c r="BP118"/>
      <c r="BQ118"/>
      <c r="BR118"/>
      <c r="BS118"/>
      <c r="BT118" t="s">
        <v>4142</v>
      </c>
      <c r="BU118"/>
      <c r="BV118"/>
      <c r="BW118"/>
      <c r="BX118"/>
      <c r="BY118"/>
      <c r="BZ118"/>
      <c r="CA118"/>
      <c r="CB118"/>
      <c r="CC118"/>
      <c r="CD118"/>
      <c r="CE118"/>
      <c r="CF118" t="s">
        <v>4143</v>
      </c>
      <c r="CG118"/>
      <c r="CH118"/>
      <c r="CI118"/>
      <c r="CJ118"/>
      <c r="CK118"/>
      <c r="CL118"/>
      <c r="CM118" t="s">
        <v>4121</v>
      </c>
      <c r="CN118" t="s">
        <v>4144</v>
      </c>
      <c r="CO118"/>
      <c r="CP118"/>
      <c r="CQ118"/>
      <c r="CR118"/>
      <c r="CS118" t="s">
        <v>4145</v>
      </c>
      <c r="CT118" t="s">
        <v>4146</v>
      </c>
      <c r="CU118"/>
      <c r="CV118"/>
      <c r="CW118"/>
      <c r="CX118"/>
      <c r="CY118"/>
      <c r="CZ118"/>
      <c r="DA118"/>
      <c r="DB118"/>
      <c r="DC118" t="s">
        <v>2690</v>
      </c>
      <c r="DD118"/>
      <c r="DE118"/>
      <c r="DF118"/>
      <c r="DG118"/>
      <c r="DH118"/>
      <c r="DI118"/>
      <c r="DJ118"/>
      <c r="DK118"/>
      <c r="DL118"/>
      <c r="DM118"/>
      <c r="DN118"/>
      <c r="DO118"/>
      <c r="DP118"/>
    </row>
    <row r="119" spans="2:120" ht="15" customHeight="1">
      <c r="B119" s="125"/>
      <c r="C119" s="39"/>
      <c r="D119" s="71" t="s">
        <v>510</v>
      </c>
      <c r="E119" s="71"/>
      <c r="F119" s="71"/>
      <c r="G119" s="81"/>
      <c r="H119" s="204"/>
      <c r="I119" s="204"/>
      <c r="J119" s="204"/>
      <c r="K119" s="204"/>
      <c r="L119" s="204"/>
      <c r="M119" s="204"/>
      <c r="N119" s="204"/>
      <c r="O119" s="204"/>
      <c r="P119" s="204"/>
      <c r="Q119" s="204"/>
      <c r="R119" s="204"/>
      <c r="S119" s="204"/>
      <c r="T119" s="204"/>
      <c r="U119" s="204"/>
      <c r="V119" s="204"/>
      <c r="W119" s="204"/>
      <c r="X119" s="204"/>
      <c r="Y119" s="204"/>
      <c r="Z119" s="204"/>
      <c r="AA119" s="204"/>
      <c r="AB119" s="204"/>
      <c r="AC119" s="204"/>
      <c r="AD119" s="126"/>
      <c r="AG119"/>
      <c r="AH119" s="175"/>
      <c r="AI119" s="175"/>
      <c r="AJ119" s="175"/>
      <c r="AK119" s="175"/>
      <c r="AL119" s="179" t="str">
        <f t="shared" si="2"/>
        <v/>
      </c>
      <c r="AM119" s="172" t="str">
        <f t="shared" si="3"/>
        <v/>
      </c>
      <c r="AN119"/>
      <c r="AO119"/>
      <c r="AP119">
        <v>117</v>
      </c>
      <c r="AQ119"/>
      <c r="AR119"/>
      <c r="AS119"/>
      <c r="AT119"/>
      <c r="AU119"/>
      <c r="AV119"/>
      <c r="AW119" t="s">
        <v>4147</v>
      </c>
      <c r="AX119"/>
      <c r="AY119"/>
      <c r="AZ119"/>
      <c r="BA119"/>
      <c r="BB119"/>
      <c r="BC119"/>
      <c r="BD119" t="s">
        <v>4148</v>
      </c>
      <c r="BE119" t="s">
        <v>4149</v>
      </c>
      <c r="BF119"/>
      <c r="BG119"/>
      <c r="BH119"/>
      <c r="BI119"/>
      <c r="BJ119" t="s">
        <v>4150</v>
      </c>
      <c r="BK119" t="s">
        <v>4151</v>
      </c>
      <c r="BL119"/>
      <c r="BM119"/>
      <c r="BN119"/>
      <c r="BO119"/>
      <c r="BP119"/>
      <c r="BQ119"/>
      <c r="BR119"/>
      <c r="BS119"/>
      <c r="BT119" t="s">
        <v>4152</v>
      </c>
      <c r="BU119"/>
      <c r="BV119"/>
      <c r="BW119"/>
      <c r="BX119"/>
      <c r="BY119"/>
      <c r="BZ119"/>
      <c r="CA119"/>
      <c r="CB119"/>
      <c r="CC119"/>
      <c r="CD119"/>
      <c r="CE119"/>
      <c r="CF119" t="s">
        <v>4153</v>
      </c>
      <c r="CG119"/>
      <c r="CH119"/>
      <c r="CI119"/>
      <c r="CJ119"/>
      <c r="CK119"/>
      <c r="CL119"/>
      <c r="CM119" t="s">
        <v>2507</v>
      </c>
      <c r="CN119" t="s">
        <v>4154</v>
      </c>
      <c r="CO119"/>
      <c r="CP119"/>
      <c r="CQ119"/>
      <c r="CR119"/>
      <c r="CS119" t="s">
        <v>4155</v>
      </c>
      <c r="CT119" t="s">
        <v>4156</v>
      </c>
      <c r="CU119"/>
      <c r="CV119"/>
      <c r="CW119"/>
      <c r="CX119"/>
      <c r="CY119"/>
      <c r="CZ119"/>
      <c r="DA119"/>
      <c r="DB119"/>
      <c r="DC119" t="s">
        <v>4157</v>
      </c>
      <c r="DD119"/>
      <c r="DE119"/>
      <c r="DF119"/>
      <c r="DG119"/>
      <c r="DH119"/>
      <c r="DI119"/>
      <c r="DJ119"/>
      <c r="DK119"/>
      <c r="DL119"/>
      <c r="DM119"/>
      <c r="DN119"/>
      <c r="DO119"/>
      <c r="DP119"/>
    </row>
    <row r="120" spans="2:120" ht="15" customHeight="1" thickBot="1">
      <c r="B120" s="127"/>
      <c r="C120" s="128"/>
      <c r="D120" s="128"/>
      <c r="E120" s="128"/>
      <c r="F120" s="128"/>
      <c r="G120" s="128"/>
      <c r="H120" s="128"/>
      <c r="I120" s="128"/>
      <c r="J120" s="128"/>
      <c r="K120" s="128"/>
      <c r="L120" s="128"/>
      <c r="M120" s="128"/>
      <c r="N120" s="128"/>
      <c r="O120" s="128"/>
      <c r="P120" s="128"/>
      <c r="Q120" s="128"/>
      <c r="R120" s="128"/>
      <c r="S120" s="128"/>
      <c r="T120" s="128"/>
      <c r="U120" s="128"/>
      <c r="V120" s="128"/>
      <c r="W120" s="128"/>
      <c r="X120" s="128"/>
      <c r="Y120" s="128"/>
      <c r="Z120" s="128"/>
      <c r="AA120" s="128"/>
      <c r="AB120" s="128"/>
      <c r="AC120" s="128"/>
      <c r="AD120" s="129"/>
      <c r="AG120"/>
      <c r="AH120" s="175"/>
      <c r="AI120" s="175"/>
      <c r="AJ120" s="175"/>
      <c r="AK120" s="175"/>
      <c r="AL120" s="179" t="str">
        <f t="shared" si="2"/>
        <v/>
      </c>
      <c r="AM120" s="172" t="str">
        <f t="shared" si="3"/>
        <v/>
      </c>
      <c r="AN120"/>
      <c r="AO120"/>
      <c r="AP120">
        <v>118</v>
      </c>
      <c r="AQ120"/>
      <c r="AR120"/>
      <c r="AS120"/>
      <c r="AT120"/>
      <c r="AU120"/>
      <c r="AV120"/>
      <c r="AW120" t="s">
        <v>4158</v>
      </c>
      <c r="AX120"/>
      <c r="AY120"/>
      <c r="AZ120"/>
      <c r="BA120"/>
      <c r="BB120"/>
      <c r="BC120"/>
      <c r="BD120" t="s">
        <v>4159</v>
      </c>
      <c r="BE120" t="s">
        <v>4160</v>
      </c>
      <c r="BF120"/>
      <c r="BG120"/>
      <c r="BH120"/>
      <c r="BI120"/>
      <c r="BJ120" t="s">
        <v>4161</v>
      </c>
      <c r="BK120" t="s">
        <v>4162</v>
      </c>
      <c r="BL120"/>
      <c r="BM120"/>
      <c r="BN120"/>
      <c r="BO120"/>
      <c r="BP120"/>
      <c r="BQ120"/>
      <c r="BR120"/>
      <c r="BS120"/>
      <c r="BT120" t="s">
        <v>4163</v>
      </c>
      <c r="BU120"/>
      <c r="BV120"/>
      <c r="BW120"/>
      <c r="BX120"/>
      <c r="BY120"/>
      <c r="BZ120"/>
      <c r="CA120"/>
      <c r="CB120"/>
      <c r="CC120"/>
      <c r="CD120"/>
      <c r="CE120"/>
      <c r="CF120" t="s">
        <v>4164</v>
      </c>
      <c r="CG120"/>
      <c r="CH120"/>
      <c r="CI120"/>
      <c r="CJ120"/>
      <c r="CK120"/>
      <c r="CL120"/>
      <c r="CM120" t="s">
        <v>4165</v>
      </c>
      <c r="CN120" t="s">
        <v>4166</v>
      </c>
      <c r="CO120"/>
      <c r="CP120"/>
      <c r="CQ120"/>
      <c r="CR120"/>
      <c r="CS120" t="s">
        <v>4167</v>
      </c>
      <c r="CT120" t="s">
        <v>4168</v>
      </c>
      <c r="CU120"/>
      <c r="CV120"/>
      <c r="CW120"/>
      <c r="CX120"/>
      <c r="CY120"/>
      <c r="CZ120"/>
      <c r="DA120"/>
      <c r="DB120"/>
      <c r="DC120" t="s">
        <v>4169</v>
      </c>
      <c r="DD120"/>
      <c r="DE120"/>
      <c r="DF120"/>
      <c r="DG120"/>
      <c r="DH120"/>
      <c r="DI120"/>
      <c r="DJ120"/>
      <c r="DK120"/>
      <c r="DL120"/>
      <c r="DM120"/>
      <c r="DN120"/>
      <c r="DO120"/>
      <c r="DP120"/>
    </row>
    <row r="121" spans="2:120" ht="15" customHeight="1" thickBot="1">
      <c r="AG121"/>
      <c r="AH121" s="175"/>
      <c r="AI121" s="175"/>
      <c r="AJ121" s="175"/>
      <c r="AK121" s="175"/>
      <c r="AL121" s="179" t="str">
        <f t="shared" si="2"/>
        <v/>
      </c>
      <c r="AM121" s="172" t="str">
        <f t="shared" si="3"/>
        <v/>
      </c>
      <c r="AN121"/>
      <c r="AO121"/>
      <c r="AP121">
        <v>119</v>
      </c>
      <c r="AQ121"/>
      <c r="AR121"/>
      <c r="AS121"/>
      <c r="AT121"/>
      <c r="AU121"/>
      <c r="AV121"/>
      <c r="AW121" t="s">
        <v>4170</v>
      </c>
      <c r="AX121"/>
      <c r="AY121"/>
      <c r="AZ121"/>
      <c r="BA121"/>
      <c r="BB121"/>
      <c r="BC121"/>
      <c r="BD121" t="s">
        <v>4171</v>
      </c>
      <c r="BE121" t="s">
        <v>4172</v>
      </c>
      <c r="BF121"/>
      <c r="BG121"/>
      <c r="BH121"/>
      <c r="BI121"/>
      <c r="BJ121" t="s">
        <v>4173</v>
      </c>
      <c r="BK121" t="s">
        <v>4174</v>
      </c>
      <c r="BL121"/>
      <c r="BM121"/>
      <c r="BN121"/>
      <c r="BO121"/>
      <c r="BP121"/>
      <c r="BQ121"/>
      <c r="BR121"/>
      <c r="BS121"/>
      <c r="BT121" t="s">
        <v>4175</v>
      </c>
      <c r="BU121"/>
      <c r="BV121"/>
      <c r="BW121"/>
      <c r="BX121"/>
      <c r="BY121"/>
      <c r="BZ121"/>
      <c r="CA121"/>
      <c r="CB121"/>
      <c r="CC121"/>
      <c r="CD121"/>
      <c r="CE121"/>
      <c r="CF121" t="s">
        <v>4176</v>
      </c>
      <c r="CG121"/>
      <c r="CH121"/>
      <c r="CI121"/>
      <c r="CJ121"/>
      <c r="CK121"/>
      <c r="CL121"/>
      <c r="CM121" t="s">
        <v>4177</v>
      </c>
      <c r="CN121" t="s">
        <v>4178</v>
      </c>
      <c r="CO121"/>
      <c r="CP121"/>
      <c r="CQ121"/>
      <c r="CR121"/>
      <c r="CS121" t="s">
        <v>4179</v>
      </c>
      <c r="CT121" t="s">
        <v>4180</v>
      </c>
      <c r="CU121"/>
      <c r="CV121"/>
      <c r="CW121"/>
      <c r="CX121"/>
      <c r="CY121"/>
      <c r="CZ121"/>
      <c r="DA121"/>
      <c r="DB121"/>
      <c r="DC121" t="s">
        <v>4181</v>
      </c>
      <c r="DD121"/>
      <c r="DE121"/>
      <c r="DF121"/>
      <c r="DG121"/>
      <c r="DH121"/>
      <c r="DI121"/>
      <c r="DJ121"/>
      <c r="DK121"/>
      <c r="DL121"/>
      <c r="DM121"/>
      <c r="DN121"/>
      <c r="DO121"/>
      <c r="DP121"/>
    </row>
    <row r="122" spans="2:120" ht="15" customHeight="1">
      <c r="B122" s="122"/>
      <c r="C122" s="123"/>
      <c r="D122" s="123"/>
      <c r="E122" s="123"/>
      <c r="F122" s="123"/>
      <c r="G122" s="123"/>
      <c r="H122" s="123"/>
      <c r="I122" s="123"/>
      <c r="J122" s="123"/>
      <c r="K122" s="123"/>
      <c r="L122" s="123"/>
      <c r="M122" s="123"/>
      <c r="N122" s="123"/>
      <c r="O122" s="123"/>
      <c r="P122" s="123"/>
      <c r="Q122" s="123"/>
      <c r="R122" s="123"/>
      <c r="S122" s="123"/>
      <c r="T122" s="123"/>
      <c r="U122" s="123"/>
      <c r="V122" s="123"/>
      <c r="W122" s="123"/>
      <c r="X122" s="123"/>
      <c r="Y122" s="123"/>
      <c r="Z122" s="123"/>
      <c r="AA122" s="123"/>
      <c r="AB122" s="123"/>
      <c r="AC122" s="123"/>
      <c r="AD122" s="124"/>
      <c r="AG122"/>
      <c r="AH122" s="175"/>
      <c r="AI122" s="175"/>
      <c r="AJ122" s="175"/>
      <c r="AK122" s="175"/>
      <c r="AL122" s="179" t="str">
        <f t="shared" si="2"/>
        <v/>
      </c>
      <c r="AM122" s="172" t="str">
        <f t="shared" si="3"/>
        <v/>
      </c>
      <c r="AN122"/>
      <c r="AO122"/>
      <c r="AP122">
        <v>120</v>
      </c>
      <c r="AQ122"/>
      <c r="AR122"/>
      <c r="AS122"/>
      <c r="AT122"/>
      <c r="AU122"/>
      <c r="AV122"/>
      <c r="AW122" t="s">
        <v>4182</v>
      </c>
      <c r="AX122"/>
      <c r="AY122"/>
      <c r="AZ122"/>
      <c r="BA122"/>
      <c r="BB122"/>
      <c r="BC122"/>
      <c r="BD122" t="s">
        <v>4183</v>
      </c>
      <c r="BE122" t="s">
        <v>4184</v>
      </c>
      <c r="BF122"/>
      <c r="BG122"/>
      <c r="BH122"/>
      <c r="BI122"/>
      <c r="BJ122" t="s">
        <v>4185</v>
      </c>
      <c r="BK122" t="s">
        <v>4186</v>
      </c>
      <c r="BL122"/>
      <c r="BM122"/>
      <c r="BN122"/>
      <c r="BO122"/>
      <c r="BP122"/>
      <c r="BQ122"/>
      <c r="BR122"/>
      <c r="BS122"/>
      <c r="BT122" t="s">
        <v>4187</v>
      </c>
      <c r="BU122"/>
      <c r="BV122"/>
      <c r="BW122"/>
      <c r="BX122"/>
      <c r="BY122"/>
      <c r="BZ122"/>
      <c r="CA122"/>
      <c r="CB122"/>
      <c r="CC122"/>
      <c r="CD122"/>
      <c r="CE122"/>
      <c r="CF122" t="s">
        <v>4188</v>
      </c>
      <c r="CG122"/>
      <c r="CH122"/>
      <c r="CI122"/>
      <c r="CJ122"/>
      <c r="CK122"/>
      <c r="CL122"/>
      <c r="CM122" t="s">
        <v>4189</v>
      </c>
      <c r="CN122" t="s">
        <v>4190</v>
      </c>
      <c r="CO122"/>
      <c r="CP122"/>
      <c r="CQ122"/>
      <c r="CR122"/>
      <c r="CS122" t="s">
        <v>4191</v>
      </c>
      <c r="CT122" t="s">
        <v>4192</v>
      </c>
      <c r="CU122"/>
      <c r="CV122"/>
      <c r="CW122"/>
      <c r="CX122"/>
      <c r="CY122"/>
      <c r="CZ122"/>
      <c r="DA122"/>
      <c r="DB122"/>
      <c r="DC122" t="s">
        <v>4193</v>
      </c>
      <c r="DD122"/>
      <c r="DE122"/>
      <c r="DF122"/>
      <c r="DG122"/>
      <c r="DH122"/>
      <c r="DI122"/>
      <c r="DJ122"/>
      <c r="DK122"/>
      <c r="DL122"/>
      <c r="DM122"/>
      <c r="DN122"/>
      <c r="DO122"/>
      <c r="DP122"/>
    </row>
    <row r="123" spans="2:120" ht="36" customHeight="1">
      <c r="B123" s="125"/>
      <c r="C123" s="206" t="s">
        <v>428</v>
      </c>
      <c r="D123" s="206"/>
      <c r="E123" s="206"/>
      <c r="F123" s="206"/>
      <c r="G123" s="206"/>
      <c r="H123" s="206"/>
      <c r="I123" s="206"/>
      <c r="J123" s="206"/>
      <c r="K123" s="206"/>
      <c r="L123" s="206"/>
      <c r="M123" s="206"/>
      <c r="N123" s="206"/>
      <c r="O123" s="206"/>
      <c r="P123" s="206"/>
      <c r="Q123" s="206"/>
      <c r="R123" s="206"/>
      <c r="S123" s="206"/>
      <c r="T123" s="206"/>
      <c r="U123" s="206"/>
      <c r="V123" s="206"/>
      <c r="W123" s="206"/>
      <c r="X123" s="206"/>
      <c r="Y123" s="206"/>
      <c r="Z123" s="206"/>
      <c r="AA123" s="206"/>
      <c r="AB123" s="206"/>
      <c r="AC123" s="206"/>
      <c r="AD123" s="126"/>
      <c r="AG123"/>
      <c r="AH123" s="175"/>
      <c r="AI123" s="175"/>
      <c r="AJ123" s="175"/>
      <c r="AK123" s="175"/>
      <c r="AL123" s="179" t="str">
        <f t="shared" si="2"/>
        <v/>
      </c>
      <c r="AM123" s="172" t="str">
        <f t="shared" si="3"/>
        <v/>
      </c>
      <c r="AN123"/>
      <c r="AO123"/>
      <c r="AP123">
        <v>121</v>
      </c>
      <c r="AQ123"/>
      <c r="AR123"/>
      <c r="AS123"/>
      <c r="AT123"/>
      <c r="AU123"/>
      <c r="AV123"/>
      <c r="AW123" t="s">
        <v>4194</v>
      </c>
      <c r="AX123"/>
      <c r="AY123"/>
      <c r="AZ123"/>
      <c r="BA123"/>
      <c r="BB123"/>
      <c r="BC123"/>
      <c r="BD123" t="s">
        <v>4195</v>
      </c>
      <c r="BE123" t="s">
        <v>4196</v>
      </c>
      <c r="BF123"/>
      <c r="BG123"/>
      <c r="BH123"/>
      <c r="BI123"/>
      <c r="BJ123" t="s">
        <v>4197</v>
      </c>
      <c r="BK123" t="s">
        <v>4198</v>
      </c>
      <c r="BL123"/>
      <c r="BM123"/>
      <c r="BN123"/>
      <c r="BO123"/>
      <c r="BP123"/>
      <c r="BQ123"/>
      <c r="BR123"/>
      <c r="BS123"/>
      <c r="BT123" t="s">
        <v>4199</v>
      </c>
      <c r="BU123"/>
      <c r="BV123"/>
      <c r="BW123"/>
      <c r="BX123"/>
      <c r="BY123"/>
      <c r="BZ123"/>
      <c r="CA123"/>
      <c r="CB123"/>
      <c r="CC123"/>
      <c r="CD123"/>
      <c r="CE123"/>
      <c r="CF123" t="s">
        <v>4200</v>
      </c>
      <c r="CG123"/>
      <c r="CH123"/>
      <c r="CI123"/>
      <c r="CJ123"/>
      <c r="CK123"/>
      <c r="CL123"/>
      <c r="CM123" t="s">
        <v>4201</v>
      </c>
      <c r="CN123" t="s">
        <v>4202</v>
      </c>
      <c r="CO123"/>
      <c r="CP123"/>
      <c r="CQ123"/>
      <c r="CR123"/>
      <c r="CS123" t="s">
        <v>4203</v>
      </c>
      <c r="CT123" t="s">
        <v>4204</v>
      </c>
      <c r="CU123"/>
      <c r="CV123"/>
      <c r="CW123"/>
      <c r="CX123"/>
      <c r="CY123"/>
      <c r="CZ123"/>
      <c r="DA123"/>
      <c r="DB123"/>
      <c r="DC123" t="s">
        <v>4205</v>
      </c>
      <c r="DD123"/>
      <c r="DE123"/>
      <c r="DF123"/>
      <c r="DG123"/>
      <c r="DH123"/>
      <c r="DI123"/>
      <c r="DJ123"/>
      <c r="DK123"/>
      <c r="DL123"/>
      <c r="DM123"/>
      <c r="DN123"/>
      <c r="DO123"/>
      <c r="DP123"/>
    </row>
    <row r="124" spans="2:120" ht="6.75" customHeight="1">
      <c r="B124" s="125"/>
      <c r="C124" s="39"/>
      <c r="D124" s="39"/>
      <c r="E124" s="39"/>
      <c r="F124" s="39"/>
      <c r="G124" s="39"/>
      <c r="H124" s="39"/>
      <c r="I124" s="39"/>
      <c r="J124" s="39"/>
      <c r="K124" s="39"/>
      <c r="L124" s="39"/>
      <c r="M124" s="39"/>
      <c r="N124" s="39"/>
      <c r="O124" s="39"/>
      <c r="P124" s="39"/>
      <c r="Q124" s="39"/>
      <c r="R124" s="39"/>
      <c r="S124" s="39"/>
      <c r="T124" s="39"/>
      <c r="U124" s="39"/>
      <c r="V124" s="39"/>
      <c r="W124" s="39"/>
      <c r="X124" s="39"/>
      <c r="Y124" s="39"/>
      <c r="Z124" s="39"/>
      <c r="AA124" s="39"/>
      <c r="AB124" s="39"/>
      <c r="AC124" s="39"/>
      <c r="AD124" s="126"/>
      <c r="AG124"/>
      <c r="AH124" s="175"/>
      <c r="AI124" s="175"/>
      <c r="AJ124" s="175"/>
      <c r="AK124" s="175"/>
      <c r="AL124" s="179" t="str">
        <f t="shared" si="2"/>
        <v/>
      </c>
      <c r="AM124" s="172" t="str">
        <f t="shared" si="3"/>
        <v/>
      </c>
      <c r="AN124"/>
      <c r="AO124"/>
      <c r="AP124">
        <v>122</v>
      </c>
      <c r="AQ124"/>
      <c r="AR124"/>
      <c r="AS124"/>
      <c r="AT124"/>
      <c r="AU124"/>
      <c r="AV124"/>
      <c r="AW124" t="s">
        <v>4206</v>
      </c>
      <c r="AX124"/>
      <c r="AY124"/>
      <c r="AZ124"/>
      <c r="BA124"/>
      <c r="BB124"/>
      <c r="BC124"/>
      <c r="BD124" t="s">
        <v>4207</v>
      </c>
      <c r="BE124" t="s">
        <v>4208</v>
      </c>
      <c r="BF124"/>
      <c r="BG124"/>
      <c r="BH124"/>
      <c r="BI124"/>
      <c r="BJ124" t="s">
        <v>4209</v>
      </c>
      <c r="BK124" t="s">
        <v>4210</v>
      </c>
      <c r="BL124"/>
      <c r="BM124"/>
      <c r="BN124"/>
      <c r="BO124"/>
      <c r="BP124"/>
      <c r="BQ124"/>
      <c r="BR124"/>
      <c r="BS124"/>
      <c r="BT124" t="s">
        <v>4211</v>
      </c>
      <c r="BU124"/>
      <c r="BV124"/>
      <c r="BW124"/>
      <c r="BX124"/>
      <c r="BY124"/>
      <c r="BZ124"/>
      <c r="CA124"/>
      <c r="CB124"/>
      <c r="CC124"/>
      <c r="CD124"/>
      <c r="CE124"/>
      <c r="CF124" t="s">
        <v>4212</v>
      </c>
      <c r="CG124"/>
      <c r="CH124"/>
      <c r="CI124"/>
      <c r="CJ124"/>
      <c r="CK124"/>
      <c r="CL124"/>
      <c r="CM124" t="s">
        <v>4213</v>
      </c>
      <c r="CN124" t="s">
        <v>4214</v>
      </c>
      <c r="CO124"/>
      <c r="CP124"/>
      <c r="CQ124"/>
      <c r="CR124"/>
      <c r="CS124" t="s">
        <v>4215</v>
      </c>
      <c r="CT124" t="s">
        <v>4216</v>
      </c>
      <c r="CU124"/>
      <c r="CV124"/>
      <c r="CW124"/>
      <c r="CX124"/>
      <c r="CY124"/>
      <c r="CZ124"/>
      <c r="DA124"/>
      <c r="DB124"/>
      <c r="DC124" t="s">
        <v>4217</v>
      </c>
      <c r="DD124"/>
      <c r="DE124"/>
      <c r="DF124"/>
      <c r="DG124"/>
      <c r="DH124"/>
      <c r="DI124"/>
      <c r="DJ124"/>
      <c r="DK124"/>
      <c r="DL124"/>
      <c r="DM124"/>
      <c r="DN124"/>
      <c r="DO124"/>
      <c r="DP124"/>
    </row>
    <row r="125" spans="2:120" ht="15" customHeight="1">
      <c r="B125" s="125"/>
      <c r="C125" s="39"/>
      <c r="D125" s="82" t="s">
        <v>14</v>
      </c>
      <c r="E125" s="39"/>
      <c r="F125" s="39"/>
      <c r="G125" s="204"/>
      <c r="H125" s="204"/>
      <c r="I125" s="204"/>
      <c r="J125" s="204"/>
      <c r="K125" s="204"/>
      <c r="L125" s="204"/>
      <c r="M125" s="204"/>
      <c r="N125" s="204"/>
      <c r="O125" s="204"/>
      <c r="P125" s="204"/>
      <c r="Q125" s="204"/>
      <c r="R125" s="204"/>
      <c r="S125" s="204"/>
      <c r="T125" s="204"/>
      <c r="U125" s="204"/>
      <c r="V125" s="204"/>
      <c r="W125" s="204"/>
      <c r="X125" s="204"/>
      <c r="Y125" s="204"/>
      <c r="Z125" s="204"/>
      <c r="AA125" s="204"/>
      <c r="AB125" s="204"/>
      <c r="AC125" s="204"/>
      <c r="AD125" s="126"/>
      <c r="AG125"/>
      <c r="AH125" s="175"/>
      <c r="AI125" s="175"/>
      <c r="AJ125" s="175"/>
      <c r="AK125" s="175"/>
      <c r="AL125" s="179" t="str">
        <f t="shared" si="2"/>
        <v/>
      </c>
      <c r="AM125" s="172" t="str">
        <f t="shared" si="3"/>
        <v/>
      </c>
      <c r="AN125"/>
      <c r="AO125"/>
      <c r="AP125">
        <v>123</v>
      </c>
      <c r="AQ125"/>
      <c r="AR125"/>
      <c r="AS125"/>
      <c r="AT125"/>
      <c r="AU125"/>
      <c r="AV125"/>
      <c r="AW125" t="s">
        <v>4218</v>
      </c>
      <c r="AX125"/>
      <c r="AY125"/>
      <c r="AZ125"/>
      <c r="BA125"/>
      <c r="BB125"/>
      <c r="BC125"/>
      <c r="BD125" t="s">
        <v>4219</v>
      </c>
      <c r="BE125" t="s">
        <v>4220</v>
      </c>
      <c r="BF125"/>
      <c r="BG125"/>
      <c r="BH125"/>
      <c r="BI125"/>
      <c r="BJ125" t="s">
        <v>4221</v>
      </c>
      <c r="BK125" t="s">
        <v>4222</v>
      </c>
      <c r="BL125"/>
      <c r="BM125"/>
      <c r="BN125"/>
      <c r="BO125"/>
      <c r="BP125"/>
      <c r="BQ125"/>
      <c r="BR125"/>
      <c r="BS125"/>
      <c r="BT125" t="s">
        <v>4223</v>
      </c>
      <c r="BU125"/>
      <c r="BV125"/>
      <c r="BW125"/>
      <c r="BX125"/>
      <c r="BY125"/>
      <c r="BZ125"/>
      <c r="CA125"/>
      <c r="CB125"/>
      <c r="CC125"/>
      <c r="CD125"/>
      <c r="CE125"/>
      <c r="CF125" t="s">
        <v>1096</v>
      </c>
      <c r="CG125"/>
      <c r="CH125"/>
      <c r="CI125"/>
      <c r="CJ125"/>
      <c r="CK125"/>
      <c r="CL125"/>
      <c r="CM125" t="s">
        <v>4224</v>
      </c>
      <c r="CN125" t="s">
        <v>4225</v>
      </c>
      <c r="CO125"/>
      <c r="CP125"/>
      <c r="CQ125"/>
      <c r="CR125"/>
      <c r="CS125" t="s">
        <v>4226</v>
      </c>
      <c r="CT125" t="s">
        <v>4227</v>
      </c>
      <c r="CU125"/>
      <c r="CV125"/>
      <c r="CW125"/>
      <c r="CX125"/>
      <c r="CY125"/>
      <c r="CZ125"/>
      <c r="DA125"/>
      <c r="DB125"/>
      <c r="DC125" t="s">
        <v>4228</v>
      </c>
      <c r="DD125"/>
      <c r="DE125"/>
      <c r="DF125"/>
      <c r="DG125"/>
      <c r="DH125"/>
      <c r="DI125"/>
      <c r="DJ125"/>
      <c r="DK125"/>
      <c r="DL125"/>
      <c r="DM125"/>
      <c r="DN125"/>
      <c r="DO125"/>
      <c r="DP125"/>
    </row>
    <row r="126" spans="2:120" ht="15" customHeight="1">
      <c r="B126" s="125"/>
      <c r="C126" s="39"/>
      <c r="D126" s="82" t="s">
        <v>17</v>
      </c>
      <c r="E126" s="39"/>
      <c r="F126" s="39"/>
      <c r="G126" s="39"/>
      <c r="H126" s="39"/>
      <c r="I126" s="39"/>
      <c r="J126" s="39"/>
      <c r="K126" s="205"/>
      <c r="L126" s="205"/>
      <c r="M126" s="205"/>
      <c r="N126" s="205"/>
      <c r="O126" s="205"/>
      <c r="P126" s="205"/>
      <c r="Q126" s="205"/>
      <c r="R126" s="205"/>
      <c r="S126" s="205"/>
      <c r="T126" s="205"/>
      <c r="U126" s="205"/>
      <c r="V126" s="205"/>
      <c r="W126" s="205"/>
      <c r="X126" s="205"/>
      <c r="Y126" s="205"/>
      <c r="Z126" s="205"/>
      <c r="AA126" s="205"/>
      <c r="AB126" s="205"/>
      <c r="AC126" s="205"/>
      <c r="AD126" s="126"/>
      <c r="AG126"/>
      <c r="AH126" s="175"/>
      <c r="AI126" s="175"/>
      <c r="AJ126" s="175"/>
      <c r="AK126" s="175"/>
      <c r="AL126" s="179" t="str">
        <f t="shared" si="2"/>
        <v/>
      </c>
      <c r="AM126" s="172" t="str">
        <f t="shared" si="3"/>
        <v/>
      </c>
      <c r="AN126"/>
      <c r="AO126"/>
      <c r="AP126">
        <v>124</v>
      </c>
      <c r="AQ126"/>
      <c r="AR126"/>
      <c r="AS126"/>
      <c r="AT126"/>
      <c r="AU126"/>
      <c r="AV126"/>
      <c r="AW126" t="s">
        <v>4229</v>
      </c>
      <c r="AX126"/>
      <c r="AY126"/>
      <c r="AZ126"/>
      <c r="BA126"/>
      <c r="BB126"/>
      <c r="BC126"/>
      <c r="BD126" t="s">
        <v>4230</v>
      </c>
      <c r="BE126" t="s">
        <v>4231</v>
      </c>
      <c r="BF126"/>
      <c r="BG126"/>
      <c r="BH126"/>
      <c r="BI126"/>
      <c r="BJ126" t="s">
        <v>4232</v>
      </c>
      <c r="BK126" t="s">
        <v>4233</v>
      </c>
      <c r="BL126"/>
      <c r="BM126"/>
      <c r="BN126"/>
      <c r="BO126"/>
      <c r="BP126"/>
      <c r="BQ126"/>
      <c r="BR126"/>
      <c r="BS126"/>
      <c r="BT126" t="s">
        <v>4234</v>
      </c>
      <c r="BU126"/>
      <c r="BV126"/>
      <c r="BW126"/>
      <c r="BX126"/>
      <c r="BY126"/>
      <c r="BZ126"/>
      <c r="CA126"/>
      <c r="CB126"/>
      <c r="CC126"/>
      <c r="CD126"/>
      <c r="CE126"/>
      <c r="CF126" t="s">
        <v>4235</v>
      </c>
      <c r="CG126"/>
      <c r="CH126"/>
      <c r="CI126"/>
      <c r="CJ126"/>
      <c r="CK126"/>
      <c r="CL126"/>
      <c r="CM126" t="s">
        <v>4236</v>
      </c>
      <c r="CN126" t="s">
        <v>4237</v>
      </c>
      <c r="CO126"/>
      <c r="CP126"/>
      <c r="CQ126"/>
      <c r="CR126"/>
      <c r="CS126" t="s">
        <v>4238</v>
      </c>
      <c r="CT126" t="s">
        <v>4239</v>
      </c>
      <c r="CU126"/>
      <c r="CV126"/>
      <c r="CW126"/>
      <c r="CX126"/>
      <c r="CY126"/>
      <c r="CZ126"/>
      <c r="DA126"/>
      <c r="DB126"/>
      <c r="DC126" t="s">
        <v>2475</v>
      </c>
      <c r="DD126"/>
      <c r="DE126"/>
      <c r="DF126"/>
      <c r="DG126"/>
      <c r="DH126"/>
      <c r="DI126"/>
      <c r="DJ126"/>
      <c r="DK126"/>
      <c r="DL126"/>
      <c r="DM126"/>
      <c r="DN126"/>
      <c r="DO126"/>
      <c r="DP126"/>
    </row>
    <row r="127" spans="2:120" ht="15" customHeight="1">
      <c r="B127" s="125"/>
      <c r="C127" s="39"/>
      <c r="D127" s="82" t="s">
        <v>18</v>
      </c>
      <c r="E127" s="39"/>
      <c r="F127" s="39"/>
      <c r="G127" s="204"/>
      <c r="H127" s="204"/>
      <c r="I127" s="204"/>
      <c r="J127" s="204"/>
      <c r="K127" s="204"/>
      <c r="L127" s="204"/>
      <c r="M127" s="204"/>
      <c r="N127" s="204"/>
      <c r="O127" s="204"/>
      <c r="P127" s="204"/>
      <c r="Q127" s="204"/>
      <c r="R127" s="204"/>
      <c r="S127" s="204"/>
      <c r="T127" s="204"/>
      <c r="U127" s="204"/>
      <c r="V127" s="204"/>
      <c r="W127" s="204"/>
      <c r="X127" s="204"/>
      <c r="Y127" s="204"/>
      <c r="Z127" s="204"/>
      <c r="AA127" s="204"/>
      <c r="AB127" s="204"/>
      <c r="AC127" s="204"/>
      <c r="AD127" s="126"/>
      <c r="AG127"/>
      <c r="AH127" s="175"/>
      <c r="AI127" s="175"/>
      <c r="AJ127" s="175"/>
      <c r="AK127" s="175"/>
      <c r="AL127" s="179" t="str">
        <f t="shared" si="2"/>
        <v/>
      </c>
      <c r="AM127" s="172" t="str">
        <f t="shared" si="3"/>
        <v/>
      </c>
      <c r="AN127"/>
      <c r="AO127"/>
      <c r="AP127">
        <v>125</v>
      </c>
      <c r="AQ127"/>
      <c r="AR127"/>
      <c r="AS127"/>
      <c r="AT127"/>
      <c r="AU127"/>
      <c r="AV127"/>
      <c r="AW127" t="s">
        <v>4240</v>
      </c>
      <c r="AX127"/>
      <c r="AY127"/>
      <c r="AZ127"/>
      <c r="BA127"/>
      <c r="BB127"/>
      <c r="BC127"/>
      <c r="BD127" t="s">
        <v>4241</v>
      </c>
      <c r="BE127" t="s">
        <v>4242</v>
      </c>
      <c r="BF127"/>
      <c r="BG127"/>
      <c r="BH127"/>
      <c r="BI127"/>
      <c r="BJ127" t="s">
        <v>4243</v>
      </c>
      <c r="BK127" t="s">
        <v>4244</v>
      </c>
      <c r="BL127"/>
      <c r="BM127"/>
      <c r="BN127"/>
      <c r="BO127"/>
      <c r="BP127"/>
      <c r="BQ127"/>
      <c r="BR127"/>
      <c r="BS127"/>
      <c r="BT127" t="s">
        <v>4245</v>
      </c>
      <c r="BU127"/>
      <c r="BV127"/>
      <c r="BW127"/>
      <c r="BX127"/>
      <c r="BY127"/>
      <c r="BZ127"/>
      <c r="CA127"/>
      <c r="CB127"/>
      <c r="CC127"/>
      <c r="CD127"/>
      <c r="CE127"/>
      <c r="CF127" t="s">
        <v>4246</v>
      </c>
      <c r="CG127"/>
      <c r="CH127"/>
      <c r="CI127"/>
      <c r="CJ127"/>
      <c r="CK127"/>
      <c r="CL127"/>
      <c r="CM127" t="s">
        <v>4247</v>
      </c>
      <c r="CN127" t="s">
        <v>4248</v>
      </c>
      <c r="CO127"/>
      <c r="CP127"/>
      <c r="CQ127"/>
      <c r="CR127"/>
      <c r="CS127" t="s">
        <v>4249</v>
      </c>
      <c r="CT127" t="s">
        <v>4250</v>
      </c>
      <c r="CU127"/>
      <c r="CV127"/>
      <c r="CW127"/>
      <c r="CX127"/>
      <c r="CY127"/>
      <c r="CZ127"/>
      <c r="DA127"/>
      <c r="DB127"/>
      <c r="DC127" t="s">
        <v>4251</v>
      </c>
      <c r="DD127"/>
      <c r="DE127"/>
      <c r="DF127"/>
      <c r="DG127"/>
      <c r="DH127"/>
      <c r="DI127"/>
      <c r="DJ127"/>
      <c r="DK127"/>
      <c r="DL127"/>
      <c r="DM127"/>
      <c r="DN127"/>
      <c r="DO127"/>
      <c r="DP127"/>
    </row>
    <row r="128" spans="2:120" ht="15" customHeight="1">
      <c r="B128" s="125"/>
      <c r="C128" s="39"/>
      <c r="D128" s="82" t="s">
        <v>15</v>
      </c>
      <c r="E128" s="39"/>
      <c r="F128" s="39"/>
      <c r="G128" s="39"/>
      <c r="H128" s="39"/>
      <c r="I128" s="205"/>
      <c r="J128" s="205"/>
      <c r="K128" s="205"/>
      <c r="L128" s="205"/>
      <c r="M128" s="205"/>
      <c r="N128" s="205"/>
      <c r="O128" s="205"/>
      <c r="P128" s="205"/>
      <c r="Q128" s="205"/>
      <c r="R128" s="205"/>
      <c r="S128" s="205"/>
      <c r="T128" s="205"/>
      <c r="U128" s="205"/>
      <c r="V128" s="205"/>
      <c r="W128" s="205"/>
      <c r="X128" s="205"/>
      <c r="Y128" s="205"/>
      <c r="Z128" s="205"/>
      <c r="AA128" s="205"/>
      <c r="AB128" s="205"/>
      <c r="AC128" s="205"/>
      <c r="AD128" s="126"/>
      <c r="AG128"/>
      <c r="AH128" s="175"/>
      <c r="AI128" s="175"/>
      <c r="AJ128" s="175"/>
      <c r="AK128" s="175"/>
      <c r="AL128" s="179" t="str">
        <f t="shared" si="2"/>
        <v/>
      </c>
      <c r="AM128" s="172" t="str">
        <f t="shared" si="3"/>
        <v/>
      </c>
      <c r="AN128"/>
      <c r="AO128"/>
      <c r="AP128">
        <v>126</v>
      </c>
      <c r="AQ128"/>
      <c r="AR128"/>
      <c r="AS128"/>
      <c r="AT128"/>
      <c r="AU128"/>
      <c r="AV128"/>
      <c r="AW128" t="s">
        <v>4252</v>
      </c>
      <c r="AX128"/>
      <c r="AY128"/>
      <c r="AZ128"/>
      <c r="BA128"/>
      <c r="BB128"/>
      <c r="BC128"/>
      <c r="BD128" t="s">
        <v>4253</v>
      </c>
      <c r="BE128" t="s">
        <v>4254</v>
      </c>
      <c r="BF128"/>
      <c r="BG128"/>
      <c r="BH128"/>
      <c r="BI128"/>
      <c r="BJ128" t="s">
        <v>4255</v>
      </c>
      <c r="BK128" t="s">
        <v>4256</v>
      </c>
      <c r="BL128"/>
      <c r="BM128"/>
      <c r="BN128"/>
      <c r="BO128"/>
      <c r="BP128"/>
      <c r="BQ128"/>
      <c r="BR128"/>
      <c r="BS128"/>
      <c r="BT128" t="s">
        <v>4257</v>
      </c>
      <c r="BU128"/>
      <c r="BV128"/>
      <c r="BW128"/>
      <c r="BX128"/>
      <c r="BY128"/>
      <c r="BZ128"/>
      <c r="CA128"/>
      <c r="CB128"/>
      <c r="CC128"/>
      <c r="CD128"/>
      <c r="CE128"/>
      <c r="CF128" t="s">
        <v>311</v>
      </c>
      <c r="CG128"/>
      <c r="CH128"/>
      <c r="CI128"/>
      <c r="CJ128"/>
      <c r="CK128"/>
      <c r="CL128"/>
      <c r="CM128" t="s">
        <v>4258</v>
      </c>
      <c r="CN128" t="s">
        <v>4259</v>
      </c>
      <c r="CO128"/>
      <c r="CP128"/>
      <c r="CQ128"/>
      <c r="CR128"/>
      <c r="CS128" t="s">
        <v>4260</v>
      </c>
      <c r="CT128" t="s">
        <v>4261</v>
      </c>
      <c r="CU128"/>
      <c r="CV128"/>
      <c r="CW128"/>
      <c r="CX128"/>
      <c r="CY128"/>
      <c r="CZ128"/>
      <c r="DA128"/>
      <c r="DB128"/>
      <c r="DC128" t="s">
        <v>4262</v>
      </c>
      <c r="DD128"/>
      <c r="DE128"/>
      <c r="DF128"/>
      <c r="DG128"/>
      <c r="DH128"/>
      <c r="DI128"/>
      <c r="DJ128"/>
      <c r="DK128"/>
      <c r="DL128"/>
      <c r="DM128"/>
      <c r="DN128"/>
      <c r="DO128"/>
      <c r="DP128"/>
    </row>
    <row r="129" spans="2:120" ht="15" customHeight="1">
      <c r="B129" s="125"/>
      <c r="C129" s="39"/>
      <c r="D129" s="82" t="s">
        <v>16</v>
      </c>
      <c r="E129" s="39"/>
      <c r="F129" s="39"/>
      <c r="G129" s="204"/>
      <c r="H129" s="204"/>
      <c r="I129" s="204"/>
      <c r="J129" s="204"/>
      <c r="K129" s="204"/>
      <c r="L129" s="204"/>
      <c r="M129" s="204"/>
      <c r="N129" s="204"/>
      <c r="O129" s="204"/>
      <c r="P129" s="204"/>
      <c r="Q129" s="204"/>
      <c r="R129" s="82" t="s">
        <v>189</v>
      </c>
      <c r="S129" s="82"/>
      <c r="T129" s="82"/>
      <c r="U129" s="205"/>
      <c r="V129" s="205"/>
      <c r="W129" s="205"/>
      <c r="X129" s="205"/>
      <c r="Y129" s="205"/>
      <c r="Z129" s="205"/>
      <c r="AA129" s="205"/>
      <c r="AB129" s="205"/>
      <c r="AC129" s="205"/>
      <c r="AD129" s="126"/>
      <c r="AG129"/>
      <c r="AH129" s="175"/>
      <c r="AI129" s="175"/>
      <c r="AJ129" s="175"/>
      <c r="AK129" s="175"/>
      <c r="AL129" s="179" t="str">
        <f t="shared" si="2"/>
        <v/>
      </c>
      <c r="AM129" s="172" t="str">
        <f t="shared" si="3"/>
        <v/>
      </c>
      <c r="AN129"/>
      <c r="AO129"/>
      <c r="AP129">
        <v>127</v>
      </c>
      <c r="AQ129"/>
      <c r="AR129"/>
      <c r="AS129"/>
      <c r="AT129"/>
      <c r="AU129"/>
      <c r="AV129"/>
      <c r="AW129"/>
      <c r="AX129"/>
      <c r="AY129"/>
      <c r="AZ129"/>
      <c r="BA129"/>
      <c r="BB129"/>
      <c r="BC129"/>
      <c r="BD129">
        <v>14999</v>
      </c>
      <c r="BE129">
        <v>15999</v>
      </c>
      <c r="BF129"/>
      <c r="BG129"/>
      <c r="BH129"/>
      <c r="BI129"/>
      <c r="BJ129" t="s">
        <v>4263</v>
      </c>
      <c r="BK129" t="s">
        <v>4264</v>
      </c>
      <c r="BL129"/>
      <c r="BM129"/>
      <c r="BN129"/>
      <c r="BO129"/>
      <c r="BP129"/>
      <c r="BQ129"/>
      <c r="BR129"/>
      <c r="BS129"/>
      <c r="BT129" t="s">
        <v>4265</v>
      </c>
      <c r="BU129"/>
      <c r="BV129"/>
      <c r="BW129"/>
      <c r="BX129"/>
      <c r="BY129"/>
      <c r="BZ129"/>
      <c r="CA129"/>
      <c r="CB129"/>
      <c r="CC129"/>
      <c r="CD129"/>
      <c r="CE129"/>
      <c r="CF129"/>
      <c r="CG129"/>
      <c r="CH129"/>
      <c r="CI129"/>
      <c r="CJ129"/>
      <c r="CK129"/>
      <c r="CL129"/>
      <c r="CM129" t="s">
        <v>311</v>
      </c>
      <c r="CN129" t="s">
        <v>311</v>
      </c>
      <c r="CO129"/>
      <c r="CP129"/>
      <c r="CQ129"/>
      <c r="CR129"/>
      <c r="CS129" t="s">
        <v>4266</v>
      </c>
      <c r="CT129" t="s">
        <v>4267</v>
      </c>
      <c r="CU129"/>
      <c r="CV129"/>
      <c r="CW129"/>
      <c r="CX129"/>
      <c r="CY129"/>
      <c r="CZ129"/>
      <c r="DA129"/>
      <c r="DB129"/>
      <c r="DC129" t="s">
        <v>4268</v>
      </c>
      <c r="DD129"/>
      <c r="DE129"/>
      <c r="DF129"/>
      <c r="DG129"/>
      <c r="DH129"/>
      <c r="DI129"/>
      <c r="DJ129"/>
      <c r="DK129"/>
      <c r="DL129"/>
      <c r="DM129"/>
      <c r="DN129"/>
      <c r="DO129"/>
      <c r="DP129"/>
    </row>
    <row r="130" spans="2:120" ht="15" customHeight="1" thickBot="1">
      <c r="B130" s="127"/>
      <c r="C130" s="131"/>
      <c r="D130" s="131"/>
      <c r="E130" s="131"/>
      <c r="F130" s="131"/>
      <c r="G130" s="131"/>
      <c r="H130" s="131"/>
      <c r="I130" s="131"/>
      <c r="J130" s="131"/>
      <c r="K130" s="131"/>
      <c r="L130" s="131"/>
      <c r="M130" s="131"/>
      <c r="N130" s="131"/>
      <c r="O130" s="131"/>
      <c r="P130" s="131"/>
      <c r="Q130" s="131"/>
      <c r="R130" s="131"/>
      <c r="S130" s="131"/>
      <c r="T130" s="131"/>
      <c r="U130" s="131"/>
      <c r="V130" s="131"/>
      <c r="W130" s="131"/>
      <c r="X130" s="131"/>
      <c r="Y130" s="131"/>
      <c r="Z130" s="131"/>
      <c r="AA130" s="131"/>
      <c r="AB130" s="131"/>
      <c r="AC130" s="131"/>
      <c r="AD130" s="129"/>
      <c r="AG130"/>
      <c r="AH130" s="175"/>
      <c r="AI130" s="175"/>
      <c r="AJ130" s="175"/>
      <c r="AK130" s="175"/>
      <c r="AL130" s="179" t="str">
        <f t="shared" si="2"/>
        <v/>
      </c>
      <c r="AM130" s="172" t="str">
        <f t="shared" si="3"/>
        <v/>
      </c>
      <c r="AN130"/>
      <c r="AO130"/>
      <c r="AP130">
        <v>128</v>
      </c>
      <c r="AQ130"/>
      <c r="AR130"/>
      <c r="AS130"/>
      <c r="AT130"/>
      <c r="AU130"/>
      <c r="AV130"/>
      <c r="AW130"/>
      <c r="AX130"/>
      <c r="AY130"/>
      <c r="AZ130"/>
      <c r="BA130"/>
      <c r="BB130"/>
      <c r="BC130"/>
      <c r="BD130"/>
      <c r="BE130"/>
      <c r="BF130"/>
      <c r="BG130"/>
      <c r="BH130"/>
      <c r="BI130"/>
      <c r="BJ130" t="s">
        <v>4269</v>
      </c>
      <c r="BK130" t="s">
        <v>4270</v>
      </c>
      <c r="BL130"/>
      <c r="BM130"/>
      <c r="BN130"/>
      <c r="BO130"/>
      <c r="BP130"/>
      <c r="BQ130"/>
      <c r="BR130"/>
      <c r="BS130"/>
      <c r="BT130" t="s">
        <v>4271</v>
      </c>
      <c r="BU130"/>
      <c r="BV130"/>
      <c r="BW130"/>
      <c r="BX130"/>
      <c r="BY130"/>
      <c r="BZ130"/>
      <c r="CA130"/>
      <c r="CB130"/>
      <c r="CC130"/>
      <c r="CD130"/>
      <c r="CE130"/>
      <c r="CF130"/>
      <c r="CG130"/>
      <c r="CH130"/>
      <c r="CI130"/>
      <c r="CJ130"/>
      <c r="CK130"/>
      <c r="CL130"/>
      <c r="CM130"/>
      <c r="CN130"/>
      <c r="CO130"/>
      <c r="CP130"/>
      <c r="CQ130"/>
      <c r="CR130"/>
      <c r="CS130" t="s">
        <v>4272</v>
      </c>
      <c r="CT130" t="s">
        <v>4273</v>
      </c>
      <c r="CU130"/>
      <c r="CV130"/>
      <c r="CW130"/>
      <c r="CX130"/>
      <c r="CY130"/>
      <c r="CZ130"/>
      <c r="DA130"/>
      <c r="DB130"/>
      <c r="DC130" t="s">
        <v>4274</v>
      </c>
      <c r="DD130"/>
      <c r="DE130"/>
      <c r="DF130"/>
      <c r="DG130"/>
      <c r="DH130"/>
      <c r="DI130"/>
      <c r="DJ130"/>
      <c r="DK130"/>
      <c r="DL130"/>
      <c r="DM130"/>
      <c r="DN130"/>
      <c r="DO130"/>
      <c r="DP130"/>
    </row>
    <row r="131" spans="2:120" ht="15" customHeight="1">
      <c r="AG131"/>
      <c r="AH131" s="175"/>
      <c r="AI131" s="175"/>
      <c r="AJ131" s="175"/>
      <c r="AK131" s="175"/>
      <c r="AL131" s="179" t="str">
        <f t="shared" si="2"/>
        <v/>
      </c>
      <c r="AM131" s="172" t="str">
        <f t="shared" si="3"/>
        <v/>
      </c>
      <c r="AN131"/>
      <c r="AO131"/>
      <c r="AP131">
        <v>129</v>
      </c>
      <c r="AQ131"/>
      <c r="AR131"/>
      <c r="AS131"/>
      <c r="AT131"/>
      <c r="AU131"/>
      <c r="AV131"/>
      <c r="AW131"/>
      <c r="AX131"/>
      <c r="AY131"/>
      <c r="AZ131"/>
      <c r="BA131"/>
      <c r="BB131"/>
      <c r="BC131"/>
      <c r="BD131"/>
      <c r="BE131"/>
      <c r="BF131"/>
      <c r="BG131"/>
      <c r="BH131"/>
      <c r="BI131"/>
      <c r="BJ131" t="s">
        <v>4275</v>
      </c>
      <c r="BK131" t="s">
        <v>4276</v>
      </c>
      <c r="BL131"/>
      <c r="BM131"/>
      <c r="BN131"/>
      <c r="BO131"/>
      <c r="BP131"/>
      <c r="BQ131"/>
      <c r="BR131"/>
      <c r="BS131"/>
      <c r="BT131" t="s">
        <v>4277</v>
      </c>
      <c r="BU131"/>
      <c r="BV131"/>
      <c r="BW131"/>
      <c r="BX131"/>
      <c r="BY131"/>
      <c r="BZ131"/>
      <c r="CA131"/>
      <c r="CB131"/>
      <c r="CC131"/>
      <c r="CD131"/>
      <c r="CE131"/>
      <c r="CF131"/>
      <c r="CG131"/>
      <c r="CH131"/>
      <c r="CI131"/>
      <c r="CJ131"/>
      <c r="CK131"/>
      <c r="CL131"/>
      <c r="CM131"/>
      <c r="CN131"/>
      <c r="CO131"/>
      <c r="CP131"/>
      <c r="CQ131"/>
      <c r="CR131"/>
      <c r="CS131" t="s">
        <v>4278</v>
      </c>
      <c r="CT131" t="s">
        <v>4279</v>
      </c>
      <c r="CU131"/>
      <c r="CV131"/>
      <c r="CW131"/>
      <c r="CX131"/>
      <c r="CY131"/>
      <c r="CZ131"/>
      <c r="DA131"/>
      <c r="DB131"/>
      <c r="DC131" t="s">
        <v>4280</v>
      </c>
      <c r="DD131"/>
      <c r="DE131"/>
      <c r="DF131"/>
      <c r="DG131"/>
      <c r="DH131"/>
      <c r="DI131"/>
      <c r="DJ131"/>
      <c r="DK131"/>
      <c r="DL131"/>
      <c r="DM131"/>
      <c r="DN131"/>
      <c r="DO131"/>
      <c r="DP131"/>
    </row>
    <row r="132" spans="2:120" ht="15" customHeight="1">
      <c r="AG132"/>
      <c r="AH132" s="175"/>
      <c r="AI132" s="175"/>
      <c r="AJ132" s="175"/>
      <c r="AK132" s="175"/>
      <c r="AL132" s="179" t="str">
        <f t="shared" si="2"/>
        <v/>
      </c>
      <c r="AM132" s="172" t="str">
        <f t="shared" si="3"/>
        <v/>
      </c>
      <c r="AN132"/>
      <c r="AO132"/>
      <c r="AP132">
        <v>130</v>
      </c>
      <c r="AQ132"/>
      <c r="AR132"/>
      <c r="AS132"/>
      <c r="AT132"/>
      <c r="AU132"/>
      <c r="AV132"/>
      <c r="AW132"/>
      <c r="AX132"/>
      <c r="AY132"/>
      <c r="AZ132"/>
      <c r="BA132"/>
      <c r="BB132"/>
      <c r="BC132"/>
      <c r="BD132"/>
      <c r="BE132"/>
      <c r="BF132"/>
      <c r="BG132"/>
      <c r="BH132"/>
      <c r="BI132"/>
      <c r="BJ132" t="s">
        <v>4281</v>
      </c>
      <c r="BK132" t="s">
        <v>4282</v>
      </c>
      <c r="BL132"/>
      <c r="BM132"/>
      <c r="BN132"/>
      <c r="BO132"/>
      <c r="BP132"/>
      <c r="BQ132"/>
      <c r="BR132"/>
      <c r="BS132"/>
      <c r="BT132" t="s">
        <v>4283</v>
      </c>
      <c r="BU132"/>
      <c r="BV132"/>
      <c r="BW132"/>
      <c r="BX132"/>
      <c r="BY132"/>
      <c r="BZ132"/>
      <c r="CA132"/>
      <c r="CB132"/>
      <c r="CC132"/>
      <c r="CD132"/>
      <c r="CE132"/>
      <c r="CF132"/>
      <c r="CG132"/>
      <c r="CH132"/>
      <c r="CI132"/>
      <c r="CJ132"/>
      <c r="CK132"/>
      <c r="CL132"/>
      <c r="CM132"/>
      <c r="CN132"/>
      <c r="CO132"/>
      <c r="CP132"/>
      <c r="CQ132"/>
      <c r="CR132"/>
      <c r="CS132" t="s">
        <v>4284</v>
      </c>
      <c r="CT132" t="s">
        <v>4285</v>
      </c>
      <c r="CU132"/>
      <c r="CV132"/>
      <c r="CW132"/>
      <c r="CX132"/>
      <c r="CY132"/>
      <c r="CZ132"/>
      <c r="DA132"/>
      <c r="DB132"/>
      <c r="DC132" t="s">
        <v>4286</v>
      </c>
      <c r="DD132"/>
      <c r="DE132"/>
      <c r="DF132"/>
      <c r="DG132"/>
      <c r="DH132"/>
      <c r="DI132"/>
      <c r="DJ132"/>
      <c r="DK132"/>
      <c r="DL132"/>
      <c r="DM132"/>
      <c r="DN132"/>
      <c r="DO132"/>
      <c r="DP132"/>
    </row>
    <row r="133" spans="2:120" ht="15" customHeight="1">
      <c r="AG133"/>
      <c r="AH133" s="175"/>
      <c r="AI133" s="175"/>
      <c r="AJ133" s="175"/>
      <c r="AK133" s="175"/>
      <c r="AL133" s="179" t="str">
        <f t="shared" ref="AL133:AL196" si="4">IFERROR(IF(HLOOKUP($N$10, $BZ$3:$DE$574, $AP133, FALSE )="", "", HLOOKUP($N$10, $BZ$3:$DE$574, $AP133, FALSE)), "")</f>
        <v/>
      </c>
      <c r="AM133" s="172" t="str">
        <f t="shared" ref="AM133:AM196" si="5">IFERROR(IF(AL133="", "", HLOOKUP($N$10, $AQ$3:$BV$574, AP133, FALSE)), "")</f>
        <v/>
      </c>
      <c r="AN133"/>
      <c r="AO133"/>
      <c r="AP133">
        <v>131</v>
      </c>
      <c r="AQ133"/>
      <c r="AR133"/>
      <c r="AS133"/>
      <c r="AT133"/>
      <c r="AU133"/>
      <c r="AV133"/>
      <c r="AW133"/>
      <c r="AX133"/>
      <c r="AY133"/>
      <c r="AZ133"/>
      <c r="BA133"/>
      <c r="BB133"/>
      <c r="BC133"/>
      <c r="BD133"/>
      <c r="BE133"/>
      <c r="BF133"/>
      <c r="BG133"/>
      <c r="BH133"/>
      <c r="BI133"/>
      <c r="BJ133" t="s">
        <v>4287</v>
      </c>
      <c r="BK133" t="s">
        <v>4288</v>
      </c>
      <c r="BL133"/>
      <c r="BM133"/>
      <c r="BN133"/>
      <c r="BO133"/>
      <c r="BP133"/>
      <c r="BQ133"/>
      <c r="BR133"/>
      <c r="BS133"/>
      <c r="BT133" t="s">
        <v>4289</v>
      </c>
      <c r="BU133"/>
      <c r="BV133"/>
      <c r="BW133"/>
      <c r="BX133"/>
      <c r="BY133"/>
      <c r="BZ133"/>
      <c r="CA133"/>
      <c r="CB133"/>
      <c r="CC133"/>
      <c r="CD133"/>
      <c r="CE133"/>
      <c r="CF133"/>
      <c r="CG133"/>
      <c r="CH133"/>
      <c r="CI133"/>
      <c r="CJ133"/>
      <c r="CK133"/>
      <c r="CL133"/>
      <c r="CM133"/>
      <c r="CN133"/>
      <c r="CO133"/>
      <c r="CP133"/>
      <c r="CQ133"/>
      <c r="CR133"/>
      <c r="CS133" t="s">
        <v>4290</v>
      </c>
      <c r="CT133" t="s">
        <v>4291</v>
      </c>
      <c r="CU133"/>
      <c r="CV133"/>
      <c r="CW133"/>
      <c r="CX133"/>
      <c r="CY133"/>
      <c r="CZ133"/>
      <c r="DA133"/>
      <c r="DB133"/>
      <c r="DC133" t="s">
        <v>4292</v>
      </c>
      <c r="DD133"/>
      <c r="DE133"/>
      <c r="DF133"/>
      <c r="DG133"/>
      <c r="DH133"/>
      <c r="DI133"/>
      <c r="DJ133"/>
      <c r="DK133"/>
      <c r="DL133"/>
      <c r="DM133"/>
      <c r="DN133"/>
      <c r="DO133"/>
      <c r="DP133"/>
    </row>
    <row r="134" spans="2:120" ht="15" customHeight="1">
      <c r="AG134"/>
      <c r="AH134" s="175"/>
      <c r="AI134" s="175"/>
      <c r="AJ134" s="175"/>
      <c r="AK134" s="175"/>
      <c r="AL134" s="179" t="str">
        <f t="shared" si="4"/>
        <v/>
      </c>
      <c r="AM134" s="172" t="str">
        <f t="shared" si="5"/>
        <v/>
      </c>
      <c r="AN134"/>
      <c r="AO134"/>
      <c r="AP134">
        <v>132</v>
      </c>
      <c r="AQ134"/>
      <c r="AR134"/>
      <c r="AS134"/>
      <c r="AT134"/>
      <c r="AU134"/>
      <c r="AV134"/>
      <c r="AW134"/>
      <c r="AX134"/>
      <c r="AY134"/>
      <c r="AZ134"/>
      <c r="BA134"/>
      <c r="BB134"/>
      <c r="BC134"/>
      <c r="BD134"/>
      <c r="BE134"/>
      <c r="BF134"/>
      <c r="BG134"/>
      <c r="BH134"/>
      <c r="BI134"/>
      <c r="BJ134" t="s">
        <v>4293</v>
      </c>
      <c r="BK134" t="s">
        <v>4294</v>
      </c>
      <c r="BL134"/>
      <c r="BM134"/>
      <c r="BN134"/>
      <c r="BO134"/>
      <c r="BP134"/>
      <c r="BQ134"/>
      <c r="BR134"/>
      <c r="BS134"/>
      <c r="BT134" t="s">
        <v>4295</v>
      </c>
      <c r="BU134"/>
      <c r="BV134"/>
      <c r="BW134"/>
      <c r="BX134"/>
      <c r="BY134"/>
      <c r="BZ134"/>
      <c r="CA134"/>
      <c r="CB134"/>
      <c r="CC134"/>
      <c r="CD134"/>
      <c r="CE134"/>
      <c r="CF134"/>
      <c r="CG134"/>
      <c r="CH134"/>
      <c r="CI134"/>
      <c r="CJ134"/>
      <c r="CK134"/>
      <c r="CL134"/>
      <c r="CM134"/>
      <c r="CN134"/>
      <c r="CO134"/>
      <c r="CP134"/>
      <c r="CQ134"/>
      <c r="CR134"/>
      <c r="CS134" t="s">
        <v>4296</v>
      </c>
      <c r="CT134" t="s">
        <v>4297</v>
      </c>
      <c r="CU134"/>
      <c r="CV134"/>
      <c r="CW134"/>
      <c r="CX134"/>
      <c r="CY134"/>
      <c r="CZ134"/>
      <c r="DA134"/>
      <c r="DB134"/>
      <c r="DC134" t="s">
        <v>4298</v>
      </c>
      <c r="DD134"/>
      <c r="DE134"/>
      <c r="DF134"/>
      <c r="DG134"/>
      <c r="DH134"/>
      <c r="DI134"/>
      <c r="DJ134"/>
      <c r="DK134"/>
      <c r="DL134"/>
      <c r="DM134"/>
      <c r="DN134"/>
      <c r="DO134"/>
      <c r="DP134"/>
    </row>
    <row r="135" spans="2:120" ht="15" customHeight="1">
      <c r="AG135"/>
      <c r="AH135" s="175"/>
      <c r="AI135" s="175"/>
      <c r="AJ135" s="175"/>
      <c r="AK135" s="175"/>
      <c r="AL135" s="179" t="str">
        <f t="shared" si="4"/>
        <v/>
      </c>
      <c r="AM135" s="172" t="str">
        <f t="shared" si="5"/>
        <v/>
      </c>
      <c r="AN135"/>
      <c r="AO135"/>
      <c r="AP135">
        <v>133</v>
      </c>
      <c r="AQ135"/>
      <c r="AR135"/>
      <c r="AS135"/>
      <c r="AT135"/>
      <c r="AU135"/>
      <c r="AV135"/>
      <c r="AW135"/>
      <c r="AX135"/>
      <c r="AY135"/>
      <c r="AZ135"/>
      <c r="BA135"/>
      <c r="BB135"/>
      <c r="BC135"/>
      <c r="BD135"/>
      <c r="BE135"/>
      <c r="BF135"/>
      <c r="BG135"/>
      <c r="BH135"/>
      <c r="BI135"/>
      <c r="BJ135" t="s">
        <v>4299</v>
      </c>
      <c r="BK135" t="s">
        <v>4300</v>
      </c>
      <c r="BL135"/>
      <c r="BM135"/>
      <c r="BN135"/>
      <c r="BO135"/>
      <c r="BP135"/>
      <c r="BQ135"/>
      <c r="BR135"/>
      <c r="BS135"/>
      <c r="BT135" t="s">
        <v>4301</v>
      </c>
      <c r="BU135"/>
      <c r="BV135"/>
      <c r="BW135"/>
      <c r="BX135"/>
      <c r="BY135"/>
      <c r="BZ135"/>
      <c r="CA135"/>
      <c r="CB135"/>
      <c r="CC135"/>
      <c r="CD135"/>
      <c r="CE135"/>
      <c r="CF135"/>
      <c r="CG135"/>
      <c r="CH135"/>
      <c r="CI135"/>
      <c r="CJ135"/>
      <c r="CK135"/>
      <c r="CL135"/>
      <c r="CM135"/>
      <c r="CN135"/>
      <c r="CO135"/>
      <c r="CP135"/>
      <c r="CQ135"/>
      <c r="CR135"/>
      <c r="CS135" t="s">
        <v>4302</v>
      </c>
      <c r="CT135" t="s">
        <v>4303</v>
      </c>
      <c r="CU135"/>
      <c r="CV135"/>
      <c r="CW135"/>
      <c r="CX135"/>
      <c r="CY135"/>
      <c r="CZ135"/>
      <c r="DA135"/>
      <c r="DB135"/>
      <c r="DC135" t="s">
        <v>4304</v>
      </c>
      <c r="DD135"/>
      <c r="DE135"/>
      <c r="DF135"/>
      <c r="DG135"/>
      <c r="DH135"/>
      <c r="DI135"/>
      <c r="DJ135"/>
      <c r="DK135"/>
      <c r="DL135"/>
      <c r="DM135"/>
      <c r="DN135"/>
      <c r="DO135"/>
      <c r="DP135"/>
    </row>
    <row r="136" spans="2:120" ht="15" customHeight="1">
      <c r="AG136"/>
      <c r="AH136" s="175"/>
      <c r="AI136" s="175"/>
      <c r="AJ136" s="175"/>
      <c r="AK136" s="175"/>
      <c r="AL136" s="179" t="str">
        <f t="shared" si="4"/>
        <v/>
      </c>
      <c r="AM136" s="172" t="str">
        <f t="shared" si="5"/>
        <v/>
      </c>
      <c r="AN136"/>
      <c r="AO136"/>
      <c r="AP136">
        <v>134</v>
      </c>
      <c r="AQ136"/>
      <c r="AR136"/>
      <c r="AS136"/>
      <c r="AT136"/>
      <c r="AU136"/>
      <c r="AV136"/>
      <c r="AW136"/>
      <c r="AX136"/>
      <c r="AY136"/>
      <c r="AZ136"/>
      <c r="BA136"/>
      <c r="BB136"/>
      <c r="BC136"/>
      <c r="BD136"/>
      <c r="BE136"/>
      <c r="BF136"/>
      <c r="BG136"/>
      <c r="BH136"/>
      <c r="BI136"/>
      <c r="BJ136" t="s">
        <v>4305</v>
      </c>
      <c r="BK136" t="s">
        <v>4306</v>
      </c>
      <c r="BL136"/>
      <c r="BM136"/>
      <c r="BN136"/>
      <c r="BO136"/>
      <c r="BP136"/>
      <c r="BQ136"/>
      <c r="BR136"/>
      <c r="BS136"/>
      <c r="BT136" t="s">
        <v>4307</v>
      </c>
      <c r="BU136"/>
      <c r="BV136"/>
      <c r="BW136"/>
      <c r="BX136"/>
      <c r="BY136"/>
      <c r="BZ136"/>
      <c r="CA136"/>
      <c r="CB136"/>
      <c r="CC136"/>
      <c r="CD136"/>
      <c r="CE136"/>
      <c r="CF136"/>
      <c r="CG136"/>
      <c r="CH136"/>
      <c r="CI136"/>
      <c r="CJ136"/>
      <c r="CK136"/>
      <c r="CL136"/>
      <c r="CM136"/>
      <c r="CN136"/>
      <c r="CO136"/>
      <c r="CP136"/>
      <c r="CQ136"/>
      <c r="CR136"/>
      <c r="CS136" t="s">
        <v>4308</v>
      </c>
      <c r="CT136" t="s">
        <v>4309</v>
      </c>
      <c r="CU136"/>
      <c r="CV136"/>
      <c r="CW136"/>
      <c r="CX136"/>
      <c r="CY136"/>
      <c r="CZ136"/>
      <c r="DA136"/>
      <c r="DB136"/>
      <c r="DC136" t="s">
        <v>4310</v>
      </c>
      <c r="DD136"/>
      <c r="DE136"/>
      <c r="DF136"/>
      <c r="DG136"/>
      <c r="DH136"/>
      <c r="DI136"/>
      <c r="DJ136"/>
      <c r="DK136"/>
      <c r="DL136"/>
      <c r="DM136"/>
      <c r="DN136"/>
      <c r="DO136"/>
      <c r="DP136"/>
    </row>
    <row r="137" spans="2:120" ht="15" hidden="1" customHeight="1">
      <c r="AG137"/>
      <c r="AH137" s="175"/>
      <c r="AI137" s="175"/>
      <c r="AJ137" s="175"/>
      <c r="AK137" s="175"/>
      <c r="AL137" s="179" t="str">
        <f t="shared" si="4"/>
        <v/>
      </c>
      <c r="AM137" s="172" t="str">
        <f t="shared" si="5"/>
        <v/>
      </c>
      <c r="AN137"/>
      <c r="AO137"/>
      <c r="AP137">
        <v>135</v>
      </c>
      <c r="AQ137"/>
      <c r="AR137"/>
      <c r="AS137"/>
      <c r="AT137"/>
      <c r="AU137"/>
      <c r="AV137"/>
      <c r="AW137"/>
      <c r="AX137"/>
      <c r="AY137"/>
      <c r="AZ137"/>
      <c r="BA137"/>
      <c r="BB137"/>
      <c r="BC137"/>
      <c r="BD137"/>
      <c r="BE137"/>
      <c r="BF137"/>
      <c r="BG137"/>
      <c r="BH137"/>
      <c r="BI137"/>
      <c r="BJ137" t="s">
        <v>4311</v>
      </c>
      <c r="BK137" t="s">
        <v>4312</v>
      </c>
      <c r="BL137"/>
      <c r="BM137"/>
      <c r="BN137"/>
      <c r="BO137"/>
      <c r="BP137"/>
      <c r="BQ137"/>
      <c r="BR137"/>
      <c r="BS137"/>
      <c r="BT137" t="s">
        <v>4313</v>
      </c>
      <c r="BU137"/>
      <c r="BV137"/>
      <c r="BW137"/>
      <c r="BX137"/>
      <c r="BY137"/>
      <c r="BZ137"/>
      <c r="CA137"/>
      <c r="CB137"/>
      <c r="CC137"/>
      <c r="CD137"/>
      <c r="CE137"/>
      <c r="CF137"/>
      <c r="CG137"/>
      <c r="CH137"/>
      <c r="CI137"/>
      <c r="CJ137"/>
      <c r="CK137"/>
      <c r="CL137"/>
      <c r="CM137"/>
      <c r="CN137"/>
      <c r="CO137"/>
      <c r="CP137"/>
      <c r="CQ137"/>
      <c r="CR137"/>
      <c r="CS137" t="s">
        <v>4314</v>
      </c>
      <c r="CT137" t="s">
        <v>4315</v>
      </c>
      <c r="CU137"/>
      <c r="CV137"/>
      <c r="CW137"/>
      <c r="CX137"/>
      <c r="CY137"/>
      <c r="CZ137"/>
      <c r="DA137"/>
      <c r="DB137"/>
      <c r="DC137" t="s">
        <v>4316</v>
      </c>
      <c r="DD137"/>
      <c r="DE137"/>
      <c r="DF137"/>
      <c r="DG137"/>
      <c r="DH137"/>
      <c r="DI137"/>
      <c r="DJ137"/>
      <c r="DK137"/>
      <c r="DL137"/>
      <c r="DM137"/>
      <c r="DN137"/>
      <c r="DO137"/>
      <c r="DP137"/>
    </row>
    <row r="138" spans="2:120" ht="15" hidden="1" customHeight="1">
      <c r="AG138"/>
      <c r="AH138" s="175"/>
      <c r="AI138" s="175"/>
      <c r="AJ138" s="175"/>
      <c r="AK138" s="175"/>
      <c r="AL138" s="179" t="str">
        <f t="shared" si="4"/>
        <v/>
      </c>
      <c r="AM138" s="172" t="str">
        <f t="shared" si="5"/>
        <v/>
      </c>
      <c r="AN138"/>
      <c r="AO138"/>
      <c r="AP138">
        <v>136</v>
      </c>
      <c r="AQ138"/>
      <c r="AR138"/>
      <c r="AS138"/>
      <c r="AT138"/>
      <c r="AU138"/>
      <c r="AV138"/>
      <c r="AW138"/>
      <c r="AX138"/>
      <c r="AY138"/>
      <c r="AZ138"/>
      <c r="BA138"/>
      <c r="BB138"/>
      <c r="BC138"/>
      <c r="BD138"/>
      <c r="BE138"/>
      <c r="BF138"/>
      <c r="BG138"/>
      <c r="BH138"/>
      <c r="BI138"/>
      <c r="BJ138" t="s">
        <v>4317</v>
      </c>
      <c r="BK138" t="s">
        <v>4318</v>
      </c>
      <c r="BL138"/>
      <c r="BM138"/>
      <c r="BN138"/>
      <c r="BO138"/>
      <c r="BP138"/>
      <c r="BQ138"/>
      <c r="BR138"/>
      <c r="BS138"/>
      <c r="BT138" t="s">
        <v>4319</v>
      </c>
      <c r="BU138"/>
      <c r="BV138"/>
      <c r="BW138"/>
      <c r="BX138"/>
      <c r="BY138"/>
      <c r="BZ138"/>
      <c r="CA138"/>
      <c r="CB138"/>
      <c r="CC138"/>
      <c r="CD138"/>
      <c r="CE138"/>
      <c r="CF138"/>
      <c r="CG138"/>
      <c r="CH138"/>
      <c r="CI138"/>
      <c r="CJ138"/>
      <c r="CK138"/>
      <c r="CL138"/>
      <c r="CM138"/>
      <c r="CN138"/>
      <c r="CO138"/>
      <c r="CP138"/>
      <c r="CQ138"/>
      <c r="CR138"/>
      <c r="CS138" t="s">
        <v>4320</v>
      </c>
      <c r="CT138" t="s">
        <v>4321</v>
      </c>
      <c r="CU138"/>
      <c r="CV138"/>
      <c r="CW138"/>
      <c r="CX138"/>
      <c r="CY138"/>
      <c r="CZ138"/>
      <c r="DA138"/>
      <c r="DB138"/>
      <c r="DC138" t="s">
        <v>4322</v>
      </c>
      <c r="DD138"/>
      <c r="DE138"/>
      <c r="DF138"/>
      <c r="DG138"/>
      <c r="DH138"/>
      <c r="DI138"/>
      <c r="DJ138"/>
      <c r="DK138"/>
      <c r="DL138"/>
      <c r="DM138"/>
      <c r="DN138"/>
      <c r="DO138"/>
      <c r="DP138"/>
    </row>
    <row r="139" spans="2:120" ht="15" hidden="1" customHeight="1">
      <c r="AG139"/>
      <c r="AH139" s="175"/>
      <c r="AI139" s="175"/>
      <c r="AJ139" s="175"/>
      <c r="AK139" s="175"/>
      <c r="AL139" s="179" t="str">
        <f t="shared" si="4"/>
        <v/>
      </c>
      <c r="AM139" s="172" t="str">
        <f t="shared" si="5"/>
        <v/>
      </c>
      <c r="AN139"/>
      <c r="AO139"/>
      <c r="AP139">
        <v>137</v>
      </c>
      <c r="AQ139"/>
      <c r="AR139"/>
      <c r="AS139"/>
      <c r="AT139"/>
      <c r="AU139"/>
      <c r="AV139"/>
      <c r="AW139"/>
      <c r="AX139"/>
      <c r="AY139"/>
      <c r="AZ139"/>
      <c r="BA139"/>
      <c r="BB139"/>
      <c r="BC139"/>
      <c r="BD139"/>
      <c r="BE139"/>
      <c r="BF139"/>
      <c r="BG139"/>
      <c r="BH139"/>
      <c r="BI139"/>
      <c r="BJ139" t="s">
        <v>4323</v>
      </c>
      <c r="BK139" t="s">
        <v>4324</v>
      </c>
      <c r="BL139"/>
      <c r="BM139"/>
      <c r="BN139"/>
      <c r="BO139"/>
      <c r="BP139"/>
      <c r="BQ139"/>
      <c r="BR139"/>
      <c r="BS139"/>
      <c r="BT139" t="s">
        <v>4325</v>
      </c>
      <c r="BU139"/>
      <c r="BV139"/>
      <c r="BW139"/>
      <c r="BX139"/>
      <c r="BY139"/>
      <c r="BZ139"/>
      <c r="CA139"/>
      <c r="CB139"/>
      <c r="CC139"/>
      <c r="CD139"/>
      <c r="CE139"/>
      <c r="CF139"/>
      <c r="CG139"/>
      <c r="CH139"/>
      <c r="CI139"/>
      <c r="CJ139"/>
      <c r="CK139"/>
      <c r="CL139"/>
      <c r="CM139"/>
      <c r="CN139"/>
      <c r="CO139"/>
      <c r="CP139"/>
      <c r="CQ139"/>
      <c r="CR139"/>
      <c r="CS139" t="s">
        <v>4326</v>
      </c>
      <c r="CT139" t="s">
        <v>4327</v>
      </c>
      <c r="CU139"/>
      <c r="CV139"/>
      <c r="CW139"/>
      <c r="CX139"/>
      <c r="CY139"/>
      <c r="CZ139"/>
      <c r="DA139"/>
      <c r="DB139"/>
      <c r="DC139" t="s">
        <v>4328</v>
      </c>
      <c r="DD139"/>
      <c r="DE139"/>
      <c r="DF139"/>
      <c r="DG139"/>
      <c r="DH139"/>
      <c r="DI139"/>
      <c r="DJ139"/>
      <c r="DK139"/>
      <c r="DL139"/>
      <c r="DM139"/>
      <c r="DN139"/>
      <c r="DO139"/>
      <c r="DP139"/>
    </row>
    <row r="140" spans="2:120" ht="15" hidden="1" customHeight="1">
      <c r="AG140"/>
      <c r="AH140" s="175"/>
      <c r="AI140" s="175"/>
      <c r="AJ140" s="175"/>
      <c r="AK140" s="175"/>
      <c r="AL140" s="179" t="str">
        <f t="shared" si="4"/>
        <v/>
      </c>
      <c r="AM140" s="172" t="str">
        <f t="shared" si="5"/>
        <v/>
      </c>
      <c r="AN140"/>
      <c r="AO140"/>
      <c r="AP140">
        <v>138</v>
      </c>
      <c r="AQ140"/>
      <c r="AR140"/>
      <c r="AS140"/>
      <c r="AT140"/>
      <c r="AU140"/>
      <c r="AV140"/>
      <c r="AW140"/>
      <c r="AX140"/>
      <c r="AY140"/>
      <c r="AZ140"/>
      <c r="BA140"/>
      <c r="BB140"/>
      <c r="BC140"/>
      <c r="BD140"/>
      <c r="BE140"/>
      <c r="BF140"/>
      <c r="BG140"/>
      <c r="BH140"/>
      <c r="BI140"/>
      <c r="BJ140" t="s">
        <v>4329</v>
      </c>
      <c r="BK140" t="s">
        <v>4330</v>
      </c>
      <c r="BL140"/>
      <c r="BM140"/>
      <c r="BN140"/>
      <c r="BO140"/>
      <c r="BP140"/>
      <c r="BQ140"/>
      <c r="BR140"/>
      <c r="BS140"/>
      <c r="BT140" t="s">
        <v>4331</v>
      </c>
      <c r="BU140"/>
      <c r="BV140"/>
      <c r="BW140"/>
      <c r="BX140"/>
      <c r="BY140"/>
      <c r="BZ140"/>
      <c r="CA140"/>
      <c r="CB140"/>
      <c r="CC140"/>
      <c r="CD140"/>
      <c r="CE140"/>
      <c r="CF140"/>
      <c r="CG140"/>
      <c r="CH140"/>
      <c r="CI140"/>
      <c r="CJ140"/>
      <c r="CK140"/>
      <c r="CL140"/>
      <c r="CM140"/>
      <c r="CN140"/>
      <c r="CO140"/>
      <c r="CP140"/>
      <c r="CQ140"/>
      <c r="CR140"/>
      <c r="CS140" t="s">
        <v>4332</v>
      </c>
      <c r="CT140" t="s">
        <v>4333</v>
      </c>
      <c r="CU140"/>
      <c r="CV140"/>
      <c r="CW140"/>
      <c r="CX140"/>
      <c r="CY140"/>
      <c r="CZ140"/>
      <c r="DA140"/>
      <c r="DB140"/>
      <c r="DC140" t="s">
        <v>3507</v>
      </c>
      <c r="DD140"/>
      <c r="DE140"/>
      <c r="DF140"/>
      <c r="DG140"/>
      <c r="DH140"/>
      <c r="DI140"/>
      <c r="DJ140"/>
      <c r="DK140"/>
      <c r="DL140"/>
      <c r="DM140"/>
      <c r="DN140"/>
      <c r="DO140"/>
      <c r="DP140"/>
    </row>
    <row r="141" spans="2:120" ht="15" hidden="1" customHeight="1">
      <c r="AG141"/>
      <c r="AH141" s="175"/>
      <c r="AI141" s="175"/>
      <c r="AJ141" s="175"/>
      <c r="AK141" s="175"/>
      <c r="AL141" s="179" t="str">
        <f t="shared" si="4"/>
        <v/>
      </c>
      <c r="AM141" s="172" t="str">
        <f t="shared" si="5"/>
        <v/>
      </c>
      <c r="AN141"/>
      <c r="AO141"/>
      <c r="AP141">
        <v>139</v>
      </c>
      <c r="AQ141"/>
      <c r="AR141"/>
      <c r="AS141"/>
      <c r="AT141"/>
      <c r="AU141"/>
      <c r="AV141"/>
      <c r="AW141"/>
      <c r="AX141"/>
      <c r="AY141"/>
      <c r="AZ141"/>
      <c r="BA141"/>
      <c r="BB141"/>
      <c r="BC141"/>
      <c r="BD141"/>
      <c r="BE141"/>
      <c r="BF141"/>
      <c r="BG141"/>
      <c r="BH141"/>
      <c r="BI141"/>
      <c r="BJ141" t="s">
        <v>4334</v>
      </c>
      <c r="BK141" t="s">
        <v>4335</v>
      </c>
      <c r="BL141"/>
      <c r="BM141"/>
      <c r="BN141"/>
      <c r="BO141"/>
      <c r="BP141"/>
      <c r="BQ141"/>
      <c r="BR141"/>
      <c r="BS141"/>
      <c r="BT141" t="s">
        <v>4336</v>
      </c>
      <c r="BU141"/>
      <c r="BV141"/>
      <c r="BW141"/>
      <c r="BX141"/>
      <c r="BY141"/>
      <c r="BZ141"/>
      <c r="CA141"/>
      <c r="CB141"/>
      <c r="CC141"/>
      <c r="CD141"/>
      <c r="CE141"/>
      <c r="CF141"/>
      <c r="CG141"/>
      <c r="CH141"/>
      <c r="CI141"/>
      <c r="CJ141"/>
      <c r="CK141"/>
      <c r="CL141"/>
      <c r="CM141"/>
      <c r="CN141"/>
      <c r="CO141"/>
      <c r="CP141"/>
      <c r="CQ141"/>
      <c r="CR141"/>
      <c r="CS141" t="s">
        <v>4337</v>
      </c>
      <c r="CT141" t="s">
        <v>4338</v>
      </c>
      <c r="CU141"/>
      <c r="CV141"/>
      <c r="CW141"/>
      <c r="CX141"/>
      <c r="CY141"/>
      <c r="CZ141"/>
      <c r="DA141"/>
      <c r="DB141"/>
      <c r="DC141" t="s">
        <v>4339</v>
      </c>
      <c r="DD141"/>
      <c r="DE141"/>
      <c r="DF141"/>
      <c r="DG141"/>
      <c r="DH141"/>
      <c r="DI141"/>
      <c r="DJ141"/>
      <c r="DK141"/>
      <c r="DL141"/>
      <c r="DM141"/>
      <c r="DN141"/>
      <c r="DO141"/>
      <c r="DP141"/>
    </row>
    <row r="142" spans="2:120" ht="15" hidden="1" customHeight="1">
      <c r="AG142"/>
      <c r="AH142" s="175"/>
      <c r="AI142" s="175"/>
      <c r="AJ142" s="175"/>
      <c r="AK142" s="175"/>
      <c r="AL142" s="179" t="str">
        <f t="shared" si="4"/>
        <v/>
      </c>
      <c r="AM142" s="172" t="str">
        <f t="shared" si="5"/>
        <v/>
      </c>
      <c r="AN142"/>
      <c r="AO142"/>
      <c r="AP142">
        <v>140</v>
      </c>
      <c r="AQ142"/>
      <c r="AR142"/>
      <c r="AS142"/>
      <c r="AT142"/>
      <c r="AU142"/>
      <c r="AV142"/>
      <c r="AW142"/>
      <c r="AX142"/>
      <c r="AY142"/>
      <c r="AZ142"/>
      <c r="BA142"/>
      <c r="BB142"/>
      <c r="BC142"/>
      <c r="BD142"/>
      <c r="BE142"/>
      <c r="BF142"/>
      <c r="BG142"/>
      <c r="BH142"/>
      <c r="BI142"/>
      <c r="BJ142" t="s">
        <v>4340</v>
      </c>
      <c r="BK142" t="s">
        <v>4341</v>
      </c>
      <c r="BL142"/>
      <c r="BM142"/>
      <c r="BN142"/>
      <c r="BO142"/>
      <c r="BP142"/>
      <c r="BQ142"/>
      <c r="BR142"/>
      <c r="BS142"/>
      <c r="BT142" t="s">
        <v>4342</v>
      </c>
      <c r="BU142"/>
      <c r="BV142"/>
      <c r="BW142"/>
      <c r="BX142"/>
      <c r="BY142"/>
      <c r="BZ142"/>
      <c r="CA142"/>
      <c r="CB142"/>
      <c r="CC142"/>
      <c r="CD142"/>
      <c r="CE142"/>
      <c r="CF142"/>
      <c r="CG142"/>
      <c r="CH142"/>
      <c r="CI142"/>
      <c r="CJ142"/>
      <c r="CK142"/>
      <c r="CL142"/>
      <c r="CM142"/>
      <c r="CN142"/>
      <c r="CO142"/>
      <c r="CP142"/>
      <c r="CQ142"/>
      <c r="CR142"/>
      <c r="CS142" t="s">
        <v>4343</v>
      </c>
      <c r="CT142" t="s">
        <v>4344</v>
      </c>
      <c r="CU142"/>
      <c r="CV142"/>
      <c r="CW142"/>
      <c r="CX142"/>
      <c r="CY142"/>
      <c r="CZ142"/>
      <c r="DA142"/>
      <c r="DB142"/>
      <c r="DC142" t="s">
        <v>4345</v>
      </c>
      <c r="DD142"/>
      <c r="DE142"/>
      <c r="DF142"/>
      <c r="DG142"/>
      <c r="DH142"/>
      <c r="DI142"/>
      <c r="DJ142"/>
      <c r="DK142"/>
      <c r="DL142"/>
      <c r="DM142"/>
      <c r="DN142"/>
      <c r="DO142"/>
      <c r="DP142"/>
    </row>
    <row r="143" spans="2:120" ht="15" hidden="1" customHeight="1">
      <c r="AG143"/>
      <c r="AH143" s="175"/>
      <c r="AI143" s="175"/>
      <c r="AJ143" s="175"/>
      <c r="AK143" s="175"/>
      <c r="AL143" s="179" t="str">
        <f t="shared" si="4"/>
        <v/>
      </c>
      <c r="AM143" s="172" t="str">
        <f t="shared" si="5"/>
        <v/>
      </c>
      <c r="AN143"/>
      <c r="AO143"/>
      <c r="AP143">
        <v>141</v>
      </c>
      <c r="AQ143"/>
      <c r="AR143"/>
      <c r="AS143"/>
      <c r="AT143"/>
      <c r="AU143"/>
      <c r="AV143"/>
      <c r="AW143"/>
      <c r="AX143"/>
      <c r="AY143"/>
      <c r="AZ143"/>
      <c r="BA143"/>
      <c r="BB143"/>
      <c r="BC143"/>
      <c r="BD143"/>
      <c r="BE143"/>
      <c r="BF143"/>
      <c r="BG143"/>
      <c r="BH143"/>
      <c r="BI143"/>
      <c r="BJ143" t="s">
        <v>4346</v>
      </c>
      <c r="BK143" t="s">
        <v>4347</v>
      </c>
      <c r="BL143"/>
      <c r="BM143"/>
      <c r="BN143"/>
      <c r="BO143"/>
      <c r="BP143"/>
      <c r="BQ143"/>
      <c r="BR143"/>
      <c r="BS143"/>
      <c r="BT143" t="s">
        <v>4348</v>
      </c>
      <c r="BU143"/>
      <c r="BV143"/>
      <c r="BW143"/>
      <c r="BX143"/>
      <c r="BY143"/>
      <c r="BZ143"/>
      <c r="CA143"/>
      <c r="CB143"/>
      <c r="CC143"/>
      <c r="CD143"/>
      <c r="CE143"/>
      <c r="CF143"/>
      <c r="CG143"/>
      <c r="CH143"/>
      <c r="CI143"/>
      <c r="CJ143"/>
      <c r="CK143"/>
      <c r="CL143"/>
      <c r="CM143"/>
      <c r="CN143"/>
      <c r="CO143"/>
      <c r="CP143"/>
      <c r="CQ143"/>
      <c r="CR143"/>
      <c r="CS143" t="s">
        <v>4349</v>
      </c>
      <c r="CT143" t="s">
        <v>4350</v>
      </c>
      <c r="CU143"/>
      <c r="CV143"/>
      <c r="CW143"/>
      <c r="CX143"/>
      <c r="CY143"/>
      <c r="CZ143"/>
      <c r="DA143"/>
      <c r="DB143"/>
      <c r="DC143" t="s">
        <v>4351</v>
      </c>
      <c r="DD143"/>
      <c r="DE143"/>
      <c r="DF143"/>
      <c r="DG143"/>
      <c r="DH143"/>
      <c r="DI143"/>
      <c r="DJ143"/>
      <c r="DK143"/>
      <c r="DL143"/>
      <c r="DM143"/>
      <c r="DN143"/>
      <c r="DO143"/>
      <c r="DP143"/>
    </row>
    <row r="144" spans="2:120" ht="15" hidden="1" customHeight="1">
      <c r="AG144"/>
      <c r="AH144" s="175"/>
      <c r="AI144" s="175"/>
      <c r="AJ144" s="175"/>
      <c r="AK144" s="175"/>
      <c r="AL144" s="179" t="str">
        <f t="shared" si="4"/>
        <v/>
      </c>
      <c r="AM144" s="172" t="str">
        <f t="shared" si="5"/>
        <v/>
      </c>
      <c r="AN144"/>
      <c r="AO144"/>
      <c r="AP144">
        <v>142</v>
      </c>
      <c r="AQ144"/>
      <c r="AR144"/>
      <c r="AS144"/>
      <c r="AT144"/>
      <c r="AU144"/>
      <c r="AV144"/>
      <c r="AW144"/>
      <c r="AX144"/>
      <c r="AY144"/>
      <c r="AZ144"/>
      <c r="BA144"/>
      <c r="BB144"/>
      <c r="BC144"/>
      <c r="BD144"/>
      <c r="BE144"/>
      <c r="BF144"/>
      <c r="BG144"/>
      <c r="BH144"/>
      <c r="BI144"/>
      <c r="BJ144" t="s">
        <v>4352</v>
      </c>
      <c r="BK144" t="s">
        <v>4353</v>
      </c>
      <c r="BL144"/>
      <c r="BM144"/>
      <c r="BN144"/>
      <c r="BO144"/>
      <c r="BP144"/>
      <c r="BQ144"/>
      <c r="BR144"/>
      <c r="BS144"/>
      <c r="BT144" t="s">
        <v>4354</v>
      </c>
      <c r="BU144"/>
      <c r="BV144"/>
      <c r="BW144"/>
      <c r="BX144"/>
      <c r="BY144"/>
      <c r="BZ144"/>
      <c r="CA144"/>
      <c r="CB144"/>
      <c r="CC144"/>
      <c r="CD144"/>
      <c r="CE144"/>
      <c r="CF144"/>
      <c r="CG144"/>
      <c r="CH144"/>
      <c r="CI144"/>
      <c r="CJ144"/>
      <c r="CK144"/>
      <c r="CL144"/>
      <c r="CM144"/>
      <c r="CN144"/>
      <c r="CO144"/>
      <c r="CP144"/>
      <c r="CQ144"/>
      <c r="CR144"/>
      <c r="CS144" t="s">
        <v>4355</v>
      </c>
      <c r="CT144" t="s">
        <v>4356</v>
      </c>
      <c r="CU144"/>
      <c r="CV144"/>
      <c r="CW144"/>
      <c r="CX144"/>
      <c r="CY144"/>
      <c r="CZ144"/>
      <c r="DA144"/>
      <c r="DB144"/>
      <c r="DC144" t="s">
        <v>4357</v>
      </c>
      <c r="DD144"/>
      <c r="DE144"/>
      <c r="DF144"/>
      <c r="DG144"/>
      <c r="DH144"/>
      <c r="DI144"/>
      <c r="DJ144"/>
      <c r="DK144"/>
      <c r="DL144"/>
      <c r="DM144"/>
      <c r="DN144"/>
      <c r="DO144"/>
      <c r="DP144"/>
    </row>
    <row r="145" spans="33:120" ht="15" hidden="1" customHeight="1">
      <c r="AG145"/>
      <c r="AH145" s="175"/>
      <c r="AI145" s="175"/>
      <c r="AJ145" s="175"/>
      <c r="AK145" s="175"/>
      <c r="AL145" s="179" t="str">
        <f t="shared" si="4"/>
        <v/>
      </c>
      <c r="AM145" s="172" t="str">
        <f t="shared" si="5"/>
        <v/>
      </c>
      <c r="AN145"/>
      <c r="AO145"/>
      <c r="AP145">
        <v>143</v>
      </c>
      <c r="AQ145"/>
      <c r="AR145"/>
      <c r="AS145"/>
      <c r="AT145"/>
      <c r="AU145"/>
      <c r="AV145"/>
      <c r="AW145"/>
      <c r="AX145"/>
      <c r="AY145"/>
      <c r="AZ145"/>
      <c r="BA145"/>
      <c r="BB145"/>
      <c r="BC145"/>
      <c r="BD145"/>
      <c r="BE145"/>
      <c r="BF145"/>
      <c r="BG145"/>
      <c r="BH145"/>
      <c r="BI145"/>
      <c r="BJ145" t="s">
        <v>4358</v>
      </c>
      <c r="BK145" t="s">
        <v>4359</v>
      </c>
      <c r="BL145"/>
      <c r="BM145"/>
      <c r="BN145"/>
      <c r="BO145"/>
      <c r="BP145"/>
      <c r="BQ145"/>
      <c r="BR145"/>
      <c r="BS145"/>
      <c r="BT145" t="s">
        <v>4360</v>
      </c>
      <c r="BU145"/>
      <c r="BV145"/>
      <c r="BW145"/>
      <c r="BX145"/>
      <c r="BY145"/>
      <c r="BZ145"/>
      <c r="CA145"/>
      <c r="CB145"/>
      <c r="CC145"/>
      <c r="CD145"/>
      <c r="CE145"/>
      <c r="CF145"/>
      <c r="CG145"/>
      <c r="CH145"/>
      <c r="CI145"/>
      <c r="CJ145"/>
      <c r="CK145"/>
      <c r="CL145"/>
      <c r="CM145"/>
      <c r="CN145"/>
      <c r="CO145"/>
      <c r="CP145"/>
      <c r="CQ145"/>
      <c r="CR145"/>
      <c r="CS145" t="s">
        <v>4361</v>
      </c>
      <c r="CT145" t="s">
        <v>4362</v>
      </c>
      <c r="CU145"/>
      <c r="CV145"/>
      <c r="CW145"/>
      <c r="CX145"/>
      <c r="CY145"/>
      <c r="CZ145"/>
      <c r="DA145"/>
      <c r="DB145"/>
      <c r="DC145" t="s">
        <v>4363</v>
      </c>
      <c r="DD145"/>
      <c r="DE145"/>
      <c r="DF145"/>
      <c r="DG145"/>
      <c r="DH145"/>
      <c r="DI145"/>
      <c r="DJ145"/>
      <c r="DK145"/>
      <c r="DL145"/>
      <c r="DM145"/>
      <c r="DN145"/>
      <c r="DO145"/>
      <c r="DP145"/>
    </row>
    <row r="146" spans="33:120" ht="15" hidden="1" customHeight="1">
      <c r="AG146"/>
      <c r="AH146" s="175"/>
      <c r="AI146" s="175"/>
      <c r="AJ146" s="175"/>
      <c r="AK146" s="175"/>
      <c r="AL146" s="179" t="str">
        <f t="shared" si="4"/>
        <v/>
      </c>
      <c r="AM146" s="172" t="str">
        <f t="shared" si="5"/>
        <v/>
      </c>
      <c r="AN146"/>
      <c r="AO146"/>
      <c r="AP146">
        <v>144</v>
      </c>
      <c r="AQ146"/>
      <c r="AR146"/>
      <c r="AS146"/>
      <c r="AT146"/>
      <c r="AU146"/>
      <c r="AV146"/>
      <c r="AW146"/>
      <c r="AX146"/>
      <c r="AY146"/>
      <c r="AZ146"/>
      <c r="BA146"/>
      <c r="BB146"/>
      <c r="BC146"/>
      <c r="BD146"/>
      <c r="BE146"/>
      <c r="BF146"/>
      <c r="BG146"/>
      <c r="BH146"/>
      <c r="BI146"/>
      <c r="BJ146" t="s">
        <v>4364</v>
      </c>
      <c r="BK146" t="s">
        <v>4365</v>
      </c>
      <c r="BL146"/>
      <c r="BM146"/>
      <c r="BN146"/>
      <c r="BO146"/>
      <c r="BP146"/>
      <c r="BQ146"/>
      <c r="BR146"/>
      <c r="BS146"/>
      <c r="BT146" t="s">
        <v>4366</v>
      </c>
      <c r="BU146"/>
      <c r="BV146"/>
      <c r="BW146"/>
      <c r="BX146"/>
      <c r="BY146"/>
      <c r="BZ146"/>
      <c r="CA146"/>
      <c r="CB146"/>
      <c r="CC146"/>
      <c r="CD146"/>
      <c r="CE146"/>
      <c r="CF146"/>
      <c r="CG146"/>
      <c r="CH146"/>
      <c r="CI146"/>
      <c r="CJ146"/>
      <c r="CK146"/>
      <c r="CL146"/>
      <c r="CM146"/>
      <c r="CN146"/>
      <c r="CO146"/>
      <c r="CP146"/>
      <c r="CQ146"/>
      <c r="CR146"/>
      <c r="CS146" t="s">
        <v>4367</v>
      </c>
      <c r="CT146" t="s">
        <v>4368</v>
      </c>
      <c r="CU146"/>
      <c r="CV146"/>
      <c r="CW146"/>
      <c r="CX146"/>
      <c r="CY146"/>
      <c r="CZ146"/>
      <c r="DA146"/>
      <c r="DB146"/>
      <c r="DC146" t="s">
        <v>4369</v>
      </c>
      <c r="DD146"/>
      <c r="DE146"/>
      <c r="DF146"/>
      <c r="DG146"/>
      <c r="DH146"/>
      <c r="DI146"/>
      <c r="DJ146"/>
      <c r="DK146"/>
      <c r="DL146"/>
      <c r="DM146"/>
      <c r="DN146"/>
      <c r="DO146"/>
      <c r="DP146"/>
    </row>
    <row r="147" spans="33:120" ht="15" hidden="1" customHeight="1">
      <c r="AG147"/>
      <c r="AH147" s="175"/>
      <c r="AI147" s="175"/>
      <c r="AJ147" s="175"/>
      <c r="AK147" s="175"/>
      <c r="AL147" s="179" t="str">
        <f t="shared" si="4"/>
        <v/>
      </c>
      <c r="AM147" s="172" t="str">
        <f t="shared" si="5"/>
        <v/>
      </c>
      <c r="AN147"/>
      <c r="AO147"/>
      <c r="AP147">
        <v>145</v>
      </c>
      <c r="AQ147"/>
      <c r="AR147"/>
      <c r="AS147"/>
      <c r="AT147"/>
      <c r="AU147"/>
      <c r="AV147"/>
      <c r="AW147"/>
      <c r="AX147"/>
      <c r="AY147"/>
      <c r="AZ147"/>
      <c r="BA147"/>
      <c r="BB147"/>
      <c r="BC147"/>
      <c r="BD147"/>
      <c r="BE147"/>
      <c r="BF147"/>
      <c r="BG147"/>
      <c r="BH147"/>
      <c r="BI147"/>
      <c r="BJ147" t="s">
        <v>4370</v>
      </c>
      <c r="BK147" t="s">
        <v>4371</v>
      </c>
      <c r="BL147"/>
      <c r="BM147"/>
      <c r="BN147"/>
      <c r="BO147"/>
      <c r="BP147"/>
      <c r="BQ147"/>
      <c r="BR147"/>
      <c r="BS147"/>
      <c r="BT147" t="s">
        <v>4372</v>
      </c>
      <c r="BU147"/>
      <c r="BV147"/>
      <c r="BW147"/>
      <c r="BX147"/>
      <c r="BY147"/>
      <c r="BZ147"/>
      <c r="CA147"/>
      <c r="CB147"/>
      <c r="CC147"/>
      <c r="CD147"/>
      <c r="CE147"/>
      <c r="CF147"/>
      <c r="CG147"/>
      <c r="CH147"/>
      <c r="CI147"/>
      <c r="CJ147"/>
      <c r="CK147"/>
      <c r="CL147"/>
      <c r="CM147"/>
      <c r="CN147"/>
      <c r="CO147"/>
      <c r="CP147"/>
      <c r="CQ147"/>
      <c r="CR147"/>
      <c r="CS147" t="s">
        <v>4373</v>
      </c>
      <c r="CT147" t="s">
        <v>4374</v>
      </c>
      <c r="CU147"/>
      <c r="CV147"/>
      <c r="CW147"/>
      <c r="CX147"/>
      <c r="CY147"/>
      <c r="CZ147"/>
      <c r="DA147"/>
      <c r="DB147"/>
      <c r="DC147" t="s">
        <v>4375</v>
      </c>
      <c r="DD147"/>
      <c r="DE147"/>
      <c r="DF147"/>
      <c r="DG147"/>
      <c r="DH147"/>
      <c r="DI147"/>
      <c r="DJ147"/>
      <c r="DK147"/>
      <c r="DL147"/>
      <c r="DM147"/>
      <c r="DN147"/>
      <c r="DO147"/>
      <c r="DP147"/>
    </row>
    <row r="148" spans="33:120" ht="15" hidden="1" customHeight="1">
      <c r="AG148"/>
      <c r="AH148" s="175"/>
      <c r="AI148" s="175"/>
      <c r="AJ148" s="175"/>
      <c r="AK148" s="175"/>
      <c r="AL148" s="179" t="str">
        <f t="shared" si="4"/>
        <v/>
      </c>
      <c r="AM148" s="172" t="str">
        <f t="shared" si="5"/>
        <v/>
      </c>
      <c r="AN148"/>
      <c r="AO148"/>
      <c r="AP148">
        <v>146</v>
      </c>
      <c r="AQ148"/>
      <c r="AR148"/>
      <c r="AS148"/>
      <c r="AT148"/>
      <c r="AU148"/>
      <c r="AV148"/>
      <c r="AW148"/>
      <c r="AX148"/>
      <c r="AY148"/>
      <c r="AZ148"/>
      <c r="BA148"/>
      <c r="BB148"/>
      <c r="BC148"/>
      <c r="BD148"/>
      <c r="BE148"/>
      <c r="BF148"/>
      <c r="BG148"/>
      <c r="BH148"/>
      <c r="BI148"/>
      <c r="BJ148" t="s">
        <v>4376</v>
      </c>
      <c r="BK148" t="s">
        <v>4377</v>
      </c>
      <c r="BL148"/>
      <c r="BM148"/>
      <c r="BN148"/>
      <c r="BO148"/>
      <c r="BP148"/>
      <c r="BQ148"/>
      <c r="BR148"/>
      <c r="BS148"/>
      <c r="BT148" t="s">
        <v>4378</v>
      </c>
      <c r="BU148"/>
      <c r="BV148"/>
      <c r="BW148"/>
      <c r="BX148"/>
      <c r="BY148"/>
      <c r="BZ148"/>
      <c r="CA148"/>
      <c r="CB148"/>
      <c r="CC148"/>
      <c r="CD148"/>
      <c r="CE148"/>
      <c r="CF148"/>
      <c r="CG148"/>
      <c r="CH148"/>
      <c r="CI148"/>
      <c r="CJ148"/>
      <c r="CK148"/>
      <c r="CL148"/>
      <c r="CM148"/>
      <c r="CN148"/>
      <c r="CO148"/>
      <c r="CP148"/>
      <c r="CQ148"/>
      <c r="CR148"/>
      <c r="CS148" t="s">
        <v>4379</v>
      </c>
      <c r="CT148" t="s">
        <v>4380</v>
      </c>
      <c r="CU148"/>
      <c r="CV148"/>
      <c r="CW148"/>
      <c r="CX148"/>
      <c r="CY148"/>
      <c r="CZ148"/>
      <c r="DA148"/>
      <c r="DB148"/>
      <c r="DC148" t="s">
        <v>4381</v>
      </c>
      <c r="DD148"/>
      <c r="DE148"/>
      <c r="DF148"/>
      <c r="DG148"/>
      <c r="DH148"/>
      <c r="DI148"/>
      <c r="DJ148"/>
      <c r="DK148"/>
      <c r="DL148"/>
      <c r="DM148"/>
      <c r="DN148"/>
      <c r="DO148"/>
      <c r="DP148"/>
    </row>
    <row r="149" spans="33:120" ht="15" hidden="1" customHeight="1">
      <c r="AG149"/>
      <c r="AH149" s="175"/>
      <c r="AI149" s="175"/>
      <c r="AJ149" s="175"/>
      <c r="AK149" s="175"/>
      <c r="AL149" s="179" t="str">
        <f t="shared" si="4"/>
        <v/>
      </c>
      <c r="AM149" s="172" t="str">
        <f t="shared" si="5"/>
        <v/>
      </c>
      <c r="AN149"/>
      <c r="AO149"/>
      <c r="AP149">
        <v>147</v>
      </c>
      <c r="AQ149"/>
      <c r="AR149"/>
      <c r="AS149"/>
      <c r="AT149"/>
      <c r="AU149"/>
      <c r="AV149"/>
      <c r="AW149"/>
      <c r="AX149"/>
      <c r="AY149"/>
      <c r="AZ149"/>
      <c r="BA149"/>
      <c r="BB149"/>
      <c r="BC149"/>
      <c r="BD149"/>
      <c r="BE149"/>
      <c r="BF149"/>
      <c r="BG149"/>
      <c r="BH149"/>
      <c r="BI149"/>
      <c r="BJ149" t="s">
        <v>4382</v>
      </c>
      <c r="BK149" t="s">
        <v>4383</v>
      </c>
      <c r="BL149"/>
      <c r="BM149"/>
      <c r="BN149"/>
      <c r="BO149"/>
      <c r="BP149"/>
      <c r="BQ149"/>
      <c r="BR149"/>
      <c r="BS149"/>
      <c r="BT149" t="s">
        <v>4384</v>
      </c>
      <c r="BU149"/>
      <c r="BV149"/>
      <c r="BW149"/>
      <c r="BX149"/>
      <c r="BY149"/>
      <c r="BZ149"/>
      <c r="CA149"/>
      <c r="CB149"/>
      <c r="CC149"/>
      <c r="CD149"/>
      <c r="CE149"/>
      <c r="CF149"/>
      <c r="CG149"/>
      <c r="CH149"/>
      <c r="CI149"/>
      <c r="CJ149"/>
      <c r="CK149"/>
      <c r="CL149"/>
      <c r="CM149"/>
      <c r="CN149"/>
      <c r="CO149"/>
      <c r="CP149"/>
      <c r="CQ149"/>
      <c r="CR149"/>
      <c r="CS149" t="s">
        <v>4385</v>
      </c>
      <c r="CT149" t="s">
        <v>4386</v>
      </c>
      <c r="CU149"/>
      <c r="CV149"/>
      <c r="CW149"/>
      <c r="CX149"/>
      <c r="CY149"/>
      <c r="CZ149"/>
      <c r="DA149"/>
      <c r="DB149"/>
      <c r="DC149" t="s">
        <v>4387</v>
      </c>
      <c r="DD149"/>
      <c r="DE149"/>
      <c r="DF149"/>
      <c r="DG149"/>
      <c r="DH149"/>
      <c r="DI149"/>
      <c r="DJ149"/>
      <c r="DK149"/>
      <c r="DL149"/>
      <c r="DM149"/>
      <c r="DN149"/>
      <c r="DO149"/>
      <c r="DP149"/>
    </row>
    <row r="150" spans="33:120" ht="15" hidden="1" customHeight="1">
      <c r="AG150"/>
      <c r="AH150" s="175"/>
      <c r="AI150" s="175"/>
      <c r="AJ150" s="175"/>
      <c r="AK150" s="175"/>
      <c r="AL150" s="179" t="str">
        <f t="shared" si="4"/>
        <v/>
      </c>
      <c r="AM150" s="172" t="str">
        <f t="shared" si="5"/>
        <v/>
      </c>
      <c r="AN150"/>
      <c r="AO150"/>
      <c r="AP150">
        <v>148</v>
      </c>
      <c r="AQ150"/>
      <c r="AR150"/>
      <c r="AS150"/>
      <c r="AT150"/>
      <c r="AU150"/>
      <c r="AV150"/>
      <c r="AW150"/>
      <c r="AX150"/>
      <c r="AY150"/>
      <c r="AZ150"/>
      <c r="BA150"/>
      <c r="BB150"/>
      <c r="BC150"/>
      <c r="BD150"/>
      <c r="BE150"/>
      <c r="BF150"/>
      <c r="BG150"/>
      <c r="BH150"/>
      <c r="BI150"/>
      <c r="BJ150" t="s">
        <v>4388</v>
      </c>
      <c r="BK150" t="s">
        <v>4389</v>
      </c>
      <c r="BL150"/>
      <c r="BM150"/>
      <c r="BN150"/>
      <c r="BO150"/>
      <c r="BP150"/>
      <c r="BQ150"/>
      <c r="BR150"/>
      <c r="BS150"/>
      <c r="BT150" t="s">
        <v>4390</v>
      </c>
      <c r="BU150"/>
      <c r="BV150"/>
      <c r="BW150"/>
      <c r="BX150"/>
      <c r="BY150"/>
      <c r="BZ150"/>
      <c r="CA150"/>
      <c r="CB150"/>
      <c r="CC150"/>
      <c r="CD150"/>
      <c r="CE150"/>
      <c r="CF150"/>
      <c r="CG150"/>
      <c r="CH150"/>
      <c r="CI150"/>
      <c r="CJ150"/>
      <c r="CK150"/>
      <c r="CL150"/>
      <c r="CM150"/>
      <c r="CN150"/>
      <c r="CO150"/>
      <c r="CP150"/>
      <c r="CQ150"/>
      <c r="CR150"/>
      <c r="CS150" t="s">
        <v>4391</v>
      </c>
      <c r="CT150" t="s">
        <v>4392</v>
      </c>
      <c r="CU150"/>
      <c r="CV150"/>
      <c r="CW150"/>
      <c r="CX150"/>
      <c r="CY150"/>
      <c r="CZ150"/>
      <c r="DA150"/>
      <c r="DB150"/>
      <c r="DC150" t="s">
        <v>4393</v>
      </c>
      <c r="DD150"/>
      <c r="DE150"/>
      <c r="DF150"/>
      <c r="DG150"/>
      <c r="DH150"/>
      <c r="DI150"/>
      <c r="DJ150"/>
      <c r="DK150"/>
      <c r="DL150"/>
      <c r="DM150"/>
      <c r="DN150"/>
      <c r="DO150"/>
      <c r="DP150"/>
    </row>
    <row r="151" spans="33:120" ht="15" hidden="1" customHeight="1">
      <c r="AG151"/>
      <c r="AH151" s="175"/>
      <c r="AI151" s="175"/>
      <c r="AJ151" s="175"/>
      <c r="AK151" s="175"/>
      <c r="AL151" s="179" t="str">
        <f t="shared" si="4"/>
        <v/>
      </c>
      <c r="AM151" s="172" t="str">
        <f t="shared" si="5"/>
        <v/>
      </c>
      <c r="AN151"/>
      <c r="AO151"/>
      <c r="AP151">
        <v>149</v>
      </c>
      <c r="AQ151"/>
      <c r="AR151"/>
      <c r="AS151"/>
      <c r="AT151"/>
      <c r="AU151"/>
      <c r="AV151"/>
      <c r="AW151"/>
      <c r="AX151"/>
      <c r="AY151"/>
      <c r="AZ151"/>
      <c r="BA151"/>
      <c r="BB151"/>
      <c r="BC151"/>
      <c r="BD151"/>
      <c r="BE151"/>
      <c r="BF151"/>
      <c r="BG151"/>
      <c r="BH151"/>
      <c r="BI151"/>
      <c r="BJ151" t="s">
        <v>4394</v>
      </c>
      <c r="BK151" t="s">
        <v>4395</v>
      </c>
      <c r="BL151"/>
      <c r="BM151"/>
      <c r="BN151"/>
      <c r="BO151"/>
      <c r="BP151"/>
      <c r="BQ151"/>
      <c r="BR151"/>
      <c r="BS151"/>
      <c r="BT151" t="s">
        <v>4396</v>
      </c>
      <c r="BU151"/>
      <c r="BV151"/>
      <c r="BW151"/>
      <c r="BX151"/>
      <c r="BY151"/>
      <c r="BZ151"/>
      <c r="CA151"/>
      <c r="CB151"/>
      <c r="CC151"/>
      <c r="CD151"/>
      <c r="CE151"/>
      <c r="CF151"/>
      <c r="CG151"/>
      <c r="CH151"/>
      <c r="CI151"/>
      <c r="CJ151"/>
      <c r="CK151"/>
      <c r="CL151"/>
      <c r="CM151"/>
      <c r="CN151"/>
      <c r="CO151"/>
      <c r="CP151"/>
      <c r="CQ151"/>
      <c r="CR151"/>
      <c r="CS151" t="s">
        <v>4397</v>
      </c>
      <c r="CT151" t="s">
        <v>4398</v>
      </c>
      <c r="CU151"/>
      <c r="CV151"/>
      <c r="CW151"/>
      <c r="CX151"/>
      <c r="CY151"/>
      <c r="CZ151"/>
      <c r="DA151"/>
      <c r="DB151"/>
      <c r="DC151" t="s">
        <v>4399</v>
      </c>
      <c r="DD151"/>
      <c r="DE151"/>
      <c r="DF151"/>
      <c r="DG151"/>
      <c r="DH151"/>
      <c r="DI151"/>
      <c r="DJ151"/>
      <c r="DK151"/>
      <c r="DL151"/>
      <c r="DM151"/>
      <c r="DN151"/>
      <c r="DO151"/>
      <c r="DP151"/>
    </row>
    <row r="152" spans="33:120" ht="15" hidden="1" customHeight="1">
      <c r="AG152"/>
      <c r="AH152" s="175"/>
      <c r="AI152" s="175"/>
      <c r="AJ152" s="175"/>
      <c r="AK152" s="175"/>
      <c r="AL152" s="179" t="str">
        <f t="shared" si="4"/>
        <v/>
      </c>
      <c r="AM152" s="172" t="str">
        <f t="shared" si="5"/>
        <v/>
      </c>
      <c r="AN152"/>
      <c r="AO152"/>
      <c r="AP152">
        <v>150</v>
      </c>
      <c r="AQ152"/>
      <c r="AR152"/>
      <c r="AS152"/>
      <c r="AT152"/>
      <c r="AU152"/>
      <c r="AV152"/>
      <c r="AW152"/>
      <c r="AX152"/>
      <c r="AY152"/>
      <c r="AZ152"/>
      <c r="BA152"/>
      <c r="BB152"/>
      <c r="BC152"/>
      <c r="BD152"/>
      <c r="BE152"/>
      <c r="BF152"/>
      <c r="BG152"/>
      <c r="BH152"/>
      <c r="BI152"/>
      <c r="BJ152" t="s">
        <v>4400</v>
      </c>
      <c r="BK152" t="s">
        <v>4401</v>
      </c>
      <c r="BL152"/>
      <c r="BM152"/>
      <c r="BN152"/>
      <c r="BO152"/>
      <c r="BP152"/>
      <c r="BQ152"/>
      <c r="BR152"/>
      <c r="BS152"/>
      <c r="BT152" t="s">
        <v>4402</v>
      </c>
      <c r="BU152"/>
      <c r="BV152"/>
      <c r="BW152"/>
      <c r="BX152"/>
      <c r="BY152"/>
      <c r="BZ152"/>
      <c r="CA152"/>
      <c r="CB152"/>
      <c r="CC152"/>
      <c r="CD152"/>
      <c r="CE152"/>
      <c r="CF152"/>
      <c r="CG152"/>
      <c r="CH152"/>
      <c r="CI152"/>
      <c r="CJ152"/>
      <c r="CK152"/>
      <c r="CL152"/>
      <c r="CM152"/>
      <c r="CN152"/>
      <c r="CO152"/>
      <c r="CP152"/>
      <c r="CQ152"/>
      <c r="CR152"/>
      <c r="CS152" t="s">
        <v>4403</v>
      </c>
      <c r="CT152" t="s">
        <v>4404</v>
      </c>
      <c r="CU152"/>
      <c r="CV152"/>
      <c r="CW152"/>
      <c r="CX152"/>
      <c r="CY152"/>
      <c r="CZ152"/>
      <c r="DA152"/>
      <c r="DB152"/>
      <c r="DC152" t="s">
        <v>4405</v>
      </c>
      <c r="DD152"/>
      <c r="DE152"/>
      <c r="DF152"/>
      <c r="DG152"/>
      <c r="DH152"/>
      <c r="DI152"/>
      <c r="DJ152"/>
      <c r="DK152"/>
      <c r="DL152"/>
      <c r="DM152"/>
      <c r="DN152"/>
      <c r="DO152"/>
      <c r="DP152"/>
    </row>
    <row r="153" spans="33:120" ht="15" hidden="1" customHeight="1">
      <c r="AG153"/>
      <c r="AH153" s="175"/>
      <c r="AI153" s="175"/>
      <c r="AJ153" s="175"/>
      <c r="AK153" s="175"/>
      <c r="AL153" s="179" t="str">
        <f t="shared" si="4"/>
        <v/>
      </c>
      <c r="AM153" s="172" t="str">
        <f t="shared" si="5"/>
        <v/>
      </c>
      <c r="AN153"/>
      <c r="AO153"/>
      <c r="AP153">
        <v>151</v>
      </c>
      <c r="AQ153"/>
      <c r="AR153"/>
      <c r="AS153"/>
      <c r="AT153"/>
      <c r="AU153"/>
      <c r="AV153"/>
      <c r="AW153"/>
      <c r="AX153"/>
      <c r="AY153"/>
      <c r="AZ153"/>
      <c r="BA153"/>
      <c r="BB153"/>
      <c r="BC153"/>
      <c r="BD153"/>
      <c r="BE153"/>
      <c r="BF153"/>
      <c r="BG153"/>
      <c r="BH153"/>
      <c r="BI153"/>
      <c r="BJ153" t="s">
        <v>4406</v>
      </c>
      <c r="BK153" t="s">
        <v>4407</v>
      </c>
      <c r="BL153"/>
      <c r="BM153"/>
      <c r="BN153"/>
      <c r="BO153"/>
      <c r="BP153"/>
      <c r="BQ153"/>
      <c r="BR153"/>
      <c r="BS153"/>
      <c r="BT153" t="s">
        <v>4408</v>
      </c>
      <c r="BU153"/>
      <c r="BV153"/>
      <c r="BW153"/>
      <c r="BX153"/>
      <c r="BY153"/>
      <c r="BZ153"/>
      <c r="CA153"/>
      <c r="CB153"/>
      <c r="CC153"/>
      <c r="CD153"/>
      <c r="CE153"/>
      <c r="CF153"/>
      <c r="CG153"/>
      <c r="CH153"/>
      <c r="CI153"/>
      <c r="CJ153"/>
      <c r="CK153"/>
      <c r="CL153"/>
      <c r="CM153"/>
      <c r="CN153"/>
      <c r="CO153"/>
      <c r="CP153"/>
      <c r="CQ153"/>
      <c r="CR153"/>
      <c r="CS153" t="s">
        <v>4409</v>
      </c>
      <c r="CT153" t="s">
        <v>4410</v>
      </c>
      <c r="CU153"/>
      <c r="CV153"/>
      <c r="CW153"/>
      <c r="CX153"/>
      <c r="CY153"/>
      <c r="CZ153"/>
      <c r="DA153"/>
      <c r="DB153"/>
      <c r="DC153" t="s">
        <v>4411</v>
      </c>
      <c r="DD153"/>
      <c r="DE153"/>
      <c r="DF153"/>
      <c r="DG153"/>
      <c r="DH153"/>
      <c r="DI153"/>
      <c r="DJ153"/>
      <c r="DK153"/>
      <c r="DL153"/>
      <c r="DM153"/>
      <c r="DN153"/>
      <c r="DO153"/>
      <c r="DP153"/>
    </row>
    <row r="154" spans="33:120" ht="15" hidden="1" customHeight="1">
      <c r="AG154"/>
      <c r="AH154" s="175"/>
      <c r="AI154" s="175"/>
      <c r="AJ154" s="175"/>
      <c r="AK154" s="175"/>
      <c r="AL154" s="179" t="str">
        <f t="shared" si="4"/>
        <v/>
      </c>
      <c r="AM154" s="172" t="str">
        <f t="shared" si="5"/>
        <v/>
      </c>
      <c r="AN154"/>
      <c r="AO154"/>
      <c r="AP154">
        <v>152</v>
      </c>
      <c r="AQ154"/>
      <c r="AR154"/>
      <c r="AS154"/>
      <c r="AT154"/>
      <c r="AU154"/>
      <c r="AV154"/>
      <c r="AW154"/>
      <c r="AX154"/>
      <c r="AY154"/>
      <c r="AZ154"/>
      <c r="BA154"/>
      <c r="BB154"/>
      <c r="BC154"/>
      <c r="BD154"/>
      <c r="BE154"/>
      <c r="BF154"/>
      <c r="BG154"/>
      <c r="BH154"/>
      <c r="BI154"/>
      <c r="BJ154" t="s">
        <v>4412</v>
      </c>
      <c r="BK154" t="s">
        <v>4413</v>
      </c>
      <c r="BL154"/>
      <c r="BM154"/>
      <c r="BN154"/>
      <c r="BO154"/>
      <c r="BP154"/>
      <c r="BQ154"/>
      <c r="BR154"/>
      <c r="BS154"/>
      <c r="BT154" t="s">
        <v>4414</v>
      </c>
      <c r="BU154"/>
      <c r="BV154"/>
      <c r="BW154"/>
      <c r="BX154"/>
      <c r="BY154"/>
      <c r="BZ154"/>
      <c r="CA154"/>
      <c r="CB154"/>
      <c r="CC154"/>
      <c r="CD154"/>
      <c r="CE154"/>
      <c r="CF154"/>
      <c r="CG154"/>
      <c r="CH154"/>
      <c r="CI154"/>
      <c r="CJ154"/>
      <c r="CK154"/>
      <c r="CL154"/>
      <c r="CM154"/>
      <c r="CN154"/>
      <c r="CO154"/>
      <c r="CP154"/>
      <c r="CQ154"/>
      <c r="CR154"/>
      <c r="CS154" t="s">
        <v>4415</v>
      </c>
      <c r="CT154" t="s">
        <v>4416</v>
      </c>
      <c r="CU154"/>
      <c r="CV154"/>
      <c r="CW154"/>
      <c r="CX154"/>
      <c r="CY154"/>
      <c r="CZ154"/>
      <c r="DA154"/>
      <c r="DB154"/>
      <c r="DC154" t="s">
        <v>4417</v>
      </c>
      <c r="DD154"/>
      <c r="DE154"/>
      <c r="DF154"/>
      <c r="DG154"/>
      <c r="DH154"/>
      <c r="DI154"/>
      <c r="DJ154"/>
      <c r="DK154"/>
      <c r="DL154"/>
      <c r="DM154"/>
      <c r="DN154"/>
      <c r="DO154"/>
      <c r="DP154"/>
    </row>
    <row r="155" spans="33:120" ht="15" hidden="1" customHeight="1">
      <c r="AG155"/>
      <c r="AH155" s="175"/>
      <c r="AI155" s="175"/>
      <c r="AJ155" s="175"/>
      <c r="AK155" s="175"/>
      <c r="AL155" s="179" t="str">
        <f t="shared" si="4"/>
        <v/>
      </c>
      <c r="AM155" s="172" t="str">
        <f t="shared" si="5"/>
        <v/>
      </c>
      <c r="AN155"/>
      <c r="AO155"/>
      <c r="AP155">
        <v>153</v>
      </c>
      <c r="AQ155"/>
      <c r="AR155"/>
      <c r="AS155"/>
      <c r="AT155"/>
      <c r="AU155"/>
      <c r="AV155"/>
      <c r="AW155"/>
      <c r="AX155"/>
      <c r="AY155"/>
      <c r="AZ155"/>
      <c r="BA155"/>
      <c r="BB155"/>
      <c r="BC155"/>
      <c r="BD155"/>
      <c r="BE155"/>
      <c r="BF155"/>
      <c r="BG155"/>
      <c r="BH155"/>
      <c r="BI155"/>
      <c r="BJ155" t="s">
        <v>4418</v>
      </c>
      <c r="BK155" t="s">
        <v>4419</v>
      </c>
      <c r="BL155"/>
      <c r="BM155"/>
      <c r="BN155"/>
      <c r="BO155"/>
      <c r="BP155"/>
      <c r="BQ155"/>
      <c r="BR155"/>
      <c r="BS155"/>
      <c r="BT155" t="s">
        <v>4420</v>
      </c>
      <c r="BU155"/>
      <c r="BV155"/>
      <c r="BW155"/>
      <c r="BX155"/>
      <c r="BY155"/>
      <c r="BZ155"/>
      <c r="CA155"/>
      <c r="CB155"/>
      <c r="CC155"/>
      <c r="CD155"/>
      <c r="CE155"/>
      <c r="CF155"/>
      <c r="CG155"/>
      <c r="CH155"/>
      <c r="CI155"/>
      <c r="CJ155"/>
      <c r="CK155"/>
      <c r="CL155"/>
      <c r="CM155"/>
      <c r="CN155"/>
      <c r="CO155"/>
      <c r="CP155"/>
      <c r="CQ155"/>
      <c r="CR155"/>
      <c r="CS155" t="s">
        <v>4421</v>
      </c>
      <c r="CT155" t="s">
        <v>4422</v>
      </c>
      <c r="CU155"/>
      <c r="CV155"/>
      <c r="CW155"/>
      <c r="CX155"/>
      <c r="CY155"/>
      <c r="CZ155"/>
      <c r="DA155"/>
      <c r="DB155"/>
      <c r="DC155" t="s">
        <v>4423</v>
      </c>
      <c r="DD155"/>
      <c r="DE155"/>
      <c r="DF155"/>
      <c r="DG155"/>
      <c r="DH155"/>
      <c r="DI155"/>
      <c r="DJ155"/>
      <c r="DK155"/>
      <c r="DL155"/>
      <c r="DM155"/>
      <c r="DN155"/>
      <c r="DO155"/>
      <c r="DP155"/>
    </row>
    <row r="156" spans="33:120" ht="15" hidden="1" customHeight="1">
      <c r="AG156"/>
      <c r="AH156" s="175"/>
      <c r="AI156" s="175"/>
      <c r="AJ156" s="175"/>
      <c r="AK156" s="175"/>
      <c r="AL156" s="179" t="str">
        <f t="shared" si="4"/>
        <v/>
      </c>
      <c r="AM156" s="172" t="str">
        <f t="shared" si="5"/>
        <v/>
      </c>
      <c r="AN156"/>
      <c r="AO156"/>
      <c r="AP156">
        <v>154</v>
      </c>
      <c r="AQ156"/>
      <c r="AR156"/>
      <c r="AS156"/>
      <c r="AT156"/>
      <c r="AU156"/>
      <c r="AV156"/>
      <c r="AW156"/>
      <c r="AX156"/>
      <c r="AY156"/>
      <c r="AZ156"/>
      <c r="BA156"/>
      <c r="BB156"/>
      <c r="BC156"/>
      <c r="BD156"/>
      <c r="BE156"/>
      <c r="BF156"/>
      <c r="BG156"/>
      <c r="BH156"/>
      <c r="BI156"/>
      <c r="BJ156" t="s">
        <v>4424</v>
      </c>
      <c r="BK156" t="s">
        <v>4425</v>
      </c>
      <c r="BL156"/>
      <c r="BM156"/>
      <c r="BN156"/>
      <c r="BO156"/>
      <c r="BP156"/>
      <c r="BQ156"/>
      <c r="BR156"/>
      <c r="BS156"/>
      <c r="BT156" t="s">
        <v>4426</v>
      </c>
      <c r="BU156"/>
      <c r="BV156"/>
      <c r="BW156"/>
      <c r="BX156"/>
      <c r="BY156"/>
      <c r="BZ156"/>
      <c r="CA156"/>
      <c r="CB156"/>
      <c r="CC156"/>
      <c r="CD156"/>
      <c r="CE156"/>
      <c r="CF156"/>
      <c r="CG156"/>
      <c r="CH156"/>
      <c r="CI156"/>
      <c r="CJ156"/>
      <c r="CK156"/>
      <c r="CL156"/>
      <c r="CM156"/>
      <c r="CN156"/>
      <c r="CO156"/>
      <c r="CP156"/>
      <c r="CQ156"/>
      <c r="CR156"/>
      <c r="CS156" t="s">
        <v>4427</v>
      </c>
      <c r="CT156" t="s">
        <v>4428</v>
      </c>
      <c r="CU156"/>
      <c r="CV156"/>
      <c r="CW156"/>
      <c r="CX156"/>
      <c r="CY156"/>
      <c r="CZ156"/>
      <c r="DA156"/>
      <c r="DB156"/>
      <c r="DC156" t="s">
        <v>4429</v>
      </c>
      <c r="DD156"/>
      <c r="DE156"/>
      <c r="DF156"/>
      <c r="DG156"/>
      <c r="DH156"/>
      <c r="DI156"/>
      <c r="DJ156"/>
      <c r="DK156"/>
      <c r="DL156"/>
      <c r="DM156"/>
      <c r="DN156"/>
      <c r="DO156"/>
      <c r="DP156"/>
    </row>
    <row r="157" spans="33:120" ht="15" hidden="1" customHeight="1">
      <c r="AG157"/>
      <c r="AH157" s="175"/>
      <c r="AI157" s="175"/>
      <c r="AJ157" s="175"/>
      <c r="AK157" s="175"/>
      <c r="AL157" s="179" t="str">
        <f t="shared" si="4"/>
        <v/>
      </c>
      <c r="AM157" s="172" t="str">
        <f t="shared" si="5"/>
        <v/>
      </c>
      <c r="AN157"/>
      <c r="AO157"/>
      <c r="AP157">
        <v>155</v>
      </c>
      <c r="AQ157"/>
      <c r="AR157"/>
      <c r="AS157"/>
      <c r="AT157"/>
      <c r="AU157"/>
      <c r="AV157"/>
      <c r="AW157"/>
      <c r="AX157"/>
      <c r="AY157"/>
      <c r="AZ157"/>
      <c r="BA157"/>
      <c r="BB157"/>
      <c r="BC157"/>
      <c r="BD157"/>
      <c r="BE157"/>
      <c r="BF157"/>
      <c r="BG157"/>
      <c r="BH157"/>
      <c r="BI157"/>
      <c r="BJ157" t="s">
        <v>4430</v>
      </c>
      <c r="BK157" t="s">
        <v>4431</v>
      </c>
      <c r="BL157"/>
      <c r="BM157"/>
      <c r="BN157"/>
      <c r="BO157"/>
      <c r="BP157"/>
      <c r="BQ157"/>
      <c r="BR157"/>
      <c r="BS157"/>
      <c r="BT157" t="s">
        <v>4432</v>
      </c>
      <c r="BU157"/>
      <c r="BV157"/>
      <c r="BW157"/>
      <c r="BX157"/>
      <c r="BY157"/>
      <c r="BZ157"/>
      <c r="CA157"/>
      <c r="CB157"/>
      <c r="CC157"/>
      <c r="CD157"/>
      <c r="CE157"/>
      <c r="CF157"/>
      <c r="CG157"/>
      <c r="CH157"/>
      <c r="CI157"/>
      <c r="CJ157"/>
      <c r="CK157"/>
      <c r="CL157"/>
      <c r="CM157"/>
      <c r="CN157"/>
      <c r="CO157"/>
      <c r="CP157"/>
      <c r="CQ157"/>
      <c r="CR157"/>
      <c r="CS157" t="s">
        <v>4433</v>
      </c>
      <c r="CT157" t="s">
        <v>4434</v>
      </c>
      <c r="CU157"/>
      <c r="CV157"/>
      <c r="CW157"/>
      <c r="CX157"/>
      <c r="CY157"/>
      <c r="CZ157"/>
      <c r="DA157"/>
      <c r="DB157"/>
      <c r="DC157" t="s">
        <v>4435</v>
      </c>
      <c r="DD157"/>
      <c r="DE157"/>
      <c r="DF157"/>
      <c r="DG157"/>
      <c r="DH157"/>
      <c r="DI157"/>
      <c r="DJ157"/>
      <c r="DK157"/>
      <c r="DL157"/>
      <c r="DM157"/>
      <c r="DN157"/>
      <c r="DO157"/>
      <c r="DP157"/>
    </row>
    <row r="158" spans="33:120" ht="15" hidden="1" customHeight="1">
      <c r="AG158"/>
      <c r="AH158" s="175"/>
      <c r="AI158" s="175"/>
      <c r="AJ158" s="175"/>
      <c r="AK158" s="175"/>
      <c r="AL158" s="179" t="str">
        <f t="shared" si="4"/>
        <v/>
      </c>
      <c r="AM158" s="172" t="str">
        <f t="shared" si="5"/>
        <v/>
      </c>
      <c r="AN158"/>
      <c r="AO158"/>
      <c r="AP158">
        <v>156</v>
      </c>
      <c r="AQ158"/>
      <c r="AR158"/>
      <c r="AS158"/>
      <c r="AT158"/>
      <c r="AU158"/>
      <c r="AV158"/>
      <c r="AW158"/>
      <c r="AX158"/>
      <c r="AY158"/>
      <c r="AZ158"/>
      <c r="BA158"/>
      <c r="BB158"/>
      <c r="BC158"/>
      <c r="BD158"/>
      <c r="BE158"/>
      <c r="BF158"/>
      <c r="BG158"/>
      <c r="BH158"/>
      <c r="BI158"/>
      <c r="BJ158" t="s">
        <v>4436</v>
      </c>
      <c r="BK158" t="s">
        <v>4437</v>
      </c>
      <c r="BL158"/>
      <c r="BM158"/>
      <c r="BN158"/>
      <c r="BO158"/>
      <c r="BP158"/>
      <c r="BQ158"/>
      <c r="BR158"/>
      <c r="BS158"/>
      <c r="BT158" t="s">
        <v>4438</v>
      </c>
      <c r="BU158"/>
      <c r="BV158"/>
      <c r="BW158"/>
      <c r="BX158"/>
      <c r="BY158"/>
      <c r="BZ158"/>
      <c r="CA158"/>
      <c r="CB158"/>
      <c r="CC158"/>
      <c r="CD158"/>
      <c r="CE158"/>
      <c r="CF158"/>
      <c r="CG158"/>
      <c r="CH158"/>
      <c r="CI158"/>
      <c r="CJ158"/>
      <c r="CK158"/>
      <c r="CL158"/>
      <c r="CM158"/>
      <c r="CN158"/>
      <c r="CO158"/>
      <c r="CP158"/>
      <c r="CQ158"/>
      <c r="CR158"/>
      <c r="CS158" t="s">
        <v>4439</v>
      </c>
      <c r="CT158" t="s">
        <v>4440</v>
      </c>
      <c r="CU158"/>
      <c r="CV158"/>
      <c r="CW158"/>
      <c r="CX158"/>
      <c r="CY158"/>
      <c r="CZ158"/>
      <c r="DA158"/>
      <c r="DB158"/>
      <c r="DC158" t="s">
        <v>4441</v>
      </c>
      <c r="DD158"/>
      <c r="DE158"/>
      <c r="DF158"/>
      <c r="DG158"/>
      <c r="DH158"/>
      <c r="DI158"/>
      <c r="DJ158"/>
      <c r="DK158"/>
      <c r="DL158"/>
      <c r="DM158"/>
      <c r="DN158"/>
      <c r="DO158"/>
      <c r="DP158"/>
    </row>
    <row r="159" spans="33:120" ht="15" hidden="1" customHeight="1">
      <c r="AG159"/>
      <c r="AH159" s="175"/>
      <c r="AI159" s="175"/>
      <c r="AJ159" s="175"/>
      <c r="AK159" s="175"/>
      <c r="AL159" s="179" t="str">
        <f t="shared" si="4"/>
        <v/>
      </c>
      <c r="AM159" s="172" t="str">
        <f t="shared" si="5"/>
        <v/>
      </c>
      <c r="AN159"/>
      <c r="AO159"/>
      <c r="AP159">
        <v>157</v>
      </c>
      <c r="AQ159"/>
      <c r="AR159"/>
      <c r="AS159"/>
      <c r="AT159"/>
      <c r="AU159"/>
      <c r="AV159"/>
      <c r="AW159"/>
      <c r="AX159"/>
      <c r="AY159"/>
      <c r="AZ159"/>
      <c r="BA159"/>
      <c r="BB159"/>
      <c r="BC159"/>
      <c r="BD159"/>
      <c r="BE159"/>
      <c r="BF159"/>
      <c r="BG159"/>
      <c r="BH159"/>
      <c r="BI159"/>
      <c r="BJ159" t="s">
        <v>4442</v>
      </c>
      <c r="BK159" t="s">
        <v>4443</v>
      </c>
      <c r="BL159"/>
      <c r="BM159"/>
      <c r="BN159"/>
      <c r="BO159"/>
      <c r="BP159"/>
      <c r="BQ159"/>
      <c r="BR159"/>
      <c r="BS159"/>
      <c r="BT159" t="s">
        <v>4444</v>
      </c>
      <c r="BU159"/>
      <c r="BV159"/>
      <c r="BW159"/>
      <c r="BX159"/>
      <c r="BY159"/>
      <c r="BZ159"/>
      <c r="CA159"/>
      <c r="CB159"/>
      <c r="CC159"/>
      <c r="CD159"/>
      <c r="CE159"/>
      <c r="CF159"/>
      <c r="CG159"/>
      <c r="CH159"/>
      <c r="CI159"/>
      <c r="CJ159"/>
      <c r="CK159"/>
      <c r="CL159"/>
      <c r="CM159"/>
      <c r="CN159"/>
      <c r="CO159"/>
      <c r="CP159"/>
      <c r="CQ159"/>
      <c r="CR159"/>
      <c r="CS159" t="s">
        <v>4445</v>
      </c>
      <c r="CT159" t="s">
        <v>4446</v>
      </c>
      <c r="CU159"/>
      <c r="CV159"/>
      <c r="CW159"/>
      <c r="CX159"/>
      <c r="CY159"/>
      <c r="CZ159"/>
      <c r="DA159"/>
      <c r="DB159"/>
      <c r="DC159" t="s">
        <v>4447</v>
      </c>
      <c r="DD159"/>
      <c r="DE159"/>
      <c r="DF159"/>
      <c r="DG159"/>
      <c r="DH159"/>
      <c r="DI159"/>
      <c r="DJ159"/>
      <c r="DK159"/>
      <c r="DL159"/>
      <c r="DM159"/>
      <c r="DN159"/>
      <c r="DO159"/>
      <c r="DP159"/>
    </row>
    <row r="160" spans="33:120" ht="15" hidden="1" customHeight="1">
      <c r="AG160"/>
      <c r="AH160" s="175"/>
      <c r="AI160" s="175"/>
      <c r="AJ160" s="175"/>
      <c r="AK160" s="175"/>
      <c r="AL160" s="179" t="str">
        <f t="shared" si="4"/>
        <v/>
      </c>
      <c r="AM160" s="172" t="str">
        <f t="shared" si="5"/>
        <v/>
      </c>
      <c r="AN160"/>
      <c r="AO160"/>
      <c r="AP160">
        <v>158</v>
      </c>
      <c r="AQ160"/>
      <c r="AR160"/>
      <c r="AS160"/>
      <c r="AT160"/>
      <c r="AU160"/>
      <c r="AV160"/>
      <c r="AW160"/>
      <c r="AX160"/>
      <c r="AY160"/>
      <c r="AZ160"/>
      <c r="BA160"/>
      <c r="BB160"/>
      <c r="BC160"/>
      <c r="BD160"/>
      <c r="BE160"/>
      <c r="BF160"/>
      <c r="BG160"/>
      <c r="BH160"/>
      <c r="BI160"/>
      <c r="BJ160" t="s">
        <v>4448</v>
      </c>
      <c r="BK160" t="s">
        <v>4449</v>
      </c>
      <c r="BL160"/>
      <c r="BM160"/>
      <c r="BN160"/>
      <c r="BO160"/>
      <c r="BP160"/>
      <c r="BQ160"/>
      <c r="BR160"/>
      <c r="BS160"/>
      <c r="BT160" t="s">
        <v>4450</v>
      </c>
      <c r="BU160"/>
      <c r="BV160"/>
      <c r="BW160"/>
      <c r="BX160"/>
      <c r="BY160"/>
      <c r="BZ160"/>
      <c r="CA160"/>
      <c r="CB160"/>
      <c r="CC160"/>
      <c r="CD160"/>
      <c r="CE160"/>
      <c r="CF160"/>
      <c r="CG160"/>
      <c r="CH160"/>
      <c r="CI160"/>
      <c r="CJ160"/>
      <c r="CK160"/>
      <c r="CL160"/>
      <c r="CM160"/>
      <c r="CN160"/>
      <c r="CO160"/>
      <c r="CP160"/>
      <c r="CQ160"/>
      <c r="CR160"/>
      <c r="CS160" t="s">
        <v>4451</v>
      </c>
      <c r="CT160" t="s">
        <v>4452</v>
      </c>
      <c r="CU160"/>
      <c r="CV160"/>
      <c r="CW160"/>
      <c r="CX160"/>
      <c r="CY160"/>
      <c r="CZ160"/>
      <c r="DA160"/>
      <c r="DB160"/>
      <c r="DC160" t="s">
        <v>4453</v>
      </c>
      <c r="DD160"/>
      <c r="DE160"/>
      <c r="DF160"/>
      <c r="DG160"/>
      <c r="DH160"/>
      <c r="DI160"/>
      <c r="DJ160"/>
      <c r="DK160"/>
      <c r="DL160"/>
      <c r="DM160"/>
      <c r="DN160"/>
      <c r="DO160"/>
      <c r="DP160"/>
    </row>
    <row r="161" spans="33:120" ht="15" hidden="1" customHeight="1">
      <c r="AG161"/>
      <c r="AH161" s="175"/>
      <c r="AI161" s="175"/>
      <c r="AJ161" s="175"/>
      <c r="AK161" s="175"/>
      <c r="AL161" s="179" t="str">
        <f t="shared" si="4"/>
        <v/>
      </c>
      <c r="AM161" s="172" t="str">
        <f t="shared" si="5"/>
        <v/>
      </c>
      <c r="AN161"/>
      <c r="AO161"/>
      <c r="AP161">
        <v>159</v>
      </c>
      <c r="AQ161"/>
      <c r="AR161"/>
      <c r="AS161"/>
      <c r="AT161"/>
      <c r="AU161"/>
      <c r="AV161"/>
      <c r="AW161"/>
      <c r="AX161"/>
      <c r="AY161"/>
      <c r="AZ161"/>
      <c r="BA161"/>
      <c r="BB161"/>
      <c r="BC161"/>
      <c r="BD161"/>
      <c r="BE161"/>
      <c r="BF161"/>
      <c r="BG161"/>
      <c r="BH161"/>
      <c r="BI161"/>
      <c r="BJ161" t="s">
        <v>4454</v>
      </c>
      <c r="BK161" t="s">
        <v>4455</v>
      </c>
      <c r="BL161"/>
      <c r="BM161"/>
      <c r="BN161"/>
      <c r="BO161"/>
      <c r="BP161"/>
      <c r="BQ161"/>
      <c r="BR161"/>
      <c r="BS161"/>
      <c r="BT161" t="s">
        <v>4456</v>
      </c>
      <c r="BU161"/>
      <c r="BV161"/>
      <c r="BW161"/>
      <c r="BX161"/>
      <c r="BY161"/>
      <c r="BZ161"/>
      <c r="CA161"/>
      <c r="CB161"/>
      <c r="CC161"/>
      <c r="CD161"/>
      <c r="CE161"/>
      <c r="CF161"/>
      <c r="CG161"/>
      <c r="CH161"/>
      <c r="CI161"/>
      <c r="CJ161"/>
      <c r="CK161"/>
      <c r="CL161"/>
      <c r="CM161"/>
      <c r="CN161"/>
      <c r="CO161"/>
      <c r="CP161"/>
      <c r="CQ161"/>
      <c r="CR161"/>
      <c r="CS161" t="s">
        <v>4457</v>
      </c>
      <c r="CT161" t="s">
        <v>4458</v>
      </c>
      <c r="CU161"/>
      <c r="CV161"/>
      <c r="CW161"/>
      <c r="CX161"/>
      <c r="CY161"/>
      <c r="CZ161"/>
      <c r="DA161"/>
      <c r="DB161"/>
      <c r="DC161" t="s">
        <v>4459</v>
      </c>
      <c r="DD161"/>
      <c r="DE161"/>
      <c r="DF161"/>
      <c r="DG161"/>
      <c r="DH161"/>
      <c r="DI161"/>
      <c r="DJ161"/>
      <c r="DK161"/>
      <c r="DL161"/>
      <c r="DM161"/>
      <c r="DN161"/>
      <c r="DO161"/>
      <c r="DP161"/>
    </row>
    <row r="162" spans="33:120" ht="15" hidden="1" customHeight="1">
      <c r="AG162"/>
      <c r="AH162" s="175"/>
      <c r="AI162" s="175"/>
      <c r="AJ162" s="175"/>
      <c r="AK162" s="175"/>
      <c r="AL162" s="179" t="str">
        <f t="shared" si="4"/>
        <v/>
      </c>
      <c r="AM162" s="172" t="str">
        <f t="shared" si="5"/>
        <v/>
      </c>
      <c r="AN162"/>
      <c r="AO162"/>
      <c r="AP162">
        <v>160</v>
      </c>
      <c r="AQ162"/>
      <c r="AR162"/>
      <c r="AS162"/>
      <c r="AT162"/>
      <c r="AU162"/>
      <c r="AV162"/>
      <c r="AW162"/>
      <c r="AX162"/>
      <c r="AY162"/>
      <c r="AZ162"/>
      <c r="BA162"/>
      <c r="BB162"/>
      <c r="BC162"/>
      <c r="BD162"/>
      <c r="BE162"/>
      <c r="BF162"/>
      <c r="BG162"/>
      <c r="BH162"/>
      <c r="BI162"/>
      <c r="BJ162" t="s">
        <v>4460</v>
      </c>
      <c r="BK162" t="s">
        <v>4461</v>
      </c>
      <c r="BL162"/>
      <c r="BM162"/>
      <c r="BN162"/>
      <c r="BO162"/>
      <c r="BP162"/>
      <c r="BQ162"/>
      <c r="BR162"/>
      <c r="BS162"/>
      <c r="BT162" t="s">
        <v>4462</v>
      </c>
      <c r="BU162"/>
      <c r="BV162"/>
      <c r="BW162"/>
      <c r="BX162"/>
      <c r="BY162"/>
      <c r="BZ162"/>
      <c r="CA162"/>
      <c r="CB162"/>
      <c r="CC162"/>
      <c r="CD162"/>
      <c r="CE162"/>
      <c r="CF162"/>
      <c r="CG162"/>
      <c r="CH162"/>
      <c r="CI162"/>
      <c r="CJ162"/>
      <c r="CK162"/>
      <c r="CL162"/>
      <c r="CM162"/>
      <c r="CN162"/>
      <c r="CO162"/>
      <c r="CP162"/>
      <c r="CQ162"/>
      <c r="CR162"/>
      <c r="CS162" t="s">
        <v>4463</v>
      </c>
      <c r="CT162" t="s">
        <v>4464</v>
      </c>
      <c r="CU162"/>
      <c r="CV162"/>
      <c r="CW162"/>
      <c r="CX162"/>
      <c r="CY162"/>
      <c r="CZ162"/>
      <c r="DA162"/>
      <c r="DB162"/>
      <c r="DC162" t="s">
        <v>4465</v>
      </c>
      <c r="DD162"/>
      <c r="DE162"/>
      <c r="DF162"/>
      <c r="DG162"/>
      <c r="DH162"/>
      <c r="DI162"/>
      <c r="DJ162"/>
      <c r="DK162"/>
      <c r="DL162"/>
      <c r="DM162"/>
      <c r="DN162"/>
      <c r="DO162"/>
      <c r="DP162"/>
    </row>
    <row r="163" spans="33:120" ht="15" hidden="1" customHeight="1">
      <c r="AG163"/>
      <c r="AH163" s="175"/>
      <c r="AI163" s="175"/>
      <c r="AJ163" s="175"/>
      <c r="AK163" s="175"/>
      <c r="AL163" s="179" t="str">
        <f t="shared" si="4"/>
        <v/>
      </c>
      <c r="AM163" s="172" t="str">
        <f t="shared" si="5"/>
        <v/>
      </c>
      <c r="AN163"/>
      <c r="AO163"/>
      <c r="AP163">
        <v>161</v>
      </c>
      <c r="AQ163"/>
      <c r="AR163"/>
      <c r="AS163"/>
      <c r="AT163"/>
      <c r="AU163"/>
      <c r="AV163"/>
      <c r="AW163"/>
      <c r="AX163"/>
      <c r="AY163"/>
      <c r="AZ163"/>
      <c r="BA163"/>
      <c r="BB163"/>
      <c r="BC163"/>
      <c r="BD163"/>
      <c r="BE163"/>
      <c r="BF163"/>
      <c r="BG163"/>
      <c r="BH163"/>
      <c r="BI163"/>
      <c r="BJ163" t="s">
        <v>4466</v>
      </c>
      <c r="BK163" t="s">
        <v>4467</v>
      </c>
      <c r="BL163"/>
      <c r="BM163"/>
      <c r="BN163"/>
      <c r="BO163"/>
      <c r="BP163"/>
      <c r="BQ163"/>
      <c r="BR163"/>
      <c r="BS163"/>
      <c r="BT163" t="s">
        <v>4468</v>
      </c>
      <c r="BU163"/>
      <c r="BV163"/>
      <c r="BW163"/>
      <c r="BX163"/>
      <c r="BY163"/>
      <c r="BZ163"/>
      <c r="CA163"/>
      <c r="CB163"/>
      <c r="CC163"/>
      <c r="CD163"/>
      <c r="CE163"/>
      <c r="CF163"/>
      <c r="CG163"/>
      <c r="CH163"/>
      <c r="CI163"/>
      <c r="CJ163"/>
      <c r="CK163"/>
      <c r="CL163"/>
      <c r="CM163"/>
      <c r="CN163"/>
      <c r="CO163"/>
      <c r="CP163"/>
      <c r="CQ163"/>
      <c r="CR163"/>
      <c r="CS163" t="s">
        <v>4469</v>
      </c>
      <c r="CT163" t="s">
        <v>4470</v>
      </c>
      <c r="CU163"/>
      <c r="CV163"/>
      <c r="CW163"/>
      <c r="CX163"/>
      <c r="CY163"/>
      <c r="CZ163"/>
      <c r="DA163"/>
      <c r="DB163"/>
      <c r="DC163" t="s">
        <v>4471</v>
      </c>
      <c r="DD163"/>
      <c r="DE163"/>
      <c r="DF163"/>
      <c r="DG163"/>
      <c r="DH163"/>
      <c r="DI163"/>
      <c r="DJ163"/>
      <c r="DK163"/>
      <c r="DL163"/>
      <c r="DM163"/>
      <c r="DN163"/>
      <c r="DO163"/>
      <c r="DP163"/>
    </row>
    <row r="164" spans="33:120" ht="15" hidden="1" customHeight="1">
      <c r="AG164"/>
      <c r="AH164" s="175"/>
      <c r="AI164" s="175"/>
      <c r="AJ164" s="175"/>
      <c r="AK164" s="175"/>
      <c r="AL164" s="179" t="str">
        <f t="shared" si="4"/>
        <v/>
      </c>
      <c r="AM164" s="172" t="str">
        <f t="shared" si="5"/>
        <v/>
      </c>
      <c r="AN164"/>
      <c r="AO164"/>
      <c r="AP164">
        <v>162</v>
      </c>
      <c r="AQ164"/>
      <c r="AR164"/>
      <c r="AS164"/>
      <c r="AT164"/>
      <c r="AU164"/>
      <c r="AV164"/>
      <c r="AW164"/>
      <c r="AX164"/>
      <c r="AY164"/>
      <c r="AZ164"/>
      <c r="BA164"/>
      <c r="BB164"/>
      <c r="BC164"/>
      <c r="BD164"/>
      <c r="BE164"/>
      <c r="BF164"/>
      <c r="BG164"/>
      <c r="BH164"/>
      <c r="BI164"/>
      <c r="BJ164" t="s">
        <v>4472</v>
      </c>
      <c r="BK164" t="s">
        <v>4473</v>
      </c>
      <c r="BL164"/>
      <c r="BM164"/>
      <c r="BN164"/>
      <c r="BO164"/>
      <c r="BP164"/>
      <c r="BQ164"/>
      <c r="BR164"/>
      <c r="BS164"/>
      <c r="BT164" t="s">
        <v>4474</v>
      </c>
      <c r="BU164"/>
      <c r="BV164"/>
      <c r="BW164"/>
      <c r="BX164"/>
      <c r="BY164"/>
      <c r="BZ164"/>
      <c r="CA164"/>
      <c r="CB164"/>
      <c r="CC164"/>
      <c r="CD164"/>
      <c r="CE164"/>
      <c r="CF164"/>
      <c r="CG164"/>
      <c r="CH164"/>
      <c r="CI164"/>
      <c r="CJ164"/>
      <c r="CK164"/>
      <c r="CL164"/>
      <c r="CM164"/>
      <c r="CN164"/>
      <c r="CO164"/>
      <c r="CP164"/>
      <c r="CQ164"/>
      <c r="CR164"/>
      <c r="CS164" t="s">
        <v>4475</v>
      </c>
      <c r="CT164" t="s">
        <v>4476</v>
      </c>
      <c r="CU164"/>
      <c r="CV164"/>
      <c r="CW164"/>
      <c r="CX164"/>
      <c r="CY164"/>
      <c r="CZ164"/>
      <c r="DA164"/>
      <c r="DB164"/>
      <c r="DC164" t="s">
        <v>4477</v>
      </c>
      <c r="DD164"/>
      <c r="DE164"/>
      <c r="DF164"/>
      <c r="DG164"/>
      <c r="DH164"/>
      <c r="DI164"/>
      <c r="DJ164"/>
      <c r="DK164"/>
      <c r="DL164"/>
      <c r="DM164"/>
      <c r="DN164"/>
      <c r="DO164"/>
      <c r="DP164"/>
    </row>
    <row r="165" spans="33:120" ht="15" hidden="1" customHeight="1">
      <c r="AG165"/>
      <c r="AH165" s="175"/>
      <c r="AI165" s="175"/>
      <c r="AJ165" s="175"/>
      <c r="AK165" s="175"/>
      <c r="AL165" s="179" t="str">
        <f t="shared" si="4"/>
        <v/>
      </c>
      <c r="AM165" s="172" t="str">
        <f t="shared" si="5"/>
        <v/>
      </c>
      <c r="AN165"/>
      <c r="AO165"/>
      <c r="AP165">
        <v>163</v>
      </c>
      <c r="AQ165"/>
      <c r="AR165"/>
      <c r="AS165"/>
      <c r="AT165"/>
      <c r="AU165"/>
      <c r="AV165"/>
      <c r="AW165"/>
      <c r="AX165"/>
      <c r="AY165"/>
      <c r="AZ165"/>
      <c r="BA165"/>
      <c r="BB165"/>
      <c r="BC165"/>
      <c r="BD165"/>
      <c r="BE165"/>
      <c r="BF165"/>
      <c r="BG165"/>
      <c r="BH165"/>
      <c r="BI165"/>
      <c r="BJ165" t="s">
        <v>4478</v>
      </c>
      <c r="BK165" t="s">
        <v>4479</v>
      </c>
      <c r="BL165"/>
      <c r="BM165"/>
      <c r="BN165"/>
      <c r="BO165"/>
      <c r="BP165"/>
      <c r="BQ165"/>
      <c r="BR165"/>
      <c r="BS165"/>
      <c r="BT165" t="s">
        <v>4480</v>
      </c>
      <c r="BU165"/>
      <c r="BV165"/>
      <c r="BW165"/>
      <c r="BX165"/>
      <c r="BY165"/>
      <c r="BZ165"/>
      <c r="CA165"/>
      <c r="CB165"/>
      <c r="CC165"/>
      <c r="CD165"/>
      <c r="CE165"/>
      <c r="CF165"/>
      <c r="CG165"/>
      <c r="CH165"/>
      <c r="CI165"/>
      <c r="CJ165"/>
      <c r="CK165"/>
      <c r="CL165"/>
      <c r="CM165"/>
      <c r="CN165"/>
      <c r="CO165"/>
      <c r="CP165"/>
      <c r="CQ165"/>
      <c r="CR165"/>
      <c r="CS165" t="s">
        <v>4481</v>
      </c>
      <c r="CT165" t="s">
        <v>4482</v>
      </c>
      <c r="CU165"/>
      <c r="CV165"/>
      <c r="CW165"/>
      <c r="CX165"/>
      <c r="CY165"/>
      <c r="CZ165"/>
      <c r="DA165"/>
      <c r="DB165"/>
      <c r="DC165" t="s">
        <v>4483</v>
      </c>
      <c r="DD165"/>
      <c r="DE165"/>
      <c r="DF165"/>
      <c r="DG165"/>
      <c r="DH165"/>
      <c r="DI165"/>
      <c r="DJ165"/>
      <c r="DK165"/>
      <c r="DL165"/>
      <c r="DM165"/>
      <c r="DN165"/>
      <c r="DO165"/>
      <c r="DP165"/>
    </row>
    <row r="166" spans="33:120" ht="15" hidden="1" customHeight="1">
      <c r="AG166"/>
      <c r="AH166" s="175"/>
      <c r="AI166" s="175"/>
      <c r="AJ166" s="175"/>
      <c r="AK166" s="175"/>
      <c r="AL166" s="179" t="str">
        <f t="shared" si="4"/>
        <v/>
      </c>
      <c r="AM166" s="172" t="str">
        <f t="shared" si="5"/>
        <v/>
      </c>
      <c r="AN166"/>
      <c r="AO166"/>
      <c r="AP166">
        <v>164</v>
      </c>
      <c r="AQ166"/>
      <c r="AR166"/>
      <c r="AS166"/>
      <c r="AT166"/>
      <c r="AU166"/>
      <c r="AV166"/>
      <c r="AW166"/>
      <c r="AX166"/>
      <c r="AY166"/>
      <c r="AZ166"/>
      <c r="BA166"/>
      <c r="BB166"/>
      <c r="BC166"/>
      <c r="BD166"/>
      <c r="BE166"/>
      <c r="BF166"/>
      <c r="BG166"/>
      <c r="BH166"/>
      <c r="BI166"/>
      <c r="BJ166" t="s">
        <v>4484</v>
      </c>
      <c r="BK166" t="s">
        <v>4485</v>
      </c>
      <c r="BL166"/>
      <c r="BM166"/>
      <c r="BN166"/>
      <c r="BO166"/>
      <c r="BP166"/>
      <c r="BQ166"/>
      <c r="BR166"/>
      <c r="BS166"/>
      <c r="BT166" t="s">
        <v>4486</v>
      </c>
      <c r="BU166"/>
      <c r="BV166"/>
      <c r="BW166"/>
      <c r="BX166"/>
      <c r="BY166"/>
      <c r="BZ166"/>
      <c r="CA166"/>
      <c r="CB166"/>
      <c r="CC166"/>
      <c r="CD166"/>
      <c r="CE166"/>
      <c r="CF166"/>
      <c r="CG166"/>
      <c r="CH166"/>
      <c r="CI166"/>
      <c r="CJ166"/>
      <c r="CK166"/>
      <c r="CL166"/>
      <c r="CM166"/>
      <c r="CN166"/>
      <c r="CO166"/>
      <c r="CP166"/>
      <c r="CQ166"/>
      <c r="CR166"/>
      <c r="CS166" t="s">
        <v>4487</v>
      </c>
      <c r="CT166" t="s">
        <v>4488</v>
      </c>
      <c r="CU166"/>
      <c r="CV166"/>
      <c r="CW166"/>
      <c r="CX166"/>
      <c r="CY166"/>
      <c r="CZ166"/>
      <c r="DA166"/>
      <c r="DB166"/>
      <c r="DC166" t="s">
        <v>4489</v>
      </c>
      <c r="DD166"/>
      <c r="DE166"/>
      <c r="DF166"/>
      <c r="DG166"/>
      <c r="DH166"/>
      <c r="DI166"/>
      <c r="DJ166"/>
      <c r="DK166"/>
      <c r="DL166"/>
      <c r="DM166"/>
      <c r="DN166"/>
      <c r="DO166"/>
      <c r="DP166"/>
    </row>
    <row r="167" spans="33:120" ht="15" hidden="1" customHeight="1">
      <c r="AG167"/>
      <c r="AH167" s="175"/>
      <c r="AI167" s="175"/>
      <c r="AJ167" s="175"/>
      <c r="AK167" s="175"/>
      <c r="AL167" s="179" t="str">
        <f t="shared" si="4"/>
        <v/>
      </c>
      <c r="AM167" s="172" t="str">
        <f t="shared" si="5"/>
        <v/>
      </c>
      <c r="AN167"/>
      <c r="AO167"/>
      <c r="AP167">
        <v>165</v>
      </c>
      <c r="AQ167"/>
      <c r="AR167"/>
      <c r="AS167"/>
      <c r="AT167"/>
      <c r="AU167"/>
      <c r="AV167"/>
      <c r="AW167"/>
      <c r="AX167"/>
      <c r="AY167"/>
      <c r="AZ167"/>
      <c r="BA167"/>
      <c r="BB167"/>
      <c r="BC167"/>
      <c r="BD167"/>
      <c r="BE167"/>
      <c r="BF167"/>
      <c r="BG167"/>
      <c r="BH167"/>
      <c r="BI167"/>
      <c r="BJ167" t="s">
        <v>4490</v>
      </c>
      <c r="BK167" t="s">
        <v>4491</v>
      </c>
      <c r="BL167"/>
      <c r="BM167"/>
      <c r="BN167"/>
      <c r="BO167"/>
      <c r="BP167"/>
      <c r="BQ167"/>
      <c r="BR167"/>
      <c r="BS167"/>
      <c r="BT167" t="s">
        <v>4492</v>
      </c>
      <c r="BU167"/>
      <c r="BV167"/>
      <c r="BW167"/>
      <c r="BX167"/>
      <c r="BY167"/>
      <c r="BZ167"/>
      <c r="CA167"/>
      <c r="CB167"/>
      <c r="CC167"/>
      <c r="CD167"/>
      <c r="CE167"/>
      <c r="CF167"/>
      <c r="CG167"/>
      <c r="CH167"/>
      <c r="CI167"/>
      <c r="CJ167"/>
      <c r="CK167"/>
      <c r="CL167"/>
      <c r="CM167"/>
      <c r="CN167"/>
      <c r="CO167"/>
      <c r="CP167"/>
      <c r="CQ167"/>
      <c r="CR167"/>
      <c r="CS167" t="s">
        <v>4493</v>
      </c>
      <c r="CT167" t="s">
        <v>4494</v>
      </c>
      <c r="CU167"/>
      <c r="CV167"/>
      <c r="CW167"/>
      <c r="CX167"/>
      <c r="CY167"/>
      <c r="CZ167"/>
      <c r="DA167"/>
      <c r="DB167"/>
      <c r="DC167" t="s">
        <v>4495</v>
      </c>
      <c r="DD167"/>
      <c r="DE167"/>
      <c r="DF167"/>
      <c r="DG167"/>
      <c r="DH167"/>
      <c r="DI167"/>
      <c r="DJ167"/>
      <c r="DK167"/>
      <c r="DL167"/>
      <c r="DM167"/>
      <c r="DN167"/>
      <c r="DO167"/>
      <c r="DP167"/>
    </row>
    <row r="168" spans="33:120" ht="15" hidden="1" customHeight="1">
      <c r="AG168"/>
      <c r="AH168" s="175"/>
      <c r="AI168" s="175"/>
      <c r="AJ168" s="175"/>
      <c r="AK168" s="175"/>
      <c r="AL168" s="179" t="str">
        <f t="shared" si="4"/>
        <v/>
      </c>
      <c r="AM168" s="172" t="str">
        <f t="shared" si="5"/>
        <v/>
      </c>
      <c r="AN168"/>
      <c r="AO168"/>
      <c r="AP168">
        <v>166</v>
      </c>
      <c r="AQ168"/>
      <c r="AR168"/>
      <c r="AS168"/>
      <c r="AT168"/>
      <c r="AU168"/>
      <c r="AV168"/>
      <c r="AW168"/>
      <c r="AX168"/>
      <c r="AY168"/>
      <c r="AZ168"/>
      <c r="BA168"/>
      <c r="BB168"/>
      <c r="BC168"/>
      <c r="BD168"/>
      <c r="BE168"/>
      <c r="BF168"/>
      <c r="BG168"/>
      <c r="BH168"/>
      <c r="BI168"/>
      <c r="BJ168" t="s">
        <v>4496</v>
      </c>
      <c r="BK168" t="s">
        <v>4497</v>
      </c>
      <c r="BL168"/>
      <c r="BM168"/>
      <c r="BN168"/>
      <c r="BO168"/>
      <c r="BP168"/>
      <c r="BQ168"/>
      <c r="BR168"/>
      <c r="BS168"/>
      <c r="BT168" t="s">
        <v>4498</v>
      </c>
      <c r="BU168"/>
      <c r="BV168"/>
      <c r="BW168"/>
      <c r="BX168"/>
      <c r="BY168"/>
      <c r="BZ168"/>
      <c r="CA168"/>
      <c r="CB168"/>
      <c r="CC168"/>
      <c r="CD168"/>
      <c r="CE168"/>
      <c r="CF168"/>
      <c r="CG168"/>
      <c r="CH168"/>
      <c r="CI168"/>
      <c r="CJ168"/>
      <c r="CK168"/>
      <c r="CL168"/>
      <c r="CM168"/>
      <c r="CN168"/>
      <c r="CO168"/>
      <c r="CP168"/>
      <c r="CQ168"/>
      <c r="CR168"/>
      <c r="CS168" t="s">
        <v>4499</v>
      </c>
      <c r="CT168" t="s">
        <v>4500</v>
      </c>
      <c r="CU168"/>
      <c r="CV168"/>
      <c r="CW168"/>
      <c r="CX168"/>
      <c r="CY168"/>
      <c r="CZ168"/>
      <c r="DA168"/>
      <c r="DB168"/>
      <c r="DC168" t="s">
        <v>4501</v>
      </c>
      <c r="DD168"/>
      <c r="DE168"/>
      <c r="DF168"/>
      <c r="DG168"/>
      <c r="DH168"/>
      <c r="DI168"/>
      <c r="DJ168"/>
      <c r="DK168"/>
      <c r="DL168"/>
      <c r="DM168"/>
      <c r="DN168"/>
      <c r="DO168"/>
      <c r="DP168"/>
    </row>
    <row r="169" spans="33:120" ht="15" hidden="1" customHeight="1">
      <c r="AG169"/>
      <c r="AH169" s="175"/>
      <c r="AI169" s="175"/>
      <c r="AJ169" s="175"/>
      <c r="AK169" s="175"/>
      <c r="AL169" s="179" t="str">
        <f t="shared" si="4"/>
        <v/>
      </c>
      <c r="AM169" s="172" t="str">
        <f t="shared" si="5"/>
        <v/>
      </c>
      <c r="AN169"/>
      <c r="AO169"/>
      <c r="AP169">
        <v>167</v>
      </c>
      <c r="AQ169"/>
      <c r="AR169"/>
      <c r="AS169"/>
      <c r="AT169"/>
      <c r="AU169"/>
      <c r="AV169"/>
      <c r="AW169"/>
      <c r="AX169"/>
      <c r="AY169"/>
      <c r="AZ169"/>
      <c r="BA169"/>
      <c r="BB169"/>
      <c r="BC169"/>
      <c r="BD169"/>
      <c r="BE169"/>
      <c r="BF169"/>
      <c r="BG169"/>
      <c r="BH169"/>
      <c r="BI169"/>
      <c r="BJ169" t="s">
        <v>4502</v>
      </c>
      <c r="BK169" t="s">
        <v>4503</v>
      </c>
      <c r="BL169"/>
      <c r="BM169"/>
      <c r="BN169"/>
      <c r="BO169"/>
      <c r="BP169"/>
      <c r="BQ169"/>
      <c r="BR169"/>
      <c r="BS169"/>
      <c r="BT169" t="s">
        <v>4504</v>
      </c>
      <c r="BU169"/>
      <c r="BV169"/>
      <c r="BW169"/>
      <c r="BX169"/>
      <c r="BY169"/>
      <c r="BZ169"/>
      <c r="CA169"/>
      <c r="CB169"/>
      <c r="CC169"/>
      <c r="CD169"/>
      <c r="CE169"/>
      <c r="CF169"/>
      <c r="CG169"/>
      <c r="CH169"/>
      <c r="CI169"/>
      <c r="CJ169"/>
      <c r="CK169"/>
      <c r="CL169"/>
      <c r="CM169"/>
      <c r="CN169"/>
      <c r="CO169"/>
      <c r="CP169"/>
      <c r="CQ169"/>
      <c r="CR169"/>
      <c r="CS169" t="s">
        <v>4505</v>
      </c>
      <c r="CT169" t="s">
        <v>4506</v>
      </c>
      <c r="CU169"/>
      <c r="CV169"/>
      <c r="CW169"/>
      <c r="CX169"/>
      <c r="CY169"/>
      <c r="CZ169"/>
      <c r="DA169"/>
      <c r="DB169"/>
      <c r="DC169" t="s">
        <v>4507</v>
      </c>
      <c r="DD169"/>
      <c r="DE169"/>
      <c r="DF169"/>
      <c r="DG169"/>
      <c r="DH169"/>
      <c r="DI169"/>
      <c r="DJ169"/>
      <c r="DK169"/>
      <c r="DL169"/>
      <c r="DM169"/>
      <c r="DN169"/>
      <c r="DO169"/>
      <c r="DP169"/>
    </row>
    <row r="170" spans="33:120" ht="15" hidden="1" customHeight="1">
      <c r="AG170"/>
      <c r="AH170" s="175"/>
      <c r="AI170" s="175"/>
      <c r="AJ170" s="175"/>
      <c r="AK170" s="175"/>
      <c r="AL170" s="179" t="str">
        <f t="shared" si="4"/>
        <v/>
      </c>
      <c r="AM170" s="172" t="str">
        <f t="shared" si="5"/>
        <v/>
      </c>
      <c r="AN170"/>
      <c r="AO170"/>
      <c r="AP170">
        <v>168</v>
      </c>
      <c r="AQ170"/>
      <c r="AR170"/>
      <c r="AS170"/>
      <c r="AT170"/>
      <c r="AU170"/>
      <c r="AV170"/>
      <c r="AW170"/>
      <c r="AX170"/>
      <c r="AY170"/>
      <c r="AZ170"/>
      <c r="BA170"/>
      <c r="BB170"/>
      <c r="BC170"/>
      <c r="BD170"/>
      <c r="BE170"/>
      <c r="BF170"/>
      <c r="BG170"/>
      <c r="BH170"/>
      <c r="BI170"/>
      <c r="BJ170" t="s">
        <v>4508</v>
      </c>
      <c r="BK170" t="s">
        <v>4509</v>
      </c>
      <c r="BL170"/>
      <c r="BM170"/>
      <c r="BN170"/>
      <c r="BO170"/>
      <c r="BP170"/>
      <c r="BQ170"/>
      <c r="BR170"/>
      <c r="BS170"/>
      <c r="BT170" t="s">
        <v>4510</v>
      </c>
      <c r="BU170"/>
      <c r="BV170"/>
      <c r="BW170"/>
      <c r="BX170"/>
      <c r="BY170"/>
      <c r="BZ170"/>
      <c r="CA170"/>
      <c r="CB170"/>
      <c r="CC170"/>
      <c r="CD170"/>
      <c r="CE170"/>
      <c r="CF170"/>
      <c r="CG170"/>
      <c r="CH170"/>
      <c r="CI170"/>
      <c r="CJ170"/>
      <c r="CK170"/>
      <c r="CL170"/>
      <c r="CM170"/>
      <c r="CN170"/>
      <c r="CO170"/>
      <c r="CP170"/>
      <c r="CQ170"/>
      <c r="CR170"/>
      <c r="CS170" t="s">
        <v>4511</v>
      </c>
      <c r="CT170" t="s">
        <v>4512</v>
      </c>
      <c r="CU170"/>
      <c r="CV170"/>
      <c r="CW170"/>
      <c r="CX170"/>
      <c r="CY170"/>
      <c r="CZ170"/>
      <c r="DA170"/>
      <c r="DB170"/>
      <c r="DC170" t="s">
        <v>4512</v>
      </c>
      <c r="DD170"/>
      <c r="DE170"/>
      <c r="DF170"/>
      <c r="DG170"/>
      <c r="DH170"/>
      <c r="DI170"/>
      <c r="DJ170"/>
      <c r="DK170"/>
      <c r="DL170"/>
      <c r="DM170"/>
      <c r="DN170"/>
      <c r="DO170"/>
      <c r="DP170"/>
    </row>
    <row r="171" spans="33:120" ht="15" hidden="1" customHeight="1">
      <c r="AG171"/>
      <c r="AH171" s="175"/>
      <c r="AI171" s="175"/>
      <c r="AJ171" s="175"/>
      <c r="AK171" s="175"/>
      <c r="AL171" s="179" t="str">
        <f t="shared" si="4"/>
        <v/>
      </c>
      <c r="AM171" s="172" t="str">
        <f t="shared" si="5"/>
        <v/>
      </c>
      <c r="AN171"/>
      <c r="AO171"/>
      <c r="AP171">
        <v>169</v>
      </c>
      <c r="AQ171"/>
      <c r="AR171"/>
      <c r="AS171"/>
      <c r="AT171"/>
      <c r="AU171"/>
      <c r="AV171"/>
      <c r="AW171"/>
      <c r="AX171"/>
      <c r="AY171"/>
      <c r="AZ171"/>
      <c r="BA171"/>
      <c r="BB171"/>
      <c r="BC171"/>
      <c r="BD171"/>
      <c r="BE171"/>
      <c r="BF171"/>
      <c r="BG171"/>
      <c r="BH171"/>
      <c r="BI171"/>
      <c r="BJ171" t="s">
        <v>4513</v>
      </c>
      <c r="BK171" t="s">
        <v>4514</v>
      </c>
      <c r="BL171"/>
      <c r="BM171"/>
      <c r="BN171"/>
      <c r="BO171"/>
      <c r="BP171"/>
      <c r="BQ171"/>
      <c r="BR171"/>
      <c r="BS171"/>
      <c r="BT171" t="s">
        <v>4515</v>
      </c>
      <c r="BU171"/>
      <c r="BV171"/>
      <c r="BW171"/>
      <c r="BX171"/>
      <c r="BY171"/>
      <c r="BZ171"/>
      <c r="CA171"/>
      <c r="CB171"/>
      <c r="CC171"/>
      <c r="CD171"/>
      <c r="CE171"/>
      <c r="CF171"/>
      <c r="CG171"/>
      <c r="CH171"/>
      <c r="CI171"/>
      <c r="CJ171"/>
      <c r="CK171"/>
      <c r="CL171"/>
      <c r="CM171"/>
      <c r="CN171"/>
      <c r="CO171"/>
      <c r="CP171"/>
      <c r="CQ171"/>
      <c r="CR171"/>
      <c r="CS171" t="s">
        <v>4516</v>
      </c>
      <c r="CT171" t="s">
        <v>4517</v>
      </c>
      <c r="CU171"/>
      <c r="CV171"/>
      <c r="CW171"/>
      <c r="CX171"/>
      <c r="CY171"/>
      <c r="CZ171"/>
      <c r="DA171"/>
      <c r="DB171"/>
      <c r="DC171" t="s">
        <v>3841</v>
      </c>
      <c r="DD171"/>
      <c r="DE171"/>
      <c r="DF171"/>
      <c r="DG171"/>
      <c r="DH171"/>
      <c r="DI171"/>
      <c r="DJ171"/>
      <c r="DK171"/>
      <c r="DL171"/>
      <c r="DM171"/>
      <c r="DN171"/>
      <c r="DO171"/>
      <c r="DP171"/>
    </row>
    <row r="172" spans="33:120" ht="15" hidden="1" customHeight="1">
      <c r="AG172"/>
      <c r="AH172" s="175"/>
      <c r="AI172" s="175"/>
      <c r="AJ172" s="175"/>
      <c r="AK172" s="175"/>
      <c r="AL172" s="179" t="str">
        <f t="shared" si="4"/>
        <v/>
      </c>
      <c r="AM172" s="172" t="str">
        <f t="shared" si="5"/>
        <v/>
      </c>
      <c r="AN172"/>
      <c r="AO172"/>
      <c r="AP172">
        <v>170</v>
      </c>
      <c r="AQ172"/>
      <c r="AR172"/>
      <c r="AS172"/>
      <c r="AT172"/>
      <c r="AU172"/>
      <c r="AV172"/>
      <c r="AW172"/>
      <c r="AX172"/>
      <c r="AY172"/>
      <c r="AZ172"/>
      <c r="BA172"/>
      <c r="BB172"/>
      <c r="BC172"/>
      <c r="BD172"/>
      <c r="BE172"/>
      <c r="BF172"/>
      <c r="BG172"/>
      <c r="BH172"/>
      <c r="BI172"/>
      <c r="BJ172" t="s">
        <v>4518</v>
      </c>
      <c r="BK172" t="s">
        <v>4519</v>
      </c>
      <c r="BL172"/>
      <c r="BM172"/>
      <c r="BN172"/>
      <c r="BO172"/>
      <c r="BP172"/>
      <c r="BQ172"/>
      <c r="BR172"/>
      <c r="BS172"/>
      <c r="BT172" t="s">
        <v>4520</v>
      </c>
      <c r="BU172"/>
      <c r="BV172"/>
      <c r="BW172"/>
      <c r="BX172"/>
      <c r="BY172"/>
      <c r="BZ172"/>
      <c r="CA172"/>
      <c r="CB172"/>
      <c r="CC172"/>
      <c r="CD172"/>
      <c r="CE172"/>
      <c r="CF172"/>
      <c r="CG172"/>
      <c r="CH172"/>
      <c r="CI172"/>
      <c r="CJ172"/>
      <c r="CK172"/>
      <c r="CL172"/>
      <c r="CM172"/>
      <c r="CN172"/>
      <c r="CO172"/>
      <c r="CP172"/>
      <c r="CQ172"/>
      <c r="CR172"/>
      <c r="CS172" t="s">
        <v>4521</v>
      </c>
      <c r="CT172" t="s">
        <v>4522</v>
      </c>
      <c r="CU172"/>
      <c r="CV172"/>
      <c r="CW172"/>
      <c r="CX172"/>
      <c r="CY172"/>
      <c r="CZ172"/>
      <c r="DA172"/>
      <c r="DB172"/>
      <c r="DC172" t="s">
        <v>4523</v>
      </c>
      <c r="DD172"/>
      <c r="DE172"/>
      <c r="DF172"/>
      <c r="DG172"/>
      <c r="DH172"/>
      <c r="DI172"/>
      <c r="DJ172"/>
      <c r="DK172"/>
      <c r="DL172"/>
      <c r="DM172"/>
      <c r="DN172"/>
      <c r="DO172"/>
      <c r="DP172"/>
    </row>
    <row r="173" spans="33:120" ht="15" hidden="1" customHeight="1">
      <c r="AG173"/>
      <c r="AH173" s="175"/>
      <c r="AI173" s="175"/>
      <c r="AJ173" s="175"/>
      <c r="AK173" s="175"/>
      <c r="AL173" s="179" t="str">
        <f t="shared" si="4"/>
        <v/>
      </c>
      <c r="AM173" s="172" t="str">
        <f t="shared" si="5"/>
        <v/>
      </c>
      <c r="AN173"/>
      <c r="AO173"/>
      <c r="AP173">
        <v>171</v>
      </c>
      <c r="AQ173"/>
      <c r="AR173"/>
      <c r="AS173"/>
      <c r="AT173"/>
      <c r="AU173"/>
      <c r="AV173"/>
      <c r="AW173"/>
      <c r="AX173"/>
      <c r="AY173"/>
      <c r="AZ173"/>
      <c r="BA173"/>
      <c r="BB173"/>
      <c r="BC173"/>
      <c r="BD173"/>
      <c r="BE173"/>
      <c r="BF173"/>
      <c r="BG173"/>
      <c r="BH173"/>
      <c r="BI173"/>
      <c r="BJ173" t="s">
        <v>4524</v>
      </c>
      <c r="BK173" t="s">
        <v>4525</v>
      </c>
      <c r="BL173"/>
      <c r="BM173"/>
      <c r="BN173"/>
      <c r="BO173"/>
      <c r="BP173"/>
      <c r="BQ173"/>
      <c r="BR173"/>
      <c r="BS173"/>
      <c r="BT173" t="s">
        <v>4526</v>
      </c>
      <c r="BU173"/>
      <c r="BV173"/>
      <c r="BW173"/>
      <c r="BX173"/>
      <c r="BY173"/>
      <c r="BZ173"/>
      <c r="CA173"/>
      <c r="CB173"/>
      <c r="CC173"/>
      <c r="CD173"/>
      <c r="CE173"/>
      <c r="CF173"/>
      <c r="CG173"/>
      <c r="CH173"/>
      <c r="CI173"/>
      <c r="CJ173"/>
      <c r="CK173"/>
      <c r="CL173"/>
      <c r="CM173"/>
      <c r="CN173"/>
      <c r="CO173"/>
      <c r="CP173"/>
      <c r="CQ173"/>
      <c r="CR173"/>
      <c r="CS173" t="s">
        <v>4527</v>
      </c>
      <c r="CT173" t="s">
        <v>4528</v>
      </c>
      <c r="CU173"/>
      <c r="CV173"/>
      <c r="CW173"/>
      <c r="CX173"/>
      <c r="CY173"/>
      <c r="CZ173"/>
      <c r="DA173"/>
      <c r="DB173"/>
      <c r="DC173" t="s">
        <v>4529</v>
      </c>
      <c r="DD173"/>
      <c r="DE173"/>
      <c r="DF173"/>
      <c r="DG173"/>
      <c r="DH173"/>
      <c r="DI173"/>
      <c r="DJ173"/>
      <c r="DK173"/>
      <c r="DL173"/>
      <c r="DM173"/>
      <c r="DN173"/>
      <c r="DO173"/>
      <c r="DP173"/>
    </row>
    <row r="174" spans="33:120" ht="15" hidden="1" customHeight="1">
      <c r="AG174"/>
      <c r="AH174" s="175"/>
      <c r="AI174" s="175"/>
      <c r="AJ174" s="175"/>
      <c r="AK174" s="175"/>
      <c r="AL174" s="179" t="str">
        <f t="shared" si="4"/>
        <v/>
      </c>
      <c r="AM174" s="172" t="str">
        <f t="shared" si="5"/>
        <v/>
      </c>
      <c r="AN174"/>
      <c r="AO174"/>
      <c r="AP174">
        <v>172</v>
      </c>
      <c r="AQ174"/>
      <c r="AR174"/>
      <c r="AS174"/>
      <c r="AT174"/>
      <c r="AU174"/>
      <c r="AV174"/>
      <c r="AW174"/>
      <c r="AX174"/>
      <c r="AY174"/>
      <c r="AZ174"/>
      <c r="BA174"/>
      <c r="BB174"/>
      <c r="BC174"/>
      <c r="BD174"/>
      <c r="BE174"/>
      <c r="BF174"/>
      <c r="BG174"/>
      <c r="BH174"/>
      <c r="BI174"/>
      <c r="BJ174" t="s">
        <v>4530</v>
      </c>
      <c r="BK174" t="s">
        <v>4531</v>
      </c>
      <c r="BL174"/>
      <c r="BM174"/>
      <c r="BN174"/>
      <c r="BO174"/>
      <c r="BP174"/>
      <c r="BQ174"/>
      <c r="BR174"/>
      <c r="BS174"/>
      <c r="BT174" t="s">
        <v>4532</v>
      </c>
      <c r="BU174"/>
      <c r="BV174"/>
      <c r="BW174"/>
      <c r="BX174"/>
      <c r="BY174"/>
      <c r="BZ174"/>
      <c r="CA174"/>
      <c r="CB174"/>
      <c r="CC174"/>
      <c r="CD174"/>
      <c r="CE174"/>
      <c r="CF174"/>
      <c r="CG174"/>
      <c r="CH174"/>
      <c r="CI174"/>
      <c r="CJ174"/>
      <c r="CK174"/>
      <c r="CL174"/>
      <c r="CM174"/>
      <c r="CN174"/>
      <c r="CO174"/>
      <c r="CP174"/>
      <c r="CQ174"/>
      <c r="CR174"/>
      <c r="CS174" t="s">
        <v>4533</v>
      </c>
      <c r="CT174" t="s">
        <v>4534</v>
      </c>
      <c r="CU174"/>
      <c r="CV174"/>
      <c r="CW174"/>
      <c r="CX174"/>
      <c r="CY174"/>
      <c r="CZ174"/>
      <c r="DA174"/>
      <c r="DB174"/>
      <c r="DC174" t="s">
        <v>4535</v>
      </c>
      <c r="DD174"/>
      <c r="DE174"/>
      <c r="DF174"/>
      <c r="DG174"/>
      <c r="DH174"/>
      <c r="DI174"/>
      <c r="DJ174"/>
      <c r="DK174"/>
      <c r="DL174"/>
      <c r="DM174"/>
      <c r="DN174"/>
      <c r="DO174"/>
      <c r="DP174"/>
    </row>
    <row r="175" spans="33:120" ht="15" hidden="1" customHeight="1">
      <c r="AG175"/>
      <c r="AH175" s="175"/>
      <c r="AI175" s="175"/>
      <c r="AJ175" s="175"/>
      <c r="AK175" s="175"/>
      <c r="AL175" s="179" t="str">
        <f t="shared" si="4"/>
        <v/>
      </c>
      <c r="AM175" s="172" t="str">
        <f t="shared" si="5"/>
        <v/>
      </c>
      <c r="AN175"/>
      <c r="AO175"/>
      <c r="AP175">
        <v>173</v>
      </c>
      <c r="AQ175"/>
      <c r="AR175"/>
      <c r="AS175"/>
      <c r="AT175"/>
      <c r="AU175"/>
      <c r="AV175"/>
      <c r="AW175"/>
      <c r="AX175"/>
      <c r="AY175"/>
      <c r="AZ175"/>
      <c r="BA175"/>
      <c r="BB175"/>
      <c r="BC175"/>
      <c r="BD175"/>
      <c r="BE175"/>
      <c r="BF175"/>
      <c r="BG175"/>
      <c r="BH175"/>
      <c r="BI175"/>
      <c r="BJ175" t="s">
        <v>4536</v>
      </c>
      <c r="BK175" t="s">
        <v>4537</v>
      </c>
      <c r="BL175"/>
      <c r="BM175"/>
      <c r="BN175"/>
      <c r="BO175"/>
      <c r="BP175"/>
      <c r="BQ175"/>
      <c r="BR175"/>
      <c r="BS175"/>
      <c r="BT175" t="s">
        <v>4538</v>
      </c>
      <c r="BU175"/>
      <c r="BV175"/>
      <c r="BW175"/>
      <c r="BX175"/>
      <c r="BY175"/>
      <c r="BZ175"/>
      <c r="CA175"/>
      <c r="CB175"/>
      <c r="CC175"/>
      <c r="CD175"/>
      <c r="CE175"/>
      <c r="CF175"/>
      <c r="CG175"/>
      <c r="CH175"/>
      <c r="CI175"/>
      <c r="CJ175"/>
      <c r="CK175"/>
      <c r="CL175"/>
      <c r="CM175"/>
      <c r="CN175"/>
      <c r="CO175"/>
      <c r="CP175"/>
      <c r="CQ175"/>
      <c r="CR175"/>
      <c r="CS175" t="s">
        <v>4539</v>
      </c>
      <c r="CT175" t="s">
        <v>4540</v>
      </c>
      <c r="CU175"/>
      <c r="CV175"/>
      <c r="CW175"/>
      <c r="CX175"/>
      <c r="CY175"/>
      <c r="CZ175"/>
      <c r="DA175"/>
      <c r="DB175"/>
      <c r="DC175" t="s">
        <v>4541</v>
      </c>
      <c r="DD175"/>
      <c r="DE175"/>
      <c r="DF175"/>
      <c r="DG175"/>
      <c r="DH175"/>
      <c r="DI175"/>
      <c r="DJ175"/>
      <c r="DK175"/>
      <c r="DL175"/>
      <c r="DM175"/>
      <c r="DN175"/>
      <c r="DO175"/>
      <c r="DP175"/>
    </row>
    <row r="176" spans="33:120" ht="15" hidden="1" customHeight="1">
      <c r="AG176"/>
      <c r="AH176" s="175"/>
      <c r="AI176" s="175"/>
      <c r="AJ176" s="175"/>
      <c r="AK176" s="175"/>
      <c r="AL176" s="179" t="str">
        <f t="shared" si="4"/>
        <v/>
      </c>
      <c r="AM176" s="172" t="str">
        <f t="shared" si="5"/>
        <v/>
      </c>
      <c r="AN176"/>
      <c r="AO176"/>
      <c r="AP176">
        <v>174</v>
      </c>
      <c r="AQ176"/>
      <c r="AR176"/>
      <c r="AS176"/>
      <c r="AT176"/>
      <c r="AU176"/>
      <c r="AV176"/>
      <c r="AW176"/>
      <c r="AX176"/>
      <c r="AY176"/>
      <c r="AZ176"/>
      <c r="BA176"/>
      <c r="BB176"/>
      <c r="BC176"/>
      <c r="BD176"/>
      <c r="BE176"/>
      <c r="BF176"/>
      <c r="BG176"/>
      <c r="BH176"/>
      <c r="BI176"/>
      <c r="BJ176" t="s">
        <v>4542</v>
      </c>
      <c r="BK176" t="s">
        <v>4543</v>
      </c>
      <c r="BL176"/>
      <c r="BM176"/>
      <c r="BN176"/>
      <c r="BO176"/>
      <c r="BP176"/>
      <c r="BQ176"/>
      <c r="BR176"/>
      <c r="BS176"/>
      <c r="BT176" t="s">
        <v>4544</v>
      </c>
      <c r="BU176"/>
      <c r="BV176"/>
      <c r="BW176"/>
      <c r="BX176"/>
      <c r="BY176"/>
      <c r="BZ176"/>
      <c r="CA176"/>
      <c r="CB176"/>
      <c r="CC176"/>
      <c r="CD176"/>
      <c r="CE176"/>
      <c r="CF176"/>
      <c r="CG176"/>
      <c r="CH176"/>
      <c r="CI176"/>
      <c r="CJ176"/>
      <c r="CK176"/>
      <c r="CL176"/>
      <c r="CM176"/>
      <c r="CN176"/>
      <c r="CO176"/>
      <c r="CP176"/>
      <c r="CQ176"/>
      <c r="CR176"/>
      <c r="CS176" t="s">
        <v>4545</v>
      </c>
      <c r="CT176" t="s">
        <v>4546</v>
      </c>
      <c r="CU176"/>
      <c r="CV176"/>
      <c r="CW176"/>
      <c r="CX176"/>
      <c r="CY176"/>
      <c r="CZ176"/>
      <c r="DA176"/>
      <c r="DB176"/>
      <c r="DC176" t="s">
        <v>4547</v>
      </c>
      <c r="DD176"/>
      <c r="DE176"/>
      <c r="DF176"/>
      <c r="DG176"/>
      <c r="DH176"/>
      <c r="DI176"/>
      <c r="DJ176"/>
      <c r="DK176"/>
      <c r="DL176"/>
      <c r="DM176"/>
      <c r="DN176"/>
      <c r="DO176"/>
      <c r="DP176"/>
    </row>
    <row r="177" spans="33:120" ht="15" hidden="1" customHeight="1">
      <c r="AG177"/>
      <c r="AH177" s="175"/>
      <c r="AI177" s="175"/>
      <c r="AJ177" s="175"/>
      <c r="AK177" s="175"/>
      <c r="AL177" s="179" t="str">
        <f t="shared" si="4"/>
        <v/>
      </c>
      <c r="AM177" s="172" t="str">
        <f t="shared" si="5"/>
        <v/>
      </c>
      <c r="AN177"/>
      <c r="AO177"/>
      <c r="AP177">
        <v>175</v>
      </c>
      <c r="AQ177"/>
      <c r="AR177"/>
      <c r="AS177"/>
      <c r="AT177"/>
      <c r="AU177"/>
      <c r="AV177"/>
      <c r="AW177"/>
      <c r="AX177"/>
      <c r="AY177"/>
      <c r="AZ177"/>
      <c r="BA177"/>
      <c r="BB177"/>
      <c r="BC177"/>
      <c r="BD177"/>
      <c r="BE177"/>
      <c r="BF177"/>
      <c r="BG177"/>
      <c r="BH177"/>
      <c r="BI177"/>
      <c r="BJ177" t="s">
        <v>4548</v>
      </c>
      <c r="BK177" t="s">
        <v>4549</v>
      </c>
      <c r="BL177"/>
      <c r="BM177"/>
      <c r="BN177"/>
      <c r="BO177"/>
      <c r="BP177"/>
      <c r="BQ177"/>
      <c r="BR177"/>
      <c r="BS177"/>
      <c r="BT177" t="s">
        <v>4550</v>
      </c>
      <c r="BU177"/>
      <c r="BV177"/>
      <c r="BW177"/>
      <c r="BX177"/>
      <c r="BY177"/>
      <c r="BZ177"/>
      <c r="CA177"/>
      <c r="CB177"/>
      <c r="CC177"/>
      <c r="CD177"/>
      <c r="CE177"/>
      <c r="CF177"/>
      <c r="CG177"/>
      <c r="CH177"/>
      <c r="CI177"/>
      <c r="CJ177"/>
      <c r="CK177"/>
      <c r="CL177"/>
      <c r="CM177"/>
      <c r="CN177"/>
      <c r="CO177"/>
      <c r="CP177"/>
      <c r="CQ177"/>
      <c r="CR177"/>
      <c r="CS177" t="s">
        <v>4551</v>
      </c>
      <c r="CT177" t="s">
        <v>4552</v>
      </c>
      <c r="CU177"/>
      <c r="CV177"/>
      <c r="CW177"/>
      <c r="CX177"/>
      <c r="CY177"/>
      <c r="CZ177"/>
      <c r="DA177"/>
      <c r="DB177"/>
      <c r="DC177" t="s">
        <v>2573</v>
      </c>
      <c r="DD177"/>
      <c r="DE177"/>
      <c r="DF177"/>
      <c r="DG177"/>
      <c r="DH177"/>
      <c r="DI177"/>
      <c r="DJ177"/>
      <c r="DK177"/>
      <c r="DL177"/>
      <c r="DM177"/>
      <c r="DN177"/>
      <c r="DO177"/>
      <c r="DP177"/>
    </row>
    <row r="178" spans="33:120" ht="15" hidden="1" customHeight="1">
      <c r="AG178"/>
      <c r="AH178" s="175"/>
      <c r="AI178" s="175"/>
      <c r="AJ178" s="175"/>
      <c r="AK178" s="175"/>
      <c r="AL178" s="179" t="str">
        <f t="shared" si="4"/>
        <v/>
      </c>
      <c r="AM178" s="172" t="str">
        <f t="shared" si="5"/>
        <v/>
      </c>
      <c r="AN178"/>
      <c r="AO178"/>
      <c r="AP178">
        <v>176</v>
      </c>
      <c r="AQ178"/>
      <c r="AR178"/>
      <c r="AS178"/>
      <c r="AT178"/>
      <c r="AU178"/>
      <c r="AV178"/>
      <c r="AW178"/>
      <c r="AX178"/>
      <c r="AY178"/>
      <c r="AZ178"/>
      <c r="BA178"/>
      <c r="BB178"/>
      <c r="BC178"/>
      <c r="BD178"/>
      <c r="BE178"/>
      <c r="BF178"/>
      <c r="BG178"/>
      <c r="BH178"/>
      <c r="BI178"/>
      <c r="BJ178" t="s">
        <v>4553</v>
      </c>
      <c r="BK178" t="s">
        <v>4554</v>
      </c>
      <c r="BL178"/>
      <c r="BM178"/>
      <c r="BN178"/>
      <c r="BO178"/>
      <c r="BP178"/>
      <c r="BQ178"/>
      <c r="BR178"/>
      <c r="BS178"/>
      <c r="BT178" t="s">
        <v>4555</v>
      </c>
      <c r="BU178"/>
      <c r="BV178"/>
      <c r="BW178"/>
      <c r="BX178"/>
      <c r="BY178"/>
      <c r="BZ178"/>
      <c r="CA178"/>
      <c r="CB178"/>
      <c r="CC178"/>
      <c r="CD178"/>
      <c r="CE178"/>
      <c r="CF178"/>
      <c r="CG178"/>
      <c r="CH178"/>
      <c r="CI178"/>
      <c r="CJ178"/>
      <c r="CK178"/>
      <c r="CL178"/>
      <c r="CM178"/>
      <c r="CN178"/>
      <c r="CO178"/>
      <c r="CP178"/>
      <c r="CQ178"/>
      <c r="CR178"/>
      <c r="CS178" t="s">
        <v>4556</v>
      </c>
      <c r="CT178" t="s">
        <v>4557</v>
      </c>
      <c r="CU178"/>
      <c r="CV178"/>
      <c r="CW178"/>
      <c r="CX178"/>
      <c r="CY178"/>
      <c r="CZ178"/>
      <c r="DA178"/>
      <c r="DB178"/>
      <c r="DC178" t="s">
        <v>4558</v>
      </c>
      <c r="DD178"/>
      <c r="DE178"/>
      <c r="DF178"/>
      <c r="DG178"/>
      <c r="DH178"/>
      <c r="DI178"/>
      <c r="DJ178"/>
      <c r="DK178"/>
      <c r="DL178"/>
      <c r="DM178"/>
      <c r="DN178"/>
      <c r="DO178"/>
      <c r="DP178"/>
    </row>
    <row r="179" spans="33:120" ht="15" hidden="1" customHeight="1">
      <c r="AG179"/>
      <c r="AH179" s="175"/>
      <c r="AI179" s="175"/>
      <c r="AJ179" s="175"/>
      <c r="AK179" s="175"/>
      <c r="AL179" s="179" t="str">
        <f t="shared" si="4"/>
        <v/>
      </c>
      <c r="AM179" s="172" t="str">
        <f t="shared" si="5"/>
        <v/>
      </c>
      <c r="AN179"/>
      <c r="AO179"/>
      <c r="AP179">
        <v>177</v>
      </c>
      <c r="AQ179"/>
      <c r="AR179"/>
      <c r="AS179"/>
      <c r="AT179"/>
      <c r="AU179"/>
      <c r="AV179"/>
      <c r="AW179"/>
      <c r="AX179"/>
      <c r="AY179"/>
      <c r="AZ179"/>
      <c r="BA179"/>
      <c r="BB179"/>
      <c r="BC179"/>
      <c r="BD179"/>
      <c r="BE179"/>
      <c r="BF179"/>
      <c r="BG179"/>
      <c r="BH179"/>
      <c r="BI179"/>
      <c r="BJ179" t="s">
        <v>4559</v>
      </c>
      <c r="BK179" t="s">
        <v>4560</v>
      </c>
      <c r="BL179"/>
      <c r="BM179"/>
      <c r="BN179"/>
      <c r="BO179"/>
      <c r="BP179"/>
      <c r="BQ179"/>
      <c r="BR179"/>
      <c r="BS179"/>
      <c r="BT179" t="s">
        <v>4561</v>
      </c>
      <c r="BU179"/>
      <c r="BV179"/>
      <c r="BW179"/>
      <c r="BX179"/>
      <c r="BY179"/>
      <c r="BZ179"/>
      <c r="CA179"/>
      <c r="CB179"/>
      <c r="CC179"/>
      <c r="CD179"/>
      <c r="CE179"/>
      <c r="CF179"/>
      <c r="CG179"/>
      <c r="CH179"/>
      <c r="CI179"/>
      <c r="CJ179"/>
      <c r="CK179"/>
      <c r="CL179"/>
      <c r="CM179"/>
      <c r="CN179"/>
      <c r="CO179"/>
      <c r="CP179"/>
      <c r="CQ179"/>
      <c r="CR179"/>
      <c r="CS179" t="s">
        <v>4562</v>
      </c>
      <c r="CT179" t="s">
        <v>4563</v>
      </c>
      <c r="CU179"/>
      <c r="CV179"/>
      <c r="CW179"/>
      <c r="CX179"/>
      <c r="CY179"/>
      <c r="CZ179"/>
      <c r="DA179"/>
      <c r="DB179"/>
      <c r="DC179" t="s">
        <v>4564</v>
      </c>
      <c r="DD179"/>
      <c r="DE179"/>
      <c r="DF179"/>
      <c r="DG179"/>
      <c r="DH179"/>
      <c r="DI179"/>
      <c r="DJ179"/>
      <c r="DK179"/>
      <c r="DL179"/>
      <c r="DM179"/>
      <c r="DN179"/>
      <c r="DO179"/>
      <c r="DP179"/>
    </row>
    <row r="180" spans="33:120" ht="15" hidden="1" customHeight="1">
      <c r="AG180"/>
      <c r="AH180" s="175"/>
      <c r="AI180" s="175"/>
      <c r="AJ180" s="175"/>
      <c r="AK180" s="175"/>
      <c r="AL180" s="179" t="str">
        <f t="shared" si="4"/>
        <v/>
      </c>
      <c r="AM180" s="172" t="str">
        <f t="shared" si="5"/>
        <v/>
      </c>
      <c r="AN180"/>
      <c r="AO180"/>
      <c r="AP180">
        <v>178</v>
      </c>
      <c r="AQ180"/>
      <c r="AR180"/>
      <c r="AS180"/>
      <c r="AT180"/>
      <c r="AU180"/>
      <c r="AV180"/>
      <c r="AW180"/>
      <c r="AX180"/>
      <c r="AY180"/>
      <c r="AZ180"/>
      <c r="BA180"/>
      <c r="BB180"/>
      <c r="BC180"/>
      <c r="BD180"/>
      <c r="BE180"/>
      <c r="BF180"/>
      <c r="BG180"/>
      <c r="BH180"/>
      <c r="BI180"/>
      <c r="BJ180" t="s">
        <v>4565</v>
      </c>
      <c r="BK180" t="s">
        <v>4566</v>
      </c>
      <c r="BL180"/>
      <c r="BM180"/>
      <c r="BN180"/>
      <c r="BO180"/>
      <c r="BP180"/>
      <c r="BQ180"/>
      <c r="BR180"/>
      <c r="BS180"/>
      <c r="BT180" t="s">
        <v>4567</v>
      </c>
      <c r="BU180"/>
      <c r="BV180"/>
      <c r="BW180"/>
      <c r="BX180"/>
      <c r="BY180"/>
      <c r="BZ180"/>
      <c r="CA180"/>
      <c r="CB180"/>
      <c r="CC180"/>
      <c r="CD180"/>
      <c r="CE180"/>
      <c r="CF180"/>
      <c r="CG180"/>
      <c r="CH180"/>
      <c r="CI180"/>
      <c r="CJ180"/>
      <c r="CK180"/>
      <c r="CL180"/>
      <c r="CM180"/>
      <c r="CN180"/>
      <c r="CO180"/>
      <c r="CP180"/>
      <c r="CQ180"/>
      <c r="CR180"/>
      <c r="CS180" t="s">
        <v>4568</v>
      </c>
      <c r="CT180" t="s">
        <v>4569</v>
      </c>
      <c r="CU180"/>
      <c r="CV180"/>
      <c r="CW180"/>
      <c r="CX180"/>
      <c r="CY180"/>
      <c r="CZ180"/>
      <c r="DA180"/>
      <c r="DB180"/>
      <c r="DC180" t="s">
        <v>4570</v>
      </c>
      <c r="DD180"/>
      <c r="DE180"/>
      <c r="DF180"/>
      <c r="DG180"/>
      <c r="DH180"/>
      <c r="DI180"/>
      <c r="DJ180"/>
      <c r="DK180"/>
      <c r="DL180"/>
      <c r="DM180"/>
      <c r="DN180"/>
      <c r="DO180"/>
      <c r="DP180"/>
    </row>
    <row r="181" spans="33:120" ht="15" hidden="1" customHeight="1">
      <c r="AG181"/>
      <c r="AH181" s="175"/>
      <c r="AI181" s="175"/>
      <c r="AJ181" s="175"/>
      <c r="AK181" s="175"/>
      <c r="AL181" s="179" t="str">
        <f t="shared" si="4"/>
        <v/>
      </c>
      <c r="AM181" s="172" t="str">
        <f t="shared" si="5"/>
        <v/>
      </c>
      <c r="AN181"/>
      <c r="AO181"/>
      <c r="AP181">
        <v>179</v>
      </c>
      <c r="AQ181"/>
      <c r="AR181"/>
      <c r="AS181"/>
      <c r="AT181"/>
      <c r="AU181"/>
      <c r="AV181"/>
      <c r="AW181"/>
      <c r="AX181"/>
      <c r="AY181"/>
      <c r="AZ181"/>
      <c r="BA181"/>
      <c r="BB181"/>
      <c r="BC181"/>
      <c r="BD181"/>
      <c r="BE181"/>
      <c r="BF181"/>
      <c r="BG181"/>
      <c r="BH181"/>
      <c r="BI181"/>
      <c r="BJ181" t="s">
        <v>4571</v>
      </c>
      <c r="BK181" t="s">
        <v>4572</v>
      </c>
      <c r="BL181"/>
      <c r="BM181"/>
      <c r="BN181"/>
      <c r="BO181"/>
      <c r="BP181"/>
      <c r="BQ181"/>
      <c r="BR181"/>
      <c r="BS181"/>
      <c r="BT181" t="s">
        <v>4573</v>
      </c>
      <c r="BU181"/>
      <c r="BV181"/>
      <c r="BW181"/>
      <c r="BX181"/>
      <c r="BY181"/>
      <c r="BZ181"/>
      <c r="CA181"/>
      <c r="CB181"/>
      <c r="CC181"/>
      <c r="CD181"/>
      <c r="CE181"/>
      <c r="CF181"/>
      <c r="CG181"/>
      <c r="CH181"/>
      <c r="CI181"/>
      <c r="CJ181"/>
      <c r="CK181"/>
      <c r="CL181"/>
      <c r="CM181"/>
      <c r="CN181"/>
      <c r="CO181"/>
      <c r="CP181"/>
      <c r="CQ181"/>
      <c r="CR181"/>
      <c r="CS181" t="s">
        <v>4574</v>
      </c>
      <c r="CT181" t="s">
        <v>4575</v>
      </c>
      <c r="CU181"/>
      <c r="CV181"/>
      <c r="CW181"/>
      <c r="CX181"/>
      <c r="CY181"/>
      <c r="CZ181"/>
      <c r="DA181"/>
      <c r="DB181"/>
      <c r="DC181" t="s">
        <v>4576</v>
      </c>
      <c r="DD181"/>
      <c r="DE181"/>
      <c r="DF181"/>
      <c r="DG181"/>
      <c r="DH181"/>
      <c r="DI181"/>
      <c r="DJ181"/>
      <c r="DK181"/>
      <c r="DL181"/>
      <c r="DM181"/>
      <c r="DN181"/>
      <c r="DO181"/>
      <c r="DP181"/>
    </row>
    <row r="182" spans="33:120" ht="15" hidden="1" customHeight="1">
      <c r="AG182"/>
      <c r="AH182" s="175"/>
      <c r="AI182" s="175"/>
      <c r="AJ182" s="175"/>
      <c r="AK182" s="175"/>
      <c r="AL182" s="179" t="str">
        <f t="shared" si="4"/>
        <v/>
      </c>
      <c r="AM182" s="172" t="str">
        <f t="shared" si="5"/>
        <v/>
      </c>
      <c r="AN182"/>
      <c r="AO182"/>
      <c r="AP182">
        <v>180</v>
      </c>
      <c r="AQ182"/>
      <c r="AR182"/>
      <c r="AS182"/>
      <c r="AT182"/>
      <c r="AU182"/>
      <c r="AV182"/>
      <c r="AW182"/>
      <c r="AX182"/>
      <c r="AY182"/>
      <c r="AZ182"/>
      <c r="BA182"/>
      <c r="BB182"/>
      <c r="BC182"/>
      <c r="BD182"/>
      <c r="BE182"/>
      <c r="BF182"/>
      <c r="BG182"/>
      <c r="BH182"/>
      <c r="BI182"/>
      <c r="BJ182" t="s">
        <v>4577</v>
      </c>
      <c r="BK182" t="s">
        <v>4578</v>
      </c>
      <c r="BL182"/>
      <c r="BM182"/>
      <c r="BN182"/>
      <c r="BO182"/>
      <c r="BP182"/>
      <c r="BQ182"/>
      <c r="BR182"/>
      <c r="BS182"/>
      <c r="BT182" t="s">
        <v>4579</v>
      </c>
      <c r="BU182"/>
      <c r="BV182"/>
      <c r="BW182"/>
      <c r="BX182"/>
      <c r="BY182"/>
      <c r="BZ182"/>
      <c r="CA182"/>
      <c r="CB182"/>
      <c r="CC182"/>
      <c r="CD182"/>
      <c r="CE182"/>
      <c r="CF182"/>
      <c r="CG182"/>
      <c r="CH182"/>
      <c r="CI182"/>
      <c r="CJ182"/>
      <c r="CK182"/>
      <c r="CL182"/>
      <c r="CM182"/>
      <c r="CN182"/>
      <c r="CO182"/>
      <c r="CP182"/>
      <c r="CQ182"/>
      <c r="CR182"/>
      <c r="CS182" t="s">
        <v>4580</v>
      </c>
      <c r="CT182" t="s">
        <v>4581</v>
      </c>
      <c r="CU182"/>
      <c r="CV182"/>
      <c r="CW182"/>
      <c r="CX182"/>
      <c r="CY182"/>
      <c r="CZ182"/>
      <c r="DA182"/>
      <c r="DB182"/>
      <c r="DC182" t="s">
        <v>4582</v>
      </c>
      <c r="DD182"/>
      <c r="DE182"/>
      <c r="DF182"/>
      <c r="DG182"/>
      <c r="DH182"/>
      <c r="DI182"/>
      <c r="DJ182"/>
      <c r="DK182"/>
      <c r="DL182"/>
      <c r="DM182"/>
      <c r="DN182"/>
      <c r="DO182"/>
      <c r="DP182"/>
    </row>
    <row r="183" spans="33:120" ht="15" hidden="1" customHeight="1">
      <c r="AG183"/>
      <c r="AH183" s="175"/>
      <c r="AI183" s="175"/>
      <c r="AJ183" s="175"/>
      <c r="AK183" s="175"/>
      <c r="AL183" s="179" t="str">
        <f t="shared" si="4"/>
        <v/>
      </c>
      <c r="AM183" s="172" t="str">
        <f t="shared" si="5"/>
        <v/>
      </c>
      <c r="AN183"/>
      <c r="AO183"/>
      <c r="AP183">
        <v>181</v>
      </c>
      <c r="AQ183"/>
      <c r="AR183"/>
      <c r="AS183"/>
      <c r="AT183"/>
      <c r="AU183"/>
      <c r="AV183"/>
      <c r="AW183"/>
      <c r="AX183"/>
      <c r="AY183"/>
      <c r="AZ183"/>
      <c r="BA183"/>
      <c r="BB183"/>
      <c r="BC183"/>
      <c r="BD183"/>
      <c r="BE183"/>
      <c r="BF183"/>
      <c r="BG183"/>
      <c r="BH183"/>
      <c r="BI183"/>
      <c r="BJ183" t="s">
        <v>4583</v>
      </c>
      <c r="BK183" t="s">
        <v>4584</v>
      </c>
      <c r="BL183"/>
      <c r="BM183"/>
      <c r="BN183"/>
      <c r="BO183"/>
      <c r="BP183"/>
      <c r="BQ183"/>
      <c r="BR183"/>
      <c r="BS183"/>
      <c r="BT183" t="s">
        <v>4585</v>
      </c>
      <c r="BU183"/>
      <c r="BV183"/>
      <c r="BW183"/>
      <c r="BX183"/>
      <c r="BY183"/>
      <c r="BZ183"/>
      <c r="CA183"/>
      <c r="CB183"/>
      <c r="CC183"/>
      <c r="CD183"/>
      <c r="CE183"/>
      <c r="CF183"/>
      <c r="CG183"/>
      <c r="CH183"/>
      <c r="CI183"/>
      <c r="CJ183"/>
      <c r="CK183"/>
      <c r="CL183"/>
      <c r="CM183"/>
      <c r="CN183"/>
      <c r="CO183"/>
      <c r="CP183"/>
      <c r="CQ183"/>
      <c r="CR183"/>
      <c r="CS183" t="s">
        <v>4586</v>
      </c>
      <c r="CT183" t="s">
        <v>4587</v>
      </c>
      <c r="CU183"/>
      <c r="CV183"/>
      <c r="CW183"/>
      <c r="CX183"/>
      <c r="CY183"/>
      <c r="CZ183"/>
      <c r="DA183"/>
      <c r="DB183"/>
      <c r="DC183" t="s">
        <v>4588</v>
      </c>
      <c r="DD183"/>
      <c r="DE183"/>
      <c r="DF183"/>
      <c r="DG183"/>
      <c r="DH183"/>
      <c r="DI183"/>
      <c r="DJ183"/>
      <c r="DK183"/>
      <c r="DL183"/>
      <c r="DM183"/>
      <c r="DN183"/>
      <c r="DO183"/>
      <c r="DP183"/>
    </row>
    <row r="184" spans="33:120" ht="15" hidden="1" customHeight="1">
      <c r="AG184"/>
      <c r="AH184" s="175"/>
      <c r="AI184" s="175"/>
      <c r="AJ184" s="175"/>
      <c r="AK184" s="175"/>
      <c r="AL184" s="179" t="str">
        <f t="shared" si="4"/>
        <v/>
      </c>
      <c r="AM184" s="172" t="str">
        <f t="shared" si="5"/>
        <v/>
      </c>
      <c r="AN184"/>
      <c r="AO184"/>
      <c r="AP184">
        <v>182</v>
      </c>
      <c r="AQ184"/>
      <c r="AR184"/>
      <c r="AS184"/>
      <c r="AT184"/>
      <c r="AU184"/>
      <c r="AV184"/>
      <c r="AW184"/>
      <c r="AX184"/>
      <c r="AY184"/>
      <c r="AZ184"/>
      <c r="BA184"/>
      <c r="BB184"/>
      <c r="BC184"/>
      <c r="BD184"/>
      <c r="BE184"/>
      <c r="BF184"/>
      <c r="BG184"/>
      <c r="BH184"/>
      <c r="BI184"/>
      <c r="BJ184" t="s">
        <v>4589</v>
      </c>
      <c r="BK184" t="s">
        <v>4590</v>
      </c>
      <c r="BL184"/>
      <c r="BM184"/>
      <c r="BN184"/>
      <c r="BO184"/>
      <c r="BP184"/>
      <c r="BQ184"/>
      <c r="BR184"/>
      <c r="BS184"/>
      <c r="BT184" t="s">
        <v>4591</v>
      </c>
      <c r="BU184"/>
      <c r="BV184"/>
      <c r="BW184"/>
      <c r="BX184"/>
      <c r="BY184"/>
      <c r="BZ184"/>
      <c r="CA184"/>
      <c r="CB184"/>
      <c r="CC184"/>
      <c r="CD184"/>
      <c r="CE184"/>
      <c r="CF184"/>
      <c r="CG184"/>
      <c r="CH184"/>
      <c r="CI184"/>
      <c r="CJ184"/>
      <c r="CK184"/>
      <c r="CL184"/>
      <c r="CM184"/>
      <c r="CN184"/>
      <c r="CO184"/>
      <c r="CP184"/>
      <c r="CQ184"/>
      <c r="CR184"/>
      <c r="CS184" t="s">
        <v>4592</v>
      </c>
      <c r="CT184" t="s">
        <v>4593</v>
      </c>
      <c r="CU184"/>
      <c r="CV184"/>
      <c r="CW184"/>
      <c r="CX184"/>
      <c r="CY184"/>
      <c r="CZ184"/>
      <c r="DA184"/>
      <c r="DB184"/>
      <c r="DC184" t="s">
        <v>4594</v>
      </c>
      <c r="DD184"/>
      <c r="DE184"/>
      <c r="DF184"/>
      <c r="DG184"/>
      <c r="DH184"/>
      <c r="DI184"/>
      <c r="DJ184"/>
      <c r="DK184"/>
      <c r="DL184"/>
      <c r="DM184"/>
      <c r="DN184"/>
      <c r="DO184"/>
      <c r="DP184"/>
    </row>
    <row r="185" spans="33:120" ht="15" hidden="1" customHeight="1">
      <c r="AG185"/>
      <c r="AH185" s="175"/>
      <c r="AI185" s="175"/>
      <c r="AJ185" s="175"/>
      <c r="AK185" s="175"/>
      <c r="AL185" s="179" t="str">
        <f t="shared" si="4"/>
        <v/>
      </c>
      <c r="AM185" s="172" t="str">
        <f t="shared" si="5"/>
        <v/>
      </c>
      <c r="AN185"/>
      <c r="AO185"/>
      <c r="AP185">
        <v>183</v>
      </c>
      <c r="AQ185"/>
      <c r="AR185"/>
      <c r="AS185"/>
      <c r="AT185"/>
      <c r="AU185"/>
      <c r="AV185"/>
      <c r="AW185"/>
      <c r="AX185"/>
      <c r="AY185"/>
      <c r="AZ185"/>
      <c r="BA185"/>
      <c r="BB185"/>
      <c r="BC185"/>
      <c r="BD185"/>
      <c r="BE185"/>
      <c r="BF185"/>
      <c r="BG185"/>
      <c r="BH185"/>
      <c r="BI185"/>
      <c r="BJ185" t="s">
        <v>4595</v>
      </c>
      <c r="BK185" t="s">
        <v>4596</v>
      </c>
      <c r="BL185"/>
      <c r="BM185"/>
      <c r="BN185"/>
      <c r="BO185"/>
      <c r="BP185"/>
      <c r="BQ185"/>
      <c r="BR185"/>
      <c r="BS185"/>
      <c r="BT185" t="s">
        <v>4597</v>
      </c>
      <c r="BU185"/>
      <c r="BV185"/>
      <c r="BW185"/>
      <c r="BX185"/>
      <c r="BY185"/>
      <c r="BZ185"/>
      <c r="CA185"/>
      <c r="CB185"/>
      <c r="CC185"/>
      <c r="CD185"/>
      <c r="CE185"/>
      <c r="CF185"/>
      <c r="CG185"/>
      <c r="CH185"/>
      <c r="CI185"/>
      <c r="CJ185"/>
      <c r="CK185"/>
      <c r="CL185"/>
      <c r="CM185"/>
      <c r="CN185"/>
      <c r="CO185"/>
      <c r="CP185"/>
      <c r="CQ185"/>
      <c r="CR185"/>
      <c r="CS185" t="s">
        <v>4598</v>
      </c>
      <c r="CT185" t="s">
        <v>4599</v>
      </c>
      <c r="CU185"/>
      <c r="CV185"/>
      <c r="CW185"/>
      <c r="CX185"/>
      <c r="CY185"/>
      <c r="CZ185"/>
      <c r="DA185"/>
      <c r="DB185"/>
      <c r="DC185" t="s">
        <v>4600</v>
      </c>
      <c r="DD185"/>
      <c r="DE185"/>
      <c r="DF185"/>
      <c r="DG185"/>
      <c r="DH185"/>
      <c r="DI185"/>
      <c r="DJ185"/>
      <c r="DK185"/>
      <c r="DL185"/>
      <c r="DM185"/>
      <c r="DN185"/>
      <c r="DO185"/>
      <c r="DP185"/>
    </row>
    <row r="186" spans="33:120" ht="15" hidden="1" customHeight="1">
      <c r="AG186"/>
      <c r="AH186" s="175"/>
      <c r="AI186" s="175"/>
      <c r="AJ186" s="175"/>
      <c r="AK186" s="175"/>
      <c r="AL186" s="179" t="str">
        <f t="shared" si="4"/>
        <v/>
      </c>
      <c r="AM186" s="172" t="str">
        <f t="shared" si="5"/>
        <v/>
      </c>
      <c r="AN186"/>
      <c r="AO186"/>
      <c r="AP186">
        <v>184</v>
      </c>
      <c r="AQ186"/>
      <c r="AR186"/>
      <c r="AS186"/>
      <c r="AT186"/>
      <c r="AU186"/>
      <c r="AV186"/>
      <c r="AW186"/>
      <c r="AX186"/>
      <c r="AY186"/>
      <c r="AZ186"/>
      <c r="BA186"/>
      <c r="BB186"/>
      <c r="BC186"/>
      <c r="BD186"/>
      <c r="BE186"/>
      <c r="BF186"/>
      <c r="BG186"/>
      <c r="BH186"/>
      <c r="BI186"/>
      <c r="BJ186" t="s">
        <v>4601</v>
      </c>
      <c r="BK186" t="s">
        <v>4602</v>
      </c>
      <c r="BL186"/>
      <c r="BM186"/>
      <c r="BN186"/>
      <c r="BO186"/>
      <c r="BP186"/>
      <c r="BQ186"/>
      <c r="BR186"/>
      <c r="BS186"/>
      <c r="BT186" t="s">
        <v>4603</v>
      </c>
      <c r="BU186"/>
      <c r="BV186"/>
      <c r="BW186"/>
      <c r="BX186"/>
      <c r="BY186"/>
      <c r="BZ186"/>
      <c r="CA186"/>
      <c r="CB186"/>
      <c r="CC186"/>
      <c r="CD186"/>
      <c r="CE186"/>
      <c r="CF186"/>
      <c r="CG186"/>
      <c r="CH186"/>
      <c r="CI186"/>
      <c r="CJ186"/>
      <c r="CK186"/>
      <c r="CL186"/>
      <c r="CM186"/>
      <c r="CN186"/>
      <c r="CO186"/>
      <c r="CP186"/>
      <c r="CQ186"/>
      <c r="CR186"/>
      <c r="CS186" t="s">
        <v>4604</v>
      </c>
      <c r="CT186" t="s">
        <v>4605</v>
      </c>
      <c r="CU186"/>
      <c r="CV186"/>
      <c r="CW186"/>
      <c r="CX186"/>
      <c r="CY186"/>
      <c r="CZ186"/>
      <c r="DA186"/>
      <c r="DB186"/>
      <c r="DC186" t="s">
        <v>4606</v>
      </c>
      <c r="DD186"/>
      <c r="DE186"/>
      <c r="DF186"/>
      <c r="DG186"/>
      <c r="DH186"/>
      <c r="DI186"/>
      <c r="DJ186"/>
      <c r="DK186"/>
      <c r="DL186"/>
      <c r="DM186"/>
      <c r="DN186"/>
      <c r="DO186"/>
      <c r="DP186"/>
    </row>
    <row r="187" spans="33:120" ht="15" hidden="1" customHeight="1">
      <c r="AG187"/>
      <c r="AH187" s="175"/>
      <c r="AI187" s="175"/>
      <c r="AJ187" s="175"/>
      <c r="AK187" s="175"/>
      <c r="AL187" s="179" t="str">
        <f t="shared" si="4"/>
        <v/>
      </c>
      <c r="AM187" s="172" t="str">
        <f t="shared" si="5"/>
        <v/>
      </c>
      <c r="AN187"/>
      <c r="AO187"/>
      <c r="AP187">
        <v>185</v>
      </c>
      <c r="AQ187"/>
      <c r="AR187"/>
      <c r="AS187"/>
      <c r="AT187"/>
      <c r="AU187"/>
      <c r="AV187"/>
      <c r="AW187"/>
      <c r="AX187"/>
      <c r="AY187"/>
      <c r="AZ187"/>
      <c r="BA187"/>
      <c r="BB187"/>
      <c r="BC187"/>
      <c r="BD187"/>
      <c r="BE187"/>
      <c r="BF187"/>
      <c r="BG187"/>
      <c r="BH187"/>
      <c r="BI187"/>
      <c r="BJ187" t="s">
        <v>4607</v>
      </c>
      <c r="BK187" t="s">
        <v>4608</v>
      </c>
      <c r="BL187"/>
      <c r="BM187"/>
      <c r="BN187"/>
      <c r="BO187"/>
      <c r="BP187"/>
      <c r="BQ187"/>
      <c r="BR187"/>
      <c r="BS187"/>
      <c r="BT187" t="s">
        <v>4609</v>
      </c>
      <c r="BU187"/>
      <c r="BV187"/>
      <c r="BW187"/>
      <c r="BX187"/>
      <c r="BY187"/>
      <c r="BZ187"/>
      <c r="CA187"/>
      <c r="CB187"/>
      <c r="CC187"/>
      <c r="CD187"/>
      <c r="CE187"/>
      <c r="CF187"/>
      <c r="CG187"/>
      <c r="CH187"/>
      <c r="CI187"/>
      <c r="CJ187"/>
      <c r="CK187"/>
      <c r="CL187"/>
      <c r="CM187"/>
      <c r="CN187"/>
      <c r="CO187"/>
      <c r="CP187"/>
      <c r="CQ187"/>
      <c r="CR187"/>
      <c r="CS187" t="s">
        <v>4610</v>
      </c>
      <c r="CT187" t="s">
        <v>4611</v>
      </c>
      <c r="CU187"/>
      <c r="CV187"/>
      <c r="CW187"/>
      <c r="CX187"/>
      <c r="CY187"/>
      <c r="CZ187"/>
      <c r="DA187"/>
      <c r="DB187"/>
      <c r="DC187" t="s">
        <v>4612</v>
      </c>
      <c r="DD187"/>
      <c r="DE187"/>
      <c r="DF187"/>
      <c r="DG187"/>
      <c r="DH187"/>
      <c r="DI187"/>
      <c r="DJ187"/>
      <c r="DK187"/>
      <c r="DL187"/>
      <c r="DM187"/>
      <c r="DN187"/>
      <c r="DO187"/>
      <c r="DP187"/>
    </row>
    <row r="188" spans="33:120" ht="15" hidden="1" customHeight="1">
      <c r="AG188"/>
      <c r="AH188" s="175"/>
      <c r="AI188" s="175"/>
      <c r="AJ188" s="175"/>
      <c r="AK188" s="175"/>
      <c r="AL188" s="179" t="str">
        <f t="shared" si="4"/>
        <v/>
      </c>
      <c r="AM188" s="172" t="str">
        <f t="shared" si="5"/>
        <v/>
      </c>
      <c r="AN188"/>
      <c r="AO188"/>
      <c r="AP188">
        <v>186</v>
      </c>
      <c r="AQ188"/>
      <c r="AR188"/>
      <c r="AS188"/>
      <c r="AT188"/>
      <c r="AU188"/>
      <c r="AV188"/>
      <c r="AW188"/>
      <c r="AX188"/>
      <c r="AY188"/>
      <c r="AZ188"/>
      <c r="BA188"/>
      <c r="BB188"/>
      <c r="BC188"/>
      <c r="BD188"/>
      <c r="BE188"/>
      <c r="BF188"/>
      <c r="BG188"/>
      <c r="BH188"/>
      <c r="BI188"/>
      <c r="BJ188" t="s">
        <v>4613</v>
      </c>
      <c r="BK188" t="s">
        <v>4614</v>
      </c>
      <c r="BL188"/>
      <c r="BM188"/>
      <c r="BN188"/>
      <c r="BO188"/>
      <c r="BP188"/>
      <c r="BQ188"/>
      <c r="BR188"/>
      <c r="BS188"/>
      <c r="BT188" t="s">
        <v>4615</v>
      </c>
      <c r="BU188"/>
      <c r="BV188"/>
      <c r="BW188"/>
      <c r="BX188"/>
      <c r="BY188"/>
      <c r="BZ188"/>
      <c r="CA188"/>
      <c r="CB188"/>
      <c r="CC188"/>
      <c r="CD188"/>
      <c r="CE188"/>
      <c r="CF188"/>
      <c r="CG188"/>
      <c r="CH188"/>
      <c r="CI188"/>
      <c r="CJ188"/>
      <c r="CK188"/>
      <c r="CL188"/>
      <c r="CM188"/>
      <c r="CN188"/>
      <c r="CO188"/>
      <c r="CP188"/>
      <c r="CQ188"/>
      <c r="CR188"/>
      <c r="CS188" t="s">
        <v>4616</v>
      </c>
      <c r="CT188" t="s">
        <v>4617</v>
      </c>
      <c r="CU188"/>
      <c r="CV188"/>
      <c r="CW188"/>
      <c r="CX188"/>
      <c r="CY188"/>
      <c r="CZ188"/>
      <c r="DA188"/>
      <c r="DB188"/>
      <c r="DC188" t="s">
        <v>4618</v>
      </c>
      <c r="DD188"/>
      <c r="DE188"/>
      <c r="DF188"/>
      <c r="DG188"/>
      <c r="DH188"/>
      <c r="DI188"/>
      <c r="DJ188"/>
      <c r="DK188"/>
      <c r="DL188"/>
      <c r="DM188"/>
      <c r="DN188"/>
      <c r="DO188"/>
      <c r="DP188"/>
    </row>
    <row r="189" spans="33:120" ht="15" hidden="1" customHeight="1">
      <c r="AG189"/>
      <c r="AH189" s="175"/>
      <c r="AI189" s="175"/>
      <c r="AJ189" s="175"/>
      <c r="AK189" s="175"/>
      <c r="AL189" s="179" t="str">
        <f t="shared" si="4"/>
        <v/>
      </c>
      <c r="AM189" s="172" t="str">
        <f t="shared" si="5"/>
        <v/>
      </c>
      <c r="AN189"/>
      <c r="AO189"/>
      <c r="AP189">
        <v>187</v>
      </c>
      <c r="AQ189"/>
      <c r="AR189"/>
      <c r="AS189"/>
      <c r="AT189"/>
      <c r="AU189"/>
      <c r="AV189"/>
      <c r="AW189"/>
      <c r="AX189"/>
      <c r="AY189"/>
      <c r="AZ189"/>
      <c r="BA189"/>
      <c r="BB189"/>
      <c r="BC189"/>
      <c r="BD189"/>
      <c r="BE189"/>
      <c r="BF189"/>
      <c r="BG189"/>
      <c r="BH189"/>
      <c r="BI189"/>
      <c r="BJ189" t="s">
        <v>4619</v>
      </c>
      <c r="BK189" t="s">
        <v>4620</v>
      </c>
      <c r="BL189"/>
      <c r="BM189"/>
      <c r="BN189"/>
      <c r="BO189"/>
      <c r="BP189"/>
      <c r="BQ189"/>
      <c r="BR189"/>
      <c r="BS189"/>
      <c r="BT189" t="s">
        <v>4621</v>
      </c>
      <c r="BU189"/>
      <c r="BV189"/>
      <c r="BW189"/>
      <c r="BX189"/>
      <c r="BY189"/>
      <c r="BZ189"/>
      <c r="CA189"/>
      <c r="CB189"/>
      <c r="CC189"/>
      <c r="CD189"/>
      <c r="CE189"/>
      <c r="CF189"/>
      <c r="CG189"/>
      <c r="CH189"/>
      <c r="CI189"/>
      <c r="CJ189"/>
      <c r="CK189"/>
      <c r="CL189"/>
      <c r="CM189"/>
      <c r="CN189"/>
      <c r="CO189"/>
      <c r="CP189"/>
      <c r="CQ189"/>
      <c r="CR189"/>
      <c r="CS189" t="s">
        <v>4622</v>
      </c>
      <c r="CT189" t="s">
        <v>4623</v>
      </c>
      <c r="CU189"/>
      <c r="CV189"/>
      <c r="CW189"/>
      <c r="CX189"/>
      <c r="CY189"/>
      <c r="CZ189"/>
      <c r="DA189"/>
      <c r="DB189"/>
      <c r="DC189" t="s">
        <v>3934</v>
      </c>
      <c r="DD189"/>
      <c r="DE189"/>
      <c r="DF189"/>
      <c r="DG189"/>
      <c r="DH189"/>
      <c r="DI189"/>
      <c r="DJ189"/>
      <c r="DK189"/>
      <c r="DL189"/>
      <c r="DM189"/>
      <c r="DN189"/>
      <c r="DO189"/>
      <c r="DP189"/>
    </row>
    <row r="190" spans="33:120" ht="15" hidden="1" customHeight="1">
      <c r="AG190"/>
      <c r="AH190" s="175"/>
      <c r="AI190" s="175"/>
      <c r="AJ190" s="175"/>
      <c r="AK190" s="175"/>
      <c r="AL190" s="179" t="str">
        <f t="shared" si="4"/>
        <v/>
      </c>
      <c r="AM190" s="172" t="str">
        <f t="shared" si="5"/>
        <v/>
      </c>
      <c r="AN190"/>
      <c r="AO190"/>
      <c r="AP190">
        <v>188</v>
      </c>
      <c r="AQ190"/>
      <c r="AR190"/>
      <c r="AS190"/>
      <c r="AT190"/>
      <c r="AU190"/>
      <c r="AV190"/>
      <c r="AW190"/>
      <c r="AX190"/>
      <c r="AY190"/>
      <c r="AZ190"/>
      <c r="BA190"/>
      <c r="BB190"/>
      <c r="BC190"/>
      <c r="BD190"/>
      <c r="BE190"/>
      <c r="BF190"/>
      <c r="BG190"/>
      <c r="BH190"/>
      <c r="BI190"/>
      <c r="BJ190" t="s">
        <v>4624</v>
      </c>
      <c r="BK190" t="s">
        <v>4625</v>
      </c>
      <c r="BL190"/>
      <c r="BM190"/>
      <c r="BN190"/>
      <c r="BO190"/>
      <c r="BP190"/>
      <c r="BQ190"/>
      <c r="BR190"/>
      <c r="BS190"/>
      <c r="BT190" t="s">
        <v>4626</v>
      </c>
      <c r="BU190"/>
      <c r="BV190"/>
      <c r="BW190"/>
      <c r="BX190"/>
      <c r="BY190"/>
      <c r="BZ190"/>
      <c r="CA190"/>
      <c r="CB190"/>
      <c r="CC190"/>
      <c r="CD190"/>
      <c r="CE190"/>
      <c r="CF190"/>
      <c r="CG190"/>
      <c r="CH190"/>
      <c r="CI190"/>
      <c r="CJ190"/>
      <c r="CK190"/>
      <c r="CL190"/>
      <c r="CM190"/>
      <c r="CN190"/>
      <c r="CO190"/>
      <c r="CP190"/>
      <c r="CQ190"/>
      <c r="CR190"/>
      <c r="CS190" t="s">
        <v>4627</v>
      </c>
      <c r="CT190" t="s">
        <v>2353</v>
      </c>
      <c r="CU190"/>
      <c r="CV190"/>
      <c r="CW190"/>
      <c r="CX190"/>
      <c r="CY190"/>
      <c r="CZ190"/>
      <c r="DA190"/>
      <c r="DB190"/>
      <c r="DC190" t="s">
        <v>4628</v>
      </c>
      <c r="DD190"/>
      <c r="DE190"/>
      <c r="DF190"/>
      <c r="DG190"/>
      <c r="DH190"/>
      <c r="DI190"/>
      <c r="DJ190"/>
      <c r="DK190"/>
      <c r="DL190"/>
      <c r="DM190"/>
      <c r="DN190"/>
      <c r="DO190"/>
      <c r="DP190"/>
    </row>
    <row r="191" spans="33:120" ht="15" hidden="1" customHeight="1">
      <c r="AG191"/>
      <c r="AH191" s="175"/>
      <c r="AI191" s="175"/>
      <c r="AJ191" s="175"/>
      <c r="AK191" s="175"/>
      <c r="AL191" s="179" t="str">
        <f t="shared" si="4"/>
        <v/>
      </c>
      <c r="AM191" s="172" t="str">
        <f t="shared" si="5"/>
        <v/>
      </c>
      <c r="AN191"/>
      <c r="AO191"/>
      <c r="AP191">
        <v>189</v>
      </c>
      <c r="AQ191"/>
      <c r="AR191"/>
      <c r="AS191"/>
      <c r="AT191"/>
      <c r="AU191"/>
      <c r="AV191"/>
      <c r="AW191"/>
      <c r="AX191"/>
      <c r="AY191"/>
      <c r="AZ191"/>
      <c r="BA191"/>
      <c r="BB191"/>
      <c r="BC191"/>
      <c r="BD191"/>
      <c r="BE191"/>
      <c r="BF191"/>
      <c r="BG191"/>
      <c r="BH191"/>
      <c r="BI191"/>
      <c r="BJ191" t="s">
        <v>4629</v>
      </c>
      <c r="BK191" t="s">
        <v>4630</v>
      </c>
      <c r="BL191"/>
      <c r="BM191"/>
      <c r="BN191"/>
      <c r="BO191"/>
      <c r="BP191"/>
      <c r="BQ191"/>
      <c r="BR191"/>
      <c r="BS191"/>
      <c r="BT191" t="s">
        <v>4631</v>
      </c>
      <c r="BU191"/>
      <c r="BV191"/>
      <c r="BW191"/>
      <c r="BX191"/>
      <c r="BY191"/>
      <c r="BZ191"/>
      <c r="CA191"/>
      <c r="CB191"/>
      <c r="CC191"/>
      <c r="CD191"/>
      <c r="CE191"/>
      <c r="CF191"/>
      <c r="CG191"/>
      <c r="CH191"/>
      <c r="CI191"/>
      <c r="CJ191"/>
      <c r="CK191"/>
      <c r="CL191"/>
      <c r="CM191"/>
      <c r="CN191"/>
      <c r="CO191"/>
      <c r="CP191"/>
      <c r="CQ191"/>
      <c r="CR191"/>
      <c r="CS191" t="s">
        <v>4632</v>
      </c>
      <c r="CT191" t="s">
        <v>4633</v>
      </c>
      <c r="CU191"/>
      <c r="CV191"/>
      <c r="CW191"/>
      <c r="CX191"/>
      <c r="CY191"/>
      <c r="CZ191"/>
      <c r="DA191"/>
      <c r="DB191"/>
      <c r="DC191" t="s">
        <v>4634</v>
      </c>
      <c r="DD191"/>
      <c r="DE191"/>
      <c r="DF191"/>
      <c r="DG191"/>
      <c r="DH191"/>
      <c r="DI191"/>
      <c r="DJ191"/>
      <c r="DK191"/>
      <c r="DL191"/>
      <c r="DM191"/>
      <c r="DN191"/>
      <c r="DO191"/>
      <c r="DP191"/>
    </row>
    <row r="192" spans="33:120" ht="15" hidden="1" customHeight="1">
      <c r="AG192"/>
      <c r="AH192" s="175"/>
      <c r="AI192" s="175"/>
      <c r="AJ192" s="175"/>
      <c r="AK192" s="175"/>
      <c r="AL192" s="179" t="str">
        <f t="shared" si="4"/>
        <v/>
      </c>
      <c r="AM192" s="172" t="str">
        <f t="shared" si="5"/>
        <v/>
      </c>
      <c r="AN192"/>
      <c r="AO192"/>
      <c r="AP192">
        <v>190</v>
      </c>
      <c r="AQ192"/>
      <c r="AR192"/>
      <c r="AS192"/>
      <c r="AT192"/>
      <c r="AU192"/>
      <c r="AV192"/>
      <c r="AW192"/>
      <c r="AX192"/>
      <c r="AY192"/>
      <c r="AZ192"/>
      <c r="BA192"/>
      <c r="BB192"/>
      <c r="BC192"/>
      <c r="BD192"/>
      <c r="BE192"/>
      <c r="BF192"/>
      <c r="BG192"/>
      <c r="BH192"/>
      <c r="BI192"/>
      <c r="BJ192" t="s">
        <v>4635</v>
      </c>
      <c r="BK192" t="s">
        <v>4636</v>
      </c>
      <c r="BL192"/>
      <c r="BM192"/>
      <c r="BN192"/>
      <c r="BO192"/>
      <c r="BP192"/>
      <c r="BQ192"/>
      <c r="BR192"/>
      <c r="BS192"/>
      <c r="BT192" t="s">
        <v>4637</v>
      </c>
      <c r="BU192"/>
      <c r="BV192"/>
      <c r="BW192"/>
      <c r="BX192"/>
      <c r="BY192"/>
      <c r="BZ192"/>
      <c r="CA192"/>
      <c r="CB192"/>
      <c r="CC192"/>
      <c r="CD192"/>
      <c r="CE192"/>
      <c r="CF192"/>
      <c r="CG192"/>
      <c r="CH192"/>
      <c r="CI192"/>
      <c r="CJ192"/>
      <c r="CK192"/>
      <c r="CL192"/>
      <c r="CM192"/>
      <c r="CN192"/>
      <c r="CO192"/>
      <c r="CP192"/>
      <c r="CQ192"/>
      <c r="CR192"/>
      <c r="CS192" t="s">
        <v>4638</v>
      </c>
      <c r="CT192" t="s">
        <v>4639</v>
      </c>
      <c r="CU192"/>
      <c r="CV192"/>
      <c r="CW192"/>
      <c r="CX192"/>
      <c r="CY192"/>
      <c r="CZ192"/>
      <c r="DA192"/>
      <c r="DB192"/>
      <c r="DC192" t="s">
        <v>1686</v>
      </c>
      <c r="DD192"/>
      <c r="DE192"/>
      <c r="DF192"/>
      <c r="DG192"/>
      <c r="DH192"/>
      <c r="DI192"/>
      <c r="DJ192"/>
      <c r="DK192"/>
      <c r="DL192"/>
      <c r="DM192"/>
      <c r="DN192"/>
      <c r="DO192"/>
      <c r="DP192"/>
    </row>
    <row r="193" spans="33:120" ht="15" hidden="1" customHeight="1">
      <c r="AG193"/>
      <c r="AH193" s="175"/>
      <c r="AI193" s="175"/>
      <c r="AJ193" s="175"/>
      <c r="AK193" s="175"/>
      <c r="AL193" s="179" t="str">
        <f t="shared" si="4"/>
        <v/>
      </c>
      <c r="AM193" s="172" t="str">
        <f t="shared" si="5"/>
        <v/>
      </c>
      <c r="AN193"/>
      <c r="AO193"/>
      <c r="AP193">
        <v>191</v>
      </c>
      <c r="AQ193"/>
      <c r="AR193"/>
      <c r="AS193"/>
      <c r="AT193"/>
      <c r="AU193"/>
      <c r="AV193"/>
      <c r="AW193"/>
      <c r="AX193"/>
      <c r="AY193"/>
      <c r="AZ193"/>
      <c r="BA193"/>
      <c r="BB193"/>
      <c r="BC193"/>
      <c r="BD193"/>
      <c r="BE193"/>
      <c r="BF193"/>
      <c r="BG193"/>
      <c r="BH193"/>
      <c r="BI193"/>
      <c r="BJ193" t="s">
        <v>4640</v>
      </c>
      <c r="BK193" t="s">
        <v>4641</v>
      </c>
      <c r="BL193"/>
      <c r="BM193"/>
      <c r="BN193"/>
      <c r="BO193"/>
      <c r="BP193"/>
      <c r="BQ193"/>
      <c r="BR193"/>
      <c r="BS193"/>
      <c r="BT193" t="s">
        <v>4642</v>
      </c>
      <c r="BU193"/>
      <c r="BV193"/>
      <c r="BW193"/>
      <c r="BX193"/>
      <c r="BY193"/>
      <c r="BZ193"/>
      <c r="CA193"/>
      <c r="CB193"/>
      <c r="CC193"/>
      <c r="CD193"/>
      <c r="CE193"/>
      <c r="CF193"/>
      <c r="CG193"/>
      <c r="CH193"/>
      <c r="CI193"/>
      <c r="CJ193"/>
      <c r="CK193"/>
      <c r="CL193"/>
      <c r="CM193"/>
      <c r="CN193"/>
      <c r="CO193"/>
      <c r="CP193"/>
      <c r="CQ193"/>
      <c r="CR193"/>
      <c r="CS193" t="s">
        <v>4643</v>
      </c>
      <c r="CT193" t="s">
        <v>4644</v>
      </c>
      <c r="CU193"/>
      <c r="CV193"/>
      <c r="CW193"/>
      <c r="CX193"/>
      <c r="CY193"/>
      <c r="CZ193"/>
      <c r="DA193"/>
      <c r="DB193"/>
      <c r="DC193" t="s">
        <v>4645</v>
      </c>
      <c r="DD193"/>
      <c r="DE193"/>
      <c r="DF193"/>
      <c r="DG193"/>
      <c r="DH193"/>
      <c r="DI193"/>
      <c r="DJ193"/>
      <c r="DK193"/>
      <c r="DL193"/>
      <c r="DM193"/>
      <c r="DN193"/>
      <c r="DO193"/>
      <c r="DP193"/>
    </row>
    <row r="194" spans="33:120" ht="15" hidden="1" customHeight="1">
      <c r="AG194"/>
      <c r="AH194" s="175"/>
      <c r="AI194" s="175"/>
      <c r="AJ194" s="175"/>
      <c r="AK194" s="175"/>
      <c r="AL194" s="179" t="str">
        <f t="shared" si="4"/>
        <v/>
      </c>
      <c r="AM194" s="172" t="str">
        <f t="shared" si="5"/>
        <v/>
      </c>
      <c r="AN194"/>
      <c r="AO194"/>
      <c r="AP194">
        <v>192</v>
      </c>
      <c r="AQ194"/>
      <c r="AR194"/>
      <c r="AS194"/>
      <c r="AT194"/>
      <c r="AU194"/>
      <c r="AV194"/>
      <c r="AW194"/>
      <c r="AX194"/>
      <c r="AY194"/>
      <c r="AZ194"/>
      <c r="BA194"/>
      <c r="BB194"/>
      <c r="BC194"/>
      <c r="BD194"/>
      <c r="BE194"/>
      <c r="BF194"/>
      <c r="BG194"/>
      <c r="BH194"/>
      <c r="BI194"/>
      <c r="BJ194" t="s">
        <v>4646</v>
      </c>
      <c r="BK194" t="s">
        <v>4647</v>
      </c>
      <c r="BL194"/>
      <c r="BM194"/>
      <c r="BN194"/>
      <c r="BO194"/>
      <c r="BP194"/>
      <c r="BQ194"/>
      <c r="BR194"/>
      <c r="BS194"/>
      <c r="BT194" t="s">
        <v>4648</v>
      </c>
      <c r="BU194"/>
      <c r="BV194"/>
      <c r="BW194"/>
      <c r="BX194"/>
      <c r="BY194"/>
      <c r="BZ194"/>
      <c r="CA194"/>
      <c r="CB194"/>
      <c r="CC194"/>
      <c r="CD194"/>
      <c r="CE194"/>
      <c r="CF194"/>
      <c r="CG194"/>
      <c r="CH194"/>
      <c r="CI194"/>
      <c r="CJ194"/>
      <c r="CK194"/>
      <c r="CL194"/>
      <c r="CM194"/>
      <c r="CN194"/>
      <c r="CO194"/>
      <c r="CP194"/>
      <c r="CQ194"/>
      <c r="CR194"/>
      <c r="CS194" t="s">
        <v>4649</v>
      </c>
      <c r="CT194" t="s">
        <v>4650</v>
      </c>
      <c r="CU194"/>
      <c r="CV194"/>
      <c r="CW194"/>
      <c r="CX194"/>
      <c r="CY194"/>
      <c r="CZ194"/>
      <c r="DA194"/>
      <c r="DB194"/>
      <c r="DC194" t="s">
        <v>4651</v>
      </c>
      <c r="DD194"/>
      <c r="DE194"/>
      <c r="DF194"/>
      <c r="DG194"/>
      <c r="DH194"/>
      <c r="DI194"/>
      <c r="DJ194"/>
      <c r="DK194"/>
      <c r="DL194"/>
      <c r="DM194"/>
      <c r="DN194"/>
      <c r="DO194"/>
      <c r="DP194"/>
    </row>
    <row r="195" spans="33:120" ht="15" hidden="1" customHeight="1">
      <c r="AG195"/>
      <c r="AH195" s="175"/>
      <c r="AI195" s="175"/>
      <c r="AJ195" s="175"/>
      <c r="AK195" s="175"/>
      <c r="AL195" s="179" t="str">
        <f t="shared" si="4"/>
        <v/>
      </c>
      <c r="AM195" s="172" t="str">
        <f t="shared" si="5"/>
        <v/>
      </c>
      <c r="AN195"/>
      <c r="AO195"/>
      <c r="AP195">
        <v>193</v>
      </c>
      <c r="AQ195"/>
      <c r="AR195"/>
      <c r="AS195"/>
      <c r="AT195"/>
      <c r="AU195"/>
      <c r="AV195"/>
      <c r="AW195"/>
      <c r="AX195"/>
      <c r="AY195"/>
      <c r="AZ195"/>
      <c r="BA195"/>
      <c r="BB195"/>
      <c r="BC195"/>
      <c r="BD195"/>
      <c r="BE195"/>
      <c r="BF195"/>
      <c r="BG195"/>
      <c r="BH195"/>
      <c r="BI195"/>
      <c r="BJ195" t="s">
        <v>4652</v>
      </c>
      <c r="BK195" t="s">
        <v>4653</v>
      </c>
      <c r="BL195"/>
      <c r="BM195"/>
      <c r="BN195"/>
      <c r="BO195"/>
      <c r="BP195"/>
      <c r="BQ195"/>
      <c r="BR195"/>
      <c r="BS195"/>
      <c r="BT195" t="s">
        <v>4654</v>
      </c>
      <c r="BU195"/>
      <c r="BV195"/>
      <c r="BW195"/>
      <c r="BX195"/>
      <c r="BY195"/>
      <c r="BZ195"/>
      <c r="CA195"/>
      <c r="CB195"/>
      <c r="CC195"/>
      <c r="CD195"/>
      <c r="CE195"/>
      <c r="CF195"/>
      <c r="CG195"/>
      <c r="CH195"/>
      <c r="CI195"/>
      <c r="CJ195"/>
      <c r="CK195"/>
      <c r="CL195"/>
      <c r="CM195"/>
      <c r="CN195"/>
      <c r="CO195"/>
      <c r="CP195"/>
      <c r="CQ195"/>
      <c r="CR195"/>
      <c r="CS195" t="s">
        <v>4655</v>
      </c>
      <c r="CT195" t="s">
        <v>4656</v>
      </c>
      <c r="CU195"/>
      <c r="CV195"/>
      <c r="CW195"/>
      <c r="CX195"/>
      <c r="CY195"/>
      <c r="CZ195"/>
      <c r="DA195"/>
      <c r="DB195"/>
      <c r="DC195" t="s">
        <v>4657</v>
      </c>
      <c r="DD195"/>
      <c r="DE195"/>
      <c r="DF195"/>
      <c r="DG195"/>
      <c r="DH195"/>
      <c r="DI195"/>
      <c r="DJ195"/>
      <c r="DK195"/>
      <c r="DL195"/>
      <c r="DM195"/>
      <c r="DN195"/>
      <c r="DO195"/>
      <c r="DP195"/>
    </row>
    <row r="196" spans="33:120" ht="15" hidden="1" customHeight="1">
      <c r="AG196"/>
      <c r="AH196" s="175"/>
      <c r="AI196" s="175"/>
      <c r="AJ196" s="175"/>
      <c r="AK196" s="175"/>
      <c r="AL196" s="179" t="str">
        <f t="shared" si="4"/>
        <v/>
      </c>
      <c r="AM196" s="172" t="str">
        <f t="shared" si="5"/>
        <v/>
      </c>
      <c r="AN196"/>
      <c r="AO196"/>
      <c r="AP196">
        <v>194</v>
      </c>
      <c r="AQ196"/>
      <c r="AR196"/>
      <c r="AS196"/>
      <c r="AT196"/>
      <c r="AU196"/>
      <c r="AV196"/>
      <c r="AW196"/>
      <c r="AX196"/>
      <c r="AY196"/>
      <c r="AZ196"/>
      <c r="BA196"/>
      <c r="BB196"/>
      <c r="BC196"/>
      <c r="BD196"/>
      <c r="BE196"/>
      <c r="BF196"/>
      <c r="BG196"/>
      <c r="BH196"/>
      <c r="BI196"/>
      <c r="BJ196" t="s">
        <v>4658</v>
      </c>
      <c r="BK196" t="s">
        <v>4659</v>
      </c>
      <c r="BL196"/>
      <c r="BM196"/>
      <c r="BN196"/>
      <c r="BO196"/>
      <c r="BP196"/>
      <c r="BQ196"/>
      <c r="BR196"/>
      <c r="BS196"/>
      <c r="BT196" t="s">
        <v>4660</v>
      </c>
      <c r="BU196"/>
      <c r="BV196"/>
      <c r="BW196"/>
      <c r="BX196"/>
      <c r="BY196"/>
      <c r="BZ196"/>
      <c r="CA196"/>
      <c r="CB196"/>
      <c r="CC196"/>
      <c r="CD196"/>
      <c r="CE196"/>
      <c r="CF196"/>
      <c r="CG196"/>
      <c r="CH196"/>
      <c r="CI196"/>
      <c r="CJ196"/>
      <c r="CK196"/>
      <c r="CL196"/>
      <c r="CM196"/>
      <c r="CN196"/>
      <c r="CO196"/>
      <c r="CP196"/>
      <c r="CQ196"/>
      <c r="CR196"/>
      <c r="CS196" t="s">
        <v>4661</v>
      </c>
      <c r="CT196" t="s">
        <v>4662</v>
      </c>
      <c r="CU196"/>
      <c r="CV196"/>
      <c r="CW196"/>
      <c r="CX196"/>
      <c r="CY196"/>
      <c r="CZ196"/>
      <c r="DA196"/>
      <c r="DB196"/>
      <c r="DC196" t="s">
        <v>4663</v>
      </c>
      <c r="DD196"/>
      <c r="DE196"/>
      <c r="DF196"/>
      <c r="DG196"/>
      <c r="DH196"/>
      <c r="DI196"/>
      <c r="DJ196"/>
      <c r="DK196"/>
      <c r="DL196"/>
      <c r="DM196"/>
      <c r="DN196"/>
      <c r="DO196"/>
      <c r="DP196"/>
    </row>
    <row r="197" spans="33:120" ht="15" hidden="1" customHeight="1">
      <c r="AG197"/>
      <c r="AH197" s="175"/>
      <c r="AI197" s="175"/>
      <c r="AJ197" s="175"/>
      <c r="AK197" s="175"/>
      <c r="AL197" s="179" t="str">
        <f t="shared" ref="AL197:AL260" si="6">IFERROR(IF(HLOOKUP($N$10, $BZ$3:$DE$574, $AP197, FALSE )="", "", HLOOKUP($N$10, $BZ$3:$DE$574, $AP197, FALSE)), "")</f>
        <v/>
      </c>
      <c r="AM197" s="172" t="str">
        <f t="shared" ref="AM197:AM260" si="7">IFERROR(IF(AL197="", "", HLOOKUP($N$10, $AQ$3:$BV$574, AP197, FALSE)), "")</f>
        <v/>
      </c>
      <c r="AN197"/>
      <c r="AO197"/>
      <c r="AP197">
        <v>195</v>
      </c>
      <c r="AQ197"/>
      <c r="AR197"/>
      <c r="AS197"/>
      <c r="AT197"/>
      <c r="AU197"/>
      <c r="AV197"/>
      <c r="AW197"/>
      <c r="AX197"/>
      <c r="AY197"/>
      <c r="AZ197"/>
      <c r="BA197"/>
      <c r="BB197"/>
      <c r="BC197"/>
      <c r="BD197"/>
      <c r="BE197"/>
      <c r="BF197"/>
      <c r="BG197"/>
      <c r="BH197"/>
      <c r="BI197"/>
      <c r="BJ197" t="s">
        <v>4664</v>
      </c>
      <c r="BK197" t="s">
        <v>4665</v>
      </c>
      <c r="BL197"/>
      <c r="BM197"/>
      <c r="BN197"/>
      <c r="BO197"/>
      <c r="BP197"/>
      <c r="BQ197"/>
      <c r="BR197"/>
      <c r="BS197"/>
      <c r="BT197" t="s">
        <v>4666</v>
      </c>
      <c r="BU197"/>
      <c r="BV197"/>
      <c r="BW197"/>
      <c r="BX197"/>
      <c r="BY197"/>
      <c r="BZ197"/>
      <c r="CA197"/>
      <c r="CB197"/>
      <c r="CC197"/>
      <c r="CD197"/>
      <c r="CE197"/>
      <c r="CF197"/>
      <c r="CG197"/>
      <c r="CH197"/>
      <c r="CI197"/>
      <c r="CJ197"/>
      <c r="CK197"/>
      <c r="CL197"/>
      <c r="CM197"/>
      <c r="CN197"/>
      <c r="CO197"/>
      <c r="CP197"/>
      <c r="CQ197"/>
      <c r="CR197"/>
      <c r="CS197" t="s">
        <v>1591</v>
      </c>
      <c r="CT197" t="s">
        <v>1578</v>
      </c>
      <c r="CU197"/>
      <c r="CV197"/>
      <c r="CW197"/>
      <c r="CX197"/>
      <c r="CY197"/>
      <c r="CZ197"/>
      <c r="DA197"/>
      <c r="DB197"/>
      <c r="DC197" t="s">
        <v>4667</v>
      </c>
      <c r="DD197"/>
      <c r="DE197"/>
      <c r="DF197"/>
      <c r="DG197"/>
      <c r="DH197"/>
      <c r="DI197"/>
      <c r="DJ197"/>
      <c r="DK197"/>
      <c r="DL197"/>
      <c r="DM197"/>
      <c r="DN197"/>
      <c r="DO197"/>
      <c r="DP197"/>
    </row>
    <row r="198" spans="33:120" ht="15" hidden="1" customHeight="1">
      <c r="AG198"/>
      <c r="AH198" s="175"/>
      <c r="AI198" s="175"/>
      <c r="AJ198" s="175"/>
      <c r="AK198" s="175"/>
      <c r="AL198" s="179" t="str">
        <f t="shared" si="6"/>
        <v/>
      </c>
      <c r="AM198" s="172" t="str">
        <f t="shared" si="7"/>
        <v/>
      </c>
      <c r="AN198"/>
      <c r="AO198"/>
      <c r="AP198">
        <v>196</v>
      </c>
      <c r="AQ198"/>
      <c r="AR198"/>
      <c r="AS198"/>
      <c r="AT198"/>
      <c r="AU198"/>
      <c r="AV198"/>
      <c r="AW198"/>
      <c r="AX198"/>
      <c r="AY198"/>
      <c r="AZ198"/>
      <c r="BA198"/>
      <c r="BB198"/>
      <c r="BC198"/>
      <c r="BD198"/>
      <c r="BE198"/>
      <c r="BF198"/>
      <c r="BG198"/>
      <c r="BH198"/>
      <c r="BI198"/>
      <c r="BJ198" t="s">
        <v>4668</v>
      </c>
      <c r="BK198" t="s">
        <v>4669</v>
      </c>
      <c r="BL198"/>
      <c r="BM198"/>
      <c r="BN198"/>
      <c r="BO198"/>
      <c r="BP198"/>
      <c r="BQ198"/>
      <c r="BR198"/>
      <c r="BS198"/>
      <c r="BT198" t="s">
        <v>4670</v>
      </c>
      <c r="BU198"/>
      <c r="BV198"/>
      <c r="BW198"/>
      <c r="BX198"/>
      <c r="BY198"/>
      <c r="BZ198"/>
      <c r="CA198"/>
      <c r="CB198"/>
      <c r="CC198"/>
      <c r="CD198"/>
      <c r="CE198"/>
      <c r="CF198"/>
      <c r="CG198"/>
      <c r="CH198"/>
      <c r="CI198"/>
      <c r="CJ198"/>
      <c r="CK198"/>
      <c r="CL198"/>
      <c r="CM198"/>
      <c r="CN198"/>
      <c r="CO198"/>
      <c r="CP198"/>
      <c r="CQ198"/>
      <c r="CR198"/>
      <c r="CS198" t="s">
        <v>4671</v>
      </c>
      <c r="CT198" t="s">
        <v>2499</v>
      </c>
      <c r="CU198"/>
      <c r="CV198"/>
      <c r="CW198"/>
      <c r="CX198"/>
      <c r="CY198"/>
      <c r="CZ198"/>
      <c r="DA198"/>
      <c r="DB198"/>
      <c r="DC198" t="s">
        <v>2388</v>
      </c>
      <c r="DD198"/>
      <c r="DE198"/>
      <c r="DF198"/>
      <c r="DG198"/>
      <c r="DH198"/>
      <c r="DI198"/>
      <c r="DJ198"/>
      <c r="DK198"/>
      <c r="DL198"/>
      <c r="DM198"/>
      <c r="DN198"/>
      <c r="DO198"/>
      <c r="DP198"/>
    </row>
    <row r="199" spans="33:120" ht="15" hidden="1" customHeight="1">
      <c r="AG199"/>
      <c r="AH199" s="175"/>
      <c r="AI199" s="175"/>
      <c r="AJ199" s="175"/>
      <c r="AK199" s="175"/>
      <c r="AL199" s="179" t="str">
        <f t="shared" si="6"/>
        <v/>
      </c>
      <c r="AM199" s="172" t="str">
        <f t="shared" si="7"/>
        <v/>
      </c>
      <c r="AN199"/>
      <c r="AO199"/>
      <c r="AP199">
        <v>197</v>
      </c>
      <c r="AQ199"/>
      <c r="AR199"/>
      <c r="AS199"/>
      <c r="AT199"/>
      <c r="AU199"/>
      <c r="AV199"/>
      <c r="AW199"/>
      <c r="AX199"/>
      <c r="AY199"/>
      <c r="AZ199"/>
      <c r="BA199"/>
      <c r="BB199"/>
      <c r="BC199"/>
      <c r="BD199"/>
      <c r="BE199"/>
      <c r="BF199"/>
      <c r="BG199"/>
      <c r="BH199"/>
      <c r="BI199"/>
      <c r="BJ199" t="s">
        <v>4672</v>
      </c>
      <c r="BK199" t="s">
        <v>4673</v>
      </c>
      <c r="BL199"/>
      <c r="BM199"/>
      <c r="BN199"/>
      <c r="BO199"/>
      <c r="BP199"/>
      <c r="BQ199"/>
      <c r="BR199"/>
      <c r="BS199"/>
      <c r="BT199" t="s">
        <v>4674</v>
      </c>
      <c r="BU199"/>
      <c r="BV199"/>
      <c r="BW199"/>
      <c r="BX199"/>
      <c r="BY199"/>
      <c r="BZ199"/>
      <c r="CA199"/>
      <c r="CB199"/>
      <c r="CC199"/>
      <c r="CD199"/>
      <c r="CE199"/>
      <c r="CF199"/>
      <c r="CG199"/>
      <c r="CH199"/>
      <c r="CI199"/>
      <c r="CJ199"/>
      <c r="CK199"/>
      <c r="CL199"/>
      <c r="CM199"/>
      <c r="CN199"/>
      <c r="CO199"/>
      <c r="CP199"/>
      <c r="CQ199"/>
      <c r="CR199"/>
      <c r="CS199" t="s">
        <v>4675</v>
      </c>
      <c r="CT199" t="s">
        <v>4676</v>
      </c>
      <c r="CU199"/>
      <c r="CV199"/>
      <c r="CW199"/>
      <c r="CX199"/>
      <c r="CY199"/>
      <c r="CZ199"/>
      <c r="DA199"/>
      <c r="DB199"/>
      <c r="DC199" t="s">
        <v>4677</v>
      </c>
      <c r="DD199"/>
      <c r="DE199"/>
      <c r="DF199"/>
      <c r="DG199"/>
      <c r="DH199"/>
      <c r="DI199"/>
      <c r="DJ199"/>
      <c r="DK199"/>
      <c r="DL199"/>
      <c r="DM199"/>
      <c r="DN199"/>
      <c r="DO199"/>
      <c r="DP199"/>
    </row>
    <row r="200" spans="33:120" ht="15" hidden="1" customHeight="1">
      <c r="AG200"/>
      <c r="AH200" s="175"/>
      <c r="AI200" s="175"/>
      <c r="AJ200" s="175"/>
      <c r="AK200" s="175"/>
      <c r="AL200" s="179" t="str">
        <f t="shared" si="6"/>
        <v/>
      </c>
      <c r="AM200" s="172" t="str">
        <f t="shared" si="7"/>
        <v/>
      </c>
      <c r="AN200"/>
      <c r="AO200"/>
      <c r="AP200">
        <v>198</v>
      </c>
      <c r="AQ200"/>
      <c r="AR200"/>
      <c r="AS200"/>
      <c r="AT200"/>
      <c r="AU200"/>
      <c r="AV200"/>
      <c r="AW200"/>
      <c r="AX200"/>
      <c r="AY200"/>
      <c r="AZ200"/>
      <c r="BA200"/>
      <c r="BB200"/>
      <c r="BC200"/>
      <c r="BD200"/>
      <c r="BE200"/>
      <c r="BF200"/>
      <c r="BG200"/>
      <c r="BH200"/>
      <c r="BI200"/>
      <c r="BJ200" t="s">
        <v>4678</v>
      </c>
      <c r="BK200" t="s">
        <v>4679</v>
      </c>
      <c r="BL200"/>
      <c r="BM200"/>
      <c r="BN200"/>
      <c r="BO200"/>
      <c r="BP200"/>
      <c r="BQ200"/>
      <c r="BR200"/>
      <c r="BS200"/>
      <c r="BT200" t="s">
        <v>4680</v>
      </c>
      <c r="BU200"/>
      <c r="BV200"/>
      <c r="BW200"/>
      <c r="BX200"/>
      <c r="BY200"/>
      <c r="BZ200"/>
      <c r="CA200"/>
      <c r="CB200"/>
      <c r="CC200"/>
      <c r="CD200"/>
      <c r="CE200"/>
      <c r="CF200"/>
      <c r="CG200"/>
      <c r="CH200"/>
      <c r="CI200"/>
      <c r="CJ200"/>
      <c r="CK200"/>
      <c r="CL200"/>
      <c r="CM200"/>
      <c r="CN200"/>
      <c r="CO200"/>
      <c r="CP200"/>
      <c r="CQ200"/>
      <c r="CR200"/>
      <c r="CS200" t="s">
        <v>4681</v>
      </c>
      <c r="CT200" t="s">
        <v>4682</v>
      </c>
      <c r="CU200"/>
      <c r="CV200"/>
      <c r="CW200"/>
      <c r="CX200"/>
      <c r="CY200"/>
      <c r="CZ200"/>
      <c r="DA200"/>
      <c r="DB200"/>
      <c r="DC200" t="s">
        <v>4683</v>
      </c>
      <c r="DD200"/>
      <c r="DE200"/>
      <c r="DF200"/>
      <c r="DG200"/>
      <c r="DH200"/>
      <c r="DI200"/>
      <c r="DJ200"/>
      <c r="DK200"/>
      <c r="DL200"/>
      <c r="DM200"/>
      <c r="DN200"/>
      <c r="DO200"/>
      <c r="DP200"/>
    </row>
    <row r="201" spans="33:120" ht="15" hidden="1" customHeight="1">
      <c r="AG201"/>
      <c r="AH201" s="175"/>
      <c r="AI201" s="175"/>
      <c r="AJ201" s="175"/>
      <c r="AK201" s="175"/>
      <c r="AL201" s="179" t="str">
        <f t="shared" si="6"/>
        <v/>
      </c>
      <c r="AM201" s="172" t="str">
        <f t="shared" si="7"/>
        <v/>
      </c>
      <c r="AN201"/>
      <c r="AO201"/>
      <c r="AP201">
        <v>199</v>
      </c>
      <c r="AQ201"/>
      <c r="AR201"/>
      <c r="AS201"/>
      <c r="AT201"/>
      <c r="AU201"/>
      <c r="AV201"/>
      <c r="AW201"/>
      <c r="AX201"/>
      <c r="AY201"/>
      <c r="AZ201"/>
      <c r="BA201"/>
      <c r="BB201"/>
      <c r="BC201"/>
      <c r="BD201"/>
      <c r="BE201"/>
      <c r="BF201"/>
      <c r="BG201"/>
      <c r="BH201"/>
      <c r="BI201"/>
      <c r="BJ201" t="s">
        <v>4684</v>
      </c>
      <c r="BK201" t="s">
        <v>4685</v>
      </c>
      <c r="BL201"/>
      <c r="BM201"/>
      <c r="BN201"/>
      <c r="BO201"/>
      <c r="BP201"/>
      <c r="BQ201"/>
      <c r="BR201"/>
      <c r="BS201"/>
      <c r="BT201" t="s">
        <v>4686</v>
      </c>
      <c r="BU201"/>
      <c r="BV201"/>
      <c r="BW201"/>
      <c r="BX201"/>
      <c r="BY201"/>
      <c r="BZ201"/>
      <c r="CA201"/>
      <c r="CB201"/>
      <c r="CC201"/>
      <c r="CD201"/>
      <c r="CE201"/>
      <c r="CF201"/>
      <c r="CG201"/>
      <c r="CH201"/>
      <c r="CI201"/>
      <c r="CJ201"/>
      <c r="CK201"/>
      <c r="CL201"/>
      <c r="CM201"/>
      <c r="CN201"/>
      <c r="CO201"/>
      <c r="CP201"/>
      <c r="CQ201"/>
      <c r="CR201"/>
      <c r="CS201" t="s">
        <v>4687</v>
      </c>
      <c r="CT201" t="s">
        <v>4688</v>
      </c>
      <c r="CU201"/>
      <c r="CV201"/>
      <c r="CW201"/>
      <c r="CX201"/>
      <c r="CY201"/>
      <c r="CZ201"/>
      <c r="DA201"/>
      <c r="DB201"/>
      <c r="DC201" t="s">
        <v>4166</v>
      </c>
      <c r="DD201"/>
      <c r="DE201"/>
      <c r="DF201"/>
      <c r="DG201"/>
      <c r="DH201"/>
      <c r="DI201"/>
      <c r="DJ201"/>
      <c r="DK201"/>
      <c r="DL201"/>
      <c r="DM201"/>
      <c r="DN201"/>
      <c r="DO201"/>
      <c r="DP201"/>
    </row>
    <row r="202" spans="33:120" ht="15" hidden="1" customHeight="1">
      <c r="AG202"/>
      <c r="AH202" s="175"/>
      <c r="AI202" s="175"/>
      <c r="AJ202" s="175"/>
      <c r="AK202" s="175"/>
      <c r="AL202" s="179" t="str">
        <f t="shared" si="6"/>
        <v/>
      </c>
      <c r="AM202" s="172" t="str">
        <f t="shared" si="7"/>
        <v/>
      </c>
      <c r="AN202"/>
      <c r="AO202"/>
      <c r="AP202">
        <v>200</v>
      </c>
      <c r="AQ202"/>
      <c r="AR202"/>
      <c r="AS202"/>
      <c r="AT202"/>
      <c r="AU202"/>
      <c r="AV202"/>
      <c r="AW202"/>
      <c r="AX202"/>
      <c r="AY202"/>
      <c r="AZ202"/>
      <c r="BA202"/>
      <c r="BB202"/>
      <c r="BC202"/>
      <c r="BD202"/>
      <c r="BE202"/>
      <c r="BF202"/>
      <c r="BG202"/>
      <c r="BH202"/>
      <c r="BI202"/>
      <c r="BJ202" t="s">
        <v>4689</v>
      </c>
      <c r="BK202" t="s">
        <v>4690</v>
      </c>
      <c r="BL202"/>
      <c r="BM202"/>
      <c r="BN202"/>
      <c r="BO202"/>
      <c r="BP202"/>
      <c r="BQ202"/>
      <c r="BR202"/>
      <c r="BS202"/>
      <c r="BT202" t="s">
        <v>4691</v>
      </c>
      <c r="BU202"/>
      <c r="BV202"/>
      <c r="BW202"/>
      <c r="BX202"/>
      <c r="BY202"/>
      <c r="BZ202"/>
      <c r="CA202"/>
      <c r="CB202"/>
      <c r="CC202"/>
      <c r="CD202"/>
      <c r="CE202"/>
      <c r="CF202"/>
      <c r="CG202"/>
      <c r="CH202"/>
      <c r="CI202"/>
      <c r="CJ202"/>
      <c r="CK202"/>
      <c r="CL202"/>
      <c r="CM202"/>
      <c r="CN202"/>
      <c r="CO202"/>
      <c r="CP202"/>
      <c r="CQ202"/>
      <c r="CR202"/>
      <c r="CS202" t="s">
        <v>4692</v>
      </c>
      <c r="CT202" t="s">
        <v>4693</v>
      </c>
      <c r="CU202"/>
      <c r="CV202"/>
      <c r="CW202"/>
      <c r="CX202"/>
      <c r="CY202"/>
      <c r="CZ202"/>
      <c r="DA202"/>
      <c r="DB202"/>
      <c r="DC202" t="s">
        <v>2496</v>
      </c>
      <c r="DD202"/>
      <c r="DE202"/>
      <c r="DF202"/>
      <c r="DG202"/>
      <c r="DH202"/>
      <c r="DI202"/>
      <c r="DJ202"/>
      <c r="DK202"/>
      <c r="DL202"/>
      <c r="DM202"/>
      <c r="DN202"/>
      <c r="DO202"/>
      <c r="DP202"/>
    </row>
    <row r="203" spans="33:120" ht="15" hidden="1" customHeight="1">
      <c r="AG203"/>
      <c r="AH203" s="175"/>
      <c r="AI203" s="175"/>
      <c r="AJ203" s="175"/>
      <c r="AK203" s="175"/>
      <c r="AL203" s="179" t="str">
        <f t="shared" si="6"/>
        <v/>
      </c>
      <c r="AM203" s="172" t="str">
        <f t="shared" si="7"/>
        <v/>
      </c>
      <c r="AN203"/>
      <c r="AO203"/>
      <c r="AP203">
        <v>201</v>
      </c>
      <c r="AQ203"/>
      <c r="AR203"/>
      <c r="AS203"/>
      <c r="AT203"/>
      <c r="AU203"/>
      <c r="AV203"/>
      <c r="AW203"/>
      <c r="AX203"/>
      <c r="AY203"/>
      <c r="AZ203"/>
      <c r="BA203"/>
      <c r="BB203"/>
      <c r="BC203"/>
      <c r="BD203"/>
      <c r="BE203"/>
      <c r="BF203"/>
      <c r="BG203"/>
      <c r="BH203"/>
      <c r="BI203"/>
      <c r="BJ203" t="s">
        <v>4694</v>
      </c>
      <c r="BK203" t="s">
        <v>4695</v>
      </c>
      <c r="BL203"/>
      <c r="BM203"/>
      <c r="BN203"/>
      <c r="BO203"/>
      <c r="BP203"/>
      <c r="BQ203"/>
      <c r="BR203"/>
      <c r="BS203"/>
      <c r="BT203" t="s">
        <v>4696</v>
      </c>
      <c r="BU203"/>
      <c r="BV203"/>
      <c r="BW203"/>
      <c r="BX203"/>
      <c r="BY203"/>
      <c r="BZ203"/>
      <c r="CA203"/>
      <c r="CB203"/>
      <c r="CC203"/>
      <c r="CD203"/>
      <c r="CE203"/>
      <c r="CF203"/>
      <c r="CG203"/>
      <c r="CH203"/>
      <c r="CI203"/>
      <c r="CJ203"/>
      <c r="CK203"/>
      <c r="CL203"/>
      <c r="CM203"/>
      <c r="CN203"/>
      <c r="CO203"/>
      <c r="CP203"/>
      <c r="CQ203"/>
      <c r="CR203"/>
      <c r="CS203" t="s">
        <v>4697</v>
      </c>
      <c r="CT203" t="s">
        <v>4698</v>
      </c>
      <c r="CU203"/>
      <c r="CV203"/>
      <c r="CW203"/>
      <c r="CX203"/>
      <c r="CY203"/>
      <c r="CZ203"/>
      <c r="DA203"/>
      <c r="DB203"/>
      <c r="DC203" t="s">
        <v>4699</v>
      </c>
      <c r="DD203"/>
      <c r="DE203"/>
      <c r="DF203"/>
      <c r="DG203"/>
      <c r="DH203"/>
      <c r="DI203"/>
      <c r="DJ203"/>
      <c r="DK203"/>
      <c r="DL203"/>
      <c r="DM203"/>
      <c r="DN203"/>
      <c r="DO203"/>
      <c r="DP203"/>
    </row>
    <row r="204" spans="33:120" ht="15" hidden="1" customHeight="1">
      <c r="AG204"/>
      <c r="AH204" s="175"/>
      <c r="AI204" s="175"/>
      <c r="AJ204" s="175"/>
      <c r="AK204" s="175"/>
      <c r="AL204" s="179" t="str">
        <f t="shared" si="6"/>
        <v/>
      </c>
      <c r="AM204" s="172" t="str">
        <f t="shared" si="7"/>
        <v/>
      </c>
      <c r="AN204"/>
      <c r="AO204"/>
      <c r="AP204">
        <v>202</v>
      </c>
      <c r="AQ204"/>
      <c r="AR204"/>
      <c r="AS204"/>
      <c r="AT204"/>
      <c r="AU204"/>
      <c r="AV204"/>
      <c r="AW204"/>
      <c r="AX204"/>
      <c r="AY204"/>
      <c r="AZ204"/>
      <c r="BA204"/>
      <c r="BB204"/>
      <c r="BC204"/>
      <c r="BD204"/>
      <c r="BE204"/>
      <c r="BF204"/>
      <c r="BG204"/>
      <c r="BH204"/>
      <c r="BI204"/>
      <c r="BJ204" t="s">
        <v>4700</v>
      </c>
      <c r="BK204" t="s">
        <v>4701</v>
      </c>
      <c r="BL204"/>
      <c r="BM204"/>
      <c r="BN204"/>
      <c r="BO204"/>
      <c r="BP204"/>
      <c r="BQ204"/>
      <c r="BR204"/>
      <c r="BS204"/>
      <c r="BT204" t="s">
        <v>4702</v>
      </c>
      <c r="BU204"/>
      <c r="BV204"/>
      <c r="BW204"/>
      <c r="BX204"/>
      <c r="BY204"/>
      <c r="BZ204"/>
      <c r="CA204"/>
      <c r="CB204"/>
      <c r="CC204"/>
      <c r="CD204"/>
      <c r="CE204"/>
      <c r="CF204"/>
      <c r="CG204"/>
      <c r="CH204"/>
      <c r="CI204"/>
      <c r="CJ204"/>
      <c r="CK204"/>
      <c r="CL204"/>
      <c r="CM204"/>
      <c r="CN204"/>
      <c r="CO204"/>
      <c r="CP204"/>
      <c r="CQ204"/>
      <c r="CR204"/>
      <c r="CS204" t="s">
        <v>4703</v>
      </c>
      <c r="CT204" t="s">
        <v>4704</v>
      </c>
      <c r="CU204"/>
      <c r="CV204"/>
      <c r="CW204"/>
      <c r="CX204"/>
      <c r="CY204"/>
      <c r="CZ204"/>
      <c r="DA204"/>
      <c r="DB204"/>
      <c r="DC204" t="s">
        <v>4705</v>
      </c>
      <c r="DD204"/>
      <c r="DE204"/>
      <c r="DF204"/>
      <c r="DG204"/>
      <c r="DH204"/>
      <c r="DI204"/>
      <c r="DJ204"/>
      <c r="DK204"/>
      <c r="DL204"/>
      <c r="DM204"/>
      <c r="DN204"/>
      <c r="DO204"/>
      <c r="DP204"/>
    </row>
    <row r="205" spans="33:120" ht="15" hidden="1" customHeight="1">
      <c r="AG205"/>
      <c r="AH205" s="175"/>
      <c r="AI205" s="175"/>
      <c r="AJ205" s="175"/>
      <c r="AK205" s="175"/>
      <c r="AL205" s="179" t="str">
        <f t="shared" si="6"/>
        <v/>
      </c>
      <c r="AM205" s="172" t="str">
        <f t="shared" si="7"/>
        <v/>
      </c>
      <c r="AN205"/>
      <c r="AO205"/>
      <c r="AP205">
        <v>203</v>
      </c>
      <c r="AQ205"/>
      <c r="AR205"/>
      <c r="AS205"/>
      <c r="AT205"/>
      <c r="AU205"/>
      <c r="AV205"/>
      <c r="AW205"/>
      <c r="AX205"/>
      <c r="AY205"/>
      <c r="AZ205"/>
      <c r="BA205"/>
      <c r="BB205"/>
      <c r="BC205"/>
      <c r="BD205"/>
      <c r="BE205"/>
      <c r="BF205"/>
      <c r="BG205"/>
      <c r="BH205"/>
      <c r="BI205"/>
      <c r="BJ205" t="s">
        <v>4706</v>
      </c>
      <c r="BK205" t="s">
        <v>4707</v>
      </c>
      <c r="BL205"/>
      <c r="BM205"/>
      <c r="BN205"/>
      <c r="BO205"/>
      <c r="BP205"/>
      <c r="BQ205"/>
      <c r="BR205"/>
      <c r="BS205"/>
      <c r="BT205" t="s">
        <v>4708</v>
      </c>
      <c r="BU205"/>
      <c r="BV205"/>
      <c r="BW205"/>
      <c r="BX205"/>
      <c r="BY205"/>
      <c r="BZ205"/>
      <c r="CA205"/>
      <c r="CB205"/>
      <c r="CC205"/>
      <c r="CD205"/>
      <c r="CE205"/>
      <c r="CF205"/>
      <c r="CG205"/>
      <c r="CH205"/>
      <c r="CI205"/>
      <c r="CJ205"/>
      <c r="CK205"/>
      <c r="CL205"/>
      <c r="CM205"/>
      <c r="CN205"/>
      <c r="CO205"/>
      <c r="CP205"/>
      <c r="CQ205"/>
      <c r="CR205"/>
      <c r="CS205" t="s">
        <v>4709</v>
      </c>
      <c r="CT205" t="s">
        <v>4710</v>
      </c>
      <c r="CU205"/>
      <c r="CV205"/>
      <c r="CW205"/>
      <c r="CX205"/>
      <c r="CY205"/>
      <c r="CZ205"/>
      <c r="DA205"/>
      <c r="DB205"/>
      <c r="DC205" t="s">
        <v>4711</v>
      </c>
      <c r="DD205"/>
      <c r="DE205"/>
      <c r="DF205"/>
      <c r="DG205"/>
      <c r="DH205"/>
      <c r="DI205"/>
      <c r="DJ205"/>
      <c r="DK205"/>
      <c r="DL205"/>
      <c r="DM205"/>
      <c r="DN205"/>
      <c r="DO205"/>
      <c r="DP205"/>
    </row>
    <row r="206" spans="33:120" ht="15" hidden="1" customHeight="1">
      <c r="AG206"/>
      <c r="AH206" s="175"/>
      <c r="AI206" s="175"/>
      <c r="AJ206" s="175"/>
      <c r="AK206" s="175"/>
      <c r="AL206" s="179" t="str">
        <f t="shared" si="6"/>
        <v/>
      </c>
      <c r="AM206" s="172" t="str">
        <f t="shared" si="7"/>
        <v/>
      </c>
      <c r="AN206"/>
      <c r="AO206"/>
      <c r="AP206">
        <v>204</v>
      </c>
      <c r="AQ206"/>
      <c r="AR206"/>
      <c r="AS206"/>
      <c r="AT206"/>
      <c r="AU206"/>
      <c r="AV206"/>
      <c r="AW206"/>
      <c r="AX206"/>
      <c r="AY206"/>
      <c r="AZ206"/>
      <c r="BA206"/>
      <c r="BB206"/>
      <c r="BC206"/>
      <c r="BD206"/>
      <c r="BE206"/>
      <c r="BF206"/>
      <c r="BG206"/>
      <c r="BH206"/>
      <c r="BI206"/>
      <c r="BJ206" t="s">
        <v>4712</v>
      </c>
      <c r="BK206" t="s">
        <v>4713</v>
      </c>
      <c r="BL206"/>
      <c r="BM206"/>
      <c r="BN206"/>
      <c r="BO206"/>
      <c r="BP206"/>
      <c r="BQ206"/>
      <c r="BR206"/>
      <c r="BS206"/>
      <c r="BT206" t="s">
        <v>4714</v>
      </c>
      <c r="BU206"/>
      <c r="BV206"/>
      <c r="BW206"/>
      <c r="BX206"/>
      <c r="BY206"/>
      <c r="BZ206"/>
      <c r="CA206"/>
      <c r="CB206"/>
      <c r="CC206"/>
      <c r="CD206"/>
      <c r="CE206"/>
      <c r="CF206"/>
      <c r="CG206"/>
      <c r="CH206"/>
      <c r="CI206"/>
      <c r="CJ206"/>
      <c r="CK206"/>
      <c r="CL206"/>
      <c r="CM206"/>
      <c r="CN206"/>
      <c r="CO206"/>
      <c r="CP206"/>
      <c r="CQ206"/>
      <c r="CR206"/>
      <c r="CS206" t="s">
        <v>4715</v>
      </c>
      <c r="CT206" t="s">
        <v>4716</v>
      </c>
      <c r="CU206"/>
      <c r="CV206"/>
      <c r="CW206"/>
      <c r="CX206"/>
      <c r="CY206"/>
      <c r="CZ206"/>
      <c r="DA206"/>
      <c r="DB206"/>
      <c r="DC206" t="s">
        <v>4717</v>
      </c>
      <c r="DD206"/>
      <c r="DE206"/>
      <c r="DF206"/>
      <c r="DG206"/>
      <c r="DH206"/>
      <c r="DI206"/>
      <c r="DJ206"/>
      <c r="DK206"/>
      <c r="DL206"/>
      <c r="DM206"/>
      <c r="DN206"/>
      <c r="DO206"/>
      <c r="DP206"/>
    </row>
    <row r="207" spans="33:120" ht="15" hidden="1" customHeight="1">
      <c r="AG207"/>
      <c r="AH207" s="175"/>
      <c r="AI207" s="175"/>
      <c r="AJ207" s="175"/>
      <c r="AK207" s="175"/>
      <c r="AL207" s="179" t="str">
        <f t="shared" si="6"/>
        <v/>
      </c>
      <c r="AM207" s="172" t="str">
        <f t="shared" si="7"/>
        <v/>
      </c>
      <c r="AN207"/>
      <c r="AO207"/>
      <c r="AP207">
        <v>205</v>
      </c>
      <c r="AQ207"/>
      <c r="AR207"/>
      <c r="AS207"/>
      <c r="AT207"/>
      <c r="AU207"/>
      <c r="AV207"/>
      <c r="AW207"/>
      <c r="AX207"/>
      <c r="AY207"/>
      <c r="AZ207"/>
      <c r="BA207"/>
      <c r="BB207"/>
      <c r="BC207"/>
      <c r="BD207"/>
      <c r="BE207"/>
      <c r="BF207"/>
      <c r="BG207"/>
      <c r="BH207"/>
      <c r="BI207"/>
      <c r="BJ207" t="s">
        <v>4718</v>
      </c>
      <c r="BK207" t="s">
        <v>4719</v>
      </c>
      <c r="BL207"/>
      <c r="BM207"/>
      <c r="BN207"/>
      <c r="BO207"/>
      <c r="BP207"/>
      <c r="BQ207"/>
      <c r="BR207"/>
      <c r="BS207"/>
      <c r="BT207" t="s">
        <v>4720</v>
      </c>
      <c r="BU207"/>
      <c r="BV207"/>
      <c r="BW207"/>
      <c r="BX207"/>
      <c r="BY207"/>
      <c r="BZ207"/>
      <c r="CA207"/>
      <c r="CB207"/>
      <c r="CC207"/>
      <c r="CD207"/>
      <c r="CE207"/>
      <c r="CF207"/>
      <c r="CG207"/>
      <c r="CH207"/>
      <c r="CI207"/>
      <c r="CJ207"/>
      <c r="CK207"/>
      <c r="CL207"/>
      <c r="CM207"/>
      <c r="CN207"/>
      <c r="CO207"/>
      <c r="CP207"/>
      <c r="CQ207"/>
      <c r="CR207"/>
      <c r="CS207" t="s">
        <v>4721</v>
      </c>
      <c r="CT207" t="s">
        <v>4722</v>
      </c>
      <c r="CU207"/>
      <c r="CV207"/>
      <c r="CW207"/>
      <c r="CX207"/>
      <c r="CY207"/>
      <c r="CZ207"/>
      <c r="DA207"/>
      <c r="DB207"/>
      <c r="DC207" t="s">
        <v>4723</v>
      </c>
      <c r="DD207"/>
      <c r="DE207"/>
      <c r="DF207"/>
      <c r="DG207"/>
      <c r="DH207"/>
      <c r="DI207"/>
      <c r="DJ207"/>
      <c r="DK207"/>
      <c r="DL207"/>
      <c r="DM207"/>
      <c r="DN207"/>
      <c r="DO207"/>
      <c r="DP207"/>
    </row>
    <row r="208" spans="33:120" ht="15" hidden="1" customHeight="1">
      <c r="AG208"/>
      <c r="AH208" s="175"/>
      <c r="AI208" s="175"/>
      <c r="AJ208" s="175"/>
      <c r="AK208" s="175"/>
      <c r="AL208" s="179" t="str">
        <f t="shared" si="6"/>
        <v/>
      </c>
      <c r="AM208" s="172" t="str">
        <f t="shared" si="7"/>
        <v/>
      </c>
      <c r="AN208"/>
      <c r="AO208"/>
      <c r="AP208">
        <v>206</v>
      </c>
      <c r="AQ208"/>
      <c r="AR208"/>
      <c r="AS208"/>
      <c r="AT208"/>
      <c r="AU208"/>
      <c r="AV208"/>
      <c r="AW208"/>
      <c r="AX208"/>
      <c r="AY208"/>
      <c r="AZ208"/>
      <c r="BA208"/>
      <c r="BB208"/>
      <c r="BC208"/>
      <c r="BD208"/>
      <c r="BE208"/>
      <c r="BF208"/>
      <c r="BG208"/>
      <c r="BH208"/>
      <c r="BI208"/>
      <c r="BJ208" t="s">
        <v>4724</v>
      </c>
      <c r="BK208" t="s">
        <v>4725</v>
      </c>
      <c r="BL208"/>
      <c r="BM208"/>
      <c r="BN208"/>
      <c r="BO208"/>
      <c r="BP208"/>
      <c r="BQ208"/>
      <c r="BR208"/>
      <c r="BS208"/>
      <c r="BT208" t="s">
        <v>4726</v>
      </c>
      <c r="BU208"/>
      <c r="BV208"/>
      <c r="BW208"/>
      <c r="BX208"/>
      <c r="BY208"/>
      <c r="BZ208"/>
      <c r="CA208"/>
      <c r="CB208"/>
      <c r="CC208"/>
      <c r="CD208"/>
      <c r="CE208"/>
      <c r="CF208"/>
      <c r="CG208"/>
      <c r="CH208"/>
      <c r="CI208"/>
      <c r="CJ208"/>
      <c r="CK208"/>
      <c r="CL208"/>
      <c r="CM208"/>
      <c r="CN208"/>
      <c r="CO208"/>
      <c r="CP208"/>
      <c r="CQ208"/>
      <c r="CR208"/>
      <c r="CS208" t="s">
        <v>4727</v>
      </c>
      <c r="CT208" t="s">
        <v>4728</v>
      </c>
      <c r="CU208"/>
      <c r="CV208"/>
      <c r="CW208"/>
      <c r="CX208"/>
      <c r="CY208"/>
      <c r="CZ208"/>
      <c r="DA208"/>
      <c r="DB208"/>
      <c r="DC208" t="s">
        <v>4729</v>
      </c>
      <c r="DD208"/>
      <c r="DE208"/>
      <c r="DF208"/>
      <c r="DG208"/>
      <c r="DH208"/>
      <c r="DI208"/>
      <c r="DJ208"/>
      <c r="DK208"/>
      <c r="DL208"/>
      <c r="DM208"/>
      <c r="DN208"/>
      <c r="DO208"/>
      <c r="DP208"/>
    </row>
    <row r="209" spans="33:120" ht="15" hidden="1" customHeight="1">
      <c r="AG209"/>
      <c r="AH209" s="175"/>
      <c r="AI209" s="175"/>
      <c r="AJ209" s="175"/>
      <c r="AK209" s="175"/>
      <c r="AL209" s="179" t="str">
        <f t="shared" si="6"/>
        <v/>
      </c>
      <c r="AM209" s="172" t="str">
        <f t="shared" si="7"/>
        <v/>
      </c>
      <c r="AN209"/>
      <c r="AO209"/>
      <c r="AP209">
        <v>207</v>
      </c>
      <c r="AQ209"/>
      <c r="AR209"/>
      <c r="AS209"/>
      <c r="AT209"/>
      <c r="AU209"/>
      <c r="AV209"/>
      <c r="AW209"/>
      <c r="AX209"/>
      <c r="AY209"/>
      <c r="AZ209"/>
      <c r="BA209"/>
      <c r="BB209"/>
      <c r="BC209"/>
      <c r="BD209"/>
      <c r="BE209"/>
      <c r="BF209"/>
      <c r="BG209"/>
      <c r="BH209"/>
      <c r="BI209"/>
      <c r="BJ209" t="s">
        <v>4730</v>
      </c>
      <c r="BK209" t="s">
        <v>4731</v>
      </c>
      <c r="BL209"/>
      <c r="BM209"/>
      <c r="BN209"/>
      <c r="BO209"/>
      <c r="BP209"/>
      <c r="BQ209"/>
      <c r="BR209"/>
      <c r="BS209"/>
      <c r="BT209" t="s">
        <v>4732</v>
      </c>
      <c r="BU209"/>
      <c r="BV209"/>
      <c r="BW209"/>
      <c r="BX209"/>
      <c r="BY209"/>
      <c r="BZ209"/>
      <c r="CA209"/>
      <c r="CB209"/>
      <c r="CC209"/>
      <c r="CD209"/>
      <c r="CE209"/>
      <c r="CF209"/>
      <c r="CG209"/>
      <c r="CH209"/>
      <c r="CI209"/>
      <c r="CJ209"/>
      <c r="CK209"/>
      <c r="CL209"/>
      <c r="CM209"/>
      <c r="CN209"/>
      <c r="CO209"/>
      <c r="CP209"/>
      <c r="CQ209"/>
      <c r="CR209"/>
      <c r="CS209" t="s">
        <v>4733</v>
      </c>
      <c r="CT209" t="s">
        <v>4734</v>
      </c>
      <c r="CU209"/>
      <c r="CV209"/>
      <c r="CW209"/>
      <c r="CX209"/>
      <c r="CY209"/>
      <c r="CZ209"/>
      <c r="DA209"/>
      <c r="DB209"/>
      <c r="DC209" t="s">
        <v>4735</v>
      </c>
      <c r="DD209"/>
      <c r="DE209"/>
      <c r="DF209"/>
      <c r="DG209"/>
      <c r="DH209"/>
      <c r="DI209"/>
      <c r="DJ209"/>
      <c r="DK209"/>
      <c r="DL209"/>
      <c r="DM209"/>
      <c r="DN209"/>
      <c r="DO209"/>
      <c r="DP209"/>
    </row>
    <row r="210" spans="33:120" ht="15" hidden="1" customHeight="1">
      <c r="AG210"/>
      <c r="AH210" s="175"/>
      <c r="AI210" s="175"/>
      <c r="AJ210" s="175"/>
      <c r="AK210" s="175"/>
      <c r="AL210" s="179" t="str">
        <f t="shared" si="6"/>
        <v/>
      </c>
      <c r="AM210" s="172" t="str">
        <f t="shared" si="7"/>
        <v/>
      </c>
      <c r="AN210"/>
      <c r="AO210"/>
      <c r="AP210">
        <v>208</v>
      </c>
      <c r="AQ210"/>
      <c r="AR210"/>
      <c r="AS210"/>
      <c r="AT210"/>
      <c r="AU210"/>
      <c r="AV210"/>
      <c r="AW210"/>
      <c r="AX210"/>
      <c r="AY210"/>
      <c r="AZ210"/>
      <c r="BA210"/>
      <c r="BB210"/>
      <c r="BC210"/>
      <c r="BD210"/>
      <c r="BE210"/>
      <c r="BF210"/>
      <c r="BG210"/>
      <c r="BH210"/>
      <c r="BI210"/>
      <c r="BJ210" t="s">
        <v>4736</v>
      </c>
      <c r="BK210" t="s">
        <v>4737</v>
      </c>
      <c r="BL210"/>
      <c r="BM210"/>
      <c r="BN210"/>
      <c r="BO210"/>
      <c r="BP210"/>
      <c r="BQ210"/>
      <c r="BR210"/>
      <c r="BS210"/>
      <c r="BT210" t="s">
        <v>4738</v>
      </c>
      <c r="BU210"/>
      <c r="BV210"/>
      <c r="BW210"/>
      <c r="BX210"/>
      <c r="BY210"/>
      <c r="BZ210"/>
      <c r="CA210"/>
      <c r="CB210"/>
      <c r="CC210"/>
      <c r="CD210"/>
      <c r="CE210"/>
      <c r="CF210"/>
      <c r="CG210"/>
      <c r="CH210"/>
      <c r="CI210"/>
      <c r="CJ210"/>
      <c r="CK210"/>
      <c r="CL210"/>
      <c r="CM210"/>
      <c r="CN210"/>
      <c r="CO210"/>
      <c r="CP210"/>
      <c r="CQ210"/>
      <c r="CR210"/>
      <c r="CS210" t="s">
        <v>4739</v>
      </c>
      <c r="CT210" t="s">
        <v>4740</v>
      </c>
      <c r="CU210"/>
      <c r="CV210"/>
      <c r="CW210"/>
      <c r="CX210"/>
      <c r="CY210"/>
      <c r="CZ210"/>
      <c r="DA210"/>
      <c r="DB210"/>
      <c r="DC210" t="s">
        <v>4741</v>
      </c>
      <c r="DD210"/>
      <c r="DE210"/>
      <c r="DF210"/>
      <c r="DG210"/>
      <c r="DH210"/>
      <c r="DI210"/>
      <c r="DJ210"/>
      <c r="DK210"/>
      <c r="DL210"/>
      <c r="DM210"/>
      <c r="DN210"/>
      <c r="DO210"/>
      <c r="DP210"/>
    </row>
    <row r="211" spans="33:120" ht="15" hidden="1" customHeight="1">
      <c r="AG211"/>
      <c r="AH211" s="175"/>
      <c r="AI211" s="175"/>
      <c r="AJ211" s="175"/>
      <c r="AK211" s="175"/>
      <c r="AL211" s="179" t="str">
        <f t="shared" si="6"/>
        <v/>
      </c>
      <c r="AM211" s="172" t="str">
        <f t="shared" si="7"/>
        <v/>
      </c>
      <c r="AN211"/>
      <c r="AO211"/>
      <c r="AP211">
        <v>209</v>
      </c>
      <c r="AQ211"/>
      <c r="AR211"/>
      <c r="AS211"/>
      <c r="AT211"/>
      <c r="AU211"/>
      <c r="AV211"/>
      <c r="AW211"/>
      <c r="AX211"/>
      <c r="AY211"/>
      <c r="AZ211"/>
      <c r="BA211"/>
      <c r="BB211"/>
      <c r="BC211"/>
      <c r="BD211"/>
      <c r="BE211"/>
      <c r="BF211"/>
      <c r="BG211"/>
      <c r="BH211"/>
      <c r="BI211"/>
      <c r="BJ211" t="s">
        <v>4742</v>
      </c>
      <c r="BK211" t="s">
        <v>4743</v>
      </c>
      <c r="BL211"/>
      <c r="BM211"/>
      <c r="BN211"/>
      <c r="BO211"/>
      <c r="BP211"/>
      <c r="BQ211"/>
      <c r="BR211"/>
      <c r="BS211"/>
      <c r="BT211" t="s">
        <v>4744</v>
      </c>
      <c r="BU211"/>
      <c r="BV211"/>
      <c r="BW211"/>
      <c r="BX211"/>
      <c r="BY211"/>
      <c r="BZ211"/>
      <c r="CA211"/>
      <c r="CB211"/>
      <c r="CC211"/>
      <c r="CD211"/>
      <c r="CE211"/>
      <c r="CF211"/>
      <c r="CG211"/>
      <c r="CH211"/>
      <c r="CI211"/>
      <c r="CJ211"/>
      <c r="CK211"/>
      <c r="CL211"/>
      <c r="CM211"/>
      <c r="CN211"/>
      <c r="CO211"/>
      <c r="CP211"/>
      <c r="CQ211"/>
      <c r="CR211"/>
      <c r="CS211" t="s">
        <v>4745</v>
      </c>
      <c r="CT211" t="s">
        <v>4746</v>
      </c>
      <c r="CU211"/>
      <c r="CV211"/>
      <c r="CW211"/>
      <c r="CX211"/>
      <c r="CY211"/>
      <c r="CZ211"/>
      <c r="DA211"/>
      <c r="DB211"/>
      <c r="DC211" t="s">
        <v>4747</v>
      </c>
      <c r="DD211"/>
      <c r="DE211"/>
      <c r="DF211"/>
      <c r="DG211"/>
      <c r="DH211"/>
      <c r="DI211"/>
      <c r="DJ211"/>
      <c r="DK211"/>
      <c r="DL211"/>
      <c r="DM211"/>
      <c r="DN211"/>
      <c r="DO211"/>
      <c r="DP211"/>
    </row>
    <row r="212" spans="33:120" ht="15" hidden="1" customHeight="1">
      <c r="AG212"/>
      <c r="AH212" s="175"/>
      <c r="AI212" s="175"/>
      <c r="AJ212" s="175"/>
      <c r="AK212" s="175"/>
      <c r="AL212" s="179" t="str">
        <f t="shared" si="6"/>
        <v/>
      </c>
      <c r="AM212" s="172" t="str">
        <f t="shared" si="7"/>
        <v/>
      </c>
      <c r="AN212"/>
      <c r="AO212"/>
      <c r="AP212">
        <v>210</v>
      </c>
      <c r="AQ212"/>
      <c r="AR212"/>
      <c r="AS212"/>
      <c r="AT212"/>
      <c r="AU212"/>
      <c r="AV212"/>
      <c r="AW212"/>
      <c r="AX212"/>
      <c r="AY212"/>
      <c r="AZ212"/>
      <c r="BA212"/>
      <c r="BB212"/>
      <c r="BC212"/>
      <c r="BD212"/>
      <c r="BE212"/>
      <c r="BF212"/>
      <c r="BG212"/>
      <c r="BH212"/>
      <c r="BI212"/>
      <c r="BJ212" t="s">
        <v>4748</v>
      </c>
      <c r="BK212" t="s">
        <v>4749</v>
      </c>
      <c r="BL212"/>
      <c r="BM212"/>
      <c r="BN212"/>
      <c r="BO212"/>
      <c r="BP212"/>
      <c r="BQ212"/>
      <c r="BR212"/>
      <c r="BS212"/>
      <c r="BT212" t="s">
        <v>4750</v>
      </c>
      <c r="BU212"/>
      <c r="BV212"/>
      <c r="BW212"/>
      <c r="BX212"/>
      <c r="BY212"/>
      <c r="BZ212"/>
      <c r="CA212"/>
      <c r="CB212"/>
      <c r="CC212"/>
      <c r="CD212"/>
      <c r="CE212"/>
      <c r="CF212"/>
      <c r="CG212"/>
      <c r="CH212"/>
      <c r="CI212"/>
      <c r="CJ212"/>
      <c r="CK212"/>
      <c r="CL212"/>
      <c r="CM212"/>
      <c r="CN212"/>
      <c r="CO212"/>
      <c r="CP212"/>
      <c r="CQ212"/>
      <c r="CR212"/>
      <c r="CS212" t="s">
        <v>4751</v>
      </c>
      <c r="CT212" t="s">
        <v>4752</v>
      </c>
      <c r="CU212"/>
      <c r="CV212"/>
      <c r="CW212"/>
      <c r="CX212"/>
      <c r="CY212"/>
      <c r="CZ212"/>
      <c r="DA212"/>
      <c r="DB212"/>
      <c r="DC212" t="s">
        <v>4753</v>
      </c>
      <c r="DD212"/>
      <c r="DE212"/>
      <c r="DF212"/>
      <c r="DG212"/>
      <c r="DH212"/>
      <c r="DI212"/>
      <c r="DJ212"/>
      <c r="DK212"/>
      <c r="DL212"/>
      <c r="DM212"/>
      <c r="DN212"/>
      <c r="DO212"/>
      <c r="DP212"/>
    </row>
    <row r="213" spans="33:120" ht="15" hidden="1" customHeight="1">
      <c r="AG213"/>
      <c r="AH213" s="175"/>
      <c r="AI213" s="175"/>
      <c r="AJ213" s="175"/>
      <c r="AK213" s="175"/>
      <c r="AL213" s="179" t="str">
        <f t="shared" si="6"/>
        <v/>
      </c>
      <c r="AM213" s="172" t="str">
        <f t="shared" si="7"/>
        <v/>
      </c>
      <c r="AN213"/>
      <c r="AO213"/>
      <c r="AP213">
        <v>211</v>
      </c>
      <c r="AQ213"/>
      <c r="AR213"/>
      <c r="AS213"/>
      <c r="AT213"/>
      <c r="AU213"/>
      <c r="AV213"/>
      <c r="AW213"/>
      <c r="AX213"/>
      <c r="AY213"/>
      <c r="AZ213"/>
      <c r="BA213"/>
      <c r="BB213"/>
      <c r="BC213"/>
      <c r="BD213"/>
      <c r="BE213"/>
      <c r="BF213"/>
      <c r="BG213"/>
      <c r="BH213"/>
      <c r="BI213"/>
      <c r="BJ213" t="s">
        <v>4754</v>
      </c>
      <c r="BK213" t="s">
        <v>4755</v>
      </c>
      <c r="BL213"/>
      <c r="BM213"/>
      <c r="BN213"/>
      <c r="BO213"/>
      <c r="BP213"/>
      <c r="BQ213"/>
      <c r="BR213"/>
      <c r="BS213"/>
      <c r="BT213" t="s">
        <v>4756</v>
      </c>
      <c r="BU213"/>
      <c r="BV213"/>
      <c r="BW213"/>
      <c r="BX213"/>
      <c r="BY213"/>
      <c r="BZ213"/>
      <c r="CA213"/>
      <c r="CB213"/>
      <c r="CC213"/>
      <c r="CD213"/>
      <c r="CE213"/>
      <c r="CF213"/>
      <c r="CG213"/>
      <c r="CH213"/>
      <c r="CI213"/>
      <c r="CJ213"/>
      <c r="CK213"/>
      <c r="CL213"/>
      <c r="CM213"/>
      <c r="CN213"/>
      <c r="CO213"/>
      <c r="CP213"/>
      <c r="CQ213"/>
      <c r="CR213"/>
      <c r="CS213" t="s">
        <v>4757</v>
      </c>
      <c r="CT213" t="s">
        <v>4758</v>
      </c>
      <c r="CU213"/>
      <c r="CV213"/>
      <c r="CW213"/>
      <c r="CX213"/>
      <c r="CY213"/>
      <c r="CZ213"/>
      <c r="DA213"/>
      <c r="DB213"/>
      <c r="DC213" t="s">
        <v>4759</v>
      </c>
      <c r="DD213"/>
      <c r="DE213"/>
      <c r="DF213"/>
      <c r="DG213"/>
      <c r="DH213"/>
      <c r="DI213"/>
      <c r="DJ213"/>
      <c r="DK213"/>
      <c r="DL213"/>
      <c r="DM213"/>
      <c r="DN213"/>
      <c r="DO213"/>
      <c r="DP213"/>
    </row>
    <row r="214" spans="33:120" ht="15" hidden="1" customHeight="1">
      <c r="AG214"/>
      <c r="AH214" s="175"/>
      <c r="AI214" s="175"/>
      <c r="AJ214" s="175"/>
      <c r="AK214" s="175"/>
      <c r="AL214" s="179" t="str">
        <f t="shared" si="6"/>
        <v/>
      </c>
      <c r="AM214" s="172" t="str">
        <f t="shared" si="7"/>
        <v/>
      </c>
      <c r="AN214"/>
      <c r="AO214"/>
      <c r="AP214">
        <v>212</v>
      </c>
      <c r="AQ214"/>
      <c r="AR214"/>
      <c r="AS214"/>
      <c r="AT214"/>
      <c r="AU214"/>
      <c r="AV214"/>
      <c r="AW214"/>
      <c r="AX214"/>
      <c r="AY214"/>
      <c r="AZ214"/>
      <c r="BA214"/>
      <c r="BB214"/>
      <c r="BC214"/>
      <c r="BD214"/>
      <c r="BE214"/>
      <c r="BF214"/>
      <c r="BG214"/>
      <c r="BH214"/>
      <c r="BI214"/>
      <c r="BJ214" t="s">
        <v>4760</v>
      </c>
      <c r="BK214" t="s">
        <v>4761</v>
      </c>
      <c r="BL214"/>
      <c r="BM214"/>
      <c r="BN214"/>
      <c r="BO214"/>
      <c r="BP214"/>
      <c r="BQ214"/>
      <c r="BR214"/>
      <c r="BS214"/>
      <c r="BT214" t="s">
        <v>4762</v>
      </c>
      <c r="BU214"/>
      <c r="BV214"/>
      <c r="BW214"/>
      <c r="BX214"/>
      <c r="BY214"/>
      <c r="BZ214"/>
      <c r="CA214"/>
      <c r="CB214"/>
      <c r="CC214"/>
      <c r="CD214"/>
      <c r="CE214"/>
      <c r="CF214"/>
      <c r="CG214"/>
      <c r="CH214"/>
      <c r="CI214"/>
      <c r="CJ214"/>
      <c r="CK214"/>
      <c r="CL214"/>
      <c r="CM214"/>
      <c r="CN214"/>
      <c r="CO214"/>
      <c r="CP214"/>
      <c r="CQ214"/>
      <c r="CR214"/>
      <c r="CS214" t="s">
        <v>4763</v>
      </c>
      <c r="CT214" t="s">
        <v>2496</v>
      </c>
      <c r="CU214"/>
      <c r="CV214"/>
      <c r="CW214"/>
      <c r="CX214"/>
      <c r="CY214"/>
      <c r="CZ214"/>
      <c r="DA214"/>
      <c r="DB214"/>
      <c r="DC214" t="s">
        <v>4764</v>
      </c>
      <c r="DD214"/>
      <c r="DE214"/>
      <c r="DF214"/>
      <c r="DG214"/>
      <c r="DH214"/>
      <c r="DI214"/>
      <c r="DJ214"/>
      <c r="DK214"/>
      <c r="DL214"/>
      <c r="DM214"/>
      <c r="DN214"/>
      <c r="DO214"/>
      <c r="DP214"/>
    </row>
    <row r="215" spans="33:120" ht="15" hidden="1" customHeight="1">
      <c r="AG215"/>
      <c r="AH215" s="175"/>
      <c r="AI215" s="175"/>
      <c r="AJ215" s="175"/>
      <c r="AK215" s="175"/>
      <c r="AL215" s="179" t="str">
        <f t="shared" si="6"/>
        <v/>
      </c>
      <c r="AM215" s="172" t="str">
        <f t="shared" si="7"/>
        <v/>
      </c>
      <c r="AN215"/>
      <c r="AO215"/>
      <c r="AP215">
        <v>213</v>
      </c>
      <c r="AQ215"/>
      <c r="AR215"/>
      <c r="AS215"/>
      <c r="AT215"/>
      <c r="AU215"/>
      <c r="AV215"/>
      <c r="AW215"/>
      <c r="AX215"/>
      <c r="AY215"/>
      <c r="AZ215"/>
      <c r="BA215"/>
      <c r="BB215"/>
      <c r="BC215"/>
      <c r="BD215"/>
      <c r="BE215"/>
      <c r="BF215"/>
      <c r="BG215"/>
      <c r="BH215"/>
      <c r="BI215"/>
      <c r="BJ215" t="s">
        <v>4765</v>
      </c>
      <c r="BK215" t="s">
        <v>4766</v>
      </c>
      <c r="BL215"/>
      <c r="BM215"/>
      <c r="BN215"/>
      <c r="BO215"/>
      <c r="BP215"/>
      <c r="BQ215"/>
      <c r="BR215"/>
      <c r="BS215"/>
      <c r="BT215" t="s">
        <v>4767</v>
      </c>
      <c r="BU215"/>
      <c r="BV215"/>
      <c r="BW215"/>
      <c r="BX215"/>
      <c r="BY215"/>
      <c r="BZ215"/>
      <c r="CA215"/>
      <c r="CB215"/>
      <c r="CC215"/>
      <c r="CD215"/>
      <c r="CE215"/>
      <c r="CF215"/>
      <c r="CG215"/>
      <c r="CH215"/>
      <c r="CI215"/>
      <c r="CJ215"/>
      <c r="CK215"/>
      <c r="CL215"/>
      <c r="CM215"/>
      <c r="CN215"/>
      <c r="CO215"/>
      <c r="CP215"/>
      <c r="CQ215"/>
      <c r="CR215"/>
      <c r="CS215" t="s">
        <v>4768</v>
      </c>
      <c r="CT215" t="s">
        <v>4769</v>
      </c>
      <c r="CU215"/>
      <c r="CV215"/>
      <c r="CW215"/>
      <c r="CX215"/>
      <c r="CY215"/>
      <c r="CZ215"/>
      <c r="DA215"/>
      <c r="DB215"/>
      <c r="DC215" t="s">
        <v>4770</v>
      </c>
      <c r="DD215"/>
      <c r="DE215"/>
      <c r="DF215"/>
      <c r="DG215"/>
      <c r="DH215"/>
      <c r="DI215"/>
      <c r="DJ215"/>
      <c r="DK215"/>
      <c r="DL215"/>
      <c r="DM215"/>
      <c r="DN215"/>
      <c r="DO215"/>
      <c r="DP215"/>
    </row>
    <row r="216" spans="33:120" ht="15" hidden="1" customHeight="1">
      <c r="AG216"/>
      <c r="AH216" s="175"/>
      <c r="AI216" s="175"/>
      <c r="AJ216" s="175"/>
      <c r="AK216" s="175"/>
      <c r="AL216" s="179" t="str">
        <f t="shared" si="6"/>
        <v/>
      </c>
      <c r="AM216" s="172" t="str">
        <f t="shared" si="7"/>
        <v/>
      </c>
      <c r="AN216"/>
      <c r="AO216"/>
      <c r="AP216">
        <v>214</v>
      </c>
      <c r="AQ216"/>
      <c r="AR216"/>
      <c r="AS216"/>
      <c r="AT216"/>
      <c r="AU216"/>
      <c r="AV216"/>
      <c r="AW216"/>
      <c r="AX216"/>
      <c r="AY216"/>
      <c r="AZ216"/>
      <c r="BA216"/>
      <c r="BB216"/>
      <c r="BC216"/>
      <c r="BD216"/>
      <c r="BE216"/>
      <c r="BF216"/>
      <c r="BG216"/>
      <c r="BH216"/>
      <c r="BI216"/>
      <c r="BJ216" t="s">
        <v>4771</v>
      </c>
      <c r="BK216" t="s">
        <v>4772</v>
      </c>
      <c r="BL216"/>
      <c r="BM216"/>
      <c r="BN216"/>
      <c r="BO216"/>
      <c r="BP216"/>
      <c r="BQ216"/>
      <c r="BR216"/>
      <c r="BS216"/>
      <c r="BT216">
        <v>30999</v>
      </c>
      <c r="BU216"/>
      <c r="BV216"/>
      <c r="BW216"/>
      <c r="BX216"/>
      <c r="BY216"/>
      <c r="BZ216"/>
      <c r="CA216"/>
      <c r="CB216"/>
      <c r="CC216"/>
      <c r="CD216"/>
      <c r="CE216"/>
      <c r="CF216"/>
      <c r="CG216"/>
      <c r="CH216"/>
      <c r="CI216"/>
      <c r="CJ216"/>
      <c r="CK216"/>
      <c r="CL216"/>
      <c r="CM216"/>
      <c r="CN216"/>
      <c r="CO216"/>
      <c r="CP216"/>
      <c r="CQ216"/>
      <c r="CR216"/>
      <c r="CS216" t="s">
        <v>4773</v>
      </c>
      <c r="CT216" t="s">
        <v>4774</v>
      </c>
      <c r="CU216"/>
      <c r="CV216"/>
      <c r="CW216"/>
      <c r="CX216"/>
      <c r="CY216"/>
      <c r="CZ216"/>
      <c r="DA216"/>
      <c r="DB216"/>
      <c r="DC216" t="s">
        <v>311</v>
      </c>
      <c r="DD216"/>
      <c r="DE216"/>
      <c r="DF216"/>
      <c r="DG216"/>
      <c r="DH216"/>
      <c r="DI216"/>
      <c r="DJ216"/>
      <c r="DK216"/>
      <c r="DL216"/>
      <c r="DM216"/>
      <c r="DN216"/>
      <c r="DO216"/>
      <c r="DP216"/>
    </row>
    <row r="217" spans="33:120" ht="15" hidden="1" customHeight="1">
      <c r="AG217"/>
      <c r="AH217" s="175"/>
      <c r="AI217" s="175"/>
      <c r="AJ217" s="175"/>
      <c r="AK217" s="175"/>
      <c r="AL217" s="179" t="str">
        <f t="shared" si="6"/>
        <v/>
      </c>
      <c r="AM217" s="172" t="str">
        <f t="shared" si="7"/>
        <v/>
      </c>
      <c r="AN217"/>
      <c r="AO217"/>
      <c r="AP217">
        <v>215</v>
      </c>
      <c r="AQ217"/>
      <c r="AR217"/>
      <c r="AS217"/>
      <c r="AT217"/>
      <c r="AU217"/>
      <c r="AV217"/>
      <c r="AW217"/>
      <c r="AX217"/>
      <c r="AY217"/>
      <c r="AZ217"/>
      <c r="BA217"/>
      <c r="BB217"/>
      <c r="BC217"/>
      <c r="BD217"/>
      <c r="BE217"/>
      <c r="BF217"/>
      <c r="BG217"/>
      <c r="BH217"/>
      <c r="BI217"/>
      <c r="BJ217" t="s">
        <v>4775</v>
      </c>
      <c r="BK217" t="s">
        <v>4776</v>
      </c>
      <c r="BL217"/>
      <c r="BM217"/>
      <c r="BN217"/>
      <c r="BO217"/>
      <c r="BP217"/>
      <c r="BQ217"/>
      <c r="BR217"/>
      <c r="BS217"/>
      <c r="BT217"/>
      <c r="BU217"/>
      <c r="BV217"/>
      <c r="BW217"/>
      <c r="BX217"/>
      <c r="BY217"/>
      <c r="BZ217"/>
      <c r="CA217"/>
      <c r="CB217"/>
      <c r="CC217"/>
      <c r="CD217"/>
      <c r="CE217"/>
      <c r="CF217"/>
      <c r="CG217"/>
      <c r="CH217"/>
      <c r="CI217"/>
      <c r="CJ217"/>
      <c r="CK217"/>
      <c r="CL217"/>
      <c r="CM217"/>
      <c r="CN217"/>
      <c r="CO217"/>
      <c r="CP217"/>
      <c r="CQ217"/>
      <c r="CR217"/>
      <c r="CS217" t="s">
        <v>4777</v>
      </c>
      <c r="CT217" t="s">
        <v>4778</v>
      </c>
      <c r="CU217"/>
      <c r="CV217"/>
      <c r="CW217"/>
      <c r="CX217"/>
      <c r="CY217"/>
      <c r="CZ217"/>
      <c r="DA217"/>
      <c r="DB217"/>
      <c r="DC217"/>
      <c r="DD217"/>
      <c r="DE217"/>
      <c r="DF217"/>
      <c r="DG217"/>
      <c r="DH217"/>
      <c r="DI217"/>
      <c r="DJ217"/>
      <c r="DK217"/>
      <c r="DL217"/>
      <c r="DM217"/>
      <c r="DN217"/>
      <c r="DO217"/>
      <c r="DP217"/>
    </row>
    <row r="218" spans="33:120" ht="15" hidden="1" customHeight="1">
      <c r="AG218"/>
      <c r="AH218" s="175"/>
      <c r="AI218" s="175"/>
      <c r="AJ218" s="175"/>
      <c r="AK218" s="175"/>
      <c r="AL218" s="179" t="str">
        <f t="shared" si="6"/>
        <v/>
      </c>
      <c r="AM218" s="172" t="str">
        <f t="shared" si="7"/>
        <v/>
      </c>
      <c r="AN218"/>
      <c r="AO218"/>
      <c r="AP218">
        <v>216</v>
      </c>
      <c r="AQ218"/>
      <c r="AR218"/>
      <c r="AS218"/>
      <c r="AT218"/>
      <c r="AU218"/>
      <c r="AV218"/>
      <c r="AW218"/>
      <c r="AX218"/>
      <c r="AY218"/>
      <c r="AZ218"/>
      <c r="BA218"/>
      <c r="BB218"/>
      <c r="BC218"/>
      <c r="BD218"/>
      <c r="BE218"/>
      <c r="BF218"/>
      <c r="BG218"/>
      <c r="BH218"/>
      <c r="BI218"/>
      <c r="BJ218" t="s">
        <v>4779</v>
      </c>
      <c r="BK218" t="s">
        <v>4780</v>
      </c>
      <c r="BL218"/>
      <c r="BM218"/>
      <c r="BN218"/>
      <c r="BO218"/>
      <c r="BP218"/>
      <c r="BQ218"/>
      <c r="BR218"/>
      <c r="BS218"/>
      <c r="BT218"/>
      <c r="BU218"/>
      <c r="BV218"/>
      <c r="BW218"/>
      <c r="BX218"/>
      <c r="BY218"/>
      <c r="BZ218"/>
      <c r="CA218"/>
      <c r="CB218"/>
      <c r="CC218"/>
      <c r="CD218"/>
      <c r="CE218"/>
      <c r="CF218"/>
      <c r="CG218"/>
      <c r="CH218"/>
      <c r="CI218"/>
      <c r="CJ218"/>
      <c r="CK218"/>
      <c r="CL218"/>
      <c r="CM218"/>
      <c r="CN218"/>
      <c r="CO218"/>
      <c r="CP218"/>
      <c r="CQ218"/>
      <c r="CR218"/>
      <c r="CS218" t="s">
        <v>4781</v>
      </c>
      <c r="CT218" t="s">
        <v>4782</v>
      </c>
      <c r="CU218"/>
      <c r="CV218"/>
      <c r="CW218"/>
      <c r="CX218"/>
      <c r="CY218"/>
      <c r="CZ218"/>
      <c r="DA218"/>
      <c r="DB218"/>
      <c r="DC218"/>
      <c r="DD218"/>
      <c r="DE218"/>
      <c r="DF218"/>
      <c r="DG218"/>
      <c r="DH218"/>
      <c r="DI218"/>
      <c r="DJ218"/>
      <c r="DK218"/>
      <c r="DL218"/>
      <c r="DM218"/>
      <c r="DN218"/>
      <c r="DO218"/>
      <c r="DP218"/>
    </row>
    <row r="219" spans="33:120" ht="15" hidden="1" customHeight="1">
      <c r="AG219"/>
      <c r="AH219" s="175"/>
      <c r="AI219" s="175"/>
      <c r="AJ219" s="175"/>
      <c r="AK219" s="175"/>
      <c r="AL219" s="179" t="str">
        <f t="shared" si="6"/>
        <v/>
      </c>
      <c r="AM219" s="172" t="str">
        <f t="shared" si="7"/>
        <v/>
      </c>
      <c r="AN219"/>
      <c r="AO219"/>
      <c r="AP219">
        <v>217</v>
      </c>
      <c r="AQ219"/>
      <c r="AR219"/>
      <c r="AS219"/>
      <c r="AT219"/>
      <c r="AU219"/>
      <c r="AV219"/>
      <c r="AW219"/>
      <c r="AX219"/>
      <c r="AY219"/>
      <c r="AZ219"/>
      <c r="BA219"/>
      <c r="BB219"/>
      <c r="BC219"/>
      <c r="BD219"/>
      <c r="BE219"/>
      <c r="BF219"/>
      <c r="BG219"/>
      <c r="BH219"/>
      <c r="BI219"/>
      <c r="BJ219" t="s">
        <v>4783</v>
      </c>
      <c r="BK219" t="s">
        <v>4784</v>
      </c>
      <c r="BL219"/>
      <c r="BM219"/>
      <c r="BN219"/>
      <c r="BO219"/>
      <c r="BP219"/>
      <c r="BQ219"/>
      <c r="BR219"/>
      <c r="BS219"/>
      <c r="BT219"/>
      <c r="BU219"/>
      <c r="BV219"/>
      <c r="BW219"/>
      <c r="BX219"/>
      <c r="BY219"/>
      <c r="BZ219"/>
      <c r="CA219"/>
      <c r="CB219"/>
      <c r="CC219"/>
      <c r="CD219"/>
      <c r="CE219"/>
      <c r="CF219"/>
      <c r="CG219"/>
      <c r="CH219"/>
      <c r="CI219"/>
      <c r="CJ219"/>
      <c r="CK219"/>
      <c r="CL219"/>
      <c r="CM219"/>
      <c r="CN219"/>
      <c r="CO219"/>
      <c r="CP219"/>
      <c r="CQ219"/>
      <c r="CR219"/>
      <c r="CS219" t="s">
        <v>4785</v>
      </c>
      <c r="CT219" t="s">
        <v>4786</v>
      </c>
      <c r="CU219"/>
      <c r="CV219"/>
      <c r="CW219"/>
      <c r="CX219"/>
      <c r="CY219"/>
      <c r="CZ219"/>
      <c r="DA219"/>
      <c r="DB219"/>
      <c r="DC219"/>
      <c r="DD219"/>
      <c r="DE219"/>
      <c r="DF219"/>
      <c r="DG219"/>
      <c r="DH219"/>
      <c r="DI219"/>
      <c r="DJ219"/>
      <c r="DK219"/>
      <c r="DL219"/>
      <c r="DM219"/>
      <c r="DN219"/>
      <c r="DO219"/>
      <c r="DP219"/>
    </row>
    <row r="220" spans="33:120" ht="15" hidden="1" customHeight="1">
      <c r="AG220"/>
      <c r="AH220" s="175"/>
      <c r="AI220" s="175"/>
      <c r="AJ220" s="175"/>
      <c r="AK220" s="175"/>
      <c r="AL220" s="179" t="str">
        <f t="shared" si="6"/>
        <v/>
      </c>
      <c r="AM220" s="172" t="str">
        <f t="shared" si="7"/>
        <v/>
      </c>
      <c r="AN220"/>
      <c r="AO220"/>
      <c r="AP220">
        <v>218</v>
      </c>
      <c r="AQ220"/>
      <c r="AR220"/>
      <c r="AS220"/>
      <c r="AT220"/>
      <c r="AU220"/>
      <c r="AV220"/>
      <c r="AW220"/>
      <c r="AX220"/>
      <c r="AY220"/>
      <c r="AZ220"/>
      <c r="BA220"/>
      <c r="BB220"/>
      <c r="BC220"/>
      <c r="BD220"/>
      <c r="BE220"/>
      <c r="BF220"/>
      <c r="BG220"/>
      <c r="BH220"/>
      <c r="BI220"/>
      <c r="BJ220" t="s">
        <v>4787</v>
      </c>
      <c r="BK220" t="s">
        <v>4788</v>
      </c>
      <c r="BL220"/>
      <c r="BM220"/>
      <c r="BN220"/>
      <c r="BO220"/>
      <c r="BP220"/>
      <c r="BQ220"/>
      <c r="BR220"/>
      <c r="BS220"/>
      <c r="BT220"/>
      <c r="BU220"/>
      <c r="BV220"/>
      <c r="BW220"/>
      <c r="BX220"/>
      <c r="BY220"/>
      <c r="BZ220"/>
      <c r="CA220"/>
      <c r="CB220"/>
      <c r="CC220"/>
      <c r="CD220"/>
      <c r="CE220"/>
      <c r="CF220"/>
      <c r="CG220"/>
      <c r="CH220"/>
      <c r="CI220"/>
      <c r="CJ220"/>
      <c r="CK220"/>
      <c r="CL220"/>
      <c r="CM220"/>
      <c r="CN220"/>
      <c r="CO220"/>
      <c r="CP220"/>
      <c r="CQ220"/>
      <c r="CR220"/>
      <c r="CS220" t="s">
        <v>4789</v>
      </c>
      <c r="CT220" t="s">
        <v>4790</v>
      </c>
      <c r="CU220"/>
      <c r="CV220"/>
      <c r="CW220"/>
      <c r="CX220"/>
      <c r="CY220"/>
      <c r="CZ220"/>
      <c r="DA220"/>
      <c r="DB220"/>
      <c r="DC220"/>
      <c r="DD220"/>
      <c r="DE220"/>
      <c r="DF220"/>
      <c r="DG220"/>
      <c r="DH220"/>
      <c r="DI220"/>
      <c r="DJ220"/>
      <c r="DK220"/>
      <c r="DL220"/>
      <c r="DM220"/>
      <c r="DN220"/>
      <c r="DO220"/>
      <c r="DP220"/>
    </row>
    <row r="221" spans="33:120" ht="15" hidden="1" customHeight="1">
      <c r="AG221"/>
      <c r="AH221" s="175"/>
      <c r="AI221" s="175"/>
      <c r="AJ221" s="175"/>
      <c r="AK221" s="175"/>
      <c r="AL221" s="179" t="str">
        <f t="shared" si="6"/>
        <v/>
      </c>
      <c r="AM221" s="172" t="str">
        <f t="shared" si="7"/>
        <v/>
      </c>
      <c r="AN221"/>
      <c r="AO221"/>
      <c r="AP221">
        <v>219</v>
      </c>
      <c r="AQ221"/>
      <c r="AR221"/>
      <c r="AS221"/>
      <c r="AT221"/>
      <c r="AU221"/>
      <c r="AV221"/>
      <c r="AW221"/>
      <c r="AX221"/>
      <c r="AY221"/>
      <c r="AZ221"/>
      <c r="BA221"/>
      <c r="BB221"/>
      <c r="BC221"/>
      <c r="BD221"/>
      <c r="BE221"/>
      <c r="BF221"/>
      <c r="BG221"/>
      <c r="BH221"/>
      <c r="BI221"/>
      <c r="BJ221" t="s">
        <v>4791</v>
      </c>
      <c r="BK221">
        <v>21999</v>
      </c>
      <c r="BL221"/>
      <c r="BM221"/>
      <c r="BN221"/>
      <c r="BO221"/>
      <c r="BP221"/>
      <c r="BQ221"/>
      <c r="BR221"/>
      <c r="BS221"/>
      <c r="BT221"/>
      <c r="BU221"/>
      <c r="BV221"/>
      <c r="BW221"/>
      <c r="BX221"/>
      <c r="BY221"/>
      <c r="BZ221"/>
      <c r="CA221"/>
      <c r="CB221"/>
      <c r="CC221"/>
      <c r="CD221"/>
      <c r="CE221"/>
      <c r="CF221"/>
      <c r="CG221"/>
      <c r="CH221"/>
      <c r="CI221"/>
      <c r="CJ221"/>
      <c r="CK221"/>
      <c r="CL221"/>
      <c r="CM221"/>
      <c r="CN221"/>
      <c r="CO221"/>
      <c r="CP221"/>
      <c r="CQ221"/>
      <c r="CR221"/>
      <c r="CS221" t="s">
        <v>4792</v>
      </c>
      <c r="CT221" t="s">
        <v>311</v>
      </c>
      <c r="CU221"/>
      <c r="CV221"/>
      <c r="CW221"/>
      <c r="CX221"/>
      <c r="CY221"/>
      <c r="CZ221"/>
      <c r="DA221"/>
      <c r="DB221"/>
      <c r="DC221"/>
      <c r="DD221"/>
      <c r="DE221"/>
      <c r="DF221"/>
      <c r="DG221"/>
      <c r="DH221"/>
      <c r="DI221"/>
      <c r="DJ221"/>
      <c r="DK221"/>
      <c r="DL221"/>
      <c r="DM221"/>
      <c r="DN221"/>
      <c r="DO221"/>
      <c r="DP221"/>
    </row>
    <row r="222" spans="33:120" ht="15" hidden="1" customHeight="1">
      <c r="AG222"/>
      <c r="AH222" s="175"/>
      <c r="AI222" s="175"/>
      <c r="AJ222" s="175"/>
      <c r="AK222" s="175"/>
      <c r="AL222" s="179" t="str">
        <f t="shared" si="6"/>
        <v/>
      </c>
      <c r="AM222" s="172" t="str">
        <f t="shared" si="7"/>
        <v/>
      </c>
      <c r="AN222"/>
      <c r="AO222"/>
      <c r="AP222">
        <v>220</v>
      </c>
      <c r="AQ222"/>
      <c r="AR222"/>
      <c r="AS222"/>
      <c r="AT222"/>
      <c r="AU222"/>
      <c r="AV222"/>
      <c r="AW222"/>
      <c r="AX222"/>
      <c r="AY222"/>
      <c r="AZ222"/>
      <c r="BA222"/>
      <c r="BB222"/>
      <c r="BC222"/>
      <c r="BD222"/>
      <c r="BE222"/>
      <c r="BF222"/>
      <c r="BG222"/>
      <c r="BH222"/>
      <c r="BI222"/>
      <c r="BJ222" t="s">
        <v>4793</v>
      </c>
      <c r="BK222"/>
      <c r="BL222"/>
      <c r="BM222"/>
      <c r="BN222"/>
      <c r="BO222"/>
      <c r="BP222"/>
      <c r="BQ222"/>
      <c r="BR222"/>
      <c r="BS222"/>
      <c r="BT222"/>
      <c r="BU222"/>
      <c r="BV222"/>
      <c r="BW222"/>
      <c r="BX222"/>
      <c r="BY222"/>
      <c r="BZ222"/>
      <c r="CA222"/>
      <c r="CB222"/>
      <c r="CC222"/>
      <c r="CD222"/>
      <c r="CE222"/>
      <c r="CF222"/>
      <c r="CG222"/>
      <c r="CH222"/>
      <c r="CI222"/>
      <c r="CJ222"/>
      <c r="CK222"/>
      <c r="CL222"/>
      <c r="CM222"/>
      <c r="CN222"/>
      <c r="CO222"/>
      <c r="CP222"/>
      <c r="CQ222"/>
      <c r="CR222"/>
      <c r="CS222" t="s">
        <v>4794</v>
      </c>
      <c r="CT222"/>
      <c r="CU222"/>
      <c r="CV222"/>
      <c r="CW222"/>
      <c r="CX222"/>
      <c r="CY222"/>
      <c r="CZ222"/>
      <c r="DA222"/>
      <c r="DB222"/>
      <c r="DC222"/>
      <c r="DD222"/>
      <c r="DE222"/>
      <c r="DF222"/>
      <c r="DG222"/>
      <c r="DH222"/>
      <c r="DI222"/>
      <c r="DJ222"/>
      <c r="DK222"/>
      <c r="DL222"/>
      <c r="DM222"/>
      <c r="DN222"/>
      <c r="DO222"/>
      <c r="DP222"/>
    </row>
    <row r="223" spans="33:120" ht="15" hidden="1" customHeight="1">
      <c r="AG223"/>
      <c r="AH223" s="175"/>
      <c r="AI223" s="175"/>
      <c r="AJ223" s="175"/>
      <c r="AK223" s="175"/>
      <c r="AL223" s="179" t="str">
        <f t="shared" si="6"/>
        <v/>
      </c>
      <c r="AM223" s="172" t="str">
        <f t="shared" si="7"/>
        <v/>
      </c>
      <c r="AN223"/>
      <c r="AO223"/>
      <c r="AP223">
        <v>221</v>
      </c>
      <c r="AQ223"/>
      <c r="AR223"/>
      <c r="AS223"/>
      <c r="AT223"/>
      <c r="AU223"/>
      <c r="AV223"/>
      <c r="AW223"/>
      <c r="AX223"/>
      <c r="AY223"/>
      <c r="AZ223"/>
      <c r="BA223"/>
      <c r="BB223"/>
      <c r="BC223"/>
      <c r="BD223"/>
      <c r="BE223"/>
      <c r="BF223"/>
      <c r="BG223"/>
      <c r="BH223"/>
      <c r="BI223"/>
      <c r="BJ223" t="s">
        <v>4795</v>
      </c>
      <c r="BK223"/>
      <c r="BL223"/>
      <c r="BM223"/>
      <c r="BN223"/>
      <c r="BO223"/>
      <c r="BP223"/>
      <c r="BQ223"/>
      <c r="BR223"/>
      <c r="BS223"/>
      <c r="BT223"/>
      <c r="BU223"/>
      <c r="BV223"/>
      <c r="BW223"/>
      <c r="BX223"/>
      <c r="BY223"/>
      <c r="BZ223"/>
      <c r="CA223"/>
      <c r="CB223"/>
      <c r="CC223"/>
      <c r="CD223"/>
      <c r="CE223"/>
      <c r="CF223"/>
      <c r="CG223"/>
      <c r="CH223"/>
      <c r="CI223"/>
      <c r="CJ223"/>
      <c r="CK223"/>
      <c r="CL223"/>
      <c r="CM223"/>
      <c r="CN223"/>
      <c r="CO223"/>
      <c r="CP223"/>
      <c r="CQ223"/>
      <c r="CR223"/>
      <c r="CS223" t="s">
        <v>4796</v>
      </c>
      <c r="CT223"/>
      <c r="CU223"/>
      <c r="CV223"/>
      <c r="CW223"/>
      <c r="CX223"/>
      <c r="CY223"/>
      <c r="CZ223"/>
      <c r="DA223"/>
      <c r="DB223"/>
      <c r="DC223"/>
      <c r="DD223"/>
      <c r="DE223"/>
      <c r="DF223"/>
      <c r="DG223"/>
      <c r="DH223"/>
      <c r="DI223"/>
      <c r="DJ223"/>
      <c r="DK223"/>
      <c r="DL223"/>
      <c r="DM223"/>
      <c r="DN223"/>
      <c r="DO223"/>
      <c r="DP223"/>
    </row>
    <row r="224" spans="33:120" ht="15" hidden="1" customHeight="1">
      <c r="AG224"/>
      <c r="AH224" s="175"/>
      <c r="AI224" s="175"/>
      <c r="AJ224" s="175"/>
      <c r="AK224" s="175"/>
      <c r="AL224" s="179" t="str">
        <f t="shared" si="6"/>
        <v/>
      </c>
      <c r="AM224" s="172" t="str">
        <f t="shared" si="7"/>
        <v/>
      </c>
      <c r="AN224"/>
      <c r="AO224"/>
      <c r="AP224">
        <v>222</v>
      </c>
      <c r="AQ224"/>
      <c r="AR224"/>
      <c r="AS224"/>
      <c r="AT224"/>
      <c r="AU224"/>
      <c r="AV224"/>
      <c r="AW224"/>
      <c r="AX224"/>
      <c r="AY224"/>
      <c r="AZ224"/>
      <c r="BA224"/>
      <c r="BB224"/>
      <c r="BC224"/>
      <c r="BD224"/>
      <c r="BE224"/>
      <c r="BF224"/>
      <c r="BG224"/>
      <c r="BH224"/>
      <c r="BI224"/>
      <c r="BJ224" t="s">
        <v>4797</v>
      </c>
      <c r="BK224"/>
      <c r="BL224"/>
      <c r="BM224"/>
      <c r="BN224"/>
      <c r="BO224"/>
      <c r="BP224"/>
      <c r="BQ224"/>
      <c r="BR224"/>
      <c r="BS224"/>
      <c r="BT224"/>
      <c r="BU224"/>
      <c r="BV224"/>
      <c r="BW224"/>
      <c r="BX224"/>
      <c r="BY224"/>
      <c r="BZ224"/>
      <c r="CA224"/>
      <c r="CB224"/>
      <c r="CC224"/>
      <c r="CD224"/>
      <c r="CE224"/>
      <c r="CF224"/>
      <c r="CG224"/>
      <c r="CH224"/>
      <c r="CI224"/>
      <c r="CJ224"/>
      <c r="CK224"/>
      <c r="CL224"/>
      <c r="CM224"/>
      <c r="CN224"/>
      <c r="CO224"/>
      <c r="CP224"/>
      <c r="CQ224"/>
      <c r="CR224"/>
      <c r="CS224" t="s">
        <v>4798</v>
      </c>
      <c r="CT224"/>
      <c r="CU224"/>
      <c r="CV224"/>
      <c r="CW224"/>
      <c r="CX224"/>
      <c r="CY224"/>
      <c r="CZ224"/>
      <c r="DA224"/>
      <c r="DB224"/>
      <c r="DC224"/>
      <c r="DD224"/>
      <c r="DE224"/>
      <c r="DF224"/>
      <c r="DG224"/>
      <c r="DH224"/>
      <c r="DI224"/>
      <c r="DJ224"/>
      <c r="DK224"/>
      <c r="DL224"/>
      <c r="DM224"/>
      <c r="DN224"/>
      <c r="DO224"/>
      <c r="DP224"/>
    </row>
    <row r="225" spans="33:120" ht="15" hidden="1" customHeight="1">
      <c r="AG225"/>
      <c r="AH225" s="175"/>
      <c r="AI225" s="175"/>
      <c r="AJ225" s="175"/>
      <c r="AK225" s="175"/>
      <c r="AL225" s="179" t="str">
        <f t="shared" si="6"/>
        <v/>
      </c>
      <c r="AM225" s="172" t="str">
        <f t="shared" si="7"/>
        <v/>
      </c>
      <c r="AN225"/>
      <c r="AO225"/>
      <c r="AP225">
        <v>223</v>
      </c>
      <c r="AQ225"/>
      <c r="AR225"/>
      <c r="AS225"/>
      <c r="AT225"/>
      <c r="AU225"/>
      <c r="AV225"/>
      <c r="AW225"/>
      <c r="AX225"/>
      <c r="AY225"/>
      <c r="AZ225"/>
      <c r="BA225"/>
      <c r="BB225"/>
      <c r="BC225"/>
      <c r="BD225"/>
      <c r="BE225"/>
      <c r="BF225"/>
      <c r="BG225"/>
      <c r="BH225"/>
      <c r="BI225"/>
      <c r="BJ225" t="s">
        <v>4799</v>
      </c>
      <c r="BK225"/>
      <c r="BL225"/>
      <c r="BM225"/>
      <c r="BN225"/>
      <c r="BO225"/>
      <c r="BP225"/>
      <c r="BQ225"/>
      <c r="BR225"/>
      <c r="BS225"/>
      <c r="BT225"/>
      <c r="BU225"/>
      <c r="BV225"/>
      <c r="BW225"/>
      <c r="BX225"/>
      <c r="BY225"/>
      <c r="BZ225"/>
      <c r="CA225"/>
      <c r="CB225"/>
      <c r="CC225"/>
      <c r="CD225"/>
      <c r="CE225"/>
      <c r="CF225"/>
      <c r="CG225"/>
      <c r="CH225"/>
      <c r="CI225"/>
      <c r="CJ225"/>
      <c r="CK225"/>
      <c r="CL225"/>
      <c r="CM225"/>
      <c r="CN225"/>
      <c r="CO225"/>
      <c r="CP225"/>
      <c r="CQ225"/>
      <c r="CR225"/>
      <c r="CS225" t="s">
        <v>4800</v>
      </c>
      <c r="CT225"/>
      <c r="CU225"/>
      <c r="CV225"/>
      <c r="CW225"/>
      <c r="CX225"/>
      <c r="CY225"/>
      <c r="CZ225"/>
      <c r="DA225"/>
      <c r="DB225"/>
      <c r="DC225"/>
      <c r="DD225"/>
      <c r="DE225"/>
      <c r="DF225"/>
      <c r="DG225"/>
      <c r="DH225"/>
      <c r="DI225"/>
      <c r="DJ225"/>
      <c r="DK225"/>
      <c r="DL225"/>
      <c r="DM225"/>
      <c r="DN225"/>
      <c r="DO225"/>
      <c r="DP225"/>
    </row>
    <row r="226" spans="33:120" ht="15" hidden="1" customHeight="1">
      <c r="AG226"/>
      <c r="AH226" s="175"/>
      <c r="AI226" s="175"/>
      <c r="AJ226" s="175"/>
      <c r="AK226" s="175"/>
      <c r="AL226" s="179" t="str">
        <f t="shared" si="6"/>
        <v/>
      </c>
      <c r="AM226" s="172" t="str">
        <f t="shared" si="7"/>
        <v/>
      </c>
      <c r="AN226"/>
      <c r="AO226"/>
      <c r="AP226">
        <v>224</v>
      </c>
      <c r="AQ226"/>
      <c r="AR226"/>
      <c r="AS226"/>
      <c r="AT226"/>
      <c r="AU226"/>
      <c r="AV226"/>
      <c r="AW226"/>
      <c r="AX226"/>
      <c r="AY226"/>
      <c r="AZ226"/>
      <c r="BA226"/>
      <c r="BB226"/>
      <c r="BC226"/>
      <c r="BD226"/>
      <c r="BE226"/>
      <c r="BF226"/>
      <c r="BG226"/>
      <c r="BH226"/>
      <c r="BI226"/>
      <c r="BJ226" t="s">
        <v>4801</v>
      </c>
      <c r="BK226"/>
      <c r="BL226"/>
      <c r="BM226"/>
      <c r="BN226"/>
      <c r="BO226"/>
      <c r="BP226"/>
      <c r="BQ226"/>
      <c r="BR226"/>
      <c r="BS226"/>
      <c r="BT226"/>
      <c r="BU226"/>
      <c r="BV226"/>
      <c r="BW226"/>
      <c r="BX226"/>
      <c r="BY226"/>
      <c r="BZ226"/>
      <c r="CA226"/>
      <c r="CB226"/>
      <c r="CC226"/>
      <c r="CD226"/>
      <c r="CE226"/>
      <c r="CF226"/>
      <c r="CG226"/>
      <c r="CH226"/>
      <c r="CI226"/>
      <c r="CJ226"/>
      <c r="CK226"/>
      <c r="CL226"/>
      <c r="CM226"/>
      <c r="CN226"/>
      <c r="CO226"/>
      <c r="CP226"/>
      <c r="CQ226"/>
      <c r="CR226"/>
      <c r="CS226" t="s">
        <v>4802</v>
      </c>
      <c r="CT226"/>
      <c r="CU226"/>
      <c r="CV226"/>
      <c r="CW226"/>
      <c r="CX226"/>
      <c r="CY226"/>
      <c r="CZ226"/>
      <c r="DA226"/>
      <c r="DB226"/>
      <c r="DC226"/>
      <c r="DD226"/>
      <c r="DE226"/>
      <c r="DF226"/>
      <c r="DG226"/>
      <c r="DH226"/>
      <c r="DI226"/>
      <c r="DJ226"/>
      <c r="DK226"/>
      <c r="DL226"/>
      <c r="DM226"/>
      <c r="DN226"/>
      <c r="DO226"/>
      <c r="DP226"/>
    </row>
    <row r="227" spans="33:120" ht="15" hidden="1" customHeight="1">
      <c r="AG227"/>
      <c r="AH227" s="175"/>
      <c r="AI227" s="175"/>
      <c r="AJ227" s="175"/>
      <c r="AK227" s="175"/>
      <c r="AL227" s="179" t="str">
        <f t="shared" si="6"/>
        <v/>
      </c>
      <c r="AM227" s="172" t="str">
        <f t="shared" si="7"/>
        <v/>
      </c>
      <c r="AN227"/>
      <c r="AO227"/>
      <c r="AP227">
        <v>225</v>
      </c>
      <c r="AQ227"/>
      <c r="AR227"/>
      <c r="AS227"/>
      <c r="AT227"/>
      <c r="AU227"/>
      <c r="AV227"/>
      <c r="AW227"/>
      <c r="AX227"/>
      <c r="AY227"/>
      <c r="AZ227"/>
      <c r="BA227"/>
      <c r="BB227"/>
      <c r="BC227"/>
      <c r="BD227"/>
      <c r="BE227"/>
      <c r="BF227"/>
      <c r="BG227"/>
      <c r="BH227"/>
      <c r="BI227"/>
      <c r="BJ227" t="s">
        <v>4803</v>
      </c>
      <c r="BK227"/>
      <c r="BL227"/>
      <c r="BM227"/>
      <c r="BN227"/>
      <c r="BO227"/>
      <c r="BP227"/>
      <c r="BQ227"/>
      <c r="BR227"/>
      <c r="BS227"/>
      <c r="BT227"/>
      <c r="BU227"/>
      <c r="BV227"/>
      <c r="BW227"/>
      <c r="BX227"/>
      <c r="BY227"/>
      <c r="BZ227"/>
      <c r="CA227"/>
      <c r="CB227"/>
      <c r="CC227"/>
      <c r="CD227"/>
      <c r="CE227"/>
      <c r="CF227"/>
      <c r="CG227"/>
      <c r="CH227"/>
      <c r="CI227"/>
      <c r="CJ227"/>
      <c r="CK227"/>
      <c r="CL227"/>
      <c r="CM227"/>
      <c r="CN227"/>
      <c r="CO227"/>
      <c r="CP227"/>
      <c r="CQ227"/>
      <c r="CR227"/>
      <c r="CS227" t="s">
        <v>4804</v>
      </c>
      <c r="CT227"/>
      <c r="CU227"/>
      <c r="CV227"/>
      <c r="CW227"/>
      <c r="CX227"/>
      <c r="CY227"/>
      <c r="CZ227"/>
      <c r="DA227"/>
      <c r="DB227"/>
      <c r="DC227"/>
      <c r="DD227"/>
      <c r="DE227"/>
      <c r="DF227"/>
      <c r="DG227"/>
      <c r="DH227"/>
      <c r="DI227"/>
      <c r="DJ227"/>
      <c r="DK227"/>
      <c r="DL227"/>
      <c r="DM227"/>
      <c r="DN227"/>
      <c r="DO227"/>
      <c r="DP227"/>
    </row>
    <row r="228" spans="33:120" ht="15" hidden="1" customHeight="1">
      <c r="AG228"/>
      <c r="AH228" s="175"/>
      <c r="AI228" s="175"/>
      <c r="AJ228" s="175"/>
      <c r="AK228" s="175"/>
      <c r="AL228" s="179" t="str">
        <f t="shared" si="6"/>
        <v/>
      </c>
      <c r="AM228" s="172" t="str">
        <f t="shared" si="7"/>
        <v/>
      </c>
      <c r="AN228"/>
      <c r="AO228"/>
      <c r="AP228">
        <v>226</v>
      </c>
      <c r="AQ228"/>
      <c r="AR228"/>
      <c r="AS228"/>
      <c r="AT228"/>
      <c r="AU228"/>
      <c r="AV228"/>
      <c r="AW228"/>
      <c r="AX228"/>
      <c r="AY228"/>
      <c r="AZ228"/>
      <c r="BA228"/>
      <c r="BB228"/>
      <c r="BC228"/>
      <c r="BD228"/>
      <c r="BE228"/>
      <c r="BF228"/>
      <c r="BG228"/>
      <c r="BH228"/>
      <c r="BI228"/>
      <c r="BJ228" t="s">
        <v>4805</v>
      </c>
      <c r="BK228"/>
      <c r="BL228"/>
      <c r="BM228"/>
      <c r="BN228"/>
      <c r="BO228"/>
      <c r="BP228"/>
      <c r="BQ228"/>
      <c r="BR228"/>
      <c r="BS228"/>
      <c r="BT228"/>
      <c r="BU228"/>
      <c r="BV228"/>
      <c r="BW228"/>
      <c r="BX228"/>
      <c r="BY228"/>
      <c r="BZ228"/>
      <c r="CA228"/>
      <c r="CB228"/>
      <c r="CC228"/>
      <c r="CD228"/>
      <c r="CE228"/>
      <c r="CF228"/>
      <c r="CG228"/>
      <c r="CH228"/>
      <c r="CI228"/>
      <c r="CJ228"/>
      <c r="CK228"/>
      <c r="CL228"/>
      <c r="CM228"/>
      <c r="CN228"/>
      <c r="CO228"/>
      <c r="CP228"/>
      <c r="CQ228"/>
      <c r="CR228"/>
      <c r="CS228" t="s">
        <v>4806</v>
      </c>
      <c r="CT228"/>
      <c r="CU228"/>
      <c r="CV228"/>
      <c r="CW228"/>
      <c r="CX228"/>
      <c r="CY228"/>
      <c r="CZ228"/>
      <c r="DA228"/>
      <c r="DB228"/>
      <c r="DC228"/>
      <c r="DD228"/>
      <c r="DE228"/>
      <c r="DF228"/>
      <c r="DG228"/>
      <c r="DH228"/>
      <c r="DI228"/>
      <c r="DJ228"/>
      <c r="DK228"/>
      <c r="DL228"/>
      <c r="DM228"/>
      <c r="DN228"/>
      <c r="DO228"/>
      <c r="DP228"/>
    </row>
    <row r="229" spans="33:120" ht="15" hidden="1" customHeight="1">
      <c r="AG229"/>
      <c r="AH229" s="175"/>
      <c r="AI229" s="175"/>
      <c r="AJ229" s="175"/>
      <c r="AK229" s="175"/>
      <c r="AL229" s="179" t="str">
        <f t="shared" si="6"/>
        <v/>
      </c>
      <c r="AM229" s="172" t="str">
        <f t="shared" si="7"/>
        <v/>
      </c>
      <c r="AN229"/>
      <c r="AO229"/>
      <c r="AP229">
        <v>227</v>
      </c>
      <c r="AQ229"/>
      <c r="AR229"/>
      <c r="AS229"/>
      <c r="AT229"/>
      <c r="AU229"/>
      <c r="AV229"/>
      <c r="AW229"/>
      <c r="AX229"/>
      <c r="AY229"/>
      <c r="AZ229"/>
      <c r="BA229"/>
      <c r="BB229"/>
      <c r="BC229"/>
      <c r="BD229"/>
      <c r="BE229"/>
      <c r="BF229"/>
      <c r="BG229"/>
      <c r="BH229"/>
      <c r="BI229"/>
      <c r="BJ229" t="s">
        <v>4807</v>
      </c>
      <c r="BK229"/>
      <c r="BL229"/>
      <c r="BM229"/>
      <c r="BN229"/>
      <c r="BO229"/>
      <c r="BP229"/>
      <c r="BQ229"/>
      <c r="BR229"/>
      <c r="BS229"/>
      <c r="BT229"/>
      <c r="BU229"/>
      <c r="BV229"/>
      <c r="BW229"/>
      <c r="BX229"/>
      <c r="BY229"/>
      <c r="BZ229"/>
      <c r="CA229"/>
      <c r="CB229"/>
      <c r="CC229"/>
      <c r="CD229"/>
      <c r="CE229"/>
      <c r="CF229"/>
      <c r="CG229"/>
      <c r="CH229"/>
      <c r="CI229"/>
      <c r="CJ229"/>
      <c r="CK229"/>
      <c r="CL229"/>
      <c r="CM229"/>
      <c r="CN229"/>
      <c r="CO229"/>
      <c r="CP229"/>
      <c r="CQ229"/>
      <c r="CR229"/>
      <c r="CS229" t="s">
        <v>4808</v>
      </c>
      <c r="CT229"/>
      <c r="CU229"/>
      <c r="CV229"/>
      <c r="CW229"/>
      <c r="CX229"/>
      <c r="CY229"/>
      <c r="CZ229"/>
      <c r="DA229"/>
      <c r="DB229"/>
      <c r="DC229"/>
      <c r="DD229"/>
      <c r="DE229"/>
      <c r="DF229"/>
      <c r="DG229"/>
      <c r="DH229"/>
      <c r="DI229"/>
      <c r="DJ229"/>
      <c r="DK229"/>
      <c r="DL229"/>
      <c r="DM229"/>
      <c r="DN229"/>
      <c r="DO229"/>
      <c r="DP229"/>
    </row>
    <row r="230" spans="33:120" ht="15" hidden="1" customHeight="1">
      <c r="AG230"/>
      <c r="AH230" s="175"/>
      <c r="AI230" s="175"/>
      <c r="AJ230" s="175"/>
      <c r="AK230" s="175"/>
      <c r="AL230" s="179" t="str">
        <f t="shared" si="6"/>
        <v/>
      </c>
      <c r="AM230" s="172" t="str">
        <f t="shared" si="7"/>
        <v/>
      </c>
      <c r="AN230"/>
      <c r="AO230"/>
      <c r="AP230">
        <v>228</v>
      </c>
      <c r="AQ230"/>
      <c r="AR230"/>
      <c r="AS230"/>
      <c r="AT230"/>
      <c r="AU230"/>
      <c r="AV230"/>
      <c r="AW230"/>
      <c r="AX230"/>
      <c r="AY230"/>
      <c r="AZ230"/>
      <c r="BA230"/>
      <c r="BB230"/>
      <c r="BC230"/>
      <c r="BD230"/>
      <c r="BE230"/>
      <c r="BF230"/>
      <c r="BG230"/>
      <c r="BH230"/>
      <c r="BI230"/>
      <c r="BJ230" t="s">
        <v>4809</v>
      </c>
      <c r="BK230"/>
      <c r="BL230"/>
      <c r="BM230"/>
      <c r="BN230"/>
      <c r="BO230"/>
      <c r="BP230"/>
      <c r="BQ230"/>
      <c r="BR230"/>
      <c r="BS230"/>
      <c r="BT230"/>
      <c r="BU230"/>
      <c r="BV230"/>
      <c r="BW230"/>
      <c r="BX230"/>
      <c r="BY230"/>
      <c r="BZ230"/>
      <c r="CA230"/>
      <c r="CB230"/>
      <c r="CC230"/>
      <c r="CD230"/>
      <c r="CE230"/>
      <c r="CF230"/>
      <c r="CG230"/>
      <c r="CH230"/>
      <c r="CI230"/>
      <c r="CJ230"/>
      <c r="CK230"/>
      <c r="CL230"/>
      <c r="CM230"/>
      <c r="CN230"/>
      <c r="CO230"/>
      <c r="CP230"/>
      <c r="CQ230"/>
      <c r="CR230"/>
      <c r="CS230" t="s">
        <v>4810</v>
      </c>
      <c r="CT230"/>
      <c r="CU230"/>
      <c r="CV230"/>
      <c r="CW230"/>
      <c r="CX230"/>
      <c r="CY230"/>
      <c r="CZ230"/>
      <c r="DA230"/>
      <c r="DB230"/>
      <c r="DC230"/>
      <c r="DD230"/>
      <c r="DE230"/>
      <c r="DF230"/>
      <c r="DG230"/>
      <c r="DH230"/>
      <c r="DI230"/>
      <c r="DJ230"/>
      <c r="DK230"/>
      <c r="DL230"/>
      <c r="DM230"/>
      <c r="DN230"/>
      <c r="DO230"/>
      <c r="DP230"/>
    </row>
    <row r="231" spans="33:120" ht="15" hidden="1" customHeight="1">
      <c r="AG231"/>
      <c r="AH231" s="175"/>
      <c r="AI231" s="175"/>
      <c r="AJ231" s="175"/>
      <c r="AK231" s="175"/>
      <c r="AL231" s="179" t="str">
        <f t="shared" si="6"/>
        <v/>
      </c>
      <c r="AM231" s="172" t="str">
        <f t="shared" si="7"/>
        <v/>
      </c>
      <c r="AN231"/>
      <c r="AO231"/>
      <c r="AP231">
        <v>229</v>
      </c>
      <c r="AQ231"/>
      <c r="AR231"/>
      <c r="AS231"/>
      <c r="AT231"/>
      <c r="AU231"/>
      <c r="AV231"/>
      <c r="AW231"/>
      <c r="AX231"/>
      <c r="AY231"/>
      <c r="AZ231"/>
      <c r="BA231"/>
      <c r="BB231"/>
      <c r="BC231"/>
      <c r="BD231"/>
      <c r="BE231"/>
      <c r="BF231"/>
      <c r="BG231"/>
      <c r="BH231"/>
      <c r="BI231"/>
      <c r="BJ231" t="s">
        <v>4811</v>
      </c>
      <c r="BK231"/>
      <c r="BL231"/>
      <c r="BM231"/>
      <c r="BN231"/>
      <c r="BO231"/>
      <c r="BP231"/>
      <c r="BQ231"/>
      <c r="BR231"/>
      <c r="BS231"/>
      <c r="BT231"/>
      <c r="BU231"/>
      <c r="BV231"/>
      <c r="BW231"/>
      <c r="BX231"/>
      <c r="BY231"/>
      <c r="BZ231"/>
      <c r="CA231"/>
      <c r="CB231"/>
      <c r="CC231"/>
      <c r="CD231"/>
      <c r="CE231"/>
      <c r="CF231"/>
      <c r="CG231"/>
      <c r="CH231"/>
      <c r="CI231"/>
      <c r="CJ231"/>
      <c r="CK231"/>
      <c r="CL231"/>
      <c r="CM231"/>
      <c r="CN231"/>
      <c r="CO231"/>
      <c r="CP231"/>
      <c r="CQ231"/>
      <c r="CR231"/>
      <c r="CS231" t="s">
        <v>4812</v>
      </c>
      <c r="CT231"/>
      <c r="CU231"/>
      <c r="CV231"/>
      <c r="CW231"/>
      <c r="CX231"/>
      <c r="CY231"/>
      <c r="CZ231"/>
      <c r="DA231"/>
      <c r="DB231"/>
      <c r="DC231"/>
      <c r="DD231"/>
      <c r="DE231"/>
      <c r="DF231"/>
      <c r="DG231"/>
      <c r="DH231"/>
      <c r="DI231"/>
      <c r="DJ231"/>
      <c r="DK231"/>
      <c r="DL231"/>
      <c r="DM231"/>
      <c r="DN231"/>
      <c r="DO231"/>
      <c r="DP231"/>
    </row>
    <row r="232" spans="33:120" ht="15" hidden="1" customHeight="1">
      <c r="AG232"/>
      <c r="AH232" s="175"/>
      <c r="AI232" s="175"/>
      <c r="AJ232" s="175"/>
      <c r="AK232" s="175"/>
      <c r="AL232" s="179" t="str">
        <f t="shared" si="6"/>
        <v/>
      </c>
      <c r="AM232" s="172" t="str">
        <f t="shared" si="7"/>
        <v/>
      </c>
      <c r="AN232"/>
      <c r="AO232"/>
      <c r="AP232">
        <v>230</v>
      </c>
      <c r="AQ232"/>
      <c r="AR232"/>
      <c r="AS232"/>
      <c r="AT232"/>
      <c r="AU232"/>
      <c r="AV232"/>
      <c r="AW232"/>
      <c r="AX232"/>
      <c r="AY232"/>
      <c r="AZ232"/>
      <c r="BA232"/>
      <c r="BB232"/>
      <c r="BC232"/>
      <c r="BD232"/>
      <c r="BE232"/>
      <c r="BF232"/>
      <c r="BG232"/>
      <c r="BH232"/>
      <c r="BI232"/>
      <c r="BJ232" t="s">
        <v>4813</v>
      </c>
      <c r="BK232"/>
      <c r="BL232"/>
      <c r="BM232"/>
      <c r="BN232"/>
      <c r="BO232"/>
      <c r="BP232"/>
      <c r="BQ232"/>
      <c r="BR232"/>
      <c r="BS232"/>
      <c r="BT232"/>
      <c r="BU232"/>
      <c r="BV232"/>
      <c r="BW232"/>
      <c r="BX232"/>
      <c r="BY232"/>
      <c r="BZ232"/>
      <c r="CA232"/>
      <c r="CB232"/>
      <c r="CC232"/>
      <c r="CD232"/>
      <c r="CE232"/>
      <c r="CF232"/>
      <c r="CG232"/>
      <c r="CH232"/>
      <c r="CI232"/>
      <c r="CJ232"/>
      <c r="CK232"/>
      <c r="CL232"/>
      <c r="CM232"/>
      <c r="CN232"/>
      <c r="CO232"/>
      <c r="CP232"/>
      <c r="CQ232"/>
      <c r="CR232"/>
      <c r="CS232" t="s">
        <v>4814</v>
      </c>
      <c r="CT232"/>
      <c r="CU232"/>
      <c r="CV232"/>
      <c r="CW232"/>
      <c r="CX232"/>
      <c r="CY232"/>
      <c r="CZ232"/>
      <c r="DA232"/>
      <c r="DB232"/>
      <c r="DC232"/>
      <c r="DD232"/>
      <c r="DE232"/>
      <c r="DF232"/>
      <c r="DG232"/>
      <c r="DH232"/>
      <c r="DI232"/>
      <c r="DJ232"/>
      <c r="DK232"/>
      <c r="DL232"/>
      <c r="DM232"/>
      <c r="DN232"/>
      <c r="DO232"/>
      <c r="DP232"/>
    </row>
    <row r="233" spans="33:120" ht="15" hidden="1" customHeight="1">
      <c r="AG233"/>
      <c r="AH233" s="175"/>
      <c r="AI233" s="175"/>
      <c r="AJ233" s="175"/>
      <c r="AK233" s="175"/>
      <c r="AL233" s="179" t="str">
        <f t="shared" si="6"/>
        <v/>
      </c>
      <c r="AM233" s="172" t="str">
        <f t="shared" si="7"/>
        <v/>
      </c>
      <c r="AN233"/>
      <c r="AO233"/>
      <c r="AP233">
        <v>231</v>
      </c>
      <c r="AQ233"/>
      <c r="AR233"/>
      <c r="AS233"/>
      <c r="AT233"/>
      <c r="AU233"/>
      <c r="AV233"/>
      <c r="AW233"/>
      <c r="AX233"/>
      <c r="AY233"/>
      <c r="AZ233"/>
      <c r="BA233"/>
      <c r="BB233"/>
      <c r="BC233"/>
      <c r="BD233"/>
      <c r="BE233"/>
      <c r="BF233"/>
      <c r="BG233"/>
      <c r="BH233"/>
      <c r="BI233"/>
      <c r="BJ233" t="s">
        <v>4815</v>
      </c>
      <c r="BK233"/>
      <c r="BL233"/>
      <c r="BM233"/>
      <c r="BN233"/>
      <c r="BO233"/>
      <c r="BP233"/>
      <c r="BQ233"/>
      <c r="BR233"/>
      <c r="BS233"/>
      <c r="BT233"/>
      <c r="BU233"/>
      <c r="BV233"/>
      <c r="BW233"/>
      <c r="BX233"/>
      <c r="BY233"/>
      <c r="BZ233"/>
      <c r="CA233"/>
      <c r="CB233"/>
      <c r="CC233"/>
      <c r="CD233"/>
      <c r="CE233"/>
      <c r="CF233"/>
      <c r="CG233"/>
      <c r="CH233"/>
      <c r="CI233"/>
      <c r="CJ233"/>
      <c r="CK233"/>
      <c r="CL233"/>
      <c r="CM233"/>
      <c r="CN233"/>
      <c r="CO233"/>
      <c r="CP233"/>
      <c r="CQ233"/>
      <c r="CR233"/>
      <c r="CS233" t="s">
        <v>4816</v>
      </c>
      <c r="CT233"/>
      <c r="CU233"/>
      <c r="CV233"/>
      <c r="CW233"/>
      <c r="CX233"/>
      <c r="CY233"/>
      <c r="CZ233"/>
      <c r="DA233"/>
      <c r="DB233"/>
      <c r="DC233"/>
      <c r="DD233"/>
      <c r="DE233"/>
      <c r="DF233"/>
      <c r="DG233"/>
      <c r="DH233"/>
      <c r="DI233"/>
      <c r="DJ233"/>
      <c r="DK233"/>
      <c r="DL233"/>
      <c r="DM233"/>
      <c r="DN233"/>
      <c r="DO233"/>
      <c r="DP233"/>
    </row>
    <row r="234" spans="33:120" ht="15" hidden="1" customHeight="1">
      <c r="AG234"/>
      <c r="AH234" s="175"/>
      <c r="AI234" s="175"/>
      <c r="AJ234" s="175"/>
      <c r="AK234" s="175"/>
      <c r="AL234" s="179" t="str">
        <f t="shared" si="6"/>
        <v/>
      </c>
      <c r="AM234" s="172" t="str">
        <f t="shared" si="7"/>
        <v/>
      </c>
      <c r="AN234"/>
      <c r="AO234"/>
      <c r="AP234">
        <v>232</v>
      </c>
      <c r="AQ234"/>
      <c r="AR234"/>
      <c r="AS234"/>
      <c r="AT234"/>
      <c r="AU234"/>
      <c r="AV234"/>
      <c r="AW234"/>
      <c r="AX234"/>
      <c r="AY234"/>
      <c r="AZ234"/>
      <c r="BA234"/>
      <c r="BB234"/>
      <c r="BC234"/>
      <c r="BD234"/>
      <c r="BE234"/>
      <c r="BF234"/>
      <c r="BG234"/>
      <c r="BH234"/>
      <c r="BI234"/>
      <c r="BJ234" t="s">
        <v>4817</v>
      </c>
      <c r="BK234"/>
      <c r="BL234"/>
      <c r="BM234"/>
      <c r="BN234"/>
      <c r="BO234"/>
      <c r="BP234"/>
      <c r="BQ234"/>
      <c r="BR234"/>
      <c r="BS234"/>
      <c r="BT234"/>
      <c r="BU234"/>
      <c r="BV234"/>
      <c r="BW234"/>
      <c r="BX234"/>
      <c r="BY234"/>
      <c r="BZ234"/>
      <c r="CA234"/>
      <c r="CB234"/>
      <c r="CC234"/>
      <c r="CD234"/>
      <c r="CE234"/>
      <c r="CF234"/>
      <c r="CG234"/>
      <c r="CH234"/>
      <c r="CI234"/>
      <c r="CJ234"/>
      <c r="CK234"/>
      <c r="CL234"/>
      <c r="CM234"/>
      <c r="CN234"/>
      <c r="CO234"/>
      <c r="CP234"/>
      <c r="CQ234"/>
      <c r="CR234"/>
      <c r="CS234" t="s">
        <v>4818</v>
      </c>
      <c r="CT234"/>
      <c r="CU234"/>
      <c r="CV234"/>
      <c r="CW234"/>
      <c r="CX234"/>
      <c r="CY234"/>
      <c r="CZ234"/>
      <c r="DA234"/>
      <c r="DB234"/>
      <c r="DC234"/>
      <c r="DD234"/>
      <c r="DE234"/>
      <c r="DF234"/>
      <c r="DG234"/>
      <c r="DH234"/>
      <c r="DI234"/>
      <c r="DJ234"/>
      <c r="DK234"/>
      <c r="DL234"/>
      <c r="DM234"/>
      <c r="DN234"/>
      <c r="DO234"/>
      <c r="DP234"/>
    </row>
    <row r="235" spans="33:120" ht="15" hidden="1" customHeight="1">
      <c r="AG235"/>
      <c r="AH235" s="175"/>
      <c r="AI235" s="175"/>
      <c r="AJ235" s="175"/>
      <c r="AK235" s="175"/>
      <c r="AL235" s="179" t="str">
        <f t="shared" si="6"/>
        <v/>
      </c>
      <c r="AM235" s="172" t="str">
        <f t="shared" si="7"/>
        <v/>
      </c>
      <c r="AN235"/>
      <c r="AO235"/>
      <c r="AP235">
        <v>233</v>
      </c>
      <c r="AQ235"/>
      <c r="AR235"/>
      <c r="AS235"/>
      <c r="AT235"/>
      <c r="AU235"/>
      <c r="AV235"/>
      <c r="AW235"/>
      <c r="AX235"/>
      <c r="AY235"/>
      <c r="AZ235"/>
      <c r="BA235"/>
      <c r="BB235"/>
      <c r="BC235"/>
      <c r="BD235"/>
      <c r="BE235"/>
      <c r="BF235"/>
      <c r="BG235"/>
      <c r="BH235"/>
      <c r="BI235"/>
      <c r="BJ235" t="s">
        <v>4819</v>
      </c>
      <c r="BK235"/>
      <c r="BL235"/>
      <c r="BM235"/>
      <c r="BN235"/>
      <c r="BO235"/>
      <c r="BP235"/>
      <c r="BQ235"/>
      <c r="BR235"/>
      <c r="BS235"/>
      <c r="BT235"/>
      <c r="BU235"/>
      <c r="BV235"/>
      <c r="BW235"/>
      <c r="BX235"/>
      <c r="BY235"/>
      <c r="BZ235"/>
      <c r="CA235"/>
      <c r="CB235"/>
      <c r="CC235"/>
      <c r="CD235"/>
      <c r="CE235"/>
      <c r="CF235"/>
      <c r="CG235"/>
      <c r="CH235"/>
      <c r="CI235"/>
      <c r="CJ235"/>
      <c r="CK235"/>
      <c r="CL235"/>
      <c r="CM235"/>
      <c r="CN235"/>
      <c r="CO235"/>
      <c r="CP235"/>
      <c r="CQ235"/>
      <c r="CR235"/>
      <c r="CS235" t="s">
        <v>4820</v>
      </c>
      <c r="CT235"/>
      <c r="CU235"/>
      <c r="CV235"/>
      <c r="CW235"/>
      <c r="CX235"/>
      <c r="CY235"/>
      <c r="CZ235"/>
      <c r="DA235"/>
      <c r="DB235"/>
      <c r="DC235"/>
      <c r="DD235"/>
      <c r="DE235"/>
      <c r="DF235"/>
      <c r="DG235"/>
      <c r="DH235"/>
      <c r="DI235"/>
      <c r="DJ235"/>
      <c r="DK235"/>
      <c r="DL235"/>
      <c r="DM235"/>
      <c r="DN235"/>
      <c r="DO235"/>
      <c r="DP235"/>
    </row>
    <row r="236" spans="33:120" ht="15" hidden="1" customHeight="1">
      <c r="AG236"/>
      <c r="AH236" s="175"/>
      <c r="AI236" s="175"/>
      <c r="AJ236" s="175"/>
      <c r="AK236" s="175"/>
      <c r="AL236" s="179" t="str">
        <f t="shared" si="6"/>
        <v/>
      </c>
      <c r="AM236" s="172" t="str">
        <f t="shared" si="7"/>
        <v/>
      </c>
      <c r="AN236"/>
      <c r="AO236"/>
      <c r="AP236">
        <v>234</v>
      </c>
      <c r="AQ236"/>
      <c r="AR236"/>
      <c r="AS236"/>
      <c r="AT236"/>
      <c r="AU236"/>
      <c r="AV236"/>
      <c r="AW236"/>
      <c r="AX236"/>
      <c r="AY236"/>
      <c r="AZ236"/>
      <c r="BA236"/>
      <c r="BB236"/>
      <c r="BC236"/>
      <c r="BD236"/>
      <c r="BE236"/>
      <c r="BF236"/>
      <c r="BG236"/>
      <c r="BH236"/>
      <c r="BI236"/>
      <c r="BJ236" t="s">
        <v>4821</v>
      </c>
      <c r="BK236"/>
      <c r="BL236"/>
      <c r="BM236"/>
      <c r="BN236"/>
      <c r="BO236"/>
      <c r="BP236"/>
      <c r="BQ236"/>
      <c r="BR236"/>
      <c r="BS236"/>
      <c r="BT236"/>
      <c r="BU236"/>
      <c r="BV236"/>
      <c r="BW236"/>
      <c r="BX236"/>
      <c r="BY236"/>
      <c r="BZ236"/>
      <c r="CA236"/>
      <c r="CB236"/>
      <c r="CC236"/>
      <c r="CD236"/>
      <c r="CE236"/>
      <c r="CF236"/>
      <c r="CG236"/>
      <c r="CH236"/>
      <c r="CI236"/>
      <c r="CJ236"/>
      <c r="CK236"/>
      <c r="CL236"/>
      <c r="CM236"/>
      <c r="CN236"/>
      <c r="CO236"/>
      <c r="CP236"/>
      <c r="CQ236"/>
      <c r="CR236"/>
      <c r="CS236" t="s">
        <v>4822</v>
      </c>
      <c r="CT236"/>
      <c r="CU236"/>
      <c r="CV236"/>
      <c r="CW236"/>
      <c r="CX236"/>
      <c r="CY236"/>
      <c r="CZ236"/>
      <c r="DA236"/>
      <c r="DB236"/>
      <c r="DC236"/>
      <c r="DD236"/>
      <c r="DE236"/>
      <c r="DF236"/>
      <c r="DG236"/>
      <c r="DH236"/>
      <c r="DI236"/>
      <c r="DJ236"/>
      <c r="DK236"/>
      <c r="DL236"/>
      <c r="DM236"/>
      <c r="DN236"/>
      <c r="DO236"/>
      <c r="DP236"/>
    </row>
    <row r="237" spans="33:120" ht="15" hidden="1" customHeight="1">
      <c r="AG237"/>
      <c r="AH237" s="175"/>
      <c r="AI237" s="175"/>
      <c r="AJ237" s="175"/>
      <c r="AK237" s="175"/>
      <c r="AL237" s="179" t="str">
        <f t="shared" si="6"/>
        <v/>
      </c>
      <c r="AM237" s="172" t="str">
        <f t="shared" si="7"/>
        <v/>
      </c>
      <c r="AN237"/>
      <c r="AO237"/>
      <c r="AP237">
        <v>235</v>
      </c>
      <c r="AQ237"/>
      <c r="AR237"/>
      <c r="AS237"/>
      <c r="AT237"/>
      <c r="AU237"/>
      <c r="AV237"/>
      <c r="AW237"/>
      <c r="AX237"/>
      <c r="AY237"/>
      <c r="AZ237"/>
      <c r="BA237"/>
      <c r="BB237"/>
      <c r="BC237"/>
      <c r="BD237"/>
      <c r="BE237"/>
      <c r="BF237"/>
      <c r="BG237"/>
      <c r="BH237"/>
      <c r="BI237"/>
      <c r="BJ237" t="s">
        <v>4823</v>
      </c>
      <c r="BK237"/>
      <c r="BL237"/>
      <c r="BM237"/>
      <c r="BN237"/>
      <c r="BO237"/>
      <c r="BP237"/>
      <c r="BQ237"/>
      <c r="BR237"/>
      <c r="BS237"/>
      <c r="BT237"/>
      <c r="BU237"/>
      <c r="BV237"/>
      <c r="BW237"/>
      <c r="BX237"/>
      <c r="BY237"/>
      <c r="BZ237"/>
      <c r="CA237"/>
      <c r="CB237"/>
      <c r="CC237"/>
      <c r="CD237"/>
      <c r="CE237"/>
      <c r="CF237"/>
      <c r="CG237"/>
      <c r="CH237"/>
      <c r="CI237"/>
      <c r="CJ237"/>
      <c r="CK237"/>
      <c r="CL237"/>
      <c r="CM237"/>
      <c r="CN237"/>
      <c r="CO237"/>
      <c r="CP237"/>
      <c r="CQ237"/>
      <c r="CR237"/>
      <c r="CS237" t="s">
        <v>4824</v>
      </c>
      <c r="CT237"/>
      <c r="CU237"/>
      <c r="CV237"/>
      <c r="CW237"/>
      <c r="CX237"/>
      <c r="CY237"/>
      <c r="CZ237"/>
      <c r="DA237"/>
      <c r="DB237"/>
      <c r="DC237"/>
      <c r="DD237"/>
      <c r="DE237"/>
      <c r="DF237"/>
      <c r="DG237"/>
      <c r="DH237"/>
      <c r="DI237"/>
      <c r="DJ237"/>
      <c r="DK237"/>
      <c r="DL237"/>
      <c r="DM237"/>
      <c r="DN237"/>
      <c r="DO237"/>
      <c r="DP237"/>
    </row>
    <row r="238" spans="33:120" ht="15" hidden="1" customHeight="1">
      <c r="AG238"/>
      <c r="AH238" s="175"/>
      <c r="AI238" s="175"/>
      <c r="AJ238" s="175"/>
      <c r="AK238" s="175"/>
      <c r="AL238" s="179" t="str">
        <f t="shared" si="6"/>
        <v/>
      </c>
      <c r="AM238" s="172" t="str">
        <f t="shared" si="7"/>
        <v/>
      </c>
      <c r="AN238"/>
      <c r="AO238"/>
      <c r="AP238">
        <v>236</v>
      </c>
      <c r="AQ238"/>
      <c r="AR238"/>
      <c r="AS238"/>
      <c r="AT238"/>
      <c r="AU238"/>
      <c r="AV238"/>
      <c r="AW238"/>
      <c r="AX238"/>
      <c r="AY238"/>
      <c r="AZ238"/>
      <c r="BA238"/>
      <c r="BB238"/>
      <c r="BC238"/>
      <c r="BD238"/>
      <c r="BE238"/>
      <c r="BF238"/>
      <c r="BG238"/>
      <c r="BH238"/>
      <c r="BI238"/>
      <c r="BJ238" t="s">
        <v>4825</v>
      </c>
      <c r="BK238"/>
      <c r="BL238"/>
      <c r="BM238"/>
      <c r="BN238"/>
      <c r="BO238"/>
      <c r="BP238"/>
      <c r="BQ238"/>
      <c r="BR238"/>
      <c r="BS238"/>
      <c r="BT238"/>
      <c r="BU238"/>
      <c r="BV238"/>
      <c r="BW238"/>
      <c r="BX238"/>
      <c r="BY238"/>
      <c r="BZ238"/>
      <c r="CA238"/>
      <c r="CB238"/>
      <c r="CC238"/>
      <c r="CD238"/>
      <c r="CE238"/>
      <c r="CF238"/>
      <c r="CG238"/>
      <c r="CH238"/>
      <c r="CI238"/>
      <c r="CJ238"/>
      <c r="CK238"/>
      <c r="CL238"/>
      <c r="CM238"/>
      <c r="CN238"/>
      <c r="CO238"/>
      <c r="CP238"/>
      <c r="CQ238"/>
      <c r="CR238"/>
      <c r="CS238" t="s">
        <v>4826</v>
      </c>
      <c r="CT238"/>
      <c r="CU238"/>
      <c r="CV238"/>
      <c r="CW238"/>
      <c r="CX238"/>
      <c r="CY238"/>
      <c r="CZ238"/>
      <c r="DA238"/>
      <c r="DB238"/>
      <c r="DC238"/>
      <c r="DD238"/>
      <c r="DE238"/>
      <c r="DF238"/>
      <c r="DG238"/>
      <c r="DH238"/>
      <c r="DI238"/>
      <c r="DJ238"/>
      <c r="DK238"/>
      <c r="DL238"/>
      <c r="DM238"/>
      <c r="DN238"/>
      <c r="DO238"/>
      <c r="DP238"/>
    </row>
    <row r="239" spans="33:120" ht="15" hidden="1" customHeight="1">
      <c r="AG239"/>
      <c r="AH239" s="175"/>
      <c r="AI239" s="175"/>
      <c r="AJ239" s="175"/>
      <c r="AK239" s="175"/>
      <c r="AL239" s="179" t="str">
        <f t="shared" si="6"/>
        <v/>
      </c>
      <c r="AM239" s="172" t="str">
        <f t="shared" si="7"/>
        <v/>
      </c>
      <c r="AN239"/>
      <c r="AO239"/>
      <c r="AP239">
        <v>237</v>
      </c>
      <c r="AQ239"/>
      <c r="AR239"/>
      <c r="AS239"/>
      <c r="AT239"/>
      <c r="AU239"/>
      <c r="AV239"/>
      <c r="AW239"/>
      <c r="AX239"/>
      <c r="AY239"/>
      <c r="AZ239"/>
      <c r="BA239"/>
      <c r="BB239"/>
      <c r="BC239"/>
      <c r="BD239"/>
      <c r="BE239"/>
      <c r="BF239"/>
      <c r="BG239"/>
      <c r="BH239"/>
      <c r="BI239"/>
      <c r="BJ239" t="s">
        <v>4827</v>
      </c>
      <c r="BK239"/>
      <c r="BL239"/>
      <c r="BM239"/>
      <c r="BN239"/>
      <c r="BO239"/>
      <c r="BP239"/>
      <c r="BQ239"/>
      <c r="BR239"/>
      <c r="BS239"/>
      <c r="BT239"/>
      <c r="BU239"/>
      <c r="BV239"/>
      <c r="BW239"/>
      <c r="BX239"/>
      <c r="BY239"/>
      <c r="BZ239"/>
      <c r="CA239"/>
      <c r="CB239"/>
      <c r="CC239"/>
      <c r="CD239"/>
      <c r="CE239"/>
      <c r="CF239"/>
      <c r="CG239"/>
      <c r="CH239"/>
      <c r="CI239"/>
      <c r="CJ239"/>
      <c r="CK239"/>
      <c r="CL239"/>
      <c r="CM239"/>
      <c r="CN239"/>
      <c r="CO239"/>
      <c r="CP239"/>
      <c r="CQ239"/>
      <c r="CR239"/>
      <c r="CS239" t="s">
        <v>4828</v>
      </c>
      <c r="CT239"/>
      <c r="CU239"/>
      <c r="CV239"/>
      <c r="CW239"/>
      <c r="CX239"/>
      <c r="CY239"/>
      <c r="CZ239"/>
      <c r="DA239"/>
      <c r="DB239"/>
      <c r="DC239"/>
      <c r="DD239"/>
      <c r="DE239"/>
      <c r="DF239"/>
      <c r="DG239"/>
      <c r="DH239"/>
      <c r="DI239"/>
      <c r="DJ239"/>
      <c r="DK239"/>
      <c r="DL239"/>
      <c r="DM239"/>
      <c r="DN239"/>
      <c r="DO239"/>
      <c r="DP239"/>
    </row>
    <row r="240" spans="33:120" ht="15" hidden="1" customHeight="1">
      <c r="AG240"/>
      <c r="AH240" s="175"/>
      <c r="AI240" s="175"/>
      <c r="AJ240" s="175"/>
      <c r="AK240" s="175"/>
      <c r="AL240" s="179" t="str">
        <f t="shared" si="6"/>
        <v/>
      </c>
      <c r="AM240" s="172" t="str">
        <f t="shared" si="7"/>
        <v/>
      </c>
      <c r="AN240"/>
      <c r="AO240"/>
      <c r="AP240">
        <v>238</v>
      </c>
      <c r="AQ240"/>
      <c r="AR240"/>
      <c r="AS240"/>
      <c r="AT240"/>
      <c r="AU240"/>
      <c r="AV240"/>
      <c r="AW240"/>
      <c r="AX240"/>
      <c r="AY240"/>
      <c r="AZ240"/>
      <c r="BA240"/>
      <c r="BB240"/>
      <c r="BC240"/>
      <c r="BD240"/>
      <c r="BE240"/>
      <c r="BF240"/>
      <c r="BG240"/>
      <c r="BH240"/>
      <c r="BI240"/>
      <c r="BJ240" t="s">
        <v>4829</v>
      </c>
      <c r="BK240"/>
      <c r="BL240"/>
      <c r="BM240"/>
      <c r="BN240"/>
      <c r="BO240"/>
      <c r="BP240"/>
      <c r="BQ240"/>
      <c r="BR240"/>
      <c r="BS240"/>
      <c r="BT240"/>
      <c r="BU240"/>
      <c r="BV240"/>
      <c r="BW240"/>
      <c r="BX240"/>
      <c r="BY240"/>
      <c r="BZ240"/>
      <c r="CA240"/>
      <c r="CB240"/>
      <c r="CC240"/>
      <c r="CD240"/>
      <c r="CE240"/>
      <c r="CF240"/>
      <c r="CG240"/>
      <c r="CH240"/>
      <c r="CI240"/>
      <c r="CJ240"/>
      <c r="CK240"/>
      <c r="CL240"/>
      <c r="CM240"/>
      <c r="CN240"/>
      <c r="CO240"/>
      <c r="CP240"/>
      <c r="CQ240"/>
      <c r="CR240"/>
      <c r="CS240" t="s">
        <v>4830</v>
      </c>
      <c r="CT240"/>
      <c r="CU240"/>
      <c r="CV240"/>
      <c r="CW240"/>
      <c r="CX240"/>
      <c r="CY240"/>
      <c r="CZ240"/>
      <c r="DA240"/>
      <c r="DB240"/>
      <c r="DC240"/>
      <c r="DD240"/>
      <c r="DE240"/>
      <c r="DF240"/>
      <c r="DG240"/>
      <c r="DH240"/>
      <c r="DI240"/>
      <c r="DJ240"/>
      <c r="DK240"/>
      <c r="DL240"/>
      <c r="DM240"/>
      <c r="DN240"/>
      <c r="DO240"/>
      <c r="DP240"/>
    </row>
    <row r="241" spans="33:120" ht="15" hidden="1" customHeight="1">
      <c r="AG241"/>
      <c r="AH241" s="175"/>
      <c r="AI241" s="175"/>
      <c r="AJ241" s="175"/>
      <c r="AK241" s="175"/>
      <c r="AL241" s="179" t="str">
        <f t="shared" si="6"/>
        <v/>
      </c>
      <c r="AM241" s="172" t="str">
        <f t="shared" si="7"/>
        <v/>
      </c>
      <c r="AN241"/>
      <c r="AO241"/>
      <c r="AP241">
        <v>239</v>
      </c>
      <c r="AQ241"/>
      <c r="AR241"/>
      <c r="AS241"/>
      <c r="AT241"/>
      <c r="AU241"/>
      <c r="AV241"/>
      <c r="AW241"/>
      <c r="AX241"/>
      <c r="AY241"/>
      <c r="AZ241"/>
      <c r="BA241"/>
      <c r="BB241"/>
      <c r="BC241"/>
      <c r="BD241"/>
      <c r="BE241"/>
      <c r="BF241"/>
      <c r="BG241"/>
      <c r="BH241"/>
      <c r="BI241"/>
      <c r="BJ241" t="s">
        <v>4831</v>
      </c>
      <c r="BK241"/>
      <c r="BL241"/>
      <c r="BM241"/>
      <c r="BN241"/>
      <c r="BO241"/>
      <c r="BP241"/>
      <c r="BQ241"/>
      <c r="BR241"/>
      <c r="BS241"/>
      <c r="BT241"/>
      <c r="BU241"/>
      <c r="BV241"/>
      <c r="BW241"/>
      <c r="BX241"/>
      <c r="BY241"/>
      <c r="BZ241"/>
      <c r="CA241"/>
      <c r="CB241"/>
      <c r="CC241"/>
      <c r="CD241"/>
      <c r="CE241"/>
      <c r="CF241"/>
      <c r="CG241"/>
      <c r="CH241"/>
      <c r="CI241"/>
      <c r="CJ241"/>
      <c r="CK241"/>
      <c r="CL241"/>
      <c r="CM241"/>
      <c r="CN241"/>
      <c r="CO241"/>
      <c r="CP241"/>
      <c r="CQ241"/>
      <c r="CR241"/>
      <c r="CS241" t="s">
        <v>4832</v>
      </c>
      <c r="CT241"/>
      <c r="CU241"/>
      <c r="CV241"/>
      <c r="CW241"/>
      <c r="CX241"/>
      <c r="CY241"/>
      <c r="CZ241"/>
      <c r="DA241"/>
      <c r="DB241"/>
      <c r="DC241"/>
      <c r="DD241"/>
      <c r="DE241"/>
      <c r="DF241"/>
      <c r="DG241"/>
      <c r="DH241"/>
      <c r="DI241"/>
      <c r="DJ241"/>
      <c r="DK241"/>
      <c r="DL241"/>
      <c r="DM241"/>
      <c r="DN241"/>
      <c r="DO241"/>
      <c r="DP241"/>
    </row>
    <row r="242" spans="33:120" ht="15" hidden="1" customHeight="1">
      <c r="AG242"/>
      <c r="AH242" s="175"/>
      <c r="AI242" s="175"/>
      <c r="AJ242" s="175"/>
      <c r="AK242" s="175"/>
      <c r="AL242" s="179" t="str">
        <f t="shared" si="6"/>
        <v/>
      </c>
      <c r="AM242" s="172" t="str">
        <f t="shared" si="7"/>
        <v/>
      </c>
      <c r="AN242"/>
      <c r="AO242"/>
      <c r="AP242">
        <v>240</v>
      </c>
      <c r="AQ242"/>
      <c r="AR242"/>
      <c r="AS242"/>
      <c r="AT242"/>
      <c r="AU242"/>
      <c r="AV242"/>
      <c r="AW242"/>
      <c r="AX242"/>
      <c r="AY242"/>
      <c r="AZ242"/>
      <c r="BA242"/>
      <c r="BB242"/>
      <c r="BC242"/>
      <c r="BD242"/>
      <c r="BE242"/>
      <c r="BF242"/>
      <c r="BG242"/>
      <c r="BH242"/>
      <c r="BI242"/>
      <c r="BJ242" t="s">
        <v>4833</v>
      </c>
      <c r="BK242"/>
      <c r="BL242"/>
      <c r="BM242"/>
      <c r="BN242"/>
      <c r="BO242"/>
      <c r="BP242"/>
      <c r="BQ242"/>
      <c r="BR242"/>
      <c r="BS242"/>
      <c r="BT242"/>
      <c r="BU242"/>
      <c r="BV242"/>
      <c r="BW242"/>
      <c r="BX242"/>
      <c r="BY242"/>
      <c r="BZ242"/>
      <c r="CA242"/>
      <c r="CB242"/>
      <c r="CC242"/>
      <c r="CD242"/>
      <c r="CE242"/>
      <c r="CF242"/>
      <c r="CG242"/>
      <c r="CH242"/>
      <c r="CI242"/>
      <c r="CJ242"/>
      <c r="CK242"/>
      <c r="CL242"/>
      <c r="CM242"/>
      <c r="CN242"/>
      <c r="CO242"/>
      <c r="CP242"/>
      <c r="CQ242"/>
      <c r="CR242"/>
      <c r="CS242" t="s">
        <v>4834</v>
      </c>
      <c r="CT242"/>
      <c r="CU242"/>
      <c r="CV242"/>
      <c r="CW242"/>
      <c r="CX242"/>
      <c r="CY242"/>
      <c r="CZ242"/>
      <c r="DA242"/>
      <c r="DB242"/>
      <c r="DC242"/>
      <c r="DD242"/>
      <c r="DE242"/>
      <c r="DF242"/>
      <c r="DG242"/>
      <c r="DH242"/>
      <c r="DI242"/>
      <c r="DJ242"/>
      <c r="DK242"/>
      <c r="DL242"/>
      <c r="DM242"/>
      <c r="DN242"/>
      <c r="DO242"/>
      <c r="DP242"/>
    </row>
    <row r="243" spans="33:120" ht="15" hidden="1" customHeight="1">
      <c r="AG243"/>
      <c r="AH243" s="175"/>
      <c r="AI243" s="175"/>
      <c r="AJ243" s="175"/>
      <c r="AK243" s="175"/>
      <c r="AL243" s="179" t="str">
        <f t="shared" si="6"/>
        <v/>
      </c>
      <c r="AM243" s="172" t="str">
        <f t="shared" si="7"/>
        <v/>
      </c>
      <c r="AN243"/>
      <c r="AO243"/>
      <c r="AP243">
        <v>241</v>
      </c>
      <c r="AQ243"/>
      <c r="AR243"/>
      <c r="AS243"/>
      <c r="AT243"/>
      <c r="AU243"/>
      <c r="AV243"/>
      <c r="AW243"/>
      <c r="AX243"/>
      <c r="AY243"/>
      <c r="AZ243"/>
      <c r="BA243"/>
      <c r="BB243"/>
      <c r="BC243"/>
      <c r="BD243"/>
      <c r="BE243"/>
      <c r="BF243"/>
      <c r="BG243"/>
      <c r="BH243"/>
      <c r="BI243"/>
      <c r="BJ243" t="s">
        <v>4835</v>
      </c>
      <c r="BK243"/>
      <c r="BL243"/>
      <c r="BM243"/>
      <c r="BN243"/>
      <c r="BO243"/>
      <c r="BP243"/>
      <c r="BQ243"/>
      <c r="BR243"/>
      <c r="BS243"/>
      <c r="BT243"/>
      <c r="BU243"/>
      <c r="BV243"/>
      <c r="BW243"/>
      <c r="BX243"/>
      <c r="BY243"/>
      <c r="BZ243"/>
      <c r="CA243"/>
      <c r="CB243"/>
      <c r="CC243"/>
      <c r="CD243"/>
      <c r="CE243"/>
      <c r="CF243"/>
      <c r="CG243"/>
      <c r="CH243"/>
      <c r="CI243"/>
      <c r="CJ243"/>
      <c r="CK243"/>
      <c r="CL243"/>
      <c r="CM243"/>
      <c r="CN243"/>
      <c r="CO243"/>
      <c r="CP243"/>
      <c r="CQ243"/>
      <c r="CR243"/>
      <c r="CS243" t="s">
        <v>4836</v>
      </c>
      <c r="CT243"/>
      <c r="CU243"/>
      <c r="CV243"/>
      <c r="CW243"/>
      <c r="CX243"/>
      <c r="CY243"/>
      <c r="CZ243"/>
      <c r="DA243"/>
      <c r="DB243"/>
      <c r="DC243"/>
      <c r="DD243"/>
      <c r="DE243"/>
      <c r="DF243"/>
      <c r="DG243"/>
      <c r="DH243"/>
      <c r="DI243"/>
      <c r="DJ243"/>
      <c r="DK243"/>
      <c r="DL243"/>
      <c r="DM243"/>
      <c r="DN243"/>
      <c r="DO243"/>
      <c r="DP243"/>
    </row>
    <row r="244" spans="33:120" ht="15" hidden="1" customHeight="1">
      <c r="AG244"/>
      <c r="AH244" s="175"/>
      <c r="AI244" s="175"/>
      <c r="AJ244" s="175"/>
      <c r="AK244" s="175"/>
      <c r="AL244" s="179" t="str">
        <f t="shared" si="6"/>
        <v/>
      </c>
      <c r="AM244" s="172" t="str">
        <f t="shared" si="7"/>
        <v/>
      </c>
      <c r="AN244"/>
      <c r="AO244"/>
      <c r="AP244">
        <v>242</v>
      </c>
      <c r="AQ244"/>
      <c r="AR244"/>
      <c r="AS244"/>
      <c r="AT244"/>
      <c r="AU244"/>
      <c r="AV244"/>
      <c r="AW244"/>
      <c r="AX244"/>
      <c r="AY244"/>
      <c r="AZ244"/>
      <c r="BA244"/>
      <c r="BB244"/>
      <c r="BC244"/>
      <c r="BD244"/>
      <c r="BE244"/>
      <c r="BF244"/>
      <c r="BG244"/>
      <c r="BH244"/>
      <c r="BI244"/>
      <c r="BJ244" t="s">
        <v>4837</v>
      </c>
      <c r="BK244"/>
      <c r="BL244"/>
      <c r="BM244"/>
      <c r="BN244"/>
      <c r="BO244"/>
      <c r="BP244"/>
      <c r="BQ244"/>
      <c r="BR244"/>
      <c r="BS244"/>
      <c r="BT244"/>
      <c r="BU244"/>
      <c r="BV244"/>
      <c r="BW244"/>
      <c r="BX244"/>
      <c r="BY244"/>
      <c r="BZ244"/>
      <c r="CA244"/>
      <c r="CB244"/>
      <c r="CC244"/>
      <c r="CD244"/>
      <c r="CE244"/>
      <c r="CF244"/>
      <c r="CG244"/>
      <c r="CH244"/>
      <c r="CI244"/>
      <c r="CJ244"/>
      <c r="CK244"/>
      <c r="CL244"/>
      <c r="CM244"/>
      <c r="CN244"/>
      <c r="CO244"/>
      <c r="CP244"/>
      <c r="CQ244"/>
      <c r="CR244"/>
      <c r="CS244" t="s">
        <v>4838</v>
      </c>
      <c r="CT244"/>
      <c r="CU244"/>
      <c r="CV244"/>
      <c r="CW244"/>
      <c r="CX244"/>
      <c r="CY244"/>
      <c r="CZ244"/>
      <c r="DA244"/>
      <c r="DB244"/>
      <c r="DC244"/>
      <c r="DD244"/>
      <c r="DE244"/>
      <c r="DF244"/>
      <c r="DG244"/>
      <c r="DH244"/>
      <c r="DI244"/>
      <c r="DJ244"/>
      <c r="DK244"/>
      <c r="DL244"/>
      <c r="DM244"/>
      <c r="DN244"/>
      <c r="DO244"/>
      <c r="DP244"/>
    </row>
    <row r="245" spans="33:120" ht="15" hidden="1" customHeight="1">
      <c r="AG245"/>
      <c r="AH245" s="175"/>
      <c r="AI245" s="175"/>
      <c r="AJ245" s="175"/>
      <c r="AK245" s="175"/>
      <c r="AL245" s="179" t="str">
        <f t="shared" si="6"/>
        <v/>
      </c>
      <c r="AM245" s="172" t="str">
        <f t="shared" si="7"/>
        <v/>
      </c>
      <c r="AN245"/>
      <c r="AO245"/>
      <c r="AP245">
        <v>243</v>
      </c>
      <c r="AQ245"/>
      <c r="AR245"/>
      <c r="AS245"/>
      <c r="AT245"/>
      <c r="AU245"/>
      <c r="AV245"/>
      <c r="AW245"/>
      <c r="AX245"/>
      <c r="AY245"/>
      <c r="AZ245"/>
      <c r="BA245"/>
      <c r="BB245"/>
      <c r="BC245"/>
      <c r="BD245"/>
      <c r="BE245"/>
      <c r="BF245"/>
      <c r="BG245"/>
      <c r="BH245"/>
      <c r="BI245"/>
      <c r="BJ245" t="s">
        <v>4839</v>
      </c>
      <c r="BK245"/>
      <c r="BL245"/>
      <c r="BM245"/>
      <c r="BN245"/>
      <c r="BO245"/>
      <c r="BP245"/>
      <c r="BQ245"/>
      <c r="BR245"/>
      <c r="BS245"/>
      <c r="BT245"/>
      <c r="BU245"/>
      <c r="BV245"/>
      <c r="BW245"/>
      <c r="BX245"/>
      <c r="BY245"/>
      <c r="BZ245"/>
      <c r="CA245"/>
      <c r="CB245"/>
      <c r="CC245"/>
      <c r="CD245"/>
      <c r="CE245"/>
      <c r="CF245"/>
      <c r="CG245"/>
      <c r="CH245"/>
      <c r="CI245"/>
      <c r="CJ245"/>
      <c r="CK245"/>
      <c r="CL245"/>
      <c r="CM245"/>
      <c r="CN245"/>
      <c r="CO245"/>
      <c r="CP245"/>
      <c r="CQ245"/>
      <c r="CR245"/>
      <c r="CS245" t="s">
        <v>4840</v>
      </c>
      <c r="CT245"/>
      <c r="CU245"/>
      <c r="CV245"/>
      <c r="CW245"/>
      <c r="CX245"/>
      <c r="CY245"/>
      <c r="CZ245"/>
      <c r="DA245"/>
      <c r="DB245"/>
      <c r="DC245"/>
      <c r="DD245"/>
      <c r="DE245"/>
      <c r="DF245"/>
      <c r="DG245"/>
      <c r="DH245"/>
      <c r="DI245"/>
      <c r="DJ245"/>
      <c r="DK245"/>
      <c r="DL245"/>
      <c r="DM245"/>
      <c r="DN245"/>
      <c r="DO245"/>
      <c r="DP245"/>
    </row>
    <row r="246" spans="33:120" ht="15" hidden="1" customHeight="1">
      <c r="AG246"/>
      <c r="AH246" s="175"/>
      <c r="AI246" s="175"/>
      <c r="AJ246" s="175"/>
      <c r="AK246" s="175"/>
      <c r="AL246" s="179" t="str">
        <f t="shared" si="6"/>
        <v/>
      </c>
      <c r="AM246" s="172" t="str">
        <f t="shared" si="7"/>
        <v/>
      </c>
      <c r="AN246"/>
      <c r="AO246"/>
      <c r="AP246">
        <v>244</v>
      </c>
      <c r="AQ246"/>
      <c r="AR246"/>
      <c r="AS246"/>
      <c r="AT246"/>
      <c r="AU246"/>
      <c r="AV246"/>
      <c r="AW246"/>
      <c r="AX246"/>
      <c r="AY246"/>
      <c r="AZ246"/>
      <c r="BA246"/>
      <c r="BB246"/>
      <c r="BC246"/>
      <c r="BD246"/>
      <c r="BE246"/>
      <c r="BF246"/>
      <c r="BG246"/>
      <c r="BH246"/>
      <c r="BI246"/>
      <c r="BJ246" t="s">
        <v>4841</v>
      </c>
      <c r="BK246"/>
      <c r="BL246"/>
      <c r="BM246"/>
      <c r="BN246"/>
      <c r="BO246"/>
      <c r="BP246"/>
      <c r="BQ246"/>
      <c r="BR246"/>
      <c r="BS246"/>
      <c r="BT246"/>
      <c r="BU246"/>
      <c r="BV246"/>
      <c r="BW246"/>
      <c r="BX246"/>
      <c r="BY246"/>
      <c r="BZ246"/>
      <c r="CA246"/>
      <c r="CB246"/>
      <c r="CC246"/>
      <c r="CD246"/>
      <c r="CE246"/>
      <c r="CF246"/>
      <c r="CG246"/>
      <c r="CH246"/>
      <c r="CI246"/>
      <c r="CJ246"/>
      <c r="CK246"/>
      <c r="CL246"/>
      <c r="CM246"/>
      <c r="CN246"/>
      <c r="CO246"/>
      <c r="CP246"/>
      <c r="CQ246"/>
      <c r="CR246"/>
      <c r="CS246" t="s">
        <v>4842</v>
      </c>
      <c r="CT246"/>
      <c r="CU246"/>
      <c r="CV246"/>
      <c r="CW246"/>
      <c r="CX246"/>
      <c r="CY246"/>
      <c r="CZ246"/>
      <c r="DA246"/>
      <c r="DB246"/>
      <c r="DC246"/>
      <c r="DD246"/>
      <c r="DE246"/>
      <c r="DF246"/>
      <c r="DG246"/>
      <c r="DH246"/>
      <c r="DI246"/>
      <c r="DJ246"/>
      <c r="DK246"/>
      <c r="DL246"/>
      <c r="DM246"/>
      <c r="DN246"/>
      <c r="DO246"/>
      <c r="DP246"/>
    </row>
    <row r="247" spans="33:120" ht="15" hidden="1" customHeight="1">
      <c r="AG247"/>
      <c r="AH247" s="175"/>
      <c r="AI247" s="175"/>
      <c r="AJ247" s="175"/>
      <c r="AK247" s="175"/>
      <c r="AL247" s="179" t="str">
        <f t="shared" si="6"/>
        <v/>
      </c>
      <c r="AM247" s="172" t="str">
        <f t="shared" si="7"/>
        <v/>
      </c>
      <c r="AN247"/>
      <c r="AO247"/>
      <c r="AP247">
        <v>245</v>
      </c>
      <c r="AQ247"/>
      <c r="AR247"/>
      <c r="AS247"/>
      <c r="AT247"/>
      <c r="AU247"/>
      <c r="AV247"/>
      <c r="AW247"/>
      <c r="AX247"/>
      <c r="AY247"/>
      <c r="AZ247"/>
      <c r="BA247"/>
      <c r="BB247"/>
      <c r="BC247"/>
      <c r="BD247"/>
      <c r="BE247"/>
      <c r="BF247"/>
      <c r="BG247"/>
      <c r="BH247"/>
      <c r="BI247"/>
      <c r="BJ247" t="s">
        <v>4843</v>
      </c>
      <c r="BK247"/>
      <c r="BL247"/>
      <c r="BM247"/>
      <c r="BN247"/>
      <c r="BO247"/>
      <c r="BP247"/>
      <c r="BQ247"/>
      <c r="BR247"/>
      <c r="BS247"/>
      <c r="BT247"/>
      <c r="BU247"/>
      <c r="BV247"/>
      <c r="BW247"/>
      <c r="BX247"/>
      <c r="BY247"/>
      <c r="BZ247"/>
      <c r="CA247"/>
      <c r="CB247"/>
      <c r="CC247"/>
      <c r="CD247"/>
      <c r="CE247"/>
      <c r="CF247"/>
      <c r="CG247"/>
      <c r="CH247"/>
      <c r="CI247"/>
      <c r="CJ247"/>
      <c r="CK247"/>
      <c r="CL247"/>
      <c r="CM247"/>
      <c r="CN247"/>
      <c r="CO247"/>
      <c r="CP247"/>
      <c r="CQ247"/>
      <c r="CR247"/>
      <c r="CS247" t="s">
        <v>4844</v>
      </c>
      <c r="CT247"/>
      <c r="CU247"/>
      <c r="CV247"/>
      <c r="CW247"/>
      <c r="CX247"/>
      <c r="CY247"/>
      <c r="CZ247"/>
      <c r="DA247"/>
      <c r="DB247"/>
      <c r="DC247"/>
      <c r="DD247"/>
      <c r="DE247"/>
      <c r="DF247"/>
      <c r="DG247"/>
      <c r="DH247"/>
      <c r="DI247"/>
      <c r="DJ247"/>
      <c r="DK247"/>
      <c r="DL247"/>
      <c r="DM247"/>
      <c r="DN247"/>
      <c r="DO247"/>
      <c r="DP247"/>
    </row>
    <row r="248" spans="33:120" ht="15" hidden="1" customHeight="1">
      <c r="AG248"/>
      <c r="AH248" s="175"/>
      <c r="AI248" s="175"/>
      <c r="AJ248" s="175"/>
      <c r="AK248" s="175"/>
      <c r="AL248" s="179" t="str">
        <f t="shared" si="6"/>
        <v/>
      </c>
      <c r="AM248" s="172" t="str">
        <f t="shared" si="7"/>
        <v/>
      </c>
      <c r="AN248"/>
      <c r="AO248"/>
      <c r="AP248">
        <v>246</v>
      </c>
      <c r="AQ248"/>
      <c r="AR248"/>
      <c r="AS248"/>
      <c r="AT248"/>
      <c r="AU248"/>
      <c r="AV248"/>
      <c r="AW248"/>
      <c r="AX248"/>
      <c r="AY248"/>
      <c r="AZ248"/>
      <c r="BA248"/>
      <c r="BB248"/>
      <c r="BC248"/>
      <c r="BD248"/>
      <c r="BE248"/>
      <c r="BF248"/>
      <c r="BG248"/>
      <c r="BH248"/>
      <c r="BI248"/>
      <c r="BJ248" t="s">
        <v>4845</v>
      </c>
      <c r="BK248"/>
      <c r="BL248"/>
      <c r="BM248"/>
      <c r="BN248"/>
      <c r="BO248"/>
      <c r="BP248"/>
      <c r="BQ248"/>
      <c r="BR248"/>
      <c r="BS248"/>
      <c r="BT248"/>
      <c r="BU248"/>
      <c r="BV248"/>
      <c r="BW248"/>
      <c r="BX248"/>
      <c r="BY248"/>
      <c r="BZ248"/>
      <c r="CA248"/>
      <c r="CB248"/>
      <c r="CC248"/>
      <c r="CD248"/>
      <c r="CE248"/>
      <c r="CF248"/>
      <c r="CG248"/>
      <c r="CH248"/>
      <c r="CI248"/>
      <c r="CJ248"/>
      <c r="CK248"/>
      <c r="CL248"/>
      <c r="CM248"/>
      <c r="CN248"/>
      <c r="CO248"/>
      <c r="CP248"/>
      <c r="CQ248"/>
      <c r="CR248"/>
      <c r="CS248" t="s">
        <v>4846</v>
      </c>
      <c r="CT248"/>
      <c r="CU248"/>
      <c r="CV248"/>
      <c r="CW248"/>
      <c r="CX248"/>
      <c r="CY248"/>
      <c r="CZ248"/>
      <c r="DA248"/>
      <c r="DB248"/>
      <c r="DC248"/>
      <c r="DD248"/>
      <c r="DE248"/>
      <c r="DF248"/>
      <c r="DG248"/>
      <c r="DH248"/>
      <c r="DI248"/>
      <c r="DJ248"/>
      <c r="DK248"/>
      <c r="DL248"/>
      <c r="DM248"/>
      <c r="DN248"/>
      <c r="DO248"/>
      <c r="DP248"/>
    </row>
    <row r="249" spans="33:120" ht="15" hidden="1" customHeight="1">
      <c r="AG249"/>
      <c r="AH249" s="175"/>
      <c r="AI249" s="175"/>
      <c r="AJ249" s="175"/>
      <c r="AK249" s="175"/>
      <c r="AL249" s="179" t="str">
        <f t="shared" si="6"/>
        <v/>
      </c>
      <c r="AM249" s="172" t="str">
        <f t="shared" si="7"/>
        <v/>
      </c>
      <c r="AN249"/>
      <c r="AO249"/>
      <c r="AP249">
        <v>247</v>
      </c>
      <c r="AQ249"/>
      <c r="AR249"/>
      <c r="AS249"/>
      <c r="AT249"/>
      <c r="AU249"/>
      <c r="AV249"/>
      <c r="AW249"/>
      <c r="AX249"/>
      <c r="AY249"/>
      <c r="AZ249"/>
      <c r="BA249"/>
      <c r="BB249"/>
      <c r="BC249"/>
      <c r="BD249"/>
      <c r="BE249"/>
      <c r="BF249"/>
      <c r="BG249"/>
      <c r="BH249"/>
      <c r="BI249"/>
      <c r="BJ249" t="s">
        <v>4847</v>
      </c>
      <c r="BK249"/>
      <c r="BL249"/>
      <c r="BM249"/>
      <c r="BN249"/>
      <c r="BO249"/>
      <c r="BP249"/>
      <c r="BQ249"/>
      <c r="BR249"/>
      <c r="BS249"/>
      <c r="BT249"/>
      <c r="BU249"/>
      <c r="BV249"/>
      <c r="BW249"/>
      <c r="BX249"/>
      <c r="BY249"/>
      <c r="BZ249"/>
      <c r="CA249"/>
      <c r="CB249"/>
      <c r="CC249"/>
      <c r="CD249"/>
      <c r="CE249"/>
      <c r="CF249"/>
      <c r="CG249"/>
      <c r="CH249"/>
      <c r="CI249"/>
      <c r="CJ249"/>
      <c r="CK249"/>
      <c r="CL249"/>
      <c r="CM249"/>
      <c r="CN249"/>
      <c r="CO249"/>
      <c r="CP249"/>
      <c r="CQ249"/>
      <c r="CR249"/>
      <c r="CS249" t="s">
        <v>4848</v>
      </c>
      <c r="CT249"/>
      <c r="CU249"/>
      <c r="CV249"/>
      <c r="CW249"/>
      <c r="CX249"/>
      <c r="CY249"/>
      <c r="CZ249"/>
      <c r="DA249"/>
      <c r="DB249"/>
      <c r="DC249"/>
      <c r="DD249"/>
      <c r="DE249"/>
      <c r="DF249"/>
      <c r="DG249"/>
      <c r="DH249"/>
      <c r="DI249"/>
      <c r="DJ249"/>
      <c r="DK249"/>
      <c r="DL249"/>
      <c r="DM249"/>
      <c r="DN249"/>
      <c r="DO249"/>
      <c r="DP249"/>
    </row>
    <row r="250" spans="33:120" ht="15" hidden="1" customHeight="1">
      <c r="AG250"/>
      <c r="AH250" s="175"/>
      <c r="AI250" s="175"/>
      <c r="AJ250" s="175"/>
      <c r="AK250" s="175"/>
      <c r="AL250" s="179" t="str">
        <f t="shared" si="6"/>
        <v/>
      </c>
      <c r="AM250" s="172" t="str">
        <f t="shared" si="7"/>
        <v/>
      </c>
      <c r="AN250"/>
      <c r="AO250"/>
      <c r="AP250">
        <v>248</v>
      </c>
      <c r="AQ250"/>
      <c r="AR250"/>
      <c r="AS250"/>
      <c r="AT250"/>
      <c r="AU250"/>
      <c r="AV250"/>
      <c r="AW250"/>
      <c r="AX250"/>
      <c r="AY250"/>
      <c r="AZ250"/>
      <c r="BA250"/>
      <c r="BB250"/>
      <c r="BC250"/>
      <c r="BD250"/>
      <c r="BE250"/>
      <c r="BF250"/>
      <c r="BG250"/>
      <c r="BH250"/>
      <c r="BI250"/>
      <c r="BJ250" t="s">
        <v>4849</v>
      </c>
      <c r="BK250"/>
      <c r="BL250"/>
      <c r="BM250"/>
      <c r="BN250"/>
      <c r="BO250"/>
      <c r="BP250"/>
      <c r="BQ250"/>
      <c r="BR250"/>
      <c r="BS250"/>
      <c r="BT250"/>
      <c r="BU250"/>
      <c r="BV250"/>
      <c r="BW250"/>
      <c r="BX250"/>
      <c r="BY250"/>
      <c r="BZ250"/>
      <c r="CA250"/>
      <c r="CB250"/>
      <c r="CC250"/>
      <c r="CD250"/>
      <c r="CE250"/>
      <c r="CF250"/>
      <c r="CG250"/>
      <c r="CH250"/>
      <c r="CI250"/>
      <c r="CJ250"/>
      <c r="CK250"/>
      <c r="CL250"/>
      <c r="CM250"/>
      <c r="CN250"/>
      <c r="CO250"/>
      <c r="CP250"/>
      <c r="CQ250"/>
      <c r="CR250"/>
      <c r="CS250" t="s">
        <v>4850</v>
      </c>
      <c r="CT250"/>
      <c r="CU250"/>
      <c r="CV250"/>
      <c r="CW250"/>
      <c r="CX250"/>
      <c r="CY250"/>
      <c r="CZ250"/>
      <c r="DA250"/>
      <c r="DB250"/>
      <c r="DC250"/>
      <c r="DD250"/>
      <c r="DE250"/>
      <c r="DF250"/>
      <c r="DG250"/>
      <c r="DH250"/>
      <c r="DI250"/>
      <c r="DJ250"/>
      <c r="DK250"/>
      <c r="DL250"/>
      <c r="DM250"/>
      <c r="DN250"/>
      <c r="DO250"/>
      <c r="DP250"/>
    </row>
    <row r="251" spans="33:120" ht="15" hidden="1" customHeight="1">
      <c r="AG251"/>
      <c r="AH251" s="175"/>
      <c r="AI251" s="175"/>
      <c r="AJ251" s="175"/>
      <c r="AK251" s="175"/>
      <c r="AL251" s="179" t="str">
        <f t="shared" si="6"/>
        <v/>
      </c>
      <c r="AM251" s="172" t="str">
        <f t="shared" si="7"/>
        <v/>
      </c>
      <c r="AN251"/>
      <c r="AO251"/>
      <c r="AP251">
        <v>249</v>
      </c>
      <c r="AQ251"/>
      <c r="AR251"/>
      <c r="AS251"/>
      <c r="AT251"/>
      <c r="AU251"/>
      <c r="AV251"/>
      <c r="AW251"/>
      <c r="AX251"/>
      <c r="AY251"/>
      <c r="AZ251"/>
      <c r="BA251"/>
      <c r="BB251"/>
      <c r="BC251"/>
      <c r="BD251"/>
      <c r="BE251"/>
      <c r="BF251"/>
      <c r="BG251"/>
      <c r="BH251"/>
      <c r="BI251"/>
      <c r="BJ251" t="s">
        <v>4851</v>
      </c>
      <c r="BK251"/>
      <c r="BL251"/>
      <c r="BM251"/>
      <c r="BN251"/>
      <c r="BO251"/>
      <c r="BP251"/>
      <c r="BQ251"/>
      <c r="BR251"/>
      <c r="BS251"/>
      <c r="BT251"/>
      <c r="BU251"/>
      <c r="BV251"/>
      <c r="BW251"/>
      <c r="BX251"/>
      <c r="BY251"/>
      <c r="BZ251"/>
      <c r="CA251"/>
      <c r="CB251"/>
      <c r="CC251"/>
      <c r="CD251"/>
      <c r="CE251"/>
      <c r="CF251"/>
      <c r="CG251"/>
      <c r="CH251"/>
      <c r="CI251"/>
      <c r="CJ251"/>
      <c r="CK251"/>
      <c r="CL251"/>
      <c r="CM251"/>
      <c r="CN251"/>
      <c r="CO251"/>
      <c r="CP251"/>
      <c r="CQ251"/>
      <c r="CR251"/>
      <c r="CS251" t="s">
        <v>4852</v>
      </c>
      <c r="CT251"/>
      <c r="CU251"/>
      <c r="CV251"/>
      <c r="CW251"/>
      <c r="CX251"/>
      <c r="CY251"/>
      <c r="CZ251"/>
      <c r="DA251"/>
      <c r="DB251"/>
      <c r="DC251"/>
      <c r="DD251"/>
      <c r="DE251"/>
      <c r="DF251"/>
      <c r="DG251"/>
      <c r="DH251"/>
      <c r="DI251"/>
      <c r="DJ251"/>
      <c r="DK251"/>
      <c r="DL251"/>
      <c r="DM251"/>
      <c r="DN251"/>
      <c r="DO251"/>
      <c r="DP251"/>
    </row>
    <row r="252" spans="33:120" ht="15" hidden="1" customHeight="1">
      <c r="AG252"/>
      <c r="AH252" s="175"/>
      <c r="AI252" s="175"/>
      <c r="AJ252" s="175"/>
      <c r="AK252" s="175"/>
      <c r="AL252" s="179" t="str">
        <f t="shared" si="6"/>
        <v/>
      </c>
      <c r="AM252" s="172" t="str">
        <f t="shared" si="7"/>
        <v/>
      </c>
      <c r="AN252"/>
      <c r="AO252"/>
      <c r="AP252">
        <v>250</v>
      </c>
      <c r="AQ252"/>
      <c r="AR252"/>
      <c r="AS252"/>
      <c r="AT252"/>
      <c r="AU252"/>
      <c r="AV252"/>
      <c r="AW252"/>
      <c r="AX252"/>
      <c r="AY252"/>
      <c r="AZ252"/>
      <c r="BA252"/>
      <c r="BB252"/>
      <c r="BC252"/>
      <c r="BD252"/>
      <c r="BE252"/>
      <c r="BF252"/>
      <c r="BG252"/>
      <c r="BH252"/>
      <c r="BI252"/>
      <c r="BJ252" t="s">
        <v>4853</v>
      </c>
      <c r="BK252"/>
      <c r="BL252"/>
      <c r="BM252"/>
      <c r="BN252"/>
      <c r="BO252"/>
      <c r="BP252"/>
      <c r="BQ252"/>
      <c r="BR252"/>
      <c r="BS252"/>
      <c r="BT252"/>
      <c r="BU252"/>
      <c r="BV252"/>
      <c r="BW252"/>
      <c r="BX252"/>
      <c r="BY252"/>
      <c r="BZ252"/>
      <c r="CA252"/>
      <c r="CB252"/>
      <c r="CC252"/>
      <c r="CD252"/>
      <c r="CE252"/>
      <c r="CF252"/>
      <c r="CG252"/>
      <c r="CH252"/>
      <c r="CI252"/>
      <c r="CJ252"/>
      <c r="CK252"/>
      <c r="CL252"/>
      <c r="CM252"/>
      <c r="CN252"/>
      <c r="CO252"/>
      <c r="CP252"/>
      <c r="CQ252"/>
      <c r="CR252"/>
      <c r="CS252" t="s">
        <v>4854</v>
      </c>
      <c r="CT252"/>
      <c r="CU252"/>
      <c r="CV252"/>
      <c r="CW252"/>
      <c r="CX252"/>
      <c r="CY252"/>
      <c r="CZ252"/>
      <c r="DA252"/>
      <c r="DB252"/>
      <c r="DC252"/>
      <c r="DD252"/>
      <c r="DE252"/>
      <c r="DF252"/>
      <c r="DG252"/>
      <c r="DH252"/>
      <c r="DI252"/>
      <c r="DJ252"/>
      <c r="DK252"/>
      <c r="DL252"/>
      <c r="DM252"/>
      <c r="DN252"/>
      <c r="DO252"/>
      <c r="DP252"/>
    </row>
    <row r="253" spans="33:120" ht="15" hidden="1" customHeight="1">
      <c r="AG253"/>
      <c r="AH253" s="175"/>
      <c r="AI253" s="175"/>
      <c r="AJ253" s="175"/>
      <c r="AK253" s="175"/>
      <c r="AL253" s="179" t="str">
        <f t="shared" si="6"/>
        <v/>
      </c>
      <c r="AM253" s="172" t="str">
        <f t="shared" si="7"/>
        <v/>
      </c>
      <c r="AN253"/>
      <c r="AO253"/>
      <c r="AP253">
        <v>251</v>
      </c>
      <c r="AQ253"/>
      <c r="AR253"/>
      <c r="AS253"/>
      <c r="AT253"/>
      <c r="AU253"/>
      <c r="AV253"/>
      <c r="AW253"/>
      <c r="AX253"/>
      <c r="AY253"/>
      <c r="AZ253"/>
      <c r="BA253"/>
      <c r="BB253"/>
      <c r="BC253"/>
      <c r="BD253"/>
      <c r="BE253"/>
      <c r="BF253"/>
      <c r="BG253"/>
      <c r="BH253"/>
      <c r="BI253"/>
      <c r="BJ253" t="s">
        <v>4855</v>
      </c>
      <c r="BK253"/>
      <c r="BL253"/>
      <c r="BM253"/>
      <c r="BN253"/>
      <c r="BO253"/>
      <c r="BP253"/>
      <c r="BQ253"/>
      <c r="BR253"/>
      <c r="BS253"/>
      <c r="BT253"/>
      <c r="BU253"/>
      <c r="BV253"/>
      <c r="BW253"/>
      <c r="BX253"/>
      <c r="BY253"/>
      <c r="BZ253"/>
      <c r="CA253"/>
      <c r="CB253"/>
      <c r="CC253"/>
      <c r="CD253"/>
      <c r="CE253"/>
      <c r="CF253"/>
      <c r="CG253"/>
      <c r="CH253"/>
      <c r="CI253"/>
      <c r="CJ253"/>
      <c r="CK253"/>
      <c r="CL253"/>
      <c r="CM253"/>
      <c r="CN253"/>
      <c r="CO253"/>
      <c r="CP253"/>
      <c r="CQ253"/>
      <c r="CR253"/>
      <c r="CS253" t="s">
        <v>4856</v>
      </c>
      <c r="CT253"/>
      <c r="CU253"/>
      <c r="CV253"/>
      <c r="CW253"/>
      <c r="CX253"/>
      <c r="CY253"/>
      <c r="CZ253"/>
      <c r="DA253"/>
      <c r="DB253"/>
      <c r="DC253"/>
      <c r="DD253"/>
      <c r="DE253"/>
      <c r="DF253"/>
      <c r="DG253"/>
      <c r="DH253"/>
      <c r="DI253"/>
      <c r="DJ253"/>
      <c r="DK253"/>
      <c r="DL253"/>
      <c r="DM253"/>
      <c r="DN253"/>
      <c r="DO253"/>
      <c r="DP253"/>
    </row>
    <row r="254" spans="33:120" ht="15" hidden="1" customHeight="1">
      <c r="AG254"/>
      <c r="AH254" s="175"/>
      <c r="AI254" s="175"/>
      <c r="AJ254" s="175"/>
      <c r="AK254" s="175"/>
      <c r="AL254" s="179" t="str">
        <f t="shared" si="6"/>
        <v/>
      </c>
      <c r="AM254" s="172" t="str">
        <f t="shared" si="7"/>
        <v/>
      </c>
      <c r="AN254"/>
      <c r="AO254"/>
      <c r="AP254">
        <v>252</v>
      </c>
      <c r="AQ254"/>
      <c r="AR254"/>
      <c r="AS254"/>
      <c r="AT254"/>
      <c r="AU254"/>
      <c r="AV254"/>
      <c r="AW254"/>
      <c r="AX254"/>
      <c r="AY254"/>
      <c r="AZ254"/>
      <c r="BA254"/>
      <c r="BB254"/>
      <c r="BC254"/>
      <c r="BD254"/>
      <c r="BE254"/>
      <c r="BF254"/>
      <c r="BG254"/>
      <c r="BH254"/>
      <c r="BI254"/>
      <c r="BJ254" t="s">
        <v>4857</v>
      </c>
      <c r="BK254"/>
      <c r="BL254"/>
      <c r="BM254"/>
      <c r="BN254"/>
      <c r="BO254"/>
      <c r="BP254"/>
      <c r="BQ254"/>
      <c r="BR254"/>
      <c r="BS254"/>
      <c r="BT254"/>
      <c r="BU254"/>
      <c r="BV254"/>
      <c r="BW254"/>
      <c r="BX254"/>
      <c r="BY254"/>
      <c r="BZ254"/>
      <c r="CA254"/>
      <c r="CB254"/>
      <c r="CC254"/>
      <c r="CD254"/>
      <c r="CE254"/>
      <c r="CF254"/>
      <c r="CG254"/>
      <c r="CH254"/>
      <c r="CI254"/>
      <c r="CJ254"/>
      <c r="CK254"/>
      <c r="CL254"/>
      <c r="CM254"/>
      <c r="CN254"/>
      <c r="CO254"/>
      <c r="CP254"/>
      <c r="CQ254"/>
      <c r="CR254"/>
      <c r="CS254" t="s">
        <v>4858</v>
      </c>
      <c r="CT254"/>
      <c r="CU254"/>
      <c r="CV254"/>
      <c r="CW254"/>
      <c r="CX254"/>
      <c r="CY254"/>
      <c r="CZ254"/>
      <c r="DA254"/>
      <c r="DB254"/>
      <c r="DC254"/>
      <c r="DD254"/>
      <c r="DE254"/>
      <c r="DF254"/>
      <c r="DG254"/>
      <c r="DH254"/>
      <c r="DI254"/>
      <c r="DJ254"/>
      <c r="DK254"/>
      <c r="DL254"/>
      <c r="DM254"/>
      <c r="DN254"/>
      <c r="DO254"/>
      <c r="DP254"/>
    </row>
    <row r="255" spans="33:120" ht="15" hidden="1" customHeight="1">
      <c r="AG255"/>
      <c r="AH255" s="175"/>
      <c r="AI255" s="175"/>
      <c r="AJ255" s="175"/>
      <c r="AK255" s="175"/>
      <c r="AL255" s="179" t="str">
        <f t="shared" si="6"/>
        <v/>
      </c>
      <c r="AM255" s="172" t="str">
        <f t="shared" si="7"/>
        <v/>
      </c>
      <c r="AN255"/>
      <c r="AO255"/>
      <c r="AP255">
        <v>253</v>
      </c>
      <c r="AQ255"/>
      <c r="AR255"/>
      <c r="AS255"/>
      <c r="AT255"/>
      <c r="AU255"/>
      <c r="AV255"/>
      <c r="AW255"/>
      <c r="AX255"/>
      <c r="AY255"/>
      <c r="AZ255"/>
      <c r="BA255"/>
      <c r="BB255"/>
      <c r="BC255"/>
      <c r="BD255"/>
      <c r="BE255"/>
      <c r="BF255"/>
      <c r="BG255"/>
      <c r="BH255"/>
      <c r="BI255"/>
      <c r="BJ255" t="s">
        <v>4859</v>
      </c>
      <c r="BK255"/>
      <c r="BL255"/>
      <c r="BM255"/>
      <c r="BN255"/>
      <c r="BO255"/>
      <c r="BP255"/>
      <c r="BQ255"/>
      <c r="BR255"/>
      <c r="BS255"/>
      <c r="BT255"/>
      <c r="BU255"/>
      <c r="BV255"/>
      <c r="BW255"/>
      <c r="BX255"/>
      <c r="BY255"/>
      <c r="BZ255"/>
      <c r="CA255"/>
      <c r="CB255"/>
      <c r="CC255"/>
      <c r="CD255"/>
      <c r="CE255"/>
      <c r="CF255"/>
      <c r="CG255"/>
      <c r="CH255"/>
      <c r="CI255"/>
      <c r="CJ255"/>
      <c r="CK255"/>
      <c r="CL255"/>
      <c r="CM255"/>
      <c r="CN255"/>
      <c r="CO255"/>
      <c r="CP255"/>
      <c r="CQ255"/>
      <c r="CR255"/>
      <c r="CS255" t="s">
        <v>4860</v>
      </c>
      <c r="CT255"/>
      <c r="CU255"/>
      <c r="CV255"/>
      <c r="CW255"/>
      <c r="CX255"/>
      <c r="CY255"/>
      <c r="CZ255"/>
      <c r="DA255"/>
      <c r="DB255"/>
      <c r="DC255"/>
      <c r="DD255"/>
      <c r="DE255"/>
      <c r="DF255"/>
      <c r="DG255"/>
      <c r="DH255"/>
      <c r="DI255"/>
      <c r="DJ255"/>
      <c r="DK255"/>
      <c r="DL255"/>
      <c r="DM255"/>
      <c r="DN255"/>
      <c r="DO255"/>
      <c r="DP255"/>
    </row>
    <row r="256" spans="33:120" ht="15" hidden="1" customHeight="1">
      <c r="AG256"/>
      <c r="AH256" s="175"/>
      <c r="AI256" s="175"/>
      <c r="AJ256" s="175"/>
      <c r="AK256" s="175"/>
      <c r="AL256" s="179" t="str">
        <f t="shared" si="6"/>
        <v/>
      </c>
      <c r="AM256" s="172" t="str">
        <f t="shared" si="7"/>
        <v/>
      </c>
      <c r="AN256"/>
      <c r="AO256"/>
      <c r="AP256">
        <v>254</v>
      </c>
      <c r="AQ256"/>
      <c r="AR256"/>
      <c r="AS256"/>
      <c r="AT256"/>
      <c r="AU256"/>
      <c r="AV256"/>
      <c r="AW256"/>
      <c r="AX256"/>
      <c r="AY256"/>
      <c r="AZ256"/>
      <c r="BA256"/>
      <c r="BB256"/>
      <c r="BC256"/>
      <c r="BD256"/>
      <c r="BE256"/>
      <c r="BF256"/>
      <c r="BG256"/>
      <c r="BH256"/>
      <c r="BI256"/>
      <c r="BJ256" t="s">
        <v>4861</v>
      </c>
      <c r="BK256"/>
      <c r="BL256"/>
      <c r="BM256"/>
      <c r="BN256"/>
      <c r="BO256"/>
      <c r="BP256"/>
      <c r="BQ256"/>
      <c r="BR256"/>
      <c r="BS256"/>
      <c r="BT256"/>
      <c r="BU256"/>
      <c r="BV256"/>
      <c r="BW256"/>
      <c r="BX256"/>
      <c r="BY256"/>
      <c r="BZ256"/>
      <c r="CA256"/>
      <c r="CB256"/>
      <c r="CC256"/>
      <c r="CD256"/>
      <c r="CE256"/>
      <c r="CF256"/>
      <c r="CG256"/>
      <c r="CH256"/>
      <c r="CI256"/>
      <c r="CJ256"/>
      <c r="CK256"/>
      <c r="CL256"/>
      <c r="CM256"/>
      <c r="CN256"/>
      <c r="CO256"/>
      <c r="CP256"/>
      <c r="CQ256"/>
      <c r="CR256"/>
      <c r="CS256" t="s">
        <v>4862</v>
      </c>
      <c r="CT256"/>
      <c r="CU256"/>
      <c r="CV256"/>
      <c r="CW256"/>
      <c r="CX256"/>
      <c r="CY256"/>
      <c r="CZ256"/>
      <c r="DA256"/>
      <c r="DB256"/>
      <c r="DC256"/>
      <c r="DD256"/>
      <c r="DE256"/>
      <c r="DF256"/>
      <c r="DG256"/>
      <c r="DH256"/>
      <c r="DI256"/>
      <c r="DJ256"/>
      <c r="DK256"/>
      <c r="DL256"/>
      <c r="DM256"/>
      <c r="DN256"/>
      <c r="DO256"/>
      <c r="DP256"/>
    </row>
    <row r="257" spans="33:120" ht="15" hidden="1" customHeight="1">
      <c r="AG257"/>
      <c r="AH257" s="175"/>
      <c r="AI257" s="175"/>
      <c r="AJ257" s="175"/>
      <c r="AK257" s="175"/>
      <c r="AL257" s="179" t="str">
        <f t="shared" si="6"/>
        <v/>
      </c>
      <c r="AM257" s="172" t="str">
        <f t="shared" si="7"/>
        <v/>
      </c>
      <c r="AN257"/>
      <c r="AO257"/>
      <c r="AP257">
        <v>255</v>
      </c>
      <c r="AQ257"/>
      <c r="AR257"/>
      <c r="AS257"/>
      <c r="AT257"/>
      <c r="AU257"/>
      <c r="AV257"/>
      <c r="AW257"/>
      <c r="AX257"/>
      <c r="AY257"/>
      <c r="AZ257"/>
      <c r="BA257"/>
      <c r="BB257"/>
      <c r="BC257"/>
      <c r="BD257"/>
      <c r="BE257"/>
      <c r="BF257"/>
      <c r="BG257"/>
      <c r="BH257"/>
      <c r="BI257"/>
      <c r="BJ257" t="s">
        <v>4863</v>
      </c>
      <c r="BK257"/>
      <c r="BL257"/>
      <c r="BM257"/>
      <c r="BN257"/>
      <c r="BO257"/>
      <c r="BP257"/>
      <c r="BQ257"/>
      <c r="BR257"/>
      <c r="BS257"/>
      <c r="BT257"/>
      <c r="BU257"/>
      <c r="BV257"/>
      <c r="BW257"/>
      <c r="BX257"/>
      <c r="BY257"/>
      <c r="BZ257"/>
      <c r="CA257"/>
      <c r="CB257"/>
      <c r="CC257"/>
      <c r="CD257"/>
      <c r="CE257"/>
      <c r="CF257"/>
      <c r="CG257"/>
      <c r="CH257"/>
      <c r="CI257"/>
      <c r="CJ257"/>
      <c r="CK257"/>
      <c r="CL257"/>
      <c r="CM257"/>
      <c r="CN257"/>
      <c r="CO257"/>
      <c r="CP257"/>
      <c r="CQ257"/>
      <c r="CR257"/>
      <c r="CS257" t="s">
        <v>4864</v>
      </c>
      <c r="CT257"/>
      <c r="CU257"/>
      <c r="CV257"/>
      <c r="CW257"/>
      <c r="CX257"/>
      <c r="CY257"/>
      <c r="CZ257"/>
      <c r="DA257"/>
      <c r="DB257"/>
      <c r="DC257"/>
      <c r="DD257"/>
      <c r="DE257"/>
      <c r="DF257"/>
      <c r="DG257"/>
      <c r="DH257"/>
      <c r="DI257"/>
      <c r="DJ257"/>
      <c r="DK257"/>
      <c r="DL257"/>
      <c r="DM257"/>
      <c r="DN257"/>
      <c r="DO257"/>
      <c r="DP257"/>
    </row>
    <row r="258" spans="33:120" ht="15" hidden="1" customHeight="1">
      <c r="AG258"/>
      <c r="AH258" s="175"/>
      <c r="AI258" s="175"/>
      <c r="AJ258" s="175"/>
      <c r="AK258" s="175"/>
      <c r="AL258" s="179" t="str">
        <f t="shared" si="6"/>
        <v/>
      </c>
      <c r="AM258" s="172" t="str">
        <f t="shared" si="7"/>
        <v/>
      </c>
      <c r="AN258"/>
      <c r="AO258"/>
      <c r="AP258">
        <v>256</v>
      </c>
      <c r="AQ258"/>
      <c r="AR258"/>
      <c r="AS258"/>
      <c r="AT258"/>
      <c r="AU258"/>
      <c r="AV258"/>
      <c r="AW258"/>
      <c r="AX258"/>
      <c r="AY258"/>
      <c r="AZ258"/>
      <c r="BA258"/>
      <c r="BB258"/>
      <c r="BC258"/>
      <c r="BD258"/>
      <c r="BE258"/>
      <c r="BF258"/>
      <c r="BG258"/>
      <c r="BH258"/>
      <c r="BI258"/>
      <c r="BJ258" t="s">
        <v>4865</v>
      </c>
      <c r="BK258"/>
      <c r="BL258"/>
      <c r="BM258"/>
      <c r="BN258"/>
      <c r="BO258"/>
      <c r="BP258"/>
      <c r="BQ258"/>
      <c r="BR258"/>
      <c r="BS258"/>
      <c r="BT258"/>
      <c r="BU258"/>
      <c r="BV258"/>
      <c r="BW258"/>
      <c r="BX258"/>
      <c r="BY258"/>
      <c r="BZ258"/>
      <c r="CA258"/>
      <c r="CB258"/>
      <c r="CC258"/>
      <c r="CD258"/>
      <c r="CE258"/>
      <c r="CF258"/>
      <c r="CG258"/>
      <c r="CH258"/>
      <c r="CI258"/>
      <c r="CJ258"/>
      <c r="CK258"/>
      <c r="CL258"/>
      <c r="CM258"/>
      <c r="CN258"/>
      <c r="CO258"/>
      <c r="CP258"/>
      <c r="CQ258"/>
      <c r="CR258"/>
      <c r="CS258" t="s">
        <v>4866</v>
      </c>
      <c r="CT258"/>
      <c r="CU258"/>
      <c r="CV258"/>
      <c r="CW258"/>
      <c r="CX258"/>
      <c r="CY258"/>
      <c r="CZ258"/>
      <c r="DA258"/>
      <c r="DB258"/>
      <c r="DC258"/>
      <c r="DD258"/>
      <c r="DE258"/>
      <c r="DF258"/>
      <c r="DG258"/>
      <c r="DH258"/>
      <c r="DI258"/>
      <c r="DJ258"/>
      <c r="DK258"/>
      <c r="DL258"/>
      <c r="DM258"/>
      <c r="DN258"/>
      <c r="DO258"/>
      <c r="DP258"/>
    </row>
    <row r="259" spans="33:120" ht="15" hidden="1" customHeight="1">
      <c r="AG259"/>
      <c r="AH259" s="175"/>
      <c r="AI259" s="175"/>
      <c r="AJ259" s="175"/>
      <c r="AK259" s="175"/>
      <c r="AL259" s="179" t="str">
        <f t="shared" si="6"/>
        <v/>
      </c>
      <c r="AM259" s="172" t="str">
        <f t="shared" si="7"/>
        <v/>
      </c>
      <c r="AN259"/>
      <c r="AO259"/>
      <c r="AP259">
        <v>257</v>
      </c>
      <c r="AQ259"/>
      <c r="AR259"/>
      <c r="AS259"/>
      <c r="AT259"/>
      <c r="AU259"/>
      <c r="AV259"/>
      <c r="AW259"/>
      <c r="AX259"/>
      <c r="AY259"/>
      <c r="AZ259"/>
      <c r="BA259"/>
      <c r="BB259"/>
      <c r="BC259"/>
      <c r="BD259"/>
      <c r="BE259"/>
      <c r="BF259"/>
      <c r="BG259"/>
      <c r="BH259"/>
      <c r="BI259"/>
      <c r="BJ259" t="s">
        <v>4867</v>
      </c>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t="s">
        <v>4868</v>
      </c>
      <c r="CT259"/>
      <c r="CU259"/>
      <c r="CV259"/>
      <c r="CW259"/>
      <c r="CX259"/>
      <c r="CY259"/>
      <c r="CZ259"/>
      <c r="DA259"/>
      <c r="DB259"/>
      <c r="DC259"/>
      <c r="DD259"/>
      <c r="DE259"/>
      <c r="DF259"/>
      <c r="DG259"/>
      <c r="DH259"/>
      <c r="DI259"/>
      <c r="DJ259"/>
      <c r="DK259"/>
      <c r="DL259"/>
      <c r="DM259"/>
      <c r="DN259"/>
      <c r="DO259"/>
      <c r="DP259"/>
    </row>
    <row r="260" spans="33:120" ht="15" hidden="1" customHeight="1">
      <c r="AG260"/>
      <c r="AH260" s="175"/>
      <c r="AI260" s="175"/>
      <c r="AJ260" s="175"/>
      <c r="AK260" s="175"/>
      <c r="AL260" s="179" t="str">
        <f t="shared" si="6"/>
        <v/>
      </c>
      <c r="AM260" s="172" t="str">
        <f t="shared" si="7"/>
        <v/>
      </c>
      <c r="AN260"/>
      <c r="AO260"/>
      <c r="AP260">
        <v>258</v>
      </c>
      <c r="AQ260"/>
      <c r="AR260"/>
      <c r="AS260"/>
      <c r="AT260"/>
      <c r="AU260"/>
      <c r="AV260"/>
      <c r="AW260"/>
      <c r="AX260"/>
      <c r="AY260"/>
      <c r="AZ260"/>
      <c r="BA260"/>
      <c r="BB260"/>
      <c r="BC260"/>
      <c r="BD260"/>
      <c r="BE260"/>
      <c r="BF260"/>
      <c r="BG260"/>
      <c r="BH260"/>
      <c r="BI260"/>
      <c r="BJ260" t="s">
        <v>4869</v>
      </c>
      <c r="BK260"/>
      <c r="BL260"/>
      <c r="BM260"/>
      <c r="BN260"/>
      <c r="BO260"/>
      <c r="BP260"/>
      <c r="BQ260"/>
      <c r="BR260"/>
      <c r="BS260"/>
      <c r="BT260"/>
      <c r="BU260"/>
      <c r="BV260"/>
      <c r="BW260"/>
      <c r="BX260"/>
      <c r="BY260"/>
      <c r="BZ260"/>
      <c r="CA260"/>
      <c r="CB260"/>
      <c r="CC260"/>
      <c r="CD260"/>
      <c r="CE260"/>
      <c r="CF260"/>
      <c r="CG260"/>
      <c r="CH260"/>
      <c r="CI260"/>
      <c r="CJ260"/>
      <c r="CK260"/>
      <c r="CL260"/>
      <c r="CM260"/>
      <c r="CN260"/>
      <c r="CO260"/>
      <c r="CP260"/>
      <c r="CQ260"/>
      <c r="CR260"/>
      <c r="CS260" t="s">
        <v>4870</v>
      </c>
      <c r="CT260"/>
      <c r="CU260"/>
      <c r="CV260"/>
      <c r="CW260"/>
      <c r="CX260"/>
      <c r="CY260"/>
      <c r="CZ260"/>
      <c r="DA260"/>
      <c r="DB260"/>
      <c r="DC260"/>
      <c r="DD260"/>
      <c r="DE260"/>
      <c r="DF260"/>
      <c r="DG260"/>
      <c r="DH260"/>
      <c r="DI260"/>
      <c r="DJ260"/>
      <c r="DK260"/>
      <c r="DL260"/>
      <c r="DM260"/>
      <c r="DN260"/>
      <c r="DO260"/>
      <c r="DP260"/>
    </row>
    <row r="261" spans="33:120" ht="15" hidden="1" customHeight="1">
      <c r="AG261"/>
      <c r="AH261" s="175"/>
      <c r="AI261" s="175"/>
      <c r="AJ261" s="175"/>
      <c r="AK261" s="175"/>
      <c r="AL261" s="179" t="str">
        <f t="shared" ref="AL261:AL324" si="8">IFERROR(IF(HLOOKUP($N$10, $BZ$3:$DE$574, $AP261, FALSE )="", "", HLOOKUP($N$10, $BZ$3:$DE$574, $AP261, FALSE)), "")</f>
        <v/>
      </c>
      <c r="AM261" s="172" t="str">
        <f t="shared" ref="AM261:AM324" si="9">IFERROR(IF(AL261="", "", HLOOKUP($N$10, $AQ$3:$BV$574, AP261, FALSE)), "")</f>
        <v/>
      </c>
      <c r="AN261"/>
      <c r="AO261"/>
      <c r="AP261">
        <v>259</v>
      </c>
      <c r="AQ261"/>
      <c r="AR261"/>
      <c r="AS261"/>
      <c r="AT261"/>
      <c r="AU261"/>
      <c r="AV261"/>
      <c r="AW261"/>
      <c r="AX261"/>
      <c r="AY261"/>
      <c r="AZ261"/>
      <c r="BA261"/>
      <c r="BB261"/>
      <c r="BC261"/>
      <c r="BD261"/>
      <c r="BE261"/>
      <c r="BF261"/>
      <c r="BG261"/>
      <c r="BH261"/>
      <c r="BI261"/>
      <c r="BJ261" t="s">
        <v>4871</v>
      </c>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t="s">
        <v>4872</v>
      </c>
      <c r="CT261"/>
      <c r="CU261"/>
      <c r="CV261"/>
      <c r="CW261"/>
      <c r="CX261"/>
      <c r="CY261"/>
      <c r="CZ261"/>
      <c r="DA261"/>
      <c r="DB261"/>
      <c r="DC261"/>
      <c r="DD261"/>
      <c r="DE261"/>
      <c r="DF261"/>
      <c r="DG261"/>
      <c r="DH261"/>
      <c r="DI261"/>
      <c r="DJ261"/>
      <c r="DK261"/>
      <c r="DL261"/>
      <c r="DM261"/>
      <c r="DN261"/>
      <c r="DO261"/>
      <c r="DP261"/>
    </row>
    <row r="262" spans="33:120" ht="15" hidden="1" customHeight="1">
      <c r="AG262"/>
      <c r="AH262" s="175"/>
      <c r="AI262" s="175"/>
      <c r="AJ262" s="175"/>
      <c r="AK262" s="175"/>
      <c r="AL262" s="179" t="str">
        <f t="shared" si="8"/>
        <v/>
      </c>
      <c r="AM262" s="172" t="str">
        <f t="shared" si="9"/>
        <v/>
      </c>
      <c r="AN262"/>
      <c r="AO262"/>
      <c r="AP262">
        <v>260</v>
      </c>
      <c r="AQ262"/>
      <c r="AR262"/>
      <c r="AS262"/>
      <c r="AT262"/>
      <c r="AU262"/>
      <c r="AV262"/>
      <c r="AW262"/>
      <c r="AX262"/>
      <c r="AY262"/>
      <c r="AZ262"/>
      <c r="BA262"/>
      <c r="BB262"/>
      <c r="BC262"/>
      <c r="BD262"/>
      <c r="BE262"/>
      <c r="BF262"/>
      <c r="BG262"/>
      <c r="BH262"/>
      <c r="BI262"/>
      <c r="BJ262" t="s">
        <v>4873</v>
      </c>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t="s">
        <v>4874</v>
      </c>
      <c r="CT262"/>
      <c r="CU262"/>
      <c r="CV262"/>
      <c r="CW262"/>
      <c r="CX262"/>
      <c r="CY262"/>
      <c r="CZ262"/>
      <c r="DA262"/>
      <c r="DB262"/>
      <c r="DC262"/>
      <c r="DD262"/>
      <c r="DE262"/>
      <c r="DF262"/>
      <c r="DG262"/>
      <c r="DH262"/>
      <c r="DI262"/>
      <c r="DJ262"/>
      <c r="DK262"/>
      <c r="DL262"/>
      <c r="DM262"/>
      <c r="DN262"/>
      <c r="DO262"/>
      <c r="DP262"/>
    </row>
    <row r="263" spans="33:120" ht="15" hidden="1" customHeight="1">
      <c r="AG263"/>
      <c r="AH263" s="175"/>
      <c r="AI263" s="175"/>
      <c r="AJ263" s="175"/>
      <c r="AK263" s="175"/>
      <c r="AL263" s="179" t="str">
        <f t="shared" si="8"/>
        <v/>
      </c>
      <c r="AM263" s="172" t="str">
        <f t="shared" si="9"/>
        <v/>
      </c>
      <c r="AN263"/>
      <c r="AO263"/>
      <c r="AP263">
        <v>261</v>
      </c>
      <c r="AQ263"/>
      <c r="AR263"/>
      <c r="AS263"/>
      <c r="AT263"/>
      <c r="AU263"/>
      <c r="AV263"/>
      <c r="AW263"/>
      <c r="AX263"/>
      <c r="AY263"/>
      <c r="AZ263"/>
      <c r="BA263"/>
      <c r="BB263"/>
      <c r="BC263"/>
      <c r="BD263"/>
      <c r="BE263"/>
      <c r="BF263"/>
      <c r="BG263"/>
      <c r="BH263"/>
      <c r="BI263"/>
      <c r="BJ263" t="s">
        <v>4875</v>
      </c>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t="s">
        <v>4876</v>
      </c>
      <c r="CT263"/>
      <c r="CU263"/>
      <c r="CV263"/>
      <c r="CW263"/>
      <c r="CX263"/>
      <c r="CY263"/>
      <c r="CZ263"/>
      <c r="DA263"/>
      <c r="DB263"/>
      <c r="DC263"/>
      <c r="DD263"/>
      <c r="DE263"/>
      <c r="DF263"/>
      <c r="DG263"/>
      <c r="DH263"/>
      <c r="DI263"/>
      <c r="DJ263"/>
      <c r="DK263"/>
      <c r="DL263"/>
      <c r="DM263"/>
      <c r="DN263"/>
      <c r="DO263"/>
      <c r="DP263"/>
    </row>
    <row r="264" spans="33:120" ht="15" hidden="1" customHeight="1">
      <c r="AG264"/>
      <c r="AH264" s="175"/>
      <c r="AI264" s="175"/>
      <c r="AJ264" s="175"/>
      <c r="AK264" s="175"/>
      <c r="AL264" s="179" t="str">
        <f t="shared" si="8"/>
        <v/>
      </c>
      <c r="AM264" s="172" t="str">
        <f t="shared" si="9"/>
        <v/>
      </c>
      <c r="AN264"/>
      <c r="AO264"/>
      <c r="AP264">
        <v>262</v>
      </c>
      <c r="AQ264"/>
      <c r="AR264"/>
      <c r="AS264"/>
      <c r="AT264"/>
      <c r="AU264"/>
      <c r="AV264"/>
      <c r="AW264"/>
      <c r="AX264"/>
      <c r="AY264"/>
      <c r="AZ264"/>
      <c r="BA264"/>
      <c r="BB264"/>
      <c r="BC264"/>
      <c r="BD264"/>
      <c r="BE264"/>
      <c r="BF264"/>
      <c r="BG264"/>
      <c r="BH264"/>
      <c r="BI264"/>
      <c r="BJ264" t="s">
        <v>4877</v>
      </c>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t="s">
        <v>4878</v>
      </c>
      <c r="CT264"/>
      <c r="CU264"/>
      <c r="CV264"/>
      <c r="CW264"/>
      <c r="CX264"/>
      <c r="CY264"/>
      <c r="CZ264"/>
      <c r="DA264"/>
      <c r="DB264"/>
      <c r="DC264"/>
      <c r="DD264"/>
      <c r="DE264"/>
      <c r="DF264"/>
      <c r="DG264"/>
      <c r="DH264"/>
      <c r="DI264"/>
      <c r="DJ264"/>
      <c r="DK264"/>
      <c r="DL264"/>
      <c r="DM264"/>
      <c r="DN264"/>
      <c r="DO264"/>
      <c r="DP264"/>
    </row>
    <row r="265" spans="33:120" ht="15" hidden="1" customHeight="1">
      <c r="AG265"/>
      <c r="AH265" s="175"/>
      <c r="AI265" s="175"/>
      <c r="AJ265" s="175"/>
      <c r="AK265" s="175"/>
      <c r="AL265" s="179" t="str">
        <f t="shared" si="8"/>
        <v/>
      </c>
      <c r="AM265" s="172" t="str">
        <f t="shared" si="9"/>
        <v/>
      </c>
      <c r="AN265"/>
      <c r="AO265"/>
      <c r="AP265">
        <v>263</v>
      </c>
      <c r="AQ265"/>
      <c r="AR265"/>
      <c r="AS265"/>
      <c r="AT265"/>
      <c r="AU265"/>
      <c r="AV265"/>
      <c r="AW265"/>
      <c r="AX265"/>
      <c r="AY265"/>
      <c r="AZ265"/>
      <c r="BA265"/>
      <c r="BB265"/>
      <c r="BC265"/>
      <c r="BD265"/>
      <c r="BE265"/>
      <c r="BF265"/>
      <c r="BG265"/>
      <c r="BH265"/>
      <c r="BI265"/>
      <c r="BJ265" t="s">
        <v>4879</v>
      </c>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t="s">
        <v>4880</v>
      </c>
      <c r="CT265"/>
      <c r="CU265"/>
      <c r="CV265"/>
      <c r="CW265"/>
      <c r="CX265"/>
      <c r="CY265"/>
      <c r="CZ265"/>
      <c r="DA265"/>
      <c r="DB265"/>
      <c r="DC265"/>
      <c r="DD265"/>
      <c r="DE265"/>
      <c r="DF265"/>
      <c r="DG265"/>
      <c r="DH265"/>
      <c r="DI265"/>
      <c r="DJ265"/>
      <c r="DK265"/>
      <c r="DL265"/>
      <c r="DM265"/>
      <c r="DN265"/>
      <c r="DO265"/>
      <c r="DP265"/>
    </row>
    <row r="266" spans="33:120" ht="15" hidden="1" customHeight="1">
      <c r="AG266"/>
      <c r="AH266" s="175"/>
      <c r="AI266" s="175"/>
      <c r="AJ266" s="175"/>
      <c r="AK266" s="175"/>
      <c r="AL266" s="179" t="str">
        <f t="shared" si="8"/>
        <v/>
      </c>
      <c r="AM266" s="172" t="str">
        <f t="shared" si="9"/>
        <v/>
      </c>
      <c r="AN266"/>
      <c r="AO266"/>
      <c r="AP266">
        <v>264</v>
      </c>
      <c r="AQ266"/>
      <c r="AR266"/>
      <c r="AS266"/>
      <c r="AT266"/>
      <c r="AU266"/>
      <c r="AV266"/>
      <c r="AW266"/>
      <c r="AX266"/>
      <c r="AY266"/>
      <c r="AZ266"/>
      <c r="BA266"/>
      <c r="BB266"/>
      <c r="BC266"/>
      <c r="BD266"/>
      <c r="BE266"/>
      <c r="BF266"/>
      <c r="BG266"/>
      <c r="BH266"/>
      <c r="BI266"/>
      <c r="BJ266" t="s">
        <v>4881</v>
      </c>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t="s">
        <v>4882</v>
      </c>
      <c r="CT266"/>
      <c r="CU266"/>
      <c r="CV266"/>
      <c r="CW266"/>
      <c r="CX266"/>
      <c r="CY266"/>
      <c r="CZ266"/>
      <c r="DA266"/>
      <c r="DB266"/>
      <c r="DC266"/>
      <c r="DD266"/>
      <c r="DE266"/>
      <c r="DF266"/>
      <c r="DG266"/>
      <c r="DH266"/>
      <c r="DI266"/>
      <c r="DJ266"/>
      <c r="DK266"/>
      <c r="DL266"/>
      <c r="DM266"/>
      <c r="DN266"/>
      <c r="DO266"/>
      <c r="DP266"/>
    </row>
    <row r="267" spans="33:120" ht="15" hidden="1" customHeight="1">
      <c r="AG267"/>
      <c r="AH267" s="175"/>
      <c r="AI267" s="175"/>
      <c r="AJ267" s="175"/>
      <c r="AK267" s="175"/>
      <c r="AL267" s="179" t="str">
        <f t="shared" si="8"/>
        <v/>
      </c>
      <c r="AM267" s="172" t="str">
        <f t="shared" si="9"/>
        <v/>
      </c>
      <c r="AN267"/>
      <c r="AO267"/>
      <c r="AP267">
        <v>265</v>
      </c>
      <c r="AQ267"/>
      <c r="AR267"/>
      <c r="AS267"/>
      <c r="AT267"/>
      <c r="AU267"/>
      <c r="AV267"/>
      <c r="AW267"/>
      <c r="AX267"/>
      <c r="AY267"/>
      <c r="AZ267"/>
      <c r="BA267"/>
      <c r="BB267"/>
      <c r="BC267"/>
      <c r="BD267"/>
      <c r="BE267"/>
      <c r="BF267"/>
      <c r="BG267"/>
      <c r="BH267"/>
      <c r="BI267"/>
      <c r="BJ267" t="s">
        <v>4883</v>
      </c>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t="s">
        <v>4884</v>
      </c>
      <c r="CT267"/>
      <c r="CU267"/>
      <c r="CV267"/>
      <c r="CW267"/>
      <c r="CX267"/>
      <c r="CY267"/>
      <c r="CZ267"/>
      <c r="DA267"/>
      <c r="DB267"/>
      <c r="DC267"/>
      <c r="DD267"/>
      <c r="DE267"/>
      <c r="DF267"/>
      <c r="DG267"/>
      <c r="DH267"/>
      <c r="DI267"/>
      <c r="DJ267"/>
      <c r="DK267"/>
      <c r="DL267"/>
      <c r="DM267"/>
      <c r="DN267"/>
      <c r="DO267"/>
      <c r="DP267"/>
    </row>
    <row r="268" spans="33:120" ht="15" hidden="1" customHeight="1">
      <c r="AG268"/>
      <c r="AH268" s="175"/>
      <c r="AI268" s="175"/>
      <c r="AJ268" s="175"/>
      <c r="AK268" s="175"/>
      <c r="AL268" s="179" t="str">
        <f t="shared" si="8"/>
        <v/>
      </c>
      <c r="AM268" s="172" t="str">
        <f t="shared" si="9"/>
        <v/>
      </c>
      <c r="AN268"/>
      <c r="AO268"/>
      <c r="AP268">
        <v>266</v>
      </c>
      <c r="AQ268"/>
      <c r="AR268"/>
      <c r="AS268"/>
      <c r="AT268"/>
      <c r="AU268"/>
      <c r="AV268"/>
      <c r="AW268"/>
      <c r="AX268"/>
      <c r="AY268"/>
      <c r="AZ268"/>
      <c r="BA268"/>
      <c r="BB268"/>
      <c r="BC268"/>
      <c r="BD268"/>
      <c r="BE268"/>
      <c r="BF268"/>
      <c r="BG268"/>
      <c r="BH268"/>
      <c r="BI268"/>
      <c r="BJ268" t="s">
        <v>4885</v>
      </c>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t="s">
        <v>4886</v>
      </c>
      <c r="CT268"/>
      <c r="CU268"/>
      <c r="CV268"/>
      <c r="CW268"/>
      <c r="CX268"/>
      <c r="CY268"/>
      <c r="CZ268"/>
      <c r="DA268"/>
      <c r="DB268"/>
      <c r="DC268"/>
      <c r="DD268"/>
      <c r="DE268"/>
      <c r="DF268"/>
      <c r="DG268"/>
      <c r="DH268"/>
      <c r="DI268"/>
      <c r="DJ268"/>
      <c r="DK268"/>
      <c r="DL268"/>
      <c r="DM268"/>
      <c r="DN268"/>
      <c r="DO268"/>
      <c r="DP268"/>
    </row>
    <row r="269" spans="33:120" ht="15" hidden="1" customHeight="1">
      <c r="AG269"/>
      <c r="AH269" s="175"/>
      <c r="AI269" s="175"/>
      <c r="AJ269" s="175"/>
      <c r="AK269" s="175"/>
      <c r="AL269" s="179" t="str">
        <f t="shared" si="8"/>
        <v/>
      </c>
      <c r="AM269" s="172" t="str">
        <f t="shared" si="9"/>
        <v/>
      </c>
      <c r="AN269"/>
      <c r="AO269"/>
      <c r="AP269">
        <v>267</v>
      </c>
      <c r="AQ269"/>
      <c r="AR269"/>
      <c r="AS269"/>
      <c r="AT269"/>
      <c r="AU269"/>
      <c r="AV269"/>
      <c r="AW269"/>
      <c r="AX269"/>
      <c r="AY269"/>
      <c r="AZ269"/>
      <c r="BA269"/>
      <c r="BB269"/>
      <c r="BC269"/>
      <c r="BD269"/>
      <c r="BE269"/>
      <c r="BF269"/>
      <c r="BG269"/>
      <c r="BH269"/>
      <c r="BI269"/>
      <c r="BJ269" t="s">
        <v>4887</v>
      </c>
      <c r="BK269"/>
      <c r="BL269"/>
      <c r="BM269"/>
      <c r="BN269"/>
      <c r="BO269"/>
      <c r="BP269"/>
      <c r="BQ269"/>
      <c r="BR269"/>
      <c r="BS269"/>
      <c r="BT269"/>
      <c r="BU269"/>
      <c r="BV269"/>
      <c r="BW269"/>
      <c r="BX269"/>
      <c r="BY269"/>
      <c r="BZ269"/>
      <c r="CA269"/>
      <c r="CB269"/>
      <c r="CC269"/>
      <c r="CD269"/>
      <c r="CE269"/>
      <c r="CF269"/>
      <c r="CG269"/>
      <c r="CH269"/>
      <c r="CI269"/>
      <c r="CJ269"/>
      <c r="CK269"/>
      <c r="CL269"/>
      <c r="CM269"/>
      <c r="CN269"/>
      <c r="CO269"/>
      <c r="CP269"/>
      <c r="CQ269"/>
      <c r="CR269"/>
      <c r="CS269" t="s">
        <v>4888</v>
      </c>
      <c r="CT269"/>
      <c r="CU269"/>
      <c r="CV269"/>
      <c r="CW269"/>
      <c r="CX269"/>
      <c r="CY269"/>
      <c r="CZ269"/>
      <c r="DA269"/>
      <c r="DB269"/>
      <c r="DC269"/>
      <c r="DD269"/>
      <c r="DE269"/>
      <c r="DF269"/>
      <c r="DG269"/>
      <c r="DH269"/>
      <c r="DI269"/>
      <c r="DJ269"/>
      <c r="DK269"/>
      <c r="DL269"/>
      <c r="DM269"/>
      <c r="DN269"/>
      <c r="DO269"/>
      <c r="DP269"/>
    </row>
    <row r="270" spans="33:120" ht="15" hidden="1" customHeight="1">
      <c r="AG270"/>
      <c r="AH270" s="175"/>
      <c r="AI270" s="175"/>
      <c r="AJ270" s="175"/>
      <c r="AK270" s="175"/>
      <c r="AL270" s="179" t="str">
        <f t="shared" si="8"/>
        <v/>
      </c>
      <c r="AM270" s="172" t="str">
        <f t="shared" si="9"/>
        <v/>
      </c>
      <c r="AN270"/>
      <c r="AO270"/>
      <c r="AP270">
        <v>268</v>
      </c>
      <c r="AQ270"/>
      <c r="AR270"/>
      <c r="AS270"/>
      <c r="AT270"/>
      <c r="AU270"/>
      <c r="AV270"/>
      <c r="AW270"/>
      <c r="AX270"/>
      <c r="AY270"/>
      <c r="AZ270"/>
      <c r="BA270"/>
      <c r="BB270"/>
      <c r="BC270"/>
      <c r="BD270"/>
      <c r="BE270"/>
      <c r="BF270"/>
      <c r="BG270"/>
      <c r="BH270"/>
      <c r="BI270"/>
      <c r="BJ270" t="s">
        <v>4889</v>
      </c>
      <c r="BK270"/>
      <c r="BL270"/>
      <c r="BM270"/>
      <c r="BN270"/>
      <c r="BO270"/>
      <c r="BP270"/>
      <c r="BQ270"/>
      <c r="BR270"/>
      <c r="BS270"/>
      <c r="BT270"/>
      <c r="BU270"/>
      <c r="BV270"/>
      <c r="BW270"/>
      <c r="BX270"/>
      <c r="BY270"/>
      <c r="BZ270"/>
      <c r="CA270"/>
      <c r="CB270"/>
      <c r="CC270"/>
      <c r="CD270"/>
      <c r="CE270"/>
      <c r="CF270"/>
      <c r="CG270"/>
      <c r="CH270"/>
      <c r="CI270"/>
      <c r="CJ270"/>
      <c r="CK270"/>
      <c r="CL270"/>
      <c r="CM270"/>
      <c r="CN270"/>
      <c r="CO270"/>
      <c r="CP270"/>
      <c r="CQ270"/>
      <c r="CR270"/>
      <c r="CS270" t="s">
        <v>4890</v>
      </c>
      <c r="CT270"/>
      <c r="CU270"/>
      <c r="CV270"/>
      <c r="CW270"/>
      <c r="CX270"/>
      <c r="CY270"/>
      <c r="CZ270"/>
      <c r="DA270"/>
      <c r="DB270"/>
      <c r="DC270"/>
      <c r="DD270"/>
      <c r="DE270"/>
      <c r="DF270"/>
      <c r="DG270"/>
      <c r="DH270"/>
      <c r="DI270"/>
      <c r="DJ270"/>
      <c r="DK270"/>
      <c r="DL270"/>
      <c r="DM270"/>
      <c r="DN270"/>
      <c r="DO270"/>
      <c r="DP270"/>
    </row>
    <row r="271" spans="33:120" ht="15" hidden="1" customHeight="1">
      <c r="AG271"/>
      <c r="AH271" s="175"/>
      <c r="AI271" s="175"/>
      <c r="AJ271" s="175"/>
      <c r="AK271" s="175"/>
      <c r="AL271" s="179" t="str">
        <f t="shared" si="8"/>
        <v/>
      </c>
      <c r="AM271" s="172" t="str">
        <f t="shared" si="9"/>
        <v/>
      </c>
      <c r="AN271"/>
      <c r="AO271"/>
      <c r="AP271">
        <v>269</v>
      </c>
      <c r="AQ271"/>
      <c r="AR271"/>
      <c r="AS271"/>
      <c r="AT271"/>
      <c r="AU271"/>
      <c r="AV271"/>
      <c r="AW271"/>
      <c r="AX271"/>
      <c r="AY271"/>
      <c r="AZ271"/>
      <c r="BA271"/>
      <c r="BB271"/>
      <c r="BC271"/>
      <c r="BD271"/>
      <c r="BE271"/>
      <c r="BF271"/>
      <c r="BG271"/>
      <c r="BH271"/>
      <c r="BI271"/>
      <c r="BJ271" t="s">
        <v>4891</v>
      </c>
      <c r="BK271"/>
      <c r="BL271"/>
      <c r="BM271"/>
      <c r="BN271"/>
      <c r="BO271"/>
      <c r="BP271"/>
      <c r="BQ271"/>
      <c r="BR271"/>
      <c r="BS271"/>
      <c r="BT271"/>
      <c r="BU271"/>
      <c r="BV271"/>
      <c r="BW271"/>
      <c r="BX271"/>
      <c r="BY271"/>
      <c r="BZ271"/>
      <c r="CA271"/>
      <c r="CB271"/>
      <c r="CC271"/>
      <c r="CD271"/>
      <c r="CE271"/>
      <c r="CF271"/>
      <c r="CG271"/>
      <c r="CH271"/>
      <c r="CI271"/>
      <c r="CJ271"/>
      <c r="CK271"/>
      <c r="CL271"/>
      <c r="CM271"/>
      <c r="CN271"/>
      <c r="CO271"/>
      <c r="CP271"/>
      <c r="CQ271"/>
      <c r="CR271"/>
      <c r="CS271" t="s">
        <v>4892</v>
      </c>
      <c r="CT271"/>
      <c r="CU271"/>
      <c r="CV271"/>
      <c r="CW271"/>
      <c r="CX271"/>
      <c r="CY271"/>
      <c r="CZ271"/>
      <c r="DA271"/>
      <c r="DB271"/>
      <c r="DC271"/>
      <c r="DD271"/>
      <c r="DE271"/>
      <c r="DF271"/>
      <c r="DG271"/>
      <c r="DH271"/>
      <c r="DI271"/>
      <c r="DJ271"/>
      <c r="DK271"/>
      <c r="DL271"/>
      <c r="DM271"/>
      <c r="DN271"/>
      <c r="DO271"/>
      <c r="DP271"/>
    </row>
    <row r="272" spans="33:120" ht="15" hidden="1" customHeight="1">
      <c r="AG272"/>
      <c r="AH272" s="175"/>
      <c r="AI272" s="175"/>
      <c r="AJ272" s="175"/>
      <c r="AK272" s="175"/>
      <c r="AL272" s="179" t="str">
        <f t="shared" si="8"/>
        <v/>
      </c>
      <c r="AM272" s="172" t="str">
        <f t="shared" si="9"/>
        <v/>
      </c>
      <c r="AN272"/>
      <c r="AO272"/>
      <c r="AP272">
        <v>270</v>
      </c>
      <c r="AQ272"/>
      <c r="AR272"/>
      <c r="AS272"/>
      <c r="AT272"/>
      <c r="AU272"/>
      <c r="AV272"/>
      <c r="AW272"/>
      <c r="AX272"/>
      <c r="AY272"/>
      <c r="AZ272"/>
      <c r="BA272"/>
      <c r="BB272"/>
      <c r="BC272"/>
      <c r="BD272"/>
      <c r="BE272"/>
      <c r="BF272"/>
      <c r="BG272"/>
      <c r="BH272"/>
      <c r="BI272"/>
      <c r="BJ272" t="s">
        <v>4893</v>
      </c>
      <c r="BK272"/>
      <c r="BL272"/>
      <c r="BM272"/>
      <c r="BN272"/>
      <c r="BO272"/>
      <c r="BP272"/>
      <c r="BQ272"/>
      <c r="BR272"/>
      <c r="BS272"/>
      <c r="BT272"/>
      <c r="BU272"/>
      <c r="BV272"/>
      <c r="BW272"/>
      <c r="BX272"/>
      <c r="BY272"/>
      <c r="BZ272"/>
      <c r="CA272"/>
      <c r="CB272"/>
      <c r="CC272"/>
      <c r="CD272"/>
      <c r="CE272"/>
      <c r="CF272"/>
      <c r="CG272"/>
      <c r="CH272"/>
      <c r="CI272"/>
      <c r="CJ272"/>
      <c r="CK272"/>
      <c r="CL272"/>
      <c r="CM272"/>
      <c r="CN272"/>
      <c r="CO272"/>
      <c r="CP272"/>
      <c r="CQ272"/>
      <c r="CR272"/>
      <c r="CS272" t="s">
        <v>4894</v>
      </c>
      <c r="CT272"/>
      <c r="CU272"/>
      <c r="CV272"/>
      <c r="CW272"/>
      <c r="CX272"/>
      <c r="CY272"/>
      <c r="CZ272"/>
      <c r="DA272"/>
      <c r="DB272"/>
      <c r="DC272"/>
      <c r="DD272"/>
      <c r="DE272"/>
      <c r="DF272"/>
      <c r="DG272"/>
      <c r="DH272"/>
      <c r="DI272"/>
      <c r="DJ272"/>
      <c r="DK272"/>
      <c r="DL272"/>
      <c r="DM272"/>
      <c r="DN272"/>
      <c r="DO272"/>
      <c r="DP272"/>
    </row>
    <row r="273" spans="33:120" ht="15" hidden="1" customHeight="1">
      <c r="AG273"/>
      <c r="AH273" s="175"/>
      <c r="AI273" s="175"/>
      <c r="AJ273" s="175"/>
      <c r="AK273" s="175"/>
      <c r="AL273" s="179" t="str">
        <f t="shared" si="8"/>
        <v/>
      </c>
      <c r="AM273" s="172" t="str">
        <f t="shared" si="9"/>
        <v/>
      </c>
      <c r="AN273"/>
      <c r="AO273"/>
      <c r="AP273">
        <v>271</v>
      </c>
      <c r="AQ273"/>
      <c r="AR273"/>
      <c r="AS273"/>
      <c r="AT273"/>
      <c r="AU273"/>
      <c r="AV273"/>
      <c r="AW273"/>
      <c r="AX273"/>
      <c r="AY273"/>
      <c r="AZ273"/>
      <c r="BA273"/>
      <c r="BB273"/>
      <c r="BC273"/>
      <c r="BD273"/>
      <c r="BE273"/>
      <c r="BF273"/>
      <c r="BG273"/>
      <c r="BH273"/>
      <c r="BI273"/>
      <c r="BJ273" t="s">
        <v>4895</v>
      </c>
      <c r="BK273"/>
      <c r="BL273"/>
      <c r="BM273"/>
      <c r="BN273"/>
      <c r="BO273"/>
      <c r="BP273"/>
      <c r="BQ273"/>
      <c r="BR273"/>
      <c r="BS273"/>
      <c r="BT273"/>
      <c r="BU273"/>
      <c r="BV273"/>
      <c r="BW273"/>
      <c r="BX273"/>
      <c r="BY273"/>
      <c r="BZ273"/>
      <c r="CA273"/>
      <c r="CB273"/>
      <c r="CC273"/>
      <c r="CD273"/>
      <c r="CE273"/>
      <c r="CF273"/>
      <c r="CG273"/>
      <c r="CH273"/>
      <c r="CI273"/>
      <c r="CJ273"/>
      <c r="CK273"/>
      <c r="CL273"/>
      <c r="CM273"/>
      <c r="CN273"/>
      <c r="CO273"/>
      <c r="CP273"/>
      <c r="CQ273"/>
      <c r="CR273"/>
      <c r="CS273" t="s">
        <v>4896</v>
      </c>
      <c r="CT273"/>
      <c r="CU273"/>
      <c r="CV273"/>
      <c r="CW273"/>
      <c r="CX273"/>
      <c r="CY273"/>
      <c r="CZ273"/>
      <c r="DA273"/>
      <c r="DB273"/>
      <c r="DC273"/>
      <c r="DD273"/>
      <c r="DE273"/>
      <c r="DF273"/>
      <c r="DG273"/>
      <c r="DH273"/>
      <c r="DI273"/>
      <c r="DJ273"/>
      <c r="DK273"/>
      <c r="DL273"/>
      <c r="DM273"/>
      <c r="DN273"/>
      <c r="DO273"/>
      <c r="DP273"/>
    </row>
    <row r="274" spans="33:120" ht="15" hidden="1" customHeight="1">
      <c r="AG274"/>
      <c r="AH274" s="175"/>
      <c r="AI274" s="175"/>
      <c r="AJ274" s="175"/>
      <c r="AK274" s="175"/>
      <c r="AL274" s="179" t="str">
        <f t="shared" si="8"/>
        <v/>
      </c>
      <c r="AM274" s="172" t="str">
        <f t="shared" si="9"/>
        <v/>
      </c>
      <c r="AN274"/>
      <c r="AO274"/>
      <c r="AP274">
        <v>272</v>
      </c>
      <c r="AQ274"/>
      <c r="AR274"/>
      <c r="AS274"/>
      <c r="AT274"/>
      <c r="AU274"/>
      <c r="AV274"/>
      <c r="AW274"/>
      <c r="AX274"/>
      <c r="AY274"/>
      <c r="AZ274"/>
      <c r="BA274"/>
      <c r="BB274"/>
      <c r="BC274"/>
      <c r="BD274"/>
      <c r="BE274"/>
      <c r="BF274"/>
      <c r="BG274"/>
      <c r="BH274"/>
      <c r="BI274"/>
      <c r="BJ274" t="s">
        <v>4897</v>
      </c>
      <c r="BK274"/>
      <c r="BL274"/>
      <c r="BM274"/>
      <c r="BN274"/>
      <c r="BO274"/>
      <c r="BP274"/>
      <c r="BQ274"/>
      <c r="BR274"/>
      <c r="BS274"/>
      <c r="BT274"/>
      <c r="BU274"/>
      <c r="BV274"/>
      <c r="BW274"/>
      <c r="BX274"/>
      <c r="BY274"/>
      <c r="BZ274"/>
      <c r="CA274"/>
      <c r="CB274"/>
      <c r="CC274"/>
      <c r="CD274"/>
      <c r="CE274"/>
      <c r="CF274"/>
      <c r="CG274"/>
      <c r="CH274"/>
      <c r="CI274"/>
      <c r="CJ274"/>
      <c r="CK274"/>
      <c r="CL274"/>
      <c r="CM274"/>
      <c r="CN274"/>
      <c r="CO274"/>
      <c r="CP274"/>
      <c r="CQ274"/>
      <c r="CR274"/>
      <c r="CS274" t="s">
        <v>4898</v>
      </c>
      <c r="CT274"/>
      <c r="CU274"/>
      <c r="CV274"/>
      <c r="CW274"/>
      <c r="CX274"/>
      <c r="CY274"/>
      <c r="CZ274"/>
      <c r="DA274"/>
      <c r="DB274"/>
      <c r="DC274"/>
      <c r="DD274"/>
      <c r="DE274"/>
      <c r="DF274"/>
      <c r="DG274"/>
      <c r="DH274"/>
      <c r="DI274"/>
      <c r="DJ274"/>
      <c r="DK274"/>
      <c r="DL274"/>
      <c r="DM274"/>
      <c r="DN274"/>
      <c r="DO274"/>
      <c r="DP274"/>
    </row>
    <row r="275" spans="33:120" ht="15" hidden="1" customHeight="1">
      <c r="AG275"/>
      <c r="AH275" s="175"/>
      <c r="AI275" s="175"/>
      <c r="AJ275" s="175"/>
      <c r="AK275" s="175"/>
      <c r="AL275" s="179" t="str">
        <f t="shared" si="8"/>
        <v/>
      </c>
      <c r="AM275" s="172" t="str">
        <f t="shared" si="9"/>
        <v/>
      </c>
      <c r="AN275"/>
      <c r="AO275"/>
      <c r="AP275">
        <v>273</v>
      </c>
      <c r="AQ275"/>
      <c r="AR275"/>
      <c r="AS275"/>
      <c r="AT275"/>
      <c r="AU275"/>
      <c r="AV275"/>
      <c r="AW275"/>
      <c r="AX275"/>
      <c r="AY275"/>
      <c r="AZ275"/>
      <c r="BA275"/>
      <c r="BB275"/>
      <c r="BC275"/>
      <c r="BD275"/>
      <c r="BE275"/>
      <c r="BF275"/>
      <c r="BG275"/>
      <c r="BH275"/>
      <c r="BI275"/>
      <c r="BJ275" t="s">
        <v>4899</v>
      </c>
      <c r="BK275"/>
      <c r="BL275"/>
      <c r="BM275"/>
      <c r="BN275"/>
      <c r="BO275"/>
      <c r="BP275"/>
      <c r="BQ275"/>
      <c r="BR275"/>
      <c r="BS275"/>
      <c r="BT275"/>
      <c r="BU275"/>
      <c r="BV275"/>
      <c r="BW275"/>
      <c r="BX275"/>
      <c r="BY275"/>
      <c r="BZ275"/>
      <c r="CA275"/>
      <c r="CB275"/>
      <c r="CC275"/>
      <c r="CD275"/>
      <c r="CE275"/>
      <c r="CF275"/>
      <c r="CG275"/>
      <c r="CH275"/>
      <c r="CI275"/>
      <c r="CJ275"/>
      <c r="CK275"/>
      <c r="CL275"/>
      <c r="CM275"/>
      <c r="CN275"/>
      <c r="CO275"/>
      <c r="CP275"/>
      <c r="CQ275"/>
      <c r="CR275"/>
      <c r="CS275" t="s">
        <v>4900</v>
      </c>
      <c r="CT275"/>
      <c r="CU275"/>
      <c r="CV275"/>
      <c r="CW275"/>
      <c r="CX275"/>
      <c r="CY275"/>
      <c r="CZ275"/>
      <c r="DA275"/>
      <c r="DB275"/>
      <c r="DC275"/>
      <c r="DD275"/>
      <c r="DE275"/>
      <c r="DF275"/>
      <c r="DG275"/>
      <c r="DH275"/>
      <c r="DI275"/>
      <c r="DJ275"/>
      <c r="DK275"/>
      <c r="DL275"/>
      <c r="DM275"/>
      <c r="DN275"/>
      <c r="DO275"/>
      <c r="DP275"/>
    </row>
    <row r="276" spans="33:120" ht="15" hidden="1" customHeight="1">
      <c r="AG276"/>
      <c r="AH276" s="175"/>
      <c r="AI276" s="175"/>
      <c r="AJ276" s="175"/>
      <c r="AK276" s="175"/>
      <c r="AL276" s="179" t="str">
        <f t="shared" si="8"/>
        <v/>
      </c>
      <c r="AM276" s="172" t="str">
        <f t="shared" si="9"/>
        <v/>
      </c>
      <c r="AN276"/>
      <c r="AO276"/>
      <c r="AP276">
        <v>274</v>
      </c>
      <c r="AQ276"/>
      <c r="AR276"/>
      <c r="AS276"/>
      <c r="AT276"/>
      <c r="AU276"/>
      <c r="AV276"/>
      <c r="AW276"/>
      <c r="AX276"/>
      <c r="AY276"/>
      <c r="AZ276"/>
      <c r="BA276"/>
      <c r="BB276"/>
      <c r="BC276"/>
      <c r="BD276"/>
      <c r="BE276"/>
      <c r="BF276"/>
      <c r="BG276"/>
      <c r="BH276"/>
      <c r="BI276"/>
      <c r="BJ276" t="s">
        <v>4901</v>
      </c>
      <c r="BK276"/>
      <c r="BL276"/>
      <c r="BM276"/>
      <c r="BN276"/>
      <c r="BO276"/>
      <c r="BP276"/>
      <c r="BQ276"/>
      <c r="BR276"/>
      <c r="BS276"/>
      <c r="BT276"/>
      <c r="BU276"/>
      <c r="BV276"/>
      <c r="BW276"/>
      <c r="BX276"/>
      <c r="BY276"/>
      <c r="BZ276"/>
      <c r="CA276"/>
      <c r="CB276"/>
      <c r="CC276"/>
      <c r="CD276"/>
      <c r="CE276"/>
      <c r="CF276"/>
      <c r="CG276"/>
      <c r="CH276"/>
      <c r="CI276"/>
      <c r="CJ276"/>
      <c r="CK276"/>
      <c r="CL276"/>
      <c r="CM276"/>
      <c r="CN276"/>
      <c r="CO276"/>
      <c r="CP276"/>
      <c r="CQ276"/>
      <c r="CR276"/>
      <c r="CS276" t="s">
        <v>4902</v>
      </c>
      <c r="CT276"/>
      <c r="CU276"/>
      <c r="CV276"/>
      <c r="CW276"/>
      <c r="CX276"/>
      <c r="CY276"/>
      <c r="CZ276"/>
      <c r="DA276"/>
      <c r="DB276"/>
      <c r="DC276"/>
      <c r="DD276"/>
      <c r="DE276"/>
      <c r="DF276"/>
      <c r="DG276"/>
      <c r="DH276"/>
      <c r="DI276"/>
      <c r="DJ276"/>
      <c r="DK276"/>
      <c r="DL276"/>
      <c r="DM276"/>
      <c r="DN276"/>
      <c r="DO276"/>
      <c r="DP276"/>
    </row>
    <row r="277" spans="33:120" ht="15" hidden="1" customHeight="1">
      <c r="AG277"/>
      <c r="AH277" s="175"/>
      <c r="AI277" s="175"/>
      <c r="AJ277" s="175"/>
      <c r="AK277" s="175"/>
      <c r="AL277" s="179" t="str">
        <f t="shared" si="8"/>
        <v/>
      </c>
      <c r="AM277" s="172" t="str">
        <f t="shared" si="9"/>
        <v/>
      </c>
      <c r="AN277"/>
      <c r="AO277"/>
      <c r="AP277">
        <v>275</v>
      </c>
      <c r="AQ277"/>
      <c r="AR277"/>
      <c r="AS277"/>
      <c r="AT277"/>
      <c r="AU277"/>
      <c r="AV277"/>
      <c r="AW277"/>
      <c r="AX277"/>
      <c r="AY277"/>
      <c r="AZ277"/>
      <c r="BA277"/>
      <c r="BB277"/>
      <c r="BC277"/>
      <c r="BD277"/>
      <c r="BE277"/>
      <c r="BF277"/>
      <c r="BG277"/>
      <c r="BH277"/>
      <c r="BI277"/>
      <c r="BJ277" t="s">
        <v>4903</v>
      </c>
      <c r="BK277"/>
      <c r="BL277"/>
      <c r="BM277"/>
      <c r="BN277"/>
      <c r="BO277"/>
      <c r="BP277"/>
      <c r="BQ277"/>
      <c r="BR277"/>
      <c r="BS277"/>
      <c r="BT277"/>
      <c r="BU277"/>
      <c r="BV277"/>
      <c r="BW277"/>
      <c r="BX277"/>
      <c r="BY277"/>
      <c r="BZ277"/>
      <c r="CA277"/>
      <c r="CB277"/>
      <c r="CC277"/>
      <c r="CD277"/>
      <c r="CE277"/>
      <c r="CF277"/>
      <c r="CG277"/>
      <c r="CH277"/>
      <c r="CI277"/>
      <c r="CJ277"/>
      <c r="CK277"/>
      <c r="CL277"/>
      <c r="CM277"/>
      <c r="CN277"/>
      <c r="CO277"/>
      <c r="CP277"/>
      <c r="CQ277"/>
      <c r="CR277"/>
      <c r="CS277" t="s">
        <v>4904</v>
      </c>
      <c r="CT277"/>
      <c r="CU277"/>
      <c r="CV277"/>
      <c r="CW277"/>
      <c r="CX277"/>
      <c r="CY277"/>
      <c r="CZ277"/>
      <c r="DA277"/>
      <c r="DB277"/>
      <c r="DC277"/>
      <c r="DD277"/>
      <c r="DE277"/>
      <c r="DF277"/>
      <c r="DG277"/>
      <c r="DH277"/>
      <c r="DI277"/>
      <c r="DJ277"/>
      <c r="DK277"/>
      <c r="DL277"/>
      <c r="DM277"/>
      <c r="DN277"/>
      <c r="DO277"/>
      <c r="DP277"/>
    </row>
    <row r="278" spans="33:120" ht="15" hidden="1" customHeight="1">
      <c r="AG278"/>
      <c r="AH278" s="175"/>
      <c r="AI278" s="175"/>
      <c r="AJ278" s="175"/>
      <c r="AK278" s="175"/>
      <c r="AL278" s="179" t="str">
        <f t="shared" si="8"/>
        <v/>
      </c>
      <c r="AM278" s="172" t="str">
        <f t="shared" si="9"/>
        <v/>
      </c>
      <c r="AN278"/>
      <c r="AO278"/>
      <c r="AP278">
        <v>276</v>
      </c>
      <c r="AQ278"/>
      <c r="AR278"/>
      <c r="AS278"/>
      <c r="AT278"/>
      <c r="AU278"/>
      <c r="AV278"/>
      <c r="AW278"/>
      <c r="AX278"/>
      <c r="AY278"/>
      <c r="AZ278"/>
      <c r="BA278"/>
      <c r="BB278"/>
      <c r="BC278"/>
      <c r="BD278"/>
      <c r="BE278"/>
      <c r="BF278"/>
      <c r="BG278"/>
      <c r="BH278"/>
      <c r="BI278"/>
      <c r="BJ278" t="s">
        <v>4905</v>
      </c>
      <c r="BK278"/>
      <c r="BL278"/>
      <c r="BM278"/>
      <c r="BN278"/>
      <c r="BO278"/>
      <c r="BP278"/>
      <c r="BQ278"/>
      <c r="BR278"/>
      <c r="BS278"/>
      <c r="BT278"/>
      <c r="BU278"/>
      <c r="BV278"/>
      <c r="BW278"/>
      <c r="BX278"/>
      <c r="BY278"/>
      <c r="BZ278"/>
      <c r="CA278"/>
      <c r="CB278"/>
      <c r="CC278"/>
      <c r="CD278"/>
      <c r="CE278"/>
      <c r="CF278"/>
      <c r="CG278"/>
      <c r="CH278"/>
      <c r="CI278"/>
      <c r="CJ278"/>
      <c r="CK278"/>
      <c r="CL278"/>
      <c r="CM278"/>
      <c r="CN278"/>
      <c r="CO278"/>
      <c r="CP278"/>
      <c r="CQ278"/>
      <c r="CR278"/>
      <c r="CS278" t="s">
        <v>4906</v>
      </c>
      <c r="CT278"/>
      <c r="CU278"/>
      <c r="CV278"/>
      <c r="CW278"/>
      <c r="CX278"/>
      <c r="CY278"/>
      <c r="CZ278"/>
      <c r="DA278"/>
      <c r="DB278"/>
      <c r="DC278"/>
      <c r="DD278"/>
      <c r="DE278"/>
      <c r="DF278"/>
      <c r="DG278"/>
      <c r="DH278"/>
      <c r="DI278"/>
      <c r="DJ278"/>
      <c r="DK278"/>
      <c r="DL278"/>
      <c r="DM278"/>
      <c r="DN278"/>
      <c r="DO278"/>
      <c r="DP278"/>
    </row>
    <row r="279" spans="33:120" ht="15" hidden="1" customHeight="1">
      <c r="AG279"/>
      <c r="AH279" s="175"/>
      <c r="AI279" s="175"/>
      <c r="AJ279" s="175"/>
      <c r="AK279" s="175"/>
      <c r="AL279" s="179" t="str">
        <f t="shared" si="8"/>
        <v/>
      </c>
      <c r="AM279" s="172" t="str">
        <f t="shared" si="9"/>
        <v/>
      </c>
      <c r="AN279"/>
      <c r="AO279"/>
      <c r="AP279">
        <v>277</v>
      </c>
      <c r="AQ279"/>
      <c r="AR279"/>
      <c r="AS279"/>
      <c r="AT279"/>
      <c r="AU279"/>
      <c r="AV279"/>
      <c r="AW279"/>
      <c r="AX279"/>
      <c r="AY279"/>
      <c r="AZ279"/>
      <c r="BA279"/>
      <c r="BB279"/>
      <c r="BC279"/>
      <c r="BD279"/>
      <c r="BE279"/>
      <c r="BF279"/>
      <c r="BG279"/>
      <c r="BH279"/>
      <c r="BI279"/>
      <c r="BJ279" t="s">
        <v>4907</v>
      </c>
      <c r="BK279"/>
      <c r="BL279"/>
      <c r="BM279"/>
      <c r="BN279"/>
      <c r="BO279"/>
      <c r="BP279"/>
      <c r="BQ279"/>
      <c r="BR279"/>
      <c r="BS279"/>
      <c r="BT279"/>
      <c r="BU279"/>
      <c r="BV279"/>
      <c r="BW279"/>
      <c r="BX279"/>
      <c r="BY279"/>
      <c r="BZ279"/>
      <c r="CA279"/>
      <c r="CB279"/>
      <c r="CC279"/>
      <c r="CD279"/>
      <c r="CE279"/>
      <c r="CF279"/>
      <c r="CG279"/>
      <c r="CH279"/>
      <c r="CI279"/>
      <c r="CJ279"/>
      <c r="CK279"/>
      <c r="CL279"/>
      <c r="CM279"/>
      <c r="CN279"/>
      <c r="CO279"/>
      <c r="CP279"/>
      <c r="CQ279"/>
      <c r="CR279"/>
      <c r="CS279" t="s">
        <v>4908</v>
      </c>
      <c r="CT279"/>
      <c r="CU279"/>
      <c r="CV279"/>
      <c r="CW279"/>
      <c r="CX279"/>
      <c r="CY279"/>
      <c r="CZ279"/>
      <c r="DA279"/>
      <c r="DB279"/>
      <c r="DC279"/>
      <c r="DD279"/>
      <c r="DE279"/>
      <c r="DF279"/>
      <c r="DG279"/>
      <c r="DH279"/>
      <c r="DI279"/>
      <c r="DJ279"/>
      <c r="DK279"/>
      <c r="DL279"/>
      <c r="DM279"/>
      <c r="DN279"/>
      <c r="DO279"/>
      <c r="DP279"/>
    </row>
    <row r="280" spans="33:120" ht="15" hidden="1" customHeight="1">
      <c r="AG280"/>
      <c r="AH280" s="175"/>
      <c r="AI280" s="175"/>
      <c r="AJ280" s="175"/>
      <c r="AK280" s="175"/>
      <c r="AL280" s="179" t="str">
        <f t="shared" si="8"/>
        <v/>
      </c>
      <c r="AM280" s="172" t="str">
        <f t="shared" si="9"/>
        <v/>
      </c>
      <c r="AN280"/>
      <c r="AO280"/>
      <c r="AP280">
        <v>278</v>
      </c>
      <c r="AQ280"/>
      <c r="AR280"/>
      <c r="AS280"/>
      <c r="AT280"/>
      <c r="AU280"/>
      <c r="AV280"/>
      <c r="AW280"/>
      <c r="AX280"/>
      <c r="AY280"/>
      <c r="AZ280"/>
      <c r="BA280"/>
      <c r="BB280"/>
      <c r="BC280"/>
      <c r="BD280"/>
      <c r="BE280"/>
      <c r="BF280"/>
      <c r="BG280"/>
      <c r="BH280"/>
      <c r="BI280"/>
      <c r="BJ280" t="s">
        <v>4909</v>
      </c>
      <c r="BK280"/>
      <c r="BL280"/>
      <c r="BM280"/>
      <c r="BN280"/>
      <c r="BO280"/>
      <c r="BP280"/>
      <c r="BQ280"/>
      <c r="BR280"/>
      <c r="BS280"/>
      <c r="BT280"/>
      <c r="BU280"/>
      <c r="BV280"/>
      <c r="BW280"/>
      <c r="BX280"/>
      <c r="BY280"/>
      <c r="BZ280"/>
      <c r="CA280"/>
      <c r="CB280"/>
      <c r="CC280"/>
      <c r="CD280"/>
      <c r="CE280"/>
      <c r="CF280"/>
      <c r="CG280"/>
      <c r="CH280"/>
      <c r="CI280"/>
      <c r="CJ280"/>
      <c r="CK280"/>
      <c r="CL280"/>
      <c r="CM280"/>
      <c r="CN280"/>
      <c r="CO280"/>
      <c r="CP280"/>
      <c r="CQ280"/>
      <c r="CR280"/>
      <c r="CS280" t="s">
        <v>4910</v>
      </c>
      <c r="CT280"/>
      <c r="CU280"/>
      <c r="CV280"/>
      <c r="CW280"/>
      <c r="CX280"/>
      <c r="CY280"/>
      <c r="CZ280"/>
      <c r="DA280"/>
      <c r="DB280"/>
      <c r="DC280"/>
      <c r="DD280"/>
      <c r="DE280"/>
      <c r="DF280"/>
      <c r="DG280"/>
      <c r="DH280"/>
      <c r="DI280"/>
      <c r="DJ280"/>
      <c r="DK280"/>
      <c r="DL280"/>
      <c r="DM280"/>
      <c r="DN280"/>
      <c r="DO280"/>
      <c r="DP280"/>
    </row>
    <row r="281" spans="33:120" ht="15" hidden="1" customHeight="1">
      <c r="AG281"/>
      <c r="AH281" s="175"/>
      <c r="AI281" s="175"/>
      <c r="AJ281" s="175"/>
      <c r="AK281" s="175"/>
      <c r="AL281" s="179" t="str">
        <f t="shared" si="8"/>
        <v/>
      </c>
      <c r="AM281" s="172" t="str">
        <f t="shared" si="9"/>
        <v/>
      </c>
      <c r="AN281"/>
      <c r="AO281"/>
      <c r="AP281">
        <v>279</v>
      </c>
      <c r="AQ281"/>
      <c r="AR281"/>
      <c r="AS281"/>
      <c r="AT281"/>
      <c r="AU281"/>
      <c r="AV281"/>
      <c r="AW281"/>
      <c r="AX281"/>
      <c r="AY281"/>
      <c r="AZ281"/>
      <c r="BA281"/>
      <c r="BB281"/>
      <c r="BC281"/>
      <c r="BD281"/>
      <c r="BE281"/>
      <c r="BF281"/>
      <c r="BG281"/>
      <c r="BH281"/>
      <c r="BI281"/>
      <c r="BJ281" t="s">
        <v>4911</v>
      </c>
      <c r="BK281"/>
      <c r="BL281"/>
      <c r="BM281"/>
      <c r="BN281"/>
      <c r="BO281"/>
      <c r="BP281"/>
      <c r="BQ281"/>
      <c r="BR281"/>
      <c r="BS281"/>
      <c r="BT281"/>
      <c r="BU281"/>
      <c r="BV281"/>
      <c r="BW281"/>
      <c r="BX281"/>
      <c r="BY281"/>
      <c r="BZ281"/>
      <c r="CA281"/>
      <c r="CB281"/>
      <c r="CC281"/>
      <c r="CD281"/>
      <c r="CE281"/>
      <c r="CF281"/>
      <c r="CG281"/>
      <c r="CH281"/>
      <c r="CI281"/>
      <c r="CJ281"/>
      <c r="CK281"/>
      <c r="CL281"/>
      <c r="CM281"/>
      <c r="CN281"/>
      <c r="CO281"/>
      <c r="CP281"/>
      <c r="CQ281"/>
      <c r="CR281"/>
      <c r="CS281" t="s">
        <v>4912</v>
      </c>
      <c r="CT281"/>
      <c r="CU281"/>
      <c r="CV281"/>
      <c r="CW281"/>
      <c r="CX281"/>
      <c r="CY281"/>
      <c r="CZ281"/>
      <c r="DA281"/>
      <c r="DB281"/>
      <c r="DC281"/>
      <c r="DD281"/>
      <c r="DE281"/>
      <c r="DF281"/>
      <c r="DG281"/>
      <c r="DH281"/>
      <c r="DI281"/>
      <c r="DJ281"/>
      <c r="DK281"/>
      <c r="DL281"/>
      <c r="DM281"/>
      <c r="DN281"/>
      <c r="DO281"/>
      <c r="DP281"/>
    </row>
    <row r="282" spans="33:120" ht="15" hidden="1" customHeight="1">
      <c r="AG282"/>
      <c r="AH282" s="175"/>
      <c r="AI282" s="175"/>
      <c r="AJ282" s="175"/>
      <c r="AK282" s="175"/>
      <c r="AL282" s="179" t="str">
        <f t="shared" si="8"/>
        <v/>
      </c>
      <c r="AM282" s="172" t="str">
        <f t="shared" si="9"/>
        <v/>
      </c>
      <c r="AN282"/>
      <c r="AO282"/>
      <c r="AP282">
        <v>280</v>
      </c>
      <c r="AQ282"/>
      <c r="AR282"/>
      <c r="AS282"/>
      <c r="AT282"/>
      <c r="AU282"/>
      <c r="AV282"/>
      <c r="AW282"/>
      <c r="AX282"/>
      <c r="AY282"/>
      <c r="AZ282"/>
      <c r="BA282"/>
      <c r="BB282"/>
      <c r="BC282"/>
      <c r="BD282"/>
      <c r="BE282"/>
      <c r="BF282"/>
      <c r="BG282"/>
      <c r="BH282"/>
      <c r="BI282"/>
      <c r="BJ282" t="s">
        <v>4913</v>
      </c>
      <c r="BK282"/>
      <c r="BL282"/>
      <c r="BM282"/>
      <c r="BN282"/>
      <c r="BO282"/>
      <c r="BP282"/>
      <c r="BQ282"/>
      <c r="BR282"/>
      <c r="BS282"/>
      <c r="BT282"/>
      <c r="BU282"/>
      <c r="BV282"/>
      <c r="BW282"/>
      <c r="BX282"/>
      <c r="BY282"/>
      <c r="BZ282"/>
      <c r="CA282"/>
      <c r="CB282"/>
      <c r="CC282"/>
      <c r="CD282"/>
      <c r="CE282"/>
      <c r="CF282"/>
      <c r="CG282"/>
      <c r="CH282"/>
      <c r="CI282"/>
      <c r="CJ282"/>
      <c r="CK282"/>
      <c r="CL282"/>
      <c r="CM282"/>
      <c r="CN282"/>
      <c r="CO282"/>
      <c r="CP282"/>
      <c r="CQ282"/>
      <c r="CR282"/>
      <c r="CS282" t="s">
        <v>4914</v>
      </c>
      <c r="CT282"/>
      <c r="CU282"/>
      <c r="CV282"/>
      <c r="CW282"/>
      <c r="CX282"/>
      <c r="CY282"/>
      <c r="CZ282"/>
      <c r="DA282"/>
      <c r="DB282"/>
      <c r="DC282"/>
      <c r="DD282"/>
      <c r="DE282"/>
      <c r="DF282"/>
      <c r="DG282"/>
      <c r="DH282"/>
      <c r="DI282"/>
      <c r="DJ282"/>
      <c r="DK282"/>
      <c r="DL282"/>
      <c r="DM282"/>
      <c r="DN282"/>
      <c r="DO282"/>
      <c r="DP282"/>
    </row>
    <row r="283" spans="33:120" ht="15" hidden="1" customHeight="1">
      <c r="AG283"/>
      <c r="AH283" s="175"/>
      <c r="AI283" s="175"/>
      <c r="AJ283" s="175"/>
      <c r="AK283" s="175"/>
      <c r="AL283" s="179" t="str">
        <f t="shared" si="8"/>
        <v/>
      </c>
      <c r="AM283" s="172" t="str">
        <f t="shared" si="9"/>
        <v/>
      </c>
      <c r="AN283"/>
      <c r="AO283"/>
      <c r="AP283">
        <v>281</v>
      </c>
      <c r="AQ283"/>
      <c r="AR283"/>
      <c r="AS283"/>
      <c r="AT283"/>
      <c r="AU283"/>
      <c r="AV283"/>
      <c r="AW283"/>
      <c r="AX283"/>
      <c r="AY283"/>
      <c r="AZ283"/>
      <c r="BA283"/>
      <c r="BB283"/>
      <c r="BC283"/>
      <c r="BD283"/>
      <c r="BE283"/>
      <c r="BF283"/>
      <c r="BG283"/>
      <c r="BH283"/>
      <c r="BI283"/>
      <c r="BJ283" t="s">
        <v>4915</v>
      </c>
      <c r="BK283"/>
      <c r="BL283"/>
      <c r="BM283"/>
      <c r="BN283"/>
      <c r="BO283"/>
      <c r="BP283"/>
      <c r="BQ283"/>
      <c r="BR283"/>
      <c r="BS283"/>
      <c r="BT283"/>
      <c r="BU283"/>
      <c r="BV283"/>
      <c r="BW283"/>
      <c r="BX283"/>
      <c r="BY283"/>
      <c r="BZ283"/>
      <c r="CA283"/>
      <c r="CB283"/>
      <c r="CC283"/>
      <c r="CD283"/>
      <c r="CE283"/>
      <c r="CF283"/>
      <c r="CG283"/>
      <c r="CH283"/>
      <c r="CI283"/>
      <c r="CJ283"/>
      <c r="CK283"/>
      <c r="CL283"/>
      <c r="CM283"/>
      <c r="CN283"/>
      <c r="CO283"/>
      <c r="CP283"/>
      <c r="CQ283"/>
      <c r="CR283"/>
      <c r="CS283" t="s">
        <v>4916</v>
      </c>
      <c r="CT283"/>
      <c r="CU283"/>
      <c r="CV283"/>
      <c r="CW283"/>
      <c r="CX283"/>
      <c r="CY283"/>
      <c r="CZ283"/>
      <c r="DA283"/>
      <c r="DB283"/>
      <c r="DC283"/>
      <c r="DD283"/>
      <c r="DE283"/>
      <c r="DF283"/>
      <c r="DG283"/>
      <c r="DH283"/>
      <c r="DI283"/>
      <c r="DJ283"/>
      <c r="DK283"/>
      <c r="DL283"/>
      <c r="DM283"/>
      <c r="DN283"/>
      <c r="DO283"/>
      <c r="DP283"/>
    </row>
    <row r="284" spans="33:120" ht="15" hidden="1" customHeight="1">
      <c r="AG284"/>
      <c r="AH284" s="175"/>
      <c r="AI284" s="175"/>
      <c r="AJ284" s="175"/>
      <c r="AK284" s="175"/>
      <c r="AL284" s="179" t="str">
        <f t="shared" si="8"/>
        <v/>
      </c>
      <c r="AM284" s="172" t="str">
        <f t="shared" si="9"/>
        <v/>
      </c>
      <c r="AN284"/>
      <c r="AO284"/>
      <c r="AP284">
        <v>282</v>
      </c>
      <c r="AQ284"/>
      <c r="AR284"/>
      <c r="AS284"/>
      <c r="AT284"/>
      <c r="AU284"/>
      <c r="AV284"/>
      <c r="AW284"/>
      <c r="AX284"/>
      <c r="AY284"/>
      <c r="AZ284"/>
      <c r="BA284"/>
      <c r="BB284"/>
      <c r="BC284"/>
      <c r="BD284"/>
      <c r="BE284"/>
      <c r="BF284"/>
      <c r="BG284"/>
      <c r="BH284"/>
      <c r="BI284"/>
      <c r="BJ284" t="s">
        <v>4917</v>
      </c>
      <c r="BK284"/>
      <c r="BL284"/>
      <c r="BM284"/>
      <c r="BN284"/>
      <c r="BO284"/>
      <c r="BP284"/>
      <c r="BQ284"/>
      <c r="BR284"/>
      <c r="BS284"/>
      <c r="BT284"/>
      <c r="BU284"/>
      <c r="BV284"/>
      <c r="BW284"/>
      <c r="BX284"/>
      <c r="BY284"/>
      <c r="BZ284"/>
      <c r="CA284"/>
      <c r="CB284"/>
      <c r="CC284"/>
      <c r="CD284"/>
      <c r="CE284"/>
      <c r="CF284"/>
      <c r="CG284"/>
      <c r="CH284"/>
      <c r="CI284"/>
      <c r="CJ284"/>
      <c r="CK284"/>
      <c r="CL284"/>
      <c r="CM284"/>
      <c r="CN284"/>
      <c r="CO284"/>
      <c r="CP284"/>
      <c r="CQ284"/>
      <c r="CR284"/>
      <c r="CS284" t="s">
        <v>4918</v>
      </c>
      <c r="CT284"/>
      <c r="CU284"/>
      <c r="CV284"/>
      <c r="CW284"/>
      <c r="CX284"/>
      <c r="CY284"/>
      <c r="CZ284"/>
      <c r="DA284"/>
      <c r="DB284"/>
      <c r="DC284"/>
      <c r="DD284"/>
      <c r="DE284"/>
      <c r="DF284"/>
      <c r="DG284"/>
      <c r="DH284"/>
      <c r="DI284"/>
      <c r="DJ284"/>
      <c r="DK284"/>
      <c r="DL284"/>
      <c r="DM284"/>
      <c r="DN284"/>
      <c r="DO284"/>
      <c r="DP284"/>
    </row>
    <row r="285" spans="33:120" ht="15" hidden="1" customHeight="1">
      <c r="AG285"/>
      <c r="AH285" s="175"/>
      <c r="AI285" s="175"/>
      <c r="AJ285" s="175"/>
      <c r="AK285" s="175"/>
      <c r="AL285" s="179" t="str">
        <f t="shared" si="8"/>
        <v/>
      </c>
      <c r="AM285" s="172" t="str">
        <f t="shared" si="9"/>
        <v/>
      </c>
      <c r="AN285"/>
      <c r="AO285"/>
      <c r="AP285">
        <v>283</v>
      </c>
      <c r="AQ285"/>
      <c r="AR285"/>
      <c r="AS285"/>
      <c r="AT285"/>
      <c r="AU285"/>
      <c r="AV285"/>
      <c r="AW285"/>
      <c r="AX285"/>
      <c r="AY285"/>
      <c r="AZ285"/>
      <c r="BA285"/>
      <c r="BB285"/>
      <c r="BC285"/>
      <c r="BD285"/>
      <c r="BE285"/>
      <c r="BF285"/>
      <c r="BG285"/>
      <c r="BH285"/>
      <c r="BI285"/>
      <c r="BJ285" t="s">
        <v>4919</v>
      </c>
      <c r="BK285"/>
      <c r="BL285"/>
      <c r="BM285"/>
      <c r="BN285"/>
      <c r="BO285"/>
      <c r="BP285"/>
      <c r="BQ285"/>
      <c r="BR285"/>
      <c r="BS285"/>
      <c r="BT285"/>
      <c r="BU285"/>
      <c r="BV285"/>
      <c r="BW285"/>
      <c r="BX285"/>
      <c r="BY285"/>
      <c r="BZ285"/>
      <c r="CA285"/>
      <c r="CB285"/>
      <c r="CC285"/>
      <c r="CD285"/>
      <c r="CE285"/>
      <c r="CF285"/>
      <c r="CG285"/>
      <c r="CH285"/>
      <c r="CI285"/>
      <c r="CJ285"/>
      <c r="CK285"/>
      <c r="CL285"/>
      <c r="CM285"/>
      <c r="CN285"/>
      <c r="CO285"/>
      <c r="CP285"/>
      <c r="CQ285"/>
      <c r="CR285"/>
      <c r="CS285" t="s">
        <v>4920</v>
      </c>
      <c r="CT285"/>
      <c r="CU285"/>
      <c r="CV285"/>
      <c r="CW285"/>
      <c r="CX285"/>
      <c r="CY285"/>
      <c r="CZ285"/>
      <c r="DA285"/>
      <c r="DB285"/>
      <c r="DC285"/>
      <c r="DD285"/>
      <c r="DE285"/>
      <c r="DF285"/>
      <c r="DG285"/>
      <c r="DH285"/>
      <c r="DI285"/>
      <c r="DJ285"/>
      <c r="DK285"/>
      <c r="DL285"/>
      <c r="DM285"/>
      <c r="DN285"/>
      <c r="DO285"/>
      <c r="DP285"/>
    </row>
    <row r="286" spans="33:120" ht="15" hidden="1" customHeight="1">
      <c r="AG286"/>
      <c r="AH286" s="175"/>
      <c r="AI286" s="175"/>
      <c r="AJ286" s="175"/>
      <c r="AK286" s="175"/>
      <c r="AL286" s="179" t="str">
        <f t="shared" si="8"/>
        <v/>
      </c>
      <c r="AM286" s="172" t="str">
        <f t="shared" si="9"/>
        <v/>
      </c>
      <c r="AN286"/>
      <c r="AO286"/>
      <c r="AP286">
        <v>284</v>
      </c>
      <c r="AQ286"/>
      <c r="AR286"/>
      <c r="AS286"/>
      <c r="AT286"/>
      <c r="AU286"/>
      <c r="AV286"/>
      <c r="AW286"/>
      <c r="AX286"/>
      <c r="AY286"/>
      <c r="AZ286"/>
      <c r="BA286"/>
      <c r="BB286"/>
      <c r="BC286"/>
      <c r="BD286"/>
      <c r="BE286"/>
      <c r="BF286"/>
      <c r="BG286"/>
      <c r="BH286"/>
      <c r="BI286"/>
      <c r="BJ286" t="s">
        <v>4921</v>
      </c>
      <c r="BK286"/>
      <c r="BL286"/>
      <c r="BM286"/>
      <c r="BN286"/>
      <c r="BO286"/>
      <c r="BP286"/>
      <c r="BQ286"/>
      <c r="BR286"/>
      <c r="BS286"/>
      <c r="BT286"/>
      <c r="BU286"/>
      <c r="BV286"/>
      <c r="BW286"/>
      <c r="BX286"/>
      <c r="BY286"/>
      <c r="BZ286"/>
      <c r="CA286"/>
      <c r="CB286"/>
      <c r="CC286"/>
      <c r="CD286"/>
      <c r="CE286"/>
      <c r="CF286"/>
      <c r="CG286"/>
      <c r="CH286"/>
      <c r="CI286"/>
      <c r="CJ286"/>
      <c r="CK286"/>
      <c r="CL286"/>
      <c r="CM286"/>
      <c r="CN286"/>
      <c r="CO286"/>
      <c r="CP286"/>
      <c r="CQ286"/>
      <c r="CR286"/>
      <c r="CS286" t="s">
        <v>4922</v>
      </c>
      <c r="CT286"/>
      <c r="CU286"/>
      <c r="CV286"/>
      <c r="CW286"/>
      <c r="CX286"/>
      <c r="CY286"/>
      <c r="CZ286"/>
      <c r="DA286"/>
      <c r="DB286"/>
      <c r="DC286"/>
      <c r="DD286"/>
      <c r="DE286"/>
      <c r="DF286"/>
      <c r="DG286"/>
      <c r="DH286"/>
      <c r="DI286"/>
      <c r="DJ286"/>
      <c r="DK286"/>
      <c r="DL286"/>
      <c r="DM286"/>
      <c r="DN286"/>
      <c r="DO286"/>
      <c r="DP286"/>
    </row>
    <row r="287" spans="33:120" ht="15" hidden="1" customHeight="1">
      <c r="AG287"/>
      <c r="AH287" s="175"/>
      <c r="AI287" s="175"/>
      <c r="AJ287" s="175"/>
      <c r="AK287" s="175"/>
      <c r="AL287" s="179" t="str">
        <f t="shared" si="8"/>
        <v/>
      </c>
      <c r="AM287" s="172" t="str">
        <f t="shared" si="9"/>
        <v/>
      </c>
      <c r="AN287"/>
      <c r="AO287"/>
      <c r="AP287">
        <v>285</v>
      </c>
      <c r="AQ287"/>
      <c r="AR287"/>
      <c r="AS287"/>
      <c r="AT287"/>
      <c r="AU287"/>
      <c r="AV287"/>
      <c r="AW287"/>
      <c r="AX287"/>
      <c r="AY287"/>
      <c r="AZ287"/>
      <c r="BA287"/>
      <c r="BB287"/>
      <c r="BC287"/>
      <c r="BD287"/>
      <c r="BE287"/>
      <c r="BF287"/>
      <c r="BG287"/>
      <c r="BH287"/>
      <c r="BI287"/>
      <c r="BJ287" t="s">
        <v>4923</v>
      </c>
      <c r="BK287"/>
      <c r="BL287"/>
      <c r="BM287"/>
      <c r="BN287"/>
      <c r="BO287"/>
      <c r="BP287"/>
      <c r="BQ287"/>
      <c r="BR287"/>
      <c r="BS287"/>
      <c r="BT287"/>
      <c r="BU287"/>
      <c r="BV287"/>
      <c r="BW287"/>
      <c r="BX287"/>
      <c r="BY287"/>
      <c r="BZ287"/>
      <c r="CA287"/>
      <c r="CB287"/>
      <c r="CC287"/>
      <c r="CD287"/>
      <c r="CE287"/>
      <c r="CF287"/>
      <c r="CG287"/>
      <c r="CH287"/>
      <c r="CI287"/>
      <c r="CJ287"/>
      <c r="CK287"/>
      <c r="CL287"/>
      <c r="CM287"/>
      <c r="CN287"/>
      <c r="CO287"/>
      <c r="CP287"/>
      <c r="CQ287"/>
      <c r="CR287"/>
      <c r="CS287" t="s">
        <v>4924</v>
      </c>
      <c r="CT287"/>
      <c r="CU287"/>
      <c r="CV287"/>
      <c r="CW287"/>
      <c r="CX287"/>
      <c r="CY287"/>
      <c r="CZ287"/>
      <c r="DA287"/>
      <c r="DB287"/>
      <c r="DC287"/>
      <c r="DD287"/>
      <c r="DE287"/>
      <c r="DF287"/>
      <c r="DG287"/>
      <c r="DH287"/>
      <c r="DI287"/>
      <c r="DJ287"/>
      <c r="DK287"/>
      <c r="DL287"/>
      <c r="DM287"/>
      <c r="DN287"/>
      <c r="DO287"/>
      <c r="DP287"/>
    </row>
    <row r="288" spans="33:120" ht="15" hidden="1" customHeight="1">
      <c r="AG288"/>
      <c r="AH288" s="175"/>
      <c r="AI288" s="175"/>
      <c r="AJ288" s="175"/>
      <c r="AK288" s="175"/>
      <c r="AL288" s="179" t="str">
        <f t="shared" si="8"/>
        <v/>
      </c>
      <c r="AM288" s="172" t="str">
        <f t="shared" si="9"/>
        <v/>
      </c>
      <c r="AN288"/>
      <c r="AO288"/>
      <c r="AP288">
        <v>286</v>
      </c>
      <c r="AQ288"/>
      <c r="AR288"/>
      <c r="AS288"/>
      <c r="AT288"/>
      <c r="AU288"/>
      <c r="AV288"/>
      <c r="AW288"/>
      <c r="AX288"/>
      <c r="AY288"/>
      <c r="AZ288"/>
      <c r="BA288"/>
      <c r="BB288"/>
      <c r="BC288"/>
      <c r="BD288"/>
      <c r="BE288"/>
      <c r="BF288"/>
      <c r="BG288"/>
      <c r="BH288"/>
      <c r="BI288"/>
      <c r="BJ288" t="s">
        <v>4925</v>
      </c>
      <c r="BK288"/>
      <c r="BL288"/>
      <c r="BM288"/>
      <c r="BN288"/>
      <c r="BO288"/>
      <c r="BP288"/>
      <c r="BQ288"/>
      <c r="BR288"/>
      <c r="BS288"/>
      <c r="BT288"/>
      <c r="BU288"/>
      <c r="BV288"/>
      <c r="BW288"/>
      <c r="BX288"/>
      <c r="BY288"/>
      <c r="BZ288"/>
      <c r="CA288"/>
      <c r="CB288"/>
      <c r="CC288"/>
      <c r="CD288"/>
      <c r="CE288"/>
      <c r="CF288"/>
      <c r="CG288"/>
      <c r="CH288"/>
      <c r="CI288"/>
      <c r="CJ288"/>
      <c r="CK288"/>
      <c r="CL288"/>
      <c r="CM288"/>
      <c r="CN288"/>
      <c r="CO288"/>
      <c r="CP288"/>
      <c r="CQ288"/>
      <c r="CR288"/>
      <c r="CS288" t="s">
        <v>4926</v>
      </c>
      <c r="CT288"/>
      <c r="CU288"/>
      <c r="CV288"/>
      <c r="CW288"/>
      <c r="CX288"/>
      <c r="CY288"/>
      <c r="CZ288"/>
      <c r="DA288"/>
      <c r="DB288"/>
      <c r="DC288"/>
      <c r="DD288"/>
      <c r="DE288"/>
      <c r="DF288"/>
      <c r="DG288"/>
      <c r="DH288"/>
      <c r="DI288"/>
      <c r="DJ288"/>
      <c r="DK288"/>
      <c r="DL288"/>
      <c r="DM288"/>
      <c r="DN288"/>
      <c r="DO288"/>
      <c r="DP288"/>
    </row>
    <row r="289" spans="33:120" ht="15" hidden="1" customHeight="1">
      <c r="AG289"/>
      <c r="AH289" s="175"/>
      <c r="AI289" s="175"/>
      <c r="AJ289" s="175"/>
      <c r="AK289" s="175"/>
      <c r="AL289" s="179" t="str">
        <f t="shared" si="8"/>
        <v/>
      </c>
      <c r="AM289" s="172" t="str">
        <f t="shared" si="9"/>
        <v/>
      </c>
      <c r="AN289"/>
      <c r="AO289"/>
      <c r="AP289">
        <v>287</v>
      </c>
      <c r="AQ289"/>
      <c r="AR289"/>
      <c r="AS289"/>
      <c r="AT289"/>
      <c r="AU289"/>
      <c r="AV289"/>
      <c r="AW289"/>
      <c r="AX289"/>
      <c r="AY289"/>
      <c r="AZ289"/>
      <c r="BA289"/>
      <c r="BB289"/>
      <c r="BC289"/>
      <c r="BD289"/>
      <c r="BE289"/>
      <c r="BF289"/>
      <c r="BG289"/>
      <c r="BH289"/>
      <c r="BI289"/>
      <c r="BJ289" t="s">
        <v>4927</v>
      </c>
      <c r="BK289"/>
      <c r="BL289"/>
      <c r="BM289"/>
      <c r="BN289"/>
      <c r="BO289"/>
      <c r="BP289"/>
      <c r="BQ289"/>
      <c r="BR289"/>
      <c r="BS289"/>
      <c r="BT289"/>
      <c r="BU289"/>
      <c r="BV289"/>
      <c r="BW289"/>
      <c r="BX289"/>
      <c r="BY289"/>
      <c r="BZ289"/>
      <c r="CA289"/>
      <c r="CB289"/>
      <c r="CC289"/>
      <c r="CD289"/>
      <c r="CE289"/>
      <c r="CF289"/>
      <c r="CG289"/>
      <c r="CH289"/>
      <c r="CI289"/>
      <c r="CJ289"/>
      <c r="CK289"/>
      <c r="CL289"/>
      <c r="CM289"/>
      <c r="CN289"/>
      <c r="CO289"/>
      <c r="CP289"/>
      <c r="CQ289"/>
      <c r="CR289"/>
      <c r="CS289" t="s">
        <v>4928</v>
      </c>
      <c r="CT289"/>
      <c r="CU289"/>
      <c r="CV289"/>
      <c r="CW289"/>
      <c r="CX289"/>
      <c r="CY289"/>
      <c r="CZ289"/>
      <c r="DA289"/>
      <c r="DB289"/>
      <c r="DC289"/>
      <c r="DD289"/>
      <c r="DE289"/>
      <c r="DF289"/>
      <c r="DG289"/>
      <c r="DH289"/>
      <c r="DI289"/>
      <c r="DJ289"/>
      <c r="DK289"/>
      <c r="DL289"/>
      <c r="DM289"/>
      <c r="DN289"/>
      <c r="DO289"/>
      <c r="DP289"/>
    </row>
    <row r="290" spans="33:120" ht="15" hidden="1" customHeight="1">
      <c r="AG290"/>
      <c r="AH290" s="175"/>
      <c r="AI290" s="175"/>
      <c r="AJ290" s="175"/>
      <c r="AK290" s="175"/>
      <c r="AL290" s="179" t="str">
        <f t="shared" si="8"/>
        <v/>
      </c>
      <c r="AM290" s="172" t="str">
        <f t="shared" si="9"/>
        <v/>
      </c>
      <c r="AN290"/>
      <c r="AO290"/>
      <c r="AP290">
        <v>288</v>
      </c>
      <c r="AQ290"/>
      <c r="AR290"/>
      <c r="AS290"/>
      <c r="AT290"/>
      <c r="AU290"/>
      <c r="AV290"/>
      <c r="AW290"/>
      <c r="AX290"/>
      <c r="AY290"/>
      <c r="AZ290"/>
      <c r="BA290"/>
      <c r="BB290"/>
      <c r="BC290"/>
      <c r="BD290"/>
      <c r="BE290"/>
      <c r="BF290"/>
      <c r="BG290"/>
      <c r="BH290"/>
      <c r="BI290"/>
      <c r="BJ290" t="s">
        <v>4929</v>
      </c>
      <c r="BK290"/>
      <c r="BL290"/>
      <c r="BM290"/>
      <c r="BN290"/>
      <c r="BO290"/>
      <c r="BP290"/>
      <c r="BQ290"/>
      <c r="BR290"/>
      <c r="BS290"/>
      <c r="BT290"/>
      <c r="BU290"/>
      <c r="BV290"/>
      <c r="BW290"/>
      <c r="BX290"/>
      <c r="BY290"/>
      <c r="BZ290"/>
      <c r="CA290"/>
      <c r="CB290"/>
      <c r="CC290"/>
      <c r="CD290"/>
      <c r="CE290"/>
      <c r="CF290"/>
      <c r="CG290"/>
      <c r="CH290"/>
      <c r="CI290"/>
      <c r="CJ290"/>
      <c r="CK290"/>
      <c r="CL290"/>
      <c r="CM290"/>
      <c r="CN290"/>
      <c r="CO290"/>
      <c r="CP290"/>
      <c r="CQ290"/>
      <c r="CR290"/>
      <c r="CS290" t="s">
        <v>4930</v>
      </c>
      <c r="CT290"/>
      <c r="CU290"/>
      <c r="CV290"/>
      <c r="CW290"/>
      <c r="CX290"/>
      <c r="CY290"/>
      <c r="CZ290"/>
      <c r="DA290"/>
      <c r="DB290"/>
      <c r="DC290"/>
      <c r="DD290"/>
      <c r="DE290"/>
      <c r="DF290"/>
      <c r="DG290"/>
      <c r="DH290"/>
      <c r="DI290"/>
      <c r="DJ290"/>
      <c r="DK290"/>
      <c r="DL290"/>
      <c r="DM290"/>
      <c r="DN290"/>
      <c r="DO290"/>
      <c r="DP290"/>
    </row>
    <row r="291" spans="33:120" ht="15" hidden="1" customHeight="1">
      <c r="AG291"/>
      <c r="AH291" s="175"/>
      <c r="AI291" s="175"/>
      <c r="AJ291" s="175"/>
      <c r="AK291" s="175"/>
      <c r="AL291" s="179" t="str">
        <f t="shared" si="8"/>
        <v/>
      </c>
      <c r="AM291" s="172" t="str">
        <f t="shared" si="9"/>
        <v/>
      </c>
      <c r="AN291"/>
      <c r="AO291"/>
      <c r="AP291">
        <v>289</v>
      </c>
      <c r="AQ291"/>
      <c r="AR291"/>
      <c r="AS291"/>
      <c r="AT291"/>
      <c r="AU291"/>
      <c r="AV291"/>
      <c r="AW291"/>
      <c r="AX291"/>
      <c r="AY291"/>
      <c r="AZ291"/>
      <c r="BA291"/>
      <c r="BB291"/>
      <c r="BC291"/>
      <c r="BD291"/>
      <c r="BE291"/>
      <c r="BF291"/>
      <c r="BG291"/>
      <c r="BH291"/>
      <c r="BI291"/>
      <c r="BJ291" t="s">
        <v>4931</v>
      </c>
      <c r="BK291"/>
      <c r="BL291"/>
      <c r="BM291"/>
      <c r="BN291"/>
      <c r="BO291"/>
      <c r="BP291"/>
      <c r="BQ291"/>
      <c r="BR291"/>
      <c r="BS291"/>
      <c r="BT291"/>
      <c r="BU291"/>
      <c r="BV291"/>
      <c r="BW291"/>
      <c r="BX291"/>
      <c r="BY291"/>
      <c r="BZ291"/>
      <c r="CA291"/>
      <c r="CB291"/>
      <c r="CC291"/>
      <c r="CD291"/>
      <c r="CE291"/>
      <c r="CF291"/>
      <c r="CG291"/>
      <c r="CH291"/>
      <c r="CI291"/>
      <c r="CJ291"/>
      <c r="CK291"/>
      <c r="CL291"/>
      <c r="CM291"/>
      <c r="CN291"/>
      <c r="CO291"/>
      <c r="CP291"/>
      <c r="CQ291"/>
      <c r="CR291"/>
      <c r="CS291" t="s">
        <v>4932</v>
      </c>
      <c r="CT291"/>
      <c r="CU291"/>
      <c r="CV291"/>
      <c r="CW291"/>
      <c r="CX291"/>
      <c r="CY291"/>
      <c r="CZ291"/>
      <c r="DA291"/>
      <c r="DB291"/>
      <c r="DC291"/>
      <c r="DD291"/>
      <c r="DE291"/>
      <c r="DF291"/>
      <c r="DG291"/>
      <c r="DH291"/>
      <c r="DI291"/>
      <c r="DJ291"/>
      <c r="DK291"/>
      <c r="DL291"/>
      <c r="DM291"/>
      <c r="DN291"/>
      <c r="DO291"/>
      <c r="DP291"/>
    </row>
    <row r="292" spans="33:120" ht="15" hidden="1" customHeight="1">
      <c r="AG292"/>
      <c r="AH292" s="175"/>
      <c r="AI292" s="175"/>
      <c r="AJ292" s="175"/>
      <c r="AK292" s="175"/>
      <c r="AL292" s="179" t="str">
        <f t="shared" si="8"/>
        <v/>
      </c>
      <c r="AM292" s="172" t="str">
        <f t="shared" si="9"/>
        <v/>
      </c>
      <c r="AN292"/>
      <c r="AO292"/>
      <c r="AP292">
        <v>290</v>
      </c>
      <c r="AQ292"/>
      <c r="AR292"/>
      <c r="AS292"/>
      <c r="AT292"/>
      <c r="AU292"/>
      <c r="AV292"/>
      <c r="AW292"/>
      <c r="AX292"/>
      <c r="AY292"/>
      <c r="AZ292"/>
      <c r="BA292"/>
      <c r="BB292"/>
      <c r="BC292"/>
      <c r="BD292"/>
      <c r="BE292"/>
      <c r="BF292"/>
      <c r="BG292"/>
      <c r="BH292"/>
      <c r="BI292"/>
      <c r="BJ292" t="s">
        <v>4933</v>
      </c>
      <c r="BK292"/>
      <c r="BL292"/>
      <c r="BM292"/>
      <c r="BN292"/>
      <c r="BO292"/>
      <c r="BP292"/>
      <c r="BQ292"/>
      <c r="BR292"/>
      <c r="BS292"/>
      <c r="BT292"/>
      <c r="BU292"/>
      <c r="BV292"/>
      <c r="BW292"/>
      <c r="BX292"/>
      <c r="BY292"/>
      <c r="BZ292"/>
      <c r="CA292"/>
      <c r="CB292"/>
      <c r="CC292"/>
      <c r="CD292"/>
      <c r="CE292"/>
      <c r="CF292"/>
      <c r="CG292"/>
      <c r="CH292"/>
      <c r="CI292"/>
      <c r="CJ292"/>
      <c r="CK292"/>
      <c r="CL292"/>
      <c r="CM292"/>
      <c r="CN292"/>
      <c r="CO292"/>
      <c r="CP292"/>
      <c r="CQ292"/>
      <c r="CR292"/>
      <c r="CS292" t="s">
        <v>2433</v>
      </c>
      <c r="CT292"/>
      <c r="CU292"/>
      <c r="CV292"/>
      <c r="CW292"/>
      <c r="CX292"/>
      <c r="CY292"/>
      <c r="CZ292"/>
      <c r="DA292"/>
      <c r="DB292"/>
      <c r="DC292"/>
      <c r="DD292"/>
      <c r="DE292"/>
      <c r="DF292"/>
      <c r="DG292"/>
      <c r="DH292"/>
      <c r="DI292"/>
      <c r="DJ292"/>
      <c r="DK292"/>
      <c r="DL292"/>
      <c r="DM292"/>
      <c r="DN292"/>
      <c r="DO292"/>
      <c r="DP292"/>
    </row>
    <row r="293" spans="33:120" ht="15" hidden="1" customHeight="1">
      <c r="AG293"/>
      <c r="AH293" s="175"/>
      <c r="AI293" s="175"/>
      <c r="AJ293" s="175"/>
      <c r="AK293" s="175"/>
      <c r="AL293" s="179" t="str">
        <f t="shared" si="8"/>
        <v/>
      </c>
      <c r="AM293" s="172" t="str">
        <f t="shared" si="9"/>
        <v/>
      </c>
      <c r="AN293"/>
      <c r="AO293"/>
      <c r="AP293">
        <v>291</v>
      </c>
      <c r="AQ293"/>
      <c r="AR293"/>
      <c r="AS293"/>
      <c r="AT293"/>
      <c r="AU293"/>
      <c r="AV293"/>
      <c r="AW293"/>
      <c r="AX293"/>
      <c r="AY293"/>
      <c r="AZ293"/>
      <c r="BA293"/>
      <c r="BB293"/>
      <c r="BC293"/>
      <c r="BD293"/>
      <c r="BE293"/>
      <c r="BF293"/>
      <c r="BG293"/>
      <c r="BH293"/>
      <c r="BI293"/>
      <c r="BJ293" t="s">
        <v>4934</v>
      </c>
      <c r="BK293"/>
      <c r="BL293"/>
      <c r="BM293"/>
      <c r="BN293"/>
      <c r="BO293"/>
      <c r="BP293"/>
      <c r="BQ293"/>
      <c r="BR293"/>
      <c r="BS293"/>
      <c r="BT293"/>
      <c r="BU293"/>
      <c r="BV293"/>
      <c r="BW293"/>
      <c r="BX293"/>
      <c r="BY293"/>
      <c r="BZ293"/>
      <c r="CA293"/>
      <c r="CB293"/>
      <c r="CC293"/>
      <c r="CD293"/>
      <c r="CE293"/>
      <c r="CF293"/>
      <c r="CG293"/>
      <c r="CH293"/>
      <c r="CI293"/>
      <c r="CJ293"/>
      <c r="CK293"/>
      <c r="CL293"/>
      <c r="CM293"/>
      <c r="CN293"/>
      <c r="CO293"/>
      <c r="CP293"/>
      <c r="CQ293"/>
      <c r="CR293"/>
      <c r="CS293" t="s">
        <v>4935</v>
      </c>
      <c r="CT293"/>
      <c r="CU293"/>
      <c r="CV293"/>
      <c r="CW293"/>
      <c r="CX293"/>
      <c r="CY293"/>
      <c r="CZ293"/>
      <c r="DA293"/>
      <c r="DB293"/>
      <c r="DC293"/>
      <c r="DD293"/>
      <c r="DE293"/>
      <c r="DF293"/>
      <c r="DG293"/>
      <c r="DH293"/>
      <c r="DI293"/>
      <c r="DJ293"/>
      <c r="DK293"/>
      <c r="DL293"/>
      <c r="DM293"/>
      <c r="DN293"/>
      <c r="DO293"/>
      <c r="DP293"/>
    </row>
    <row r="294" spans="33:120" ht="15" hidden="1" customHeight="1">
      <c r="AG294"/>
      <c r="AH294" s="175"/>
      <c r="AI294" s="175"/>
      <c r="AJ294" s="175"/>
      <c r="AK294" s="175"/>
      <c r="AL294" s="179" t="str">
        <f t="shared" si="8"/>
        <v/>
      </c>
      <c r="AM294" s="172" t="str">
        <f t="shared" si="9"/>
        <v/>
      </c>
      <c r="AN294"/>
      <c r="AO294"/>
      <c r="AP294">
        <v>292</v>
      </c>
      <c r="AQ294"/>
      <c r="AR294"/>
      <c r="AS294"/>
      <c r="AT294"/>
      <c r="AU294"/>
      <c r="AV294"/>
      <c r="AW294"/>
      <c r="AX294"/>
      <c r="AY294"/>
      <c r="AZ294"/>
      <c r="BA294"/>
      <c r="BB294"/>
      <c r="BC294"/>
      <c r="BD294"/>
      <c r="BE294"/>
      <c r="BF294"/>
      <c r="BG294"/>
      <c r="BH294"/>
      <c r="BI294"/>
      <c r="BJ294" t="s">
        <v>4936</v>
      </c>
      <c r="BK294"/>
      <c r="BL294"/>
      <c r="BM294"/>
      <c r="BN294"/>
      <c r="BO294"/>
      <c r="BP294"/>
      <c r="BQ294"/>
      <c r="BR294"/>
      <c r="BS294"/>
      <c r="BT294"/>
      <c r="BU294"/>
      <c r="BV294"/>
      <c r="BW294"/>
      <c r="BX294"/>
      <c r="BY294"/>
      <c r="BZ294"/>
      <c r="CA294"/>
      <c r="CB294"/>
      <c r="CC294"/>
      <c r="CD294"/>
      <c r="CE294"/>
      <c r="CF294"/>
      <c r="CG294"/>
      <c r="CH294"/>
      <c r="CI294"/>
      <c r="CJ294"/>
      <c r="CK294"/>
      <c r="CL294"/>
      <c r="CM294"/>
      <c r="CN294"/>
      <c r="CO294"/>
      <c r="CP294"/>
      <c r="CQ294"/>
      <c r="CR294"/>
      <c r="CS294" t="s">
        <v>4937</v>
      </c>
      <c r="CT294"/>
      <c r="CU294"/>
      <c r="CV294"/>
      <c r="CW294"/>
      <c r="CX294"/>
      <c r="CY294"/>
      <c r="CZ294"/>
      <c r="DA294"/>
      <c r="DB294"/>
      <c r="DC294"/>
      <c r="DD294"/>
      <c r="DE294"/>
      <c r="DF294"/>
      <c r="DG294"/>
      <c r="DH294"/>
      <c r="DI294"/>
      <c r="DJ294"/>
      <c r="DK294"/>
      <c r="DL294"/>
      <c r="DM294"/>
      <c r="DN294"/>
      <c r="DO294"/>
      <c r="DP294"/>
    </row>
    <row r="295" spans="33:120" ht="15" hidden="1" customHeight="1">
      <c r="AG295"/>
      <c r="AH295" s="175"/>
      <c r="AI295" s="175"/>
      <c r="AJ295" s="175"/>
      <c r="AK295" s="175"/>
      <c r="AL295" s="179" t="str">
        <f t="shared" si="8"/>
        <v/>
      </c>
      <c r="AM295" s="172" t="str">
        <f t="shared" si="9"/>
        <v/>
      </c>
      <c r="AN295"/>
      <c r="AO295"/>
      <c r="AP295">
        <v>293</v>
      </c>
      <c r="AQ295"/>
      <c r="AR295"/>
      <c r="AS295"/>
      <c r="AT295"/>
      <c r="AU295"/>
      <c r="AV295"/>
      <c r="AW295"/>
      <c r="AX295"/>
      <c r="AY295"/>
      <c r="AZ295"/>
      <c r="BA295"/>
      <c r="BB295"/>
      <c r="BC295"/>
      <c r="BD295"/>
      <c r="BE295"/>
      <c r="BF295"/>
      <c r="BG295"/>
      <c r="BH295"/>
      <c r="BI295"/>
      <c r="BJ295" t="s">
        <v>4938</v>
      </c>
      <c r="BK295"/>
      <c r="BL295"/>
      <c r="BM295"/>
      <c r="BN295"/>
      <c r="BO295"/>
      <c r="BP295"/>
      <c r="BQ295"/>
      <c r="BR295"/>
      <c r="BS295"/>
      <c r="BT295"/>
      <c r="BU295"/>
      <c r="BV295"/>
      <c r="BW295"/>
      <c r="BX295"/>
      <c r="BY295"/>
      <c r="BZ295"/>
      <c r="CA295"/>
      <c r="CB295"/>
      <c r="CC295"/>
      <c r="CD295"/>
      <c r="CE295"/>
      <c r="CF295"/>
      <c r="CG295"/>
      <c r="CH295"/>
      <c r="CI295"/>
      <c r="CJ295"/>
      <c r="CK295"/>
      <c r="CL295"/>
      <c r="CM295"/>
      <c r="CN295"/>
      <c r="CO295"/>
      <c r="CP295"/>
      <c r="CQ295"/>
      <c r="CR295"/>
      <c r="CS295" t="s">
        <v>4939</v>
      </c>
      <c r="CT295"/>
      <c r="CU295"/>
      <c r="CV295"/>
      <c r="CW295"/>
      <c r="CX295"/>
      <c r="CY295"/>
      <c r="CZ295"/>
      <c r="DA295"/>
      <c r="DB295"/>
      <c r="DC295"/>
      <c r="DD295"/>
      <c r="DE295"/>
      <c r="DF295"/>
      <c r="DG295"/>
      <c r="DH295"/>
      <c r="DI295"/>
      <c r="DJ295"/>
      <c r="DK295"/>
      <c r="DL295"/>
      <c r="DM295"/>
      <c r="DN295"/>
      <c r="DO295"/>
      <c r="DP295"/>
    </row>
    <row r="296" spans="33:120" ht="15" hidden="1" customHeight="1">
      <c r="AG296"/>
      <c r="AH296" s="175"/>
      <c r="AI296" s="175"/>
      <c r="AJ296" s="175"/>
      <c r="AK296" s="175"/>
      <c r="AL296" s="179" t="str">
        <f t="shared" si="8"/>
        <v/>
      </c>
      <c r="AM296" s="172" t="str">
        <f t="shared" si="9"/>
        <v/>
      </c>
      <c r="AN296"/>
      <c r="AO296"/>
      <c r="AP296">
        <v>294</v>
      </c>
      <c r="AQ296"/>
      <c r="AR296"/>
      <c r="AS296"/>
      <c r="AT296"/>
      <c r="AU296"/>
      <c r="AV296"/>
      <c r="AW296"/>
      <c r="AX296"/>
      <c r="AY296"/>
      <c r="AZ296"/>
      <c r="BA296"/>
      <c r="BB296"/>
      <c r="BC296"/>
      <c r="BD296"/>
      <c r="BE296"/>
      <c r="BF296"/>
      <c r="BG296"/>
      <c r="BH296"/>
      <c r="BI296"/>
      <c r="BJ296" t="s">
        <v>4940</v>
      </c>
      <c r="BK296"/>
      <c r="BL296"/>
      <c r="BM296"/>
      <c r="BN296"/>
      <c r="BO296"/>
      <c r="BP296"/>
      <c r="BQ296"/>
      <c r="BR296"/>
      <c r="BS296"/>
      <c r="BT296"/>
      <c r="BU296"/>
      <c r="BV296"/>
      <c r="BW296"/>
      <c r="BX296"/>
      <c r="BY296"/>
      <c r="BZ296"/>
      <c r="CA296"/>
      <c r="CB296"/>
      <c r="CC296"/>
      <c r="CD296"/>
      <c r="CE296"/>
      <c r="CF296"/>
      <c r="CG296"/>
      <c r="CH296"/>
      <c r="CI296"/>
      <c r="CJ296"/>
      <c r="CK296"/>
      <c r="CL296"/>
      <c r="CM296"/>
      <c r="CN296"/>
      <c r="CO296"/>
      <c r="CP296"/>
      <c r="CQ296"/>
      <c r="CR296"/>
      <c r="CS296" t="s">
        <v>4941</v>
      </c>
      <c r="CT296"/>
      <c r="CU296"/>
      <c r="CV296"/>
      <c r="CW296"/>
      <c r="CX296"/>
      <c r="CY296"/>
      <c r="CZ296"/>
      <c r="DA296"/>
      <c r="DB296"/>
      <c r="DC296"/>
      <c r="DD296"/>
      <c r="DE296"/>
      <c r="DF296"/>
      <c r="DG296"/>
      <c r="DH296"/>
      <c r="DI296"/>
      <c r="DJ296"/>
      <c r="DK296"/>
      <c r="DL296"/>
      <c r="DM296"/>
      <c r="DN296"/>
      <c r="DO296"/>
      <c r="DP296"/>
    </row>
    <row r="297" spans="33:120" ht="15" hidden="1" customHeight="1">
      <c r="AG297"/>
      <c r="AH297" s="175"/>
      <c r="AI297" s="175"/>
      <c r="AJ297" s="175"/>
      <c r="AK297" s="175"/>
      <c r="AL297" s="179" t="str">
        <f t="shared" si="8"/>
        <v/>
      </c>
      <c r="AM297" s="172" t="str">
        <f t="shared" si="9"/>
        <v/>
      </c>
      <c r="AN297"/>
      <c r="AO297"/>
      <c r="AP297">
        <v>295</v>
      </c>
      <c r="AQ297"/>
      <c r="AR297"/>
      <c r="AS297"/>
      <c r="AT297"/>
      <c r="AU297"/>
      <c r="AV297"/>
      <c r="AW297"/>
      <c r="AX297"/>
      <c r="AY297"/>
      <c r="AZ297"/>
      <c r="BA297"/>
      <c r="BB297"/>
      <c r="BC297"/>
      <c r="BD297"/>
      <c r="BE297"/>
      <c r="BF297"/>
      <c r="BG297"/>
      <c r="BH297"/>
      <c r="BI297"/>
      <c r="BJ297" t="s">
        <v>4942</v>
      </c>
      <c r="BK297"/>
      <c r="BL297"/>
      <c r="BM297"/>
      <c r="BN297"/>
      <c r="BO297"/>
      <c r="BP297"/>
      <c r="BQ297"/>
      <c r="BR297"/>
      <c r="BS297"/>
      <c r="BT297"/>
      <c r="BU297"/>
      <c r="BV297"/>
      <c r="BW297"/>
      <c r="BX297"/>
      <c r="BY297"/>
      <c r="BZ297"/>
      <c r="CA297"/>
      <c r="CB297"/>
      <c r="CC297"/>
      <c r="CD297"/>
      <c r="CE297"/>
      <c r="CF297"/>
      <c r="CG297"/>
      <c r="CH297"/>
      <c r="CI297"/>
      <c r="CJ297"/>
      <c r="CK297"/>
      <c r="CL297"/>
      <c r="CM297"/>
      <c r="CN297"/>
      <c r="CO297"/>
      <c r="CP297"/>
      <c r="CQ297"/>
      <c r="CR297"/>
      <c r="CS297" t="s">
        <v>4943</v>
      </c>
      <c r="CT297"/>
      <c r="CU297"/>
      <c r="CV297"/>
      <c r="CW297"/>
      <c r="CX297"/>
      <c r="CY297"/>
      <c r="CZ297"/>
      <c r="DA297"/>
      <c r="DB297"/>
      <c r="DC297"/>
      <c r="DD297"/>
      <c r="DE297"/>
      <c r="DF297"/>
      <c r="DG297"/>
      <c r="DH297"/>
      <c r="DI297"/>
      <c r="DJ297"/>
      <c r="DK297"/>
      <c r="DL297"/>
      <c r="DM297"/>
      <c r="DN297"/>
      <c r="DO297"/>
      <c r="DP297"/>
    </row>
    <row r="298" spans="33:120" ht="15" hidden="1" customHeight="1">
      <c r="AG298"/>
      <c r="AH298" s="175"/>
      <c r="AI298" s="175"/>
      <c r="AJ298" s="175"/>
      <c r="AK298" s="175"/>
      <c r="AL298" s="179" t="str">
        <f t="shared" si="8"/>
        <v/>
      </c>
      <c r="AM298" s="172" t="str">
        <f t="shared" si="9"/>
        <v/>
      </c>
      <c r="AN298"/>
      <c r="AO298"/>
      <c r="AP298">
        <v>296</v>
      </c>
      <c r="AQ298"/>
      <c r="AR298"/>
      <c r="AS298"/>
      <c r="AT298"/>
      <c r="AU298"/>
      <c r="AV298"/>
      <c r="AW298"/>
      <c r="AX298"/>
      <c r="AY298"/>
      <c r="AZ298"/>
      <c r="BA298"/>
      <c r="BB298"/>
      <c r="BC298"/>
      <c r="BD298"/>
      <c r="BE298"/>
      <c r="BF298"/>
      <c r="BG298"/>
      <c r="BH298"/>
      <c r="BI298"/>
      <c r="BJ298" t="s">
        <v>4944</v>
      </c>
      <c r="BK298"/>
      <c r="BL298"/>
      <c r="BM298"/>
      <c r="BN298"/>
      <c r="BO298"/>
      <c r="BP298"/>
      <c r="BQ298"/>
      <c r="BR298"/>
      <c r="BS298"/>
      <c r="BT298"/>
      <c r="BU298"/>
      <c r="BV298"/>
      <c r="BW298"/>
      <c r="BX298"/>
      <c r="BY298"/>
      <c r="BZ298"/>
      <c r="CA298"/>
      <c r="CB298"/>
      <c r="CC298"/>
      <c r="CD298"/>
      <c r="CE298"/>
      <c r="CF298"/>
      <c r="CG298"/>
      <c r="CH298"/>
      <c r="CI298"/>
      <c r="CJ298"/>
      <c r="CK298"/>
      <c r="CL298"/>
      <c r="CM298"/>
      <c r="CN298"/>
      <c r="CO298"/>
      <c r="CP298"/>
      <c r="CQ298"/>
      <c r="CR298"/>
      <c r="CS298" t="s">
        <v>4945</v>
      </c>
      <c r="CT298"/>
      <c r="CU298"/>
      <c r="CV298"/>
      <c r="CW298"/>
      <c r="CX298"/>
      <c r="CY298"/>
      <c r="CZ298"/>
      <c r="DA298"/>
      <c r="DB298"/>
      <c r="DC298"/>
      <c r="DD298"/>
      <c r="DE298"/>
      <c r="DF298"/>
      <c r="DG298"/>
      <c r="DH298"/>
      <c r="DI298"/>
      <c r="DJ298"/>
      <c r="DK298"/>
      <c r="DL298"/>
      <c r="DM298"/>
      <c r="DN298"/>
      <c r="DO298"/>
      <c r="DP298"/>
    </row>
    <row r="299" spans="33:120" ht="15" hidden="1" customHeight="1">
      <c r="AG299"/>
      <c r="AH299" s="175"/>
      <c r="AI299" s="175"/>
      <c r="AJ299" s="175"/>
      <c r="AK299" s="175"/>
      <c r="AL299" s="179" t="str">
        <f t="shared" si="8"/>
        <v/>
      </c>
      <c r="AM299" s="172" t="str">
        <f t="shared" si="9"/>
        <v/>
      </c>
      <c r="AN299"/>
      <c r="AO299"/>
      <c r="AP299">
        <v>297</v>
      </c>
      <c r="AQ299"/>
      <c r="AR299"/>
      <c r="AS299"/>
      <c r="AT299"/>
      <c r="AU299"/>
      <c r="AV299"/>
      <c r="AW299"/>
      <c r="AX299"/>
      <c r="AY299"/>
      <c r="AZ299"/>
      <c r="BA299"/>
      <c r="BB299"/>
      <c r="BC299"/>
      <c r="BD299"/>
      <c r="BE299"/>
      <c r="BF299"/>
      <c r="BG299"/>
      <c r="BH299"/>
      <c r="BI299"/>
      <c r="BJ299" t="s">
        <v>4946</v>
      </c>
      <c r="BK299"/>
      <c r="BL299"/>
      <c r="BM299"/>
      <c r="BN299"/>
      <c r="BO299"/>
      <c r="BP299"/>
      <c r="BQ299"/>
      <c r="BR299"/>
      <c r="BS299"/>
      <c r="BT299"/>
      <c r="BU299"/>
      <c r="BV299"/>
      <c r="BW299"/>
      <c r="BX299"/>
      <c r="BY299"/>
      <c r="BZ299"/>
      <c r="CA299"/>
      <c r="CB299"/>
      <c r="CC299"/>
      <c r="CD299"/>
      <c r="CE299"/>
      <c r="CF299"/>
      <c r="CG299"/>
      <c r="CH299"/>
      <c r="CI299"/>
      <c r="CJ299"/>
      <c r="CK299"/>
      <c r="CL299"/>
      <c r="CM299"/>
      <c r="CN299"/>
      <c r="CO299"/>
      <c r="CP299"/>
      <c r="CQ299"/>
      <c r="CR299"/>
      <c r="CS299" t="s">
        <v>4947</v>
      </c>
      <c r="CT299"/>
      <c r="CU299"/>
      <c r="CV299"/>
      <c r="CW299"/>
      <c r="CX299"/>
      <c r="CY299"/>
      <c r="CZ299"/>
      <c r="DA299"/>
      <c r="DB299"/>
      <c r="DC299"/>
      <c r="DD299"/>
      <c r="DE299"/>
      <c r="DF299"/>
      <c r="DG299"/>
      <c r="DH299"/>
      <c r="DI299"/>
      <c r="DJ299"/>
      <c r="DK299"/>
      <c r="DL299"/>
      <c r="DM299"/>
      <c r="DN299"/>
      <c r="DO299"/>
      <c r="DP299"/>
    </row>
    <row r="300" spans="33:120" ht="15" hidden="1" customHeight="1">
      <c r="AG300"/>
      <c r="AH300" s="175"/>
      <c r="AI300" s="175"/>
      <c r="AJ300" s="175"/>
      <c r="AK300" s="175"/>
      <c r="AL300" s="179" t="str">
        <f t="shared" si="8"/>
        <v/>
      </c>
      <c r="AM300" s="172" t="str">
        <f t="shared" si="9"/>
        <v/>
      </c>
      <c r="AN300"/>
      <c r="AO300"/>
      <c r="AP300">
        <v>298</v>
      </c>
      <c r="AQ300"/>
      <c r="AR300"/>
      <c r="AS300"/>
      <c r="AT300"/>
      <c r="AU300"/>
      <c r="AV300"/>
      <c r="AW300"/>
      <c r="AX300"/>
      <c r="AY300"/>
      <c r="AZ300"/>
      <c r="BA300"/>
      <c r="BB300"/>
      <c r="BC300"/>
      <c r="BD300"/>
      <c r="BE300"/>
      <c r="BF300"/>
      <c r="BG300"/>
      <c r="BH300"/>
      <c r="BI300"/>
      <c r="BJ300" t="s">
        <v>4948</v>
      </c>
      <c r="BK300"/>
      <c r="BL300"/>
      <c r="BM300"/>
      <c r="BN300"/>
      <c r="BO300"/>
      <c r="BP300"/>
      <c r="BQ300"/>
      <c r="BR300"/>
      <c r="BS300"/>
      <c r="BT300"/>
      <c r="BU300"/>
      <c r="BV300"/>
      <c r="BW300"/>
      <c r="BX300"/>
      <c r="BY300"/>
      <c r="BZ300"/>
      <c r="CA300"/>
      <c r="CB300"/>
      <c r="CC300"/>
      <c r="CD300"/>
      <c r="CE300"/>
      <c r="CF300"/>
      <c r="CG300"/>
      <c r="CH300"/>
      <c r="CI300"/>
      <c r="CJ300"/>
      <c r="CK300"/>
      <c r="CL300"/>
      <c r="CM300"/>
      <c r="CN300"/>
      <c r="CO300"/>
      <c r="CP300"/>
      <c r="CQ300"/>
      <c r="CR300"/>
      <c r="CS300" t="s">
        <v>4949</v>
      </c>
      <c r="CT300"/>
      <c r="CU300"/>
      <c r="CV300"/>
      <c r="CW300"/>
      <c r="CX300"/>
      <c r="CY300"/>
      <c r="CZ300"/>
      <c r="DA300"/>
      <c r="DB300"/>
      <c r="DC300"/>
      <c r="DD300"/>
      <c r="DE300"/>
      <c r="DF300"/>
      <c r="DG300"/>
      <c r="DH300"/>
      <c r="DI300"/>
      <c r="DJ300"/>
      <c r="DK300"/>
      <c r="DL300"/>
      <c r="DM300"/>
      <c r="DN300"/>
      <c r="DO300"/>
      <c r="DP300"/>
    </row>
    <row r="301" spans="33:120" ht="15" hidden="1" customHeight="1">
      <c r="AG301"/>
      <c r="AH301" s="175"/>
      <c r="AI301" s="175"/>
      <c r="AJ301" s="175"/>
      <c r="AK301" s="175"/>
      <c r="AL301" s="179" t="str">
        <f t="shared" si="8"/>
        <v/>
      </c>
      <c r="AM301" s="172" t="str">
        <f t="shared" si="9"/>
        <v/>
      </c>
      <c r="AN301"/>
      <c r="AO301"/>
      <c r="AP301">
        <v>299</v>
      </c>
      <c r="AQ301"/>
      <c r="AR301"/>
      <c r="AS301"/>
      <c r="AT301"/>
      <c r="AU301"/>
      <c r="AV301"/>
      <c r="AW301"/>
      <c r="AX301"/>
      <c r="AY301"/>
      <c r="AZ301"/>
      <c r="BA301"/>
      <c r="BB301"/>
      <c r="BC301"/>
      <c r="BD301"/>
      <c r="BE301"/>
      <c r="BF301"/>
      <c r="BG301"/>
      <c r="BH301"/>
      <c r="BI301"/>
      <c r="BJ301" t="s">
        <v>4950</v>
      </c>
      <c r="BK301"/>
      <c r="BL301"/>
      <c r="BM301"/>
      <c r="BN301"/>
      <c r="BO301"/>
      <c r="BP301"/>
      <c r="BQ301"/>
      <c r="BR301"/>
      <c r="BS301"/>
      <c r="BT301"/>
      <c r="BU301"/>
      <c r="BV301"/>
      <c r="BW301"/>
      <c r="BX301"/>
      <c r="BY301"/>
      <c r="BZ301"/>
      <c r="CA301"/>
      <c r="CB301"/>
      <c r="CC301"/>
      <c r="CD301"/>
      <c r="CE301"/>
      <c r="CF301"/>
      <c r="CG301"/>
      <c r="CH301"/>
      <c r="CI301"/>
      <c r="CJ301"/>
      <c r="CK301"/>
      <c r="CL301"/>
      <c r="CM301"/>
      <c r="CN301"/>
      <c r="CO301"/>
      <c r="CP301"/>
      <c r="CQ301"/>
      <c r="CR301"/>
      <c r="CS301" t="s">
        <v>4951</v>
      </c>
      <c r="CT301"/>
      <c r="CU301"/>
      <c r="CV301"/>
      <c r="CW301"/>
      <c r="CX301"/>
      <c r="CY301"/>
      <c r="CZ301"/>
      <c r="DA301"/>
      <c r="DB301"/>
      <c r="DC301"/>
      <c r="DD301"/>
      <c r="DE301"/>
      <c r="DF301"/>
      <c r="DG301"/>
      <c r="DH301"/>
      <c r="DI301"/>
      <c r="DJ301"/>
      <c r="DK301"/>
      <c r="DL301"/>
      <c r="DM301"/>
      <c r="DN301"/>
      <c r="DO301"/>
      <c r="DP301"/>
    </row>
    <row r="302" spans="33:120" ht="15" hidden="1" customHeight="1">
      <c r="AG302"/>
      <c r="AH302" s="175"/>
      <c r="AI302" s="175"/>
      <c r="AJ302" s="175"/>
      <c r="AK302" s="175"/>
      <c r="AL302" s="179" t="str">
        <f t="shared" si="8"/>
        <v/>
      </c>
      <c r="AM302" s="172" t="str">
        <f t="shared" si="9"/>
        <v/>
      </c>
      <c r="AN302"/>
      <c r="AO302"/>
      <c r="AP302">
        <v>300</v>
      </c>
      <c r="AQ302"/>
      <c r="AR302"/>
      <c r="AS302"/>
      <c r="AT302"/>
      <c r="AU302"/>
      <c r="AV302"/>
      <c r="AW302"/>
      <c r="AX302"/>
      <c r="AY302"/>
      <c r="AZ302"/>
      <c r="BA302"/>
      <c r="BB302"/>
      <c r="BC302"/>
      <c r="BD302"/>
      <c r="BE302"/>
      <c r="BF302"/>
      <c r="BG302"/>
      <c r="BH302"/>
      <c r="BI302"/>
      <c r="BJ302" t="s">
        <v>4952</v>
      </c>
      <c r="BK302"/>
      <c r="BL302"/>
      <c r="BM302"/>
      <c r="BN302"/>
      <c r="BO302"/>
      <c r="BP302"/>
      <c r="BQ302"/>
      <c r="BR302"/>
      <c r="BS302"/>
      <c r="BT302"/>
      <c r="BU302"/>
      <c r="BV302"/>
      <c r="BW302"/>
      <c r="BX302"/>
      <c r="BY302"/>
      <c r="BZ302"/>
      <c r="CA302"/>
      <c r="CB302"/>
      <c r="CC302"/>
      <c r="CD302"/>
      <c r="CE302"/>
      <c r="CF302"/>
      <c r="CG302"/>
      <c r="CH302"/>
      <c r="CI302"/>
      <c r="CJ302"/>
      <c r="CK302"/>
      <c r="CL302"/>
      <c r="CM302"/>
      <c r="CN302"/>
      <c r="CO302"/>
      <c r="CP302"/>
      <c r="CQ302"/>
      <c r="CR302"/>
      <c r="CS302" t="s">
        <v>4953</v>
      </c>
      <c r="CT302"/>
      <c r="CU302"/>
      <c r="CV302"/>
      <c r="CW302"/>
      <c r="CX302"/>
      <c r="CY302"/>
      <c r="CZ302"/>
      <c r="DA302"/>
      <c r="DB302"/>
      <c r="DC302"/>
      <c r="DD302"/>
      <c r="DE302"/>
      <c r="DF302"/>
      <c r="DG302"/>
      <c r="DH302"/>
      <c r="DI302"/>
      <c r="DJ302"/>
      <c r="DK302"/>
      <c r="DL302"/>
      <c r="DM302"/>
      <c r="DN302"/>
      <c r="DO302"/>
      <c r="DP302"/>
    </row>
    <row r="303" spans="33:120" ht="15" hidden="1" customHeight="1">
      <c r="AG303"/>
      <c r="AH303" s="175"/>
      <c r="AI303" s="175"/>
      <c r="AJ303" s="175"/>
      <c r="AK303" s="175"/>
      <c r="AL303" s="179" t="str">
        <f t="shared" si="8"/>
        <v/>
      </c>
      <c r="AM303" s="172" t="str">
        <f t="shared" si="9"/>
        <v/>
      </c>
      <c r="AN303"/>
      <c r="AO303"/>
      <c r="AP303">
        <v>301</v>
      </c>
      <c r="AQ303"/>
      <c r="AR303"/>
      <c r="AS303"/>
      <c r="AT303"/>
      <c r="AU303"/>
      <c r="AV303"/>
      <c r="AW303"/>
      <c r="AX303"/>
      <c r="AY303"/>
      <c r="AZ303"/>
      <c r="BA303"/>
      <c r="BB303"/>
      <c r="BC303"/>
      <c r="BD303"/>
      <c r="BE303"/>
      <c r="BF303"/>
      <c r="BG303"/>
      <c r="BH303"/>
      <c r="BI303"/>
      <c r="BJ303" t="s">
        <v>4954</v>
      </c>
      <c r="BK303"/>
      <c r="BL303"/>
      <c r="BM303"/>
      <c r="BN303"/>
      <c r="BO303"/>
      <c r="BP303"/>
      <c r="BQ303"/>
      <c r="BR303"/>
      <c r="BS303"/>
      <c r="BT303"/>
      <c r="BU303"/>
      <c r="BV303"/>
      <c r="BW303"/>
      <c r="BX303"/>
      <c r="BY303"/>
      <c r="BZ303"/>
      <c r="CA303"/>
      <c r="CB303"/>
      <c r="CC303"/>
      <c r="CD303"/>
      <c r="CE303"/>
      <c r="CF303"/>
      <c r="CG303"/>
      <c r="CH303"/>
      <c r="CI303"/>
      <c r="CJ303"/>
      <c r="CK303"/>
      <c r="CL303"/>
      <c r="CM303"/>
      <c r="CN303"/>
      <c r="CO303"/>
      <c r="CP303"/>
      <c r="CQ303"/>
      <c r="CR303"/>
      <c r="CS303" t="s">
        <v>4955</v>
      </c>
      <c r="CT303"/>
      <c r="CU303"/>
      <c r="CV303"/>
      <c r="CW303"/>
      <c r="CX303"/>
      <c r="CY303"/>
      <c r="CZ303"/>
      <c r="DA303"/>
      <c r="DB303"/>
      <c r="DC303"/>
      <c r="DD303"/>
      <c r="DE303"/>
      <c r="DF303"/>
      <c r="DG303"/>
      <c r="DH303"/>
      <c r="DI303"/>
      <c r="DJ303"/>
      <c r="DK303"/>
      <c r="DL303"/>
      <c r="DM303"/>
      <c r="DN303"/>
      <c r="DO303"/>
      <c r="DP303"/>
    </row>
    <row r="304" spans="33:120" ht="15" hidden="1" customHeight="1">
      <c r="AG304"/>
      <c r="AH304" s="175"/>
      <c r="AI304" s="175"/>
      <c r="AJ304" s="175"/>
      <c r="AK304" s="175"/>
      <c r="AL304" s="179" t="str">
        <f t="shared" si="8"/>
        <v/>
      </c>
      <c r="AM304" s="172" t="str">
        <f t="shared" si="9"/>
        <v/>
      </c>
      <c r="AN304"/>
      <c r="AO304"/>
      <c r="AP304">
        <v>302</v>
      </c>
      <c r="AQ304"/>
      <c r="AR304"/>
      <c r="AS304"/>
      <c r="AT304"/>
      <c r="AU304"/>
      <c r="AV304"/>
      <c r="AW304"/>
      <c r="AX304"/>
      <c r="AY304"/>
      <c r="AZ304"/>
      <c r="BA304"/>
      <c r="BB304"/>
      <c r="BC304"/>
      <c r="BD304"/>
      <c r="BE304"/>
      <c r="BF304"/>
      <c r="BG304"/>
      <c r="BH304"/>
      <c r="BI304"/>
      <c r="BJ304" t="s">
        <v>4956</v>
      </c>
      <c r="BK304"/>
      <c r="BL304"/>
      <c r="BM304"/>
      <c r="BN304"/>
      <c r="BO304"/>
      <c r="BP304"/>
      <c r="BQ304"/>
      <c r="BR304"/>
      <c r="BS304"/>
      <c r="BT304"/>
      <c r="BU304"/>
      <c r="BV304"/>
      <c r="BW304"/>
      <c r="BX304"/>
      <c r="BY304"/>
      <c r="BZ304"/>
      <c r="CA304"/>
      <c r="CB304"/>
      <c r="CC304"/>
      <c r="CD304"/>
      <c r="CE304"/>
      <c r="CF304"/>
      <c r="CG304"/>
      <c r="CH304"/>
      <c r="CI304"/>
      <c r="CJ304"/>
      <c r="CK304"/>
      <c r="CL304"/>
      <c r="CM304"/>
      <c r="CN304"/>
      <c r="CO304"/>
      <c r="CP304"/>
      <c r="CQ304"/>
      <c r="CR304"/>
      <c r="CS304" t="s">
        <v>4957</v>
      </c>
      <c r="CT304"/>
      <c r="CU304"/>
      <c r="CV304"/>
      <c r="CW304"/>
      <c r="CX304"/>
      <c r="CY304"/>
      <c r="CZ304"/>
      <c r="DA304"/>
      <c r="DB304"/>
      <c r="DC304"/>
      <c r="DD304"/>
      <c r="DE304"/>
      <c r="DF304"/>
      <c r="DG304"/>
      <c r="DH304"/>
      <c r="DI304"/>
      <c r="DJ304"/>
      <c r="DK304"/>
      <c r="DL304"/>
      <c r="DM304"/>
      <c r="DN304"/>
      <c r="DO304"/>
      <c r="DP304"/>
    </row>
    <row r="305" spans="33:120" ht="15" hidden="1" customHeight="1">
      <c r="AG305"/>
      <c r="AH305" s="175"/>
      <c r="AI305" s="175"/>
      <c r="AJ305" s="175"/>
      <c r="AK305" s="175"/>
      <c r="AL305" s="179" t="str">
        <f t="shared" si="8"/>
        <v/>
      </c>
      <c r="AM305" s="172" t="str">
        <f t="shared" si="9"/>
        <v/>
      </c>
      <c r="AN305"/>
      <c r="AO305"/>
      <c r="AP305">
        <v>303</v>
      </c>
      <c r="AQ305"/>
      <c r="AR305"/>
      <c r="AS305"/>
      <c r="AT305"/>
      <c r="AU305"/>
      <c r="AV305"/>
      <c r="AW305"/>
      <c r="AX305"/>
      <c r="AY305"/>
      <c r="AZ305"/>
      <c r="BA305"/>
      <c r="BB305"/>
      <c r="BC305"/>
      <c r="BD305"/>
      <c r="BE305"/>
      <c r="BF305"/>
      <c r="BG305"/>
      <c r="BH305"/>
      <c r="BI305"/>
      <c r="BJ305" t="s">
        <v>4958</v>
      </c>
      <c r="BK305"/>
      <c r="BL305"/>
      <c r="BM305"/>
      <c r="BN305"/>
      <c r="BO305"/>
      <c r="BP305"/>
      <c r="BQ305"/>
      <c r="BR305"/>
      <c r="BS305"/>
      <c r="BT305"/>
      <c r="BU305"/>
      <c r="BV305"/>
      <c r="BW305"/>
      <c r="BX305"/>
      <c r="BY305"/>
      <c r="BZ305"/>
      <c r="CA305"/>
      <c r="CB305"/>
      <c r="CC305"/>
      <c r="CD305"/>
      <c r="CE305"/>
      <c r="CF305"/>
      <c r="CG305"/>
      <c r="CH305"/>
      <c r="CI305"/>
      <c r="CJ305"/>
      <c r="CK305"/>
      <c r="CL305"/>
      <c r="CM305"/>
      <c r="CN305"/>
      <c r="CO305"/>
      <c r="CP305"/>
      <c r="CQ305"/>
      <c r="CR305"/>
      <c r="CS305" t="s">
        <v>4959</v>
      </c>
      <c r="CT305"/>
      <c r="CU305"/>
      <c r="CV305"/>
      <c r="CW305"/>
      <c r="CX305"/>
      <c r="CY305"/>
      <c r="CZ305"/>
      <c r="DA305"/>
      <c r="DB305"/>
      <c r="DC305"/>
      <c r="DD305"/>
      <c r="DE305"/>
      <c r="DF305"/>
      <c r="DG305"/>
      <c r="DH305"/>
      <c r="DI305"/>
      <c r="DJ305"/>
      <c r="DK305"/>
      <c r="DL305"/>
      <c r="DM305"/>
      <c r="DN305"/>
      <c r="DO305"/>
      <c r="DP305"/>
    </row>
    <row r="306" spans="33:120" ht="15" hidden="1" customHeight="1">
      <c r="AG306"/>
      <c r="AH306" s="175"/>
      <c r="AI306" s="175"/>
      <c r="AJ306" s="175"/>
      <c r="AK306" s="175"/>
      <c r="AL306" s="179" t="str">
        <f t="shared" si="8"/>
        <v/>
      </c>
      <c r="AM306" s="172" t="str">
        <f t="shared" si="9"/>
        <v/>
      </c>
      <c r="AN306"/>
      <c r="AO306"/>
      <c r="AP306">
        <v>304</v>
      </c>
      <c r="AQ306"/>
      <c r="AR306"/>
      <c r="AS306"/>
      <c r="AT306"/>
      <c r="AU306"/>
      <c r="AV306"/>
      <c r="AW306"/>
      <c r="AX306"/>
      <c r="AY306"/>
      <c r="AZ306"/>
      <c r="BA306"/>
      <c r="BB306"/>
      <c r="BC306"/>
      <c r="BD306"/>
      <c r="BE306"/>
      <c r="BF306"/>
      <c r="BG306"/>
      <c r="BH306"/>
      <c r="BI306"/>
      <c r="BJ306" t="s">
        <v>4960</v>
      </c>
      <c r="BK306"/>
      <c r="BL306"/>
      <c r="BM306"/>
      <c r="BN306"/>
      <c r="BO306"/>
      <c r="BP306"/>
      <c r="BQ306"/>
      <c r="BR306"/>
      <c r="BS306"/>
      <c r="BT306"/>
      <c r="BU306"/>
      <c r="BV306"/>
      <c r="BW306"/>
      <c r="BX306"/>
      <c r="BY306"/>
      <c r="BZ306"/>
      <c r="CA306"/>
      <c r="CB306"/>
      <c r="CC306"/>
      <c r="CD306"/>
      <c r="CE306"/>
      <c r="CF306"/>
      <c r="CG306"/>
      <c r="CH306"/>
      <c r="CI306"/>
      <c r="CJ306"/>
      <c r="CK306"/>
      <c r="CL306"/>
      <c r="CM306"/>
      <c r="CN306"/>
      <c r="CO306"/>
      <c r="CP306"/>
      <c r="CQ306"/>
      <c r="CR306"/>
      <c r="CS306" t="s">
        <v>4961</v>
      </c>
      <c r="CT306"/>
      <c r="CU306"/>
      <c r="CV306"/>
      <c r="CW306"/>
      <c r="CX306"/>
      <c r="CY306"/>
      <c r="CZ306"/>
      <c r="DA306"/>
      <c r="DB306"/>
      <c r="DC306"/>
      <c r="DD306"/>
      <c r="DE306"/>
      <c r="DF306"/>
      <c r="DG306"/>
      <c r="DH306"/>
      <c r="DI306"/>
      <c r="DJ306"/>
      <c r="DK306"/>
      <c r="DL306"/>
      <c r="DM306"/>
      <c r="DN306"/>
      <c r="DO306"/>
      <c r="DP306"/>
    </row>
    <row r="307" spans="33:120" ht="15" hidden="1" customHeight="1">
      <c r="AG307"/>
      <c r="AH307" s="175"/>
      <c r="AI307" s="175"/>
      <c r="AJ307" s="175"/>
      <c r="AK307" s="175"/>
      <c r="AL307" s="179" t="str">
        <f t="shared" si="8"/>
        <v/>
      </c>
      <c r="AM307" s="172" t="str">
        <f t="shared" si="9"/>
        <v/>
      </c>
      <c r="AN307"/>
      <c r="AO307"/>
      <c r="AP307">
        <v>305</v>
      </c>
      <c r="AQ307"/>
      <c r="AR307"/>
      <c r="AS307"/>
      <c r="AT307"/>
      <c r="AU307"/>
      <c r="AV307"/>
      <c r="AW307"/>
      <c r="AX307"/>
      <c r="AY307"/>
      <c r="AZ307"/>
      <c r="BA307"/>
      <c r="BB307"/>
      <c r="BC307"/>
      <c r="BD307"/>
      <c r="BE307"/>
      <c r="BF307"/>
      <c r="BG307"/>
      <c r="BH307"/>
      <c r="BI307"/>
      <c r="BJ307" t="s">
        <v>4962</v>
      </c>
      <c r="BK307"/>
      <c r="BL307"/>
      <c r="BM307"/>
      <c r="BN307"/>
      <c r="BO307"/>
      <c r="BP307"/>
      <c r="BQ307"/>
      <c r="BR307"/>
      <c r="BS307"/>
      <c r="BT307"/>
      <c r="BU307"/>
      <c r="BV307"/>
      <c r="BW307"/>
      <c r="BX307"/>
      <c r="BY307"/>
      <c r="BZ307"/>
      <c r="CA307"/>
      <c r="CB307"/>
      <c r="CC307"/>
      <c r="CD307"/>
      <c r="CE307"/>
      <c r="CF307"/>
      <c r="CG307"/>
      <c r="CH307"/>
      <c r="CI307"/>
      <c r="CJ307"/>
      <c r="CK307"/>
      <c r="CL307"/>
      <c r="CM307"/>
      <c r="CN307"/>
      <c r="CO307"/>
      <c r="CP307"/>
      <c r="CQ307"/>
      <c r="CR307"/>
      <c r="CS307" t="s">
        <v>4963</v>
      </c>
      <c r="CT307"/>
      <c r="CU307"/>
      <c r="CV307"/>
      <c r="CW307"/>
      <c r="CX307"/>
      <c r="CY307"/>
      <c r="CZ307"/>
      <c r="DA307"/>
      <c r="DB307"/>
      <c r="DC307"/>
      <c r="DD307"/>
      <c r="DE307"/>
      <c r="DF307"/>
      <c r="DG307"/>
      <c r="DH307"/>
      <c r="DI307"/>
      <c r="DJ307"/>
      <c r="DK307"/>
      <c r="DL307"/>
      <c r="DM307"/>
      <c r="DN307"/>
      <c r="DO307"/>
      <c r="DP307"/>
    </row>
    <row r="308" spans="33:120" ht="15" hidden="1" customHeight="1">
      <c r="AG308"/>
      <c r="AH308" s="175"/>
      <c r="AI308" s="175"/>
      <c r="AJ308" s="175"/>
      <c r="AK308" s="175"/>
      <c r="AL308" s="179" t="str">
        <f t="shared" si="8"/>
        <v/>
      </c>
      <c r="AM308" s="172" t="str">
        <f t="shared" si="9"/>
        <v/>
      </c>
      <c r="AN308"/>
      <c r="AO308"/>
      <c r="AP308">
        <v>306</v>
      </c>
      <c r="AQ308"/>
      <c r="AR308"/>
      <c r="AS308"/>
      <c r="AT308"/>
      <c r="AU308"/>
      <c r="AV308"/>
      <c r="AW308"/>
      <c r="AX308"/>
      <c r="AY308"/>
      <c r="AZ308"/>
      <c r="BA308"/>
      <c r="BB308"/>
      <c r="BC308"/>
      <c r="BD308"/>
      <c r="BE308"/>
      <c r="BF308"/>
      <c r="BG308"/>
      <c r="BH308"/>
      <c r="BI308"/>
      <c r="BJ308" t="s">
        <v>4964</v>
      </c>
      <c r="BK308"/>
      <c r="BL308"/>
      <c r="BM308"/>
      <c r="BN308"/>
      <c r="BO308"/>
      <c r="BP308"/>
      <c r="BQ308"/>
      <c r="BR308"/>
      <c r="BS308"/>
      <c r="BT308"/>
      <c r="BU308"/>
      <c r="BV308"/>
      <c r="BW308"/>
      <c r="BX308"/>
      <c r="BY308"/>
      <c r="BZ308"/>
      <c r="CA308"/>
      <c r="CB308"/>
      <c r="CC308"/>
      <c r="CD308"/>
      <c r="CE308"/>
      <c r="CF308"/>
      <c r="CG308"/>
      <c r="CH308"/>
      <c r="CI308"/>
      <c r="CJ308"/>
      <c r="CK308"/>
      <c r="CL308"/>
      <c r="CM308"/>
      <c r="CN308"/>
      <c r="CO308"/>
      <c r="CP308"/>
      <c r="CQ308"/>
      <c r="CR308"/>
      <c r="CS308" t="s">
        <v>4965</v>
      </c>
      <c r="CT308"/>
      <c r="CU308"/>
      <c r="CV308"/>
      <c r="CW308"/>
      <c r="CX308"/>
      <c r="CY308"/>
      <c r="CZ308"/>
      <c r="DA308"/>
      <c r="DB308"/>
      <c r="DC308"/>
      <c r="DD308"/>
      <c r="DE308"/>
      <c r="DF308"/>
      <c r="DG308"/>
      <c r="DH308"/>
      <c r="DI308"/>
      <c r="DJ308"/>
      <c r="DK308"/>
      <c r="DL308"/>
      <c r="DM308"/>
      <c r="DN308"/>
      <c r="DO308"/>
      <c r="DP308"/>
    </row>
    <row r="309" spans="33:120" ht="15" hidden="1" customHeight="1">
      <c r="AG309"/>
      <c r="AH309" s="175"/>
      <c r="AI309" s="175"/>
      <c r="AJ309" s="175"/>
      <c r="AK309" s="175"/>
      <c r="AL309" s="179" t="str">
        <f t="shared" si="8"/>
        <v/>
      </c>
      <c r="AM309" s="172" t="str">
        <f t="shared" si="9"/>
        <v/>
      </c>
      <c r="AN309"/>
      <c r="AO309"/>
      <c r="AP309">
        <v>307</v>
      </c>
      <c r="AQ309"/>
      <c r="AR309"/>
      <c r="AS309"/>
      <c r="AT309"/>
      <c r="AU309"/>
      <c r="AV309"/>
      <c r="AW309"/>
      <c r="AX309"/>
      <c r="AY309"/>
      <c r="AZ309"/>
      <c r="BA309"/>
      <c r="BB309"/>
      <c r="BC309"/>
      <c r="BD309"/>
      <c r="BE309"/>
      <c r="BF309"/>
      <c r="BG309"/>
      <c r="BH309"/>
      <c r="BI309"/>
      <c r="BJ309" t="s">
        <v>4966</v>
      </c>
      <c r="BK309"/>
      <c r="BL309"/>
      <c r="BM309"/>
      <c r="BN309"/>
      <c r="BO309"/>
      <c r="BP309"/>
      <c r="BQ309"/>
      <c r="BR309"/>
      <c r="BS309"/>
      <c r="BT309"/>
      <c r="BU309"/>
      <c r="BV309"/>
      <c r="BW309"/>
      <c r="BX309"/>
      <c r="BY309"/>
      <c r="BZ309"/>
      <c r="CA309"/>
      <c r="CB309"/>
      <c r="CC309"/>
      <c r="CD309"/>
      <c r="CE309"/>
      <c r="CF309"/>
      <c r="CG309"/>
      <c r="CH309"/>
      <c r="CI309"/>
      <c r="CJ309"/>
      <c r="CK309"/>
      <c r="CL309"/>
      <c r="CM309"/>
      <c r="CN309"/>
      <c r="CO309"/>
      <c r="CP309"/>
      <c r="CQ309"/>
      <c r="CR309"/>
      <c r="CS309" t="s">
        <v>4967</v>
      </c>
      <c r="CT309"/>
      <c r="CU309"/>
      <c r="CV309"/>
      <c r="CW309"/>
      <c r="CX309"/>
      <c r="CY309"/>
      <c r="CZ309"/>
      <c r="DA309"/>
      <c r="DB309"/>
      <c r="DC309"/>
      <c r="DD309"/>
      <c r="DE309"/>
      <c r="DF309"/>
      <c r="DG309"/>
      <c r="DH309"/>
      <c r="DI309"/>
      <c r="DJ309"/>
      <c r="DK309"/>
      <c r="DL309"/>
      <c r="DM309"/>
      <c r="DN309"/>
      <c r="DO309"/>
      <c r="DP309"/>
    </row>
    <row r="310" spans="33:120" ht="15" hidden="1" customHeight="1">
      <c r="AG310"/>
      <c r="AH310" s="175"/>
      <c r="AI310" s="175"/>
      <c r="AJ310" s="175"/>
      <c r="AK310" s="175"/>
      <c r="AL310" s="179" t="str">
        <f t="shared" si="8"/>
        <v/>
      </c>
      <c r="AM310" s="172" t="str">
        <f t="shared" si="9"/>
        <v/>
      </c>
      <c r="AN310"/>
      <c r="AO310"/>
      <c r="AP310">
        <v>308</v>
      </c>
      <c r="AQ310"/>
      <c r="AR310"/>
      <c r="AS310"/>
      <c r="AT310"/>
      <c r="AU310"/>
      <c r="AV310"/>
      <c r="AW310"/>
      <c r="AX310"/>
      <c r="AY310"/>
      <c r="AZ310"/>
      <c r="BA310"/>
      <c r="BB310"/>
      <c r="BC310"/>
      <c r="BD310"/>
      <c r="BE310"/>
      <c r="BF310"/>
      <c r="BG310"/>
      <c r="BH310"/>
      <c r="BI310"/>
      <c r="BJ310" t="s">
        <v>4968</v>
      </c>
      <c r="BK310"/>
      <c r="BL310"/>
      <c r="BM310"/>
      <c r="BN310"/>
      <c r="BO310"/>
      <c r="BP310"/>
      <c r="BQ310"/>
      <c r="BR310"/>
      <c r="BS310"/>
      <c r="BT310"/>
      <c r="BU310"/>
      <c r="BV310"/>
      <c r="BW310"/>
      <c r="BX310"/>
      <c r="BY310"/>
      <c r="BZ310"/>
      <c r="CA310"/>
      <c r="CB310"/>
      <c r="CC310"/>
      <c r="CD310"/>
      <c r="CE310"/>
      <c r="CF310"/>
      <c r="CG310"/>
      <c r="CH310"/>
      <c r="CI310"/>
      <c r="CJ310"/>
      <c r="CK310"/>
      <c r="CL310"/>
      <c r="CM310"/>
      <c r="CN310"/>
      <c r="CO310"/>
      <c r="CP310"/>
      <c r="CQ310"/>
      <c r="CR310"/>
      <c r="CS310" t="s">
        <v>4969</v>
      </c>
      <c r="CT310"/>
      <c r="CU310"/>
      <c r="CV310"/>
      <c r="CW310"/>
      <c r="CX310"/>
      <c r="CY310"/>
      <c r="CZ310"/>
      <c r="DA310"/>
      <c r="DB310"/>
      <c r="DC310"/>
      <c r="DD310"/>
      <c r="DE310"/>
      <c r="DF310"/>
      <c r="DG310"/>
      <c r="DH310"/>
      <c r="DI310"/>
      <c r="DJ310"/>
      <c r="DK310"/>
      <c r="DL310"/>
      <c r="DM310"/>
      <c r="DN310"/>
      <c r="DO310"/>
      <c r="DP310"/>
    </row>
    <row r="311" spans="33:120" ht="15" hidden="1" customHeight="1">
      <c r="AG311"/>
      <c r="AH311" s="175"/>
      <c r="AI311" s="175"/>
      <c r="AJ311" s="175"/>
      <c r="AK311" s="175"/>
      <c r="AL311" s="179" t="str">
        <f t="shared" si="8"/>
        <v/>
      </c>
      <c r="AM311" s="172" t="str">
        <f t="shared" si="9"/>
        <v/>
      </c>
      <c r="AN311"/>
      <c r="AO311"/>
      <c r="AP311">
        <v>309</v>
      </c>
      <c r="AQ311"/>
      <c r="AR311"/>
      <c r="AS311"/>
      <c r="AT311"/>
      <c r="AU311"/>
      <c r="AV311"/>
      <c r="AW311"/>
      <c r="AX311"/>
      <c r="AY311"/>
      <c r="AZ311"/>
      <c r="BA311"/>
      <c r="BB311"/>
      <c r="BC311"/>
      <c r="BD311"/>
      <c r="BE311"/>
      <c r="BF311"/>
      <c r="BG311"/>
      <c r="BH311"/>
      <c r="BI311"/>
      <c r="BJ311" t="s">
        <v>4970</v>
      </c>
      <c r="BK311"/>
      <c r="BL311"/>
      <c r="BM311"/>
      <c r="BN311"/>
      <c r="BO311"/>
      <c r="BP311"/>
      <c r="BQ311"/>
      <c r="BR311"/>
      <c r="BS311"/>
      <c r="BT311"/>
      <c r="BU311"/>
      <c r="BV311"/>
      <c r="BW311"/>
      <c r="BX311"/>
      <c r="BY311"/>
      <c r="BZ311"/>
      <c r="CA311"/>
      <c r="CB311"/>
      <c r="CC311"/>
      <c r="CD311"/>
      <c r="CE311"/>
      <c r="CF311"/>
      <c r="CG311"/>
      <c r="CH311"/>
      <c r="CI311"/>
      <c r="CJ311"/>
      <c r="CK311"/>
      <c r="CL311"/>
      <c r="CM311"/>
      <c r="CN311"/>
      <c r="CO311"/>
      <c r="CP311"/>
      <c r="CQ311"/>
      <c r="CR311"/>
      <c r="CS311" t="s">
        <v>4971</v>
      </c>
      <c r="CT311"/>
      <c r="CU311"/>
      <c r="CV311"/>
      <c r="CW311"/>
      <c r="CX311"/>
      <c r="CY311"/>
      <c r="CZ311"/>
      <c r="DA311"/>
      <c r="DB311"/>
      <c r="DC311"/>
      <c r="DD311"/>
      <c r="DE311"/>
      <c r="DF311"/>
      <c r="DG311"/>
      <c r="DH311"/>
      <c r="DI311"/>
      <c r="DJ311"/>
      <c r="DK311"/>
      <c r="DL311"/>
      <c r="DM311"/>
      <c r="DN311"/>
      <c r="DO311"/>
      <c r="DP311"/>
    </row>
    <row r="312" spans="33:120" ht="15" hidden="1" customHeight="1">
      <c r="AG312"/>
      <c r="AH312" s="175"/>
      <c r="AI312" s="175"/>
      <c r="AJ312" s="175"/>
      <c r="AK312" s="175"/>
      <c r="AL312" s="179" t="str">
        <f t="shared" si="8"/>
        <v/>
      </c>
      <c r="AM312" s="172" t="str">
        <f t="shared" si="9"/>
        <v/>
      </c>
      <c r="AN312"/>
      <c r="AO312"/>
      <c r="AP312">
        <v>310</v>
      </c>
      <c r="AQ312"/>
      <c r="AR312"/>
      <c r="AS312"/>
      <c r="AT312"/>
      <c r="AU312"/>
      <c r="AV312"/>
      <c r="AW312"/>
      <c r="AX312"/>
      <c r="AY312"/>
      <c r="AZ312"/>
      <c r="BA312"/>
      <c r="BB312"/>
      <c r="BC312"/>
      <c r="BD312"/>
      <c r="BE312"/>
      <c r="BF312"/>
      <c r="BG312"/>
      <c r="BH312"/>
      <c r="BI312"/>
      <c r="BJ312" t="s">
        <v>4972</v>
      </c>
      <c r="BK312"/>
      <c r="BL312"/>
      <c r="BM312"/>
      <c r="BN312"/>
      <c r="BO312"/>
      <c r="BP312"/>
      <c r="BQ312"/>
      <c r="BR312"/>
      <c r="BS312"/>
      <c r="BT312"/>
      <c r="BU312"/>
      <c r="BV312"/>
      <c r="BW312"/>
      <c r="BX312"/>
      <c r="BY312"/>
      <c r="BZ312"/>
      <c r="CA312"/>
      <c r="CB312"/>
      <c r="CC312"/>
      <c r="CD312"/>
      <c r="CE312"/>
      <c r="CF312"/>
      <c r="CG312"/>
      <c r="CH312"/>
      <c r="CI312"/>
      <c r="CJ312"/>
      <c r="CK312"/>
      <c r="CL312"/>
      <c r="CM312"/>
      <c r="CN312"/>
      <c r="CO312"/>
      <c r="CP312"/>
      <c r="CQ312"/>
      <c r="CR312"/>
      <c r="CS312" t="s">
        <v>4973</v>
      </c>
      <c r="CT312"/>
      <c r="CU312"/>
      <c r="CV312"/>
      <c r="CW312"/>
      <c r="CX312"/>
      <c r="CY312"/>
      <c r="CZ312"/>
      <c r="DA312"/>
      <c r="DB312"/>
      <c r="DC312"/>
      <c r="DD312"/>
      <c r="DE312"/>
      <c r="DF312"/>
      <c r="DG312"/>
      <c r="DH312"/>
      <c r="DI312"/>
      <c r="DJ312"/>
      <c r="DK312"/>
      <c r="DL312"/>
      <c r="DM312"/>
      <c r="DN312"/>
      <c r="DO312"/>
      <c r="DP312"/>
    </row>
    <row r="313" spans="33:120" ht="15" hidden="1" customHeight="1">
      <c r="AG313"/>
      <c r="AH313" s="175"/>
      <c r="AI313" s="175"/>
      <c r="AJ313" s="175"/>
      <c r="AK313" s="175"/>
      <c r="AL313" s="179" t="str">
        <f t="shared" si="8"/>
        <v/>
      </c>
      <c r="AM313" s="172" t="str">
        <f t="shared" si="9"/>
        <v/>
      </c>
      <c r="AN313"/>
      <c r="AO313"/>
      <c r="AP313">
        <v>311</v>
      </c>
      <c r="AQ313"/>
      <c r="AR313"/>
      <c r="AS313"/>
      <c r="AT313"/>
      <c r="AU313"/>
      <c r="AV313"/>
      <c r="AW313"/>
      <c r="AX313"/>
      <c r="AY313"/>
      <c r="AZ313"/>
      <c r="BA313"/>
      <c r="BB313"/>
      <c r="BC313"/>
      <c r="BD313"/>
      <c r="BE313"/>
      <c r="BF313"/>
      <c r="BG313"/>
      <c r="BH313"/>
      <c r="BI313"/>
      <c r="BJ313" t="s">
        <v>4974</v>
      </c>
      <c r="BK313"/>
      <c r="BL313"/>
      <c r="BM313"/>
      <c r="BN313"/>
      <c r="BO313"/>
      <c r="BP313"/>
      <c r="BQ313"/>
      <c r="BR313"/>
      <c r="BS313"/>
      <c r="BT313"/>
      <c r="BU313"/>
      <c r="BV313"/>
      <c r="BW313"/>
      <c r="BX313"/>
      <c r="BY313"/>
      <c r="BZ313"/>
      <c r="CA313"/>
      <c r="CB313"/>
      <c r="CC313"/>
      <c r="CD313"/>
      <c r="CE313"/>
      <c r="CF313"/>
      <c r="CG313"/>
      <c r="CH313"/>
      <c r="CI313"/>
      <c r="CJ313"/>
      <c r="CK313"/>
      <c r="CL313"/>
      <c r="CM313"/>
      <c r="CN313"/>
      <c r="CO313"/>
      <c r="CP313"/>
      <c r="CQ313"/>
      <c r="CR313"/>
      <c r="CS313" t="s">
        <v>4975</v>
      </c>
      <c r="CT313"/>
      <c r="CU313"/>
      <c r="CV313"/>
      <c r="CW313"/>
      <c r="CX313"/>
      <c r="CY313"/>
      <c r="CZ313"/>
      <c r="DA313"/>
      <c r="DB313"/>
      <c r="DC313"/>
      <c r="DD313"/>
      <c r="DE313"/>
      <c r="DF313"/>
      <c r="DG313"/>
      <c r="DH313"/>
      <c r="DI313"/>
      <c r="DJ313"/>
      <c r="DK313"/>
      <c r="DL313"/>
      <c r="DM313"/>
      <c r="DN313"/>
      <c r="DO313"/>
      <c r="DP313"/>
    </row>
    <row r="314" spans="33:120" ht="15" hidden="1" customHeight="1">
      <c r="AG314"/>
      <c r="AH314" s="175"/>
      <c r="AI314" s="175"/>
      <c r="AJ314" s="175"/>
      <c r="AK314" s="175"/>
      <c r="AL314" s="179" t="str">
        <f t="shared" si="8"/>
        <v/>
      </c>
      <c r="AM314" s="172" t="str">
        <f t="shared" si="9"/>
        <v/>
      </c>
      <c r="AN314"/>
      <c r="AO314"/>
      <c r="AP314">
        <v>312</v>
      </c>
      <c r="AQ314"/>
      <c r="AR314"/>
      <c r="AS314"/>
      <c r="AT314"/>
      <c r="AU314"/>
      <c r="AV314"/>
      <c r="AW314"/>
      <c r="AX314"/>
      <c r="AY314"/>
      <c r="AZ314"/>
      <c r="BA314"/>
      <c r="BB314"/>
      <c r="BC314"/>
      <c r="BD314"/>
      <c r="BE314"/>
      <c r="BF314"/>
      <c r="BG314"/>
      <c r="BH314"/>
      <c r="BI314"/>
      <c r="BJ314" t="s">
        <v>4976</v>
      </c>
      <c r="BK314"/>
      <c r="BL314"/>
      <c r="BM314"/>
      <c r="BN314"/>
      <c r="BO314"/>
      <c r="BP314"/>
      <c r="BQ314"/>
      <c r="BR314"/>
      <c r="BS314"/>
      <c r="BT314"/>
      <c r="BU314"/>
      <c r="BV314"/>
      <c r="BW314"/>
      <c r="BX314"/>
      <c r="BY314"/>
      <c r="BZ314"/>
      <c r="CA314"/>
      <c r="CB314"/>
      <c r="CC314"/>
      <c r="CD314"/>
      <c r="CE314"/>
      <c r="CF314"/>
      <c r="CG314"/>
      <c r="CH314"/>
      <c r="CI314"/>
      <c r="CJ314"/>
      <c r="CK314"/>
      <c r="CL314"/>
      <c r="CM314"/>
      <c r="CN314"/>
      <c r="CO314"/>
      <c r="CP314"/>
      <c r="CQ314"/>
      <c r="CR314"/>
      <c r="CS314" t="s">
        <v>4977</v>
      </c>
      <c r="CT314"/>
      <c r="CU314"/>
      <c r="CV314"/>
      <c r="CW314"/>
      <c r="CX314"/>
      <c r="CY314"/>
      <c r="CZ314"/>
      <c r="DA314"/>
      <c r="DB314"/>
      <c r="DC314"/>
      <c r="DD314"/>
      <c r="DE314"/>
      <c r="DF314"/>
      <c r="DG314"/>
      <c r="DH314"/>
      <c r="DI314"/>
      <c r="DJ314"/>
      <c r="DK314"/>
      <c r="DL314"/>
      <c r="DM314"/>
      <c r="DN314"/>
      <c r="DO314"/>
      <c r="DP314"/>
    </row>
    <row r="315" spans="33:120" ht="15" hidden="1" customHeight="1">
      <c r="AG315"/>
      <c r="AH315" s="175"/>
      <c r="AI315" s="175"/>
      <c r="AJ315" s="175"/>
      <c r="AK315" s="175"/>
      <c r="AL315" s="179" t="str">
        <f t="shared" si="8"/>
        <v/>
      </c>
      <c r="AM315" s="172" t="str">
        <f t="shared" si="9"/>
        <v/>
      </c>
      <c r="AN315"/>
      <c r="AO315"/>
      <c r="AP315">
        <v>313</v>
      </c>
      <c r="AQ315"/>
      <c r="AR315"/>
      <c r="AS315"/>
      <c r="AT315"/>
      <c r="AU315"/>
      <c r="AV315"/>
      <c r="AW315"/>
      <c r="AX315"/>
      <c r="AY315"/>
      <c r="AZ315"/>
      <c r="BA315"/>
      <c r="BB315"/>
      <c r="BC315"/>
      <c r="BD315"/>
      <c r="BE315"/>
      <c r="BF315"/>
      <c r="BG315"/>
      <c r="BH315"/>
      <c r="BI315"/>
      <c r="BJ315" t="s">
        <v>4978</v>
      </c>
      <c r="BK315"/>
      <c r="BL315"/>
      <c r="BM315"/>
      <c r="BN315"/>
      <c r="BO315"/>
      <c r="BP315"/>
      <c r="BQ315"/>
      <c r="BR315"/>
      <c r="BS315"/>
      <c r="BT315"/>
      <c r="BU315"/>
      <c r="BV315"/>
      <c r="BW315"/>
      <c r="BX315"/>
      <c r="BY315"/>
      <c r="BZ315"/>
      <c r="CA315"/>
      <c r="CB315"/>
      <c r="CC315"/>
      <c r="CD315"/>
      <c r="CE315"/>
      <c r="CF315"/>
      <c r="CG315"/>
      <c r="CH315"/>
      <c r="CI315"/>
      <c r="CJ315"/>
      <c r="CK315"/>
      <c r="CL315"/>
      <c r="CM315"/>
      <c r="CN315"/>
      <c r="CO315"/>
      <c r="CP315"/>
      <c r="CQ315"/>
      <c r="CR315"/>
      <c r="CS315" t="s">
        <v>4979</v>
      </c>
      <c r="CT315"/>
      <c r="CU315"/>
      <c r="CV315"/>
      <c r="CW315"/>
      <c r="CX315"/>
      <c r="CY315"/>
      <c r="CZ315"/>
      <c r="DA315"/>
      <c r="DB315"/>
      <c r="DC315"/>
      <c r="DD315"/>
      <c r="DE315"/>
      <c r="DF315"/>
      <c r="DG315"/>
      <c r="DH315"/>
      <c r="DI315"/>
      <c r="DJ315"/>
      <c r="DK315"/>
      <c r="DL315"/>
      <c r="DM315"/>
      <c r="DN315"/>
      <c r="DO315"/>
      <c r="DP315"/>
    </row>
    <row r="316" spans="33:120" ht="15" hidden="1" customHeight="1">
      <c r="AG316"/>
      <c r="AH316" s="175"/>
      <c r="AI316" s="175"/>
      <c r="AJ316" s="175"/>
      <c r="AK316" s="175"/>
      <c r="AL316" s="179" t="str">
        <f t="shared" si="8"/>
        <v/>
      </c>
      <c r="AM316" s="172" t="str">
        <f t="shared" si="9"/>
        <v/>
      </c>
      <c r="AN316"/>
      <c r="AO316"/>
      <c r="AP316">
        <v>314</v>
      </c>
      <c r="AQ316"/>
      <c r="AR316"/>
      <c r="AS316"/>
      <c r="AT316"/>
      <c r="AU316"/>
      <c r="AV316"/>
      <c r="AW316"/>
      <c r="AX316"/>
      <c r="AY316"/>
      <c r="AZ316"/>
      <c r="BA316"/>
      <c r="BB316"/>
      <c r="BC316"/>
      <c r="BD316"/>
      <c r="BE316"/>
      <c r="BF316"/>
      <c r="BG316"/>
      <c r="BH316"/>
      <c r="BI316"/>
      <c r="BJ316" t="s">
        <v>4980</v>
      </c>
      <c r="BK316"/>
      <c r="BL316"/>
      <c r="BM316"/>
      <c r="BN316"/>
      <c r="BO316"/>
      <c r="BP316"/>
      <c r="BQ316"/>
      <c r="BR316"/>
      <c r="BS316"/>
      <c r="BT316"/>
      <c r="BU316"/>
      <c r="BV316"/>
      <c r="BW316"/>
      <c r="BX316"/>
      <c r="BY316"/>
      <c r="BZ316"/>
      <c r="CA316"/>
      <c r="CB316"/>
      <c r="CC316"/>
      <c r="CD316"/>
      <c r="CE316"/>
      <c r="CF316"/>
      <c r="CG316"/>
      <c r="CH316"/>
      <c r="CI316"/>
      <c r="CJ316"/>
      <c r="CK316"/>
      <c r="CL316"/>
      <c r="CM316"/>
      <c r="CN316"/>
      <c r="CO316"/>
      <c r="CP316"/>
      <c r="CQ316"/>
      <c r="CR316"/>
      <c r="CS316" t="s">
        <v>4981</v>
      </c>
      <c r="CT316"/>
      <c r="CU316"/>
      <c r="CV316"/>
      <c r="CW316"/>
      <c r="CX316"/>
      <c r="CY316"/>
      <c r="CZ316"/>
      <c r="DA316"/>
      <c r="DB316"/>
      <c r="DC316"/>
      <c r="DD316"/>
      <c r="DE316"/>
      <c r="DF316"/>
      <c r="DG316"/>
      <c r="DH316"/>
      <c r="DI316"/>
      <c r="DJ316"/>
      <c r="DK316"/>
      <c r="DL316"/>
      <c r="DM316"/>
      <c r="DN316"/>
      <c r="DO316"/>
      <c r="DP316"/>
    </row>
    <row r="317" spans="33:120" ht="15" hidden="1" customHeight="1">
      <c r="AG317"/>
      <c r="AH317" s="175"/>
      <c r="AI317" s="175"/>
      <c r="AJ317" s="175"/>
      <c r="AK317" s="175"/>
      <c r="AL317" s="179" t="str">
        <f t="shared" si="8"/>
        <v/>
      </c>
      <c r="AM317" s="172" t="str">
        <f t="shared" si="9"/>
        <v/>
      </c>
      <c r="AN317"/>
      <c r="AO317"/>
      <c r="AP317">
        <v>315</v>
      </c>
      <c r="AQ317"/>
      <c r="AR317"/>
      <c r="AS317"/>
      <c r="AT317"/>
      <c r="AU317"/>
      <c r="AV317"/>
      <c r="AW317"/>
      <c r="AX317"/>
      <c r="AY317"/>
      <c r="AZ317"/>
      <c r="BA317"/>
      <c r="BB317"/>
      <c r="BC317"/>
      <c r="BD317"/>
      <c r="BE317"/>
      <c r="BF317"/>
      <c r="BG317"/>
      <c r="BH317"/>
      <c r="BI317"/>
      <c r="BJ317" t="s">
        <v>4982</v>
      </c>
      <c r="BK317"/>
      <c r="BL317"/>
      <c r="BM317"/>
      <c r="BN317"/>
      <c r="BO317"/>
      <c r="BP317"/>
      <c r="BQ317"/>
      <c r="BR317"/>
      <c r="BS317"/>
      <c r="BT317"/>
      <c r="BU317"/>
      <c r="BV317"/>
      <c r="BW317"/>
      <c r="BX317"/>
      <c r="BY317"/>
      <c r="BZ317"/>
      <c r="CA317"/>
      <c r="CB317"/>
      <c r="CC317"/>
      <c r="CD317"/>
      <c r="CE317"/>
      <c r="CF317"/>
      <c r="CG317"/>
      <c r="CH317"/>
      <c r="CI317"/>
      <c r="CJ317"/>
      <c r="CK317"/>
      <c r="CL317"/>
      <c r="CM317"/>
      <c r="CN317"/>
      <c r="CO317"/>
      <c r="CP317"/>
      <c r="CQ317"/>
      <c r="CR317"/>
      <c r="CS317" t="s">
        <v>4983</v>
      </c>
      <c r="CT317"/>
      <c r="CU317"/>
      <c r="CV317"/>
      <c r="CW317"/>
      <c r="CX317"/>
      <c r="CY317"/>
      <c r="CZ317"/>
      <c r="DA317"/>
      <c r="DB317"/>
      <c r="DC317"/>
      <c r="DD317"/>
      <c r="DE317"/>
      <c r="DF317"/>
      <c r="DG317"/>
      <c r="DH317"/>
      <c r="DI317"/>
      <c r="DJ317"/>
      <c r="DK317"/>
      <c r="DL317"/>
      <c r="DM317"/>
      <c r="DN317"/>
      <c r="DO317"/>
      <c r="DP317"/>
    </row>
    <row r="318" spans="33:120" ht="15" hidden="1" customHeight="1">
      <c r="AG318"/>
      <c r="AH318" s="175"/>
      <c r="AI318" s="175"/>
      <c r="AJ318" s="175"/>
      <c r="AK318" s="175"/>
      <c r="AL318" s="179" t="str">
        <f t="shared" si="8"/>
        <v/>
      </c>
      <c r="AM318" s="172" t="str">
        <f t="shared" si="9"/>
        <v/>
      </c>
      <c r="AN318"/>
      <c r="AO318"/>
      <c r="AP318">
        <v>316</v>
      </c>
      <c r="AQ318"/>
      <c r="AR318"/>
      <c r="AS318"/>
      <c r="AT318"/>
      <c r="AU318"/>
      <c r="AV318"/>
      <c r="AW318"/>
      <c r="AX318"/>
      <c r="AY318"/>
      <c r="AZ318"/>
      <c r="BA318"/>
      <c r="BB318"/>
      <c r="BC318"/>
      <c r="BD318"/>
      <c r="BE318"/>
      <c r="BF318"/>
      <c r="BG318"/>
      <c r="BH318"/>
      <c r="BI318"/>
      <c r="BJ318" t="s">
        <v>4984</v>
      </c>
      <c r="BK318"/>
      <c r="BL318"/>
      <c r="BM318"/>
      <c r="BN318"/>
      <c r="BO318"/>
      <c r="BP318"/>
      <c r="BQ318"/>
      <c r="BR318"/>
      <c r="BS318"/>
      <c r="BT318"/>
      <c r="BU318"/>
      <c r="BV318"/>
      <c r="BW318"/>
      <c r="BX318"/>
      <c r="BY318"/>
      <c r="BZ318"/>
      <c r="CA318"/>
      <c r="CB318"/>
      <c r="CC318"/>
      <c r="CD318"/>
      <c r="CE318"/>
      <c r="CF318"/>
      <c r="CG318"/>
      <c r="CH318"/>
      <c r="CI318"/>
      <c r="CJ318"/>
      <c r="CK318"/>
      <c r="CL318"/>
      <c r="CM318"/>
      <c r="CN318"/>
      <c r="CO318"/>
      <c r="CP318"/>
      <c r="CQ318"/>
      <c r="CR318"/>
      <c r="CS318" t="s">
        <v>4985</v>
      </c>
      <c r="CT318"/>
      <c r="CU318"/>
      <c r="CV318"/>
      <c r="CW318"/>
      <c r="CX318"/>
      <c r="CY318"/>
      <c r="CZ318"/>
      <c r="DA318"/>
      <c r="DB318"/>
      <c r="DC318"/>
      <c r="DD318"/>
      <c r="DE318"/>
      <c r="DF318"/>
      <c r="DG318"/>
      <c r="DH318"/>
      <c r="DI318"/>
      <c r="DJ318"/>
      <c r="DK318"/>
      <c r="DL318"/>
      <c r="DM318"/>
      <c r="DN318"/>
      <c r="DO318"/>
      <c r="DP318"/>
    </row>
    <row r="319" spans="33:120" ht="15" hidden="1" customHeight="1">
      <c r="AG319"/>
      <c r="AH319" s="175"/>
      <c r="AI319" s="175"/>
      <c r="AJ319" s="175"/>
      <c r="AK319" s="175"/>
      <c r="AL319" s="179" t="str">
        <f t="shared" si="8"/>
        <v/>
      </c>
      <c r="AM319" s="172" t="str">
        <f t="shared" si="9"/>
        <v/>
      </c>
      <c r="AN319"/>
      <c r="AO319"/>
      <c r="AP319">
        <v>317</v>
      </c>
      <c r="AQ319"/>
      <c r="AR319"/>
      <c r="AS319"/>
      <c r="AT319"/>
      <c r="AU319"/>
      <c r="AV319"/>
      <c r="AW319"/>
      <c r="AX319"/>
      <c r="AY319"/>
      <c r="AZ319"/>
      <c r="BA319"/>
      <c r="BB319"/>
      <c r="BC319"/>
      <c r="BD319"/>
      <c r="BE319"/>
      <c r="BF319"/>
      <c r="BG319"/>
      <c r="BH319"/>
      <c r="BI319"/>
      <c r="BJ319" t="s">
        <v>4986</v>
      </c>
      <c r="BK319"/>
      <c r="BL319"/>
      <c r="BM319"/>
      <c r="BN319"/>
      <c r="BO319"/>
      <c r="BP319"/>
      <c r="BQ319"/>
      <c r="BR319"/>
      <c r="BS319"/>
      <c r="BT319"/>
      <c r="BU319"/>
      <c r="BV319"/>
      <c r="BW319"/>
      <c r="BX319"/>
      <c r="BY319"/>
      <c r="BZ319"/>
      <c r="CA319"/>
      <c r="CB319"/>
      <c r="CC319"/>
      <c r="CD319"/>
      <c r="CE319"/>
      <c r="CF319"/>
      <c r="CG319"/>
      <c r="CH319"/>
      <c r="CI319"/>
      <c r="CJ319"/>
      <c r="CK319"/>
      <c r="CL319"/>
      <c r="CM319"/>
      <c r="CN319"/>
      <c r="CO319"/>
      <c r="CP319"/>
      <c r="CQ319"/>
      <c r="CR319"/>
      <c r="CS319" t="s">
        <v>4987</v>
      </c>
      <c r="CT319"/>
      <c r="CU319"/>
      <c r="CV319"/>
      <c r="CW319"/>
      <c r="CX319"/>
      <c r="CY319"/>
      <c r="CZ319"/>
      <c r="DA319"/>
      <c r="DB319"/>
      <c r="DC319"/>
      <c r="DD319"/>
      <c r="DE319"/>
      <c r="DF319"/>
      <c r="DG319"/>
      <c r="DH319"/>
      <c r="DI319"/>
      <c r="DJ319"/>
      <c r="DK319"/>
      <c r="DL319"/>
      <c r="DM319"/>
      <c r="DN319"/>
      <c r="DO319"/>
      <c r="DP319"/>
    </row>
    <row r="320" spans="33:120" ht="15" hidden="1" customHeight="1">
      <c r="AG320"/>
      <c r="AH320" s="175"/>
      <c r="AI320" s="175"/>
      <c r="AJ320" s="175"/>
      <c r="AK320" s="175"/>
      <c r="AL320" s="179" t="str">
        <f t="shared" si="8"/>
        <v/>
      </c>
      <c r="AM320" s="172" t="str">
        <f t="shared" si="9"/>
        <v/>
      </c>
      <c r="AN320"/>
      <c r="AO320"/>
      <c r="AP320">
        <v>318</v>
      </c>
      <c r="AQ320"/>
      <c r="AR320"/>
      <c r="AS320"/>
      <c r="AT320"/>
      <c r="AU320"/>
      <c r="AV320"/>
      <c r="AW320"/>
      <c r="AX320"/>
      <c r="AY320"/>
      <c r="AZ320"/>
      <c r="BA320"/>
      <c r="BB320"/>
      <c r="BC320"/>
      <c r="BD320"/>
      <c r="BE320"/>
      <c r="BF320"/>
      <c r="BG320"/>
      <c r="BH320"/>
      <c r="BI320"/>
      <c r="BJ320" t="s">
        <v>4988</v>
      </c>
      <c r="BK320"/>
      <c r="BL320"/>
      <c r="BM320"/>
      <c r="BN320"/>
      <c r="BO320"/>
      <c r="BP320"/>
      <c r="BQ320"/>
      <c r="BR320"/>
      <c r="BS320"/>
      <c r="BT320"/>
      <c r="BU320"/>
      <c r="BV320"/>
      <c r="BW320"/>
      <c r="BX320"/>
      <c r="BY320"/>
      <c r="BZ320"/>
      <c r="CA320"/>
      <c r="CB320"/>
      <c r="CC320"/>
      <c r="CD320"/>
      <c r="CE320"/>
      <c r="CF320"/>
      <c r="CG320"/>
      <c r="CH320"/>
      <c r="CI320"/>
      <c r="CJ320"/>
      <c r="CK320"/>
      <c r="CL320"/>
      <c r="CM320"/>
      <c r="CN320"/>
      <c r="CO320"/>
      <c r="CP320"/>
      <c r="CQ320"/>
      <c r="CR320"/>
      <c r="CS320" t="s">
        <v>4989</v>
      </c>
      <c r="CT320"/>
      <c r="CU320"/>
      <c r="CV320"/>
      <c r="CW320"/>
      <c r="CX320"/>
      <c r="CY320"/>
      <c r="CZ320"/>
      <c r="DA320"/>
      <c r="DB320"/>
      <c r="DC320"/>
      <c r="DD320"/>
      <c r="DE320"/>
      <c r="DF320"/>
      <c r="DG320"/>
      <c r="DH320"/>
      <c r="DI320"/>
      <c r="DJ320"/>
      <c r="DK320"/>
      <c r="DL320"/>
      <c r="DM320"/>
      <c r="DN320"/>
      <c r="DO320"/>
      <c r="DP320"/>
    </row>
    <row r="321" spans="33:120" ht="15" hidden="1" customHeight="1">
      <c r="AG321"/>
      <c r="AH321" s="175"/>
      <c r="AI321" s="175"/>
      <c r="AJ321" s="175"/>
      <c r="AK321" s="175"/>
      <c r="AL321" s="179" t="str">
        <f t="shared" si="8"/>
        <v/>
      </c>
      <c r="AM321" s="172" t="str">
        <f t="shared" si="9"/>
        <v/>
      </c>
      <c r="AN321"/>
      <c r="AO321"/>
      <c r="AP321">
        <v>319</v>
      </c>
      <c r="AQ321"/>
      <c r="AR321"/>
      <c r="AS321"/>
      <c r="AT321"/>
      <c r="AU321"/>
      <c r="AV321"/>
      <c r="AW321"/>
      <c r="AX321"/>
      <c r="AY321"/>
      <c r="AZ321"/>
      <c r="BA321"/>
      <c r="BB321"/>
      <c r="BC321"/>
      <c r="BD321"/>
      <c r="BE321"/>
      <c r="BF321"/>
      <c r="BG321"/>
      <c r="BH321"/>
      <c r="BI321"/>
      <c r="BJ321" t="s">
        <v>4990</v>
      </c>
      <c r="BK321"/>
      <c r="BL321"/>
      <c r="BM321"/>
      <c r="BN321"/>
      <c r="BO321"/>
      <c r="BP321"/>
      <c r="BQ321"/>
      <c r="BR321"/>
      <c r="BS321"/>
      <c r="BT321"/>
      <c r="BU321"/>
      <c r="BV321"/>
      <c r="BW321"/>
      <c r="BX321"/>
      <c r="BY321"/>
      <c r="BZ321"/>
      <c r="CA321"/>
      <c r="CB321"/>
      <c r="CC321"/>
      <c r="CD321"/>
      <c r="CE321"/>
      <c r="CF321"/>
      <c r="CG321"/>
      <c r="CH321"/>
      <c r="CI321"/>
      <c r="CJ321"/>
      <c r="CK321"/>
      <c r="CL321"/>
      <c r="CM321"/>
      <c r="CN321"/>
      <c r="CO321"/>
      <c r="CP321"/>
      <c r="CQ321"/>
      <c r="CR321"/>
      <c r="CS321" t="s">
        <v>4991</v>
      </c>
      <c r="CT321"/>
      <c r="CU321"/>
      <c r="CV321"/>
      <c r="CW321"/>
      <c r="CX321"/>
      <c r="CY321"/>
      <c r="CZ321"/>
      <c r="DA321"/>
      <c r="DB321"/>
      <c r="DC321"/>
      <c r="DD321"/>
      <c r="DE321"/>
      <c r="DF321"/>
      <c r="DG321"/>
      <c r="DH321"/>
      <c r="DI321"/>
      <c r="DJ321"/>
      <c r="DK321"/>
      <c r="DL321"/>
      <c r="DM321"/>
      <c r="DN321"/>
      <c r="DO321"/>
      <c r="DP321"/>
    </row>
    <row r="322" spans="33:120" ht="15" hidden="1" customHeight="1">
      <c r="AG322"/>
      <c r="AH322" s="175"/>
      <c r="AI322" s="175"/>
      <c r="AJ322" s="175"/>
      <c r="AK322" s="175"/>
      <c r="AL322" s="179" t="str">
        <f t="shared" si="8"/>
        <v/>
      </c>
      <c r="AM322" s="172" t="str">
        <f t="shared" si="9"/>
        <v/>
      </c>
      <c r="AN322"/>
      <c r="AO322"/>
      <c r="AP322">
        <v>320</v>
      </c>
      <c r="AQ322"/>
      <c r="AR322"/>
      <c r="AS322"/>
      <c r="AT322"/>
      <c r="AU322"/>
      <c r="AV322"/>
      <c r="AW322"/>
      <c r="AX322"/>
      <c r="AY322"/>
      <c r="AZ322"/>
      <c r="BA322"/>
      <c r="BB322"/>
      <c r="BC322"/>
      <c r="BD322"/>
      <c r="BE322"/>
      <c r="BF322"/>
      <c r="BG322"/>
      <c r="BH322"/>
      <c r="BI322"/>
      <c r="BJ322" t="s">
        <v>4992</v>
      </c>
      <c r="BK322"/>
      <c r="BL322"/>
      <c r="BM322"/>
      <c r="BN322"/>
      <c r="BO322"/>
      <c r="BP322"/>
      <c r="BQ322"/>
      <c r="BR322"/>
      <c r="BS322"/>
      <c r="BT322"/>
      <c r="BU322"/>
      <c r="BV322"/>
      <c r="BW322"/>
      <c r="BX322"/>
      <c r="BY322"/>
      <c r="BZ322"/>
      <c r="CA322"/>
      <c r="CB322"/>
      <c r="CC322"/>
      <c r="CD322"/>
      <c r="CE322"/>
      <c r="CF322"/>
      <c r="CG322"/>
      <c r="CH322"/>
      <c r="CI322"/>
      <c r="CJ322"/>
      <c r="CK322"/>
      <c r="CL322"/>
      <c r="CM322"/>
      <c r="CN322"/>
      <c r="CO322"/>
      <c r="CP322"/>
      <c r="CQ322"/>
      <c r="CR322"/>
      <c r="CS322" t="s">
        <v>4993</v>
      </c>
      <c r="CT322"/>
      <c r="CU322"/>
      <c r="CV322"/>
      <c r="CW322"/>
      <c r="CX322"/>
      <c r="CY322"/>
      <c r="CZ322"/>
      <c r="DA322"/>
      <c r="DB322"/>
      <c r="DC322"/>
      <c r="DD322"/>
      <c r="DE322"/>
      <c r="DF322"/>
      <c r="DG322"/>
      <c r="DH322"/>
      <c r="DI322"/>
      <c r="DJ322"/>
      <c r="DK322"/>
      <c r="DL322"/>
      <c r="DM322"/>
      <c r="DN322"/>
      <c r="DO322"/>
      <c r="DP322"/>
    </row>
    <row r="323" spans="33:120" ht="15" hidden="1" customHeight="1">
      <c r="AG323"/>
      <c r="AH323" s="175"/>
      <c r="AI323" s="175"/>
      <c r="AJ323" s="175"/>
      <c r="AK323" s="175"/>
      <c r="AL323" s="179" t="str">
        <f t="shared" si="8"/>
        <v/>
      </c>
      <c r="AM323" s="172" t="str">
        <f t="shared" si="9"/>
        <v/>
      </c>
      <c r="AN323"/>
      <c r="AO323"/>
      <c r="AP323">
        <v>321</v>
      </c>
      <c r="AQ323"/>
      <c r="AR323"/>
      <c r="AS323"/>
      <c r="AT323"/>
      <c r="AU323"/>
      <c r="AV323"/>
      <c r="AW323"/>
      <c r="AX323"/>
      <c r="AY323"/>
      <c r="AZ323"/>
      <c r="BA323"/>
      <c r="BB323"/>
      <c r="BC323"/>
      <c r="BD323"/>
      <c r="BE323"/>
      <c r="BF323"/>
      <c r="BG323"/>
      <c r="BH323"/>
      <c r="BI323"/>
      <c r="BJ323" t="s">
        <v>4994</v>
      </c>
      <c r="BK323"/>
      <c r="BL323"/>
      <c r="BM323"/>
      <c r="BN323"/>
      <c r="BO323"/>
      <c r="BP323"/>
      <c r="BQ323"/>
      <c r="BR323"/>
      <c r="BS323"/>
      <c r="BT323"/>
      <c r="BU323"/>
      <c r="BV323"/>
      <c r="BW323"/>
      <c r="BX323"/>
      <c r="BY323"/>
      <c r="BZ323"/>
      <c r="CA323"/>
      <c r="CB323"/>
      <c r="CC323"/>
      <c r="CD323"/>
      <c r="CE323"/>
      <c r="CF323"/>
      <c r="CG323"/>
      <c r="CH323"/>
      <c r="CI323"/>
      <c r="CJ323"/>
      <c r="CK323"/>
      <c r="CL323"/>
      <c r="CM323"/>
      <c r="CN323"/>
      <c r="CO323"/>
      <c r="CP323"/>
      <c r="CQ323"/>
      <c r="CR323"/>
      <c r="CS323" t="s">
        <v>4995</v>
      </c>
      <c r="CT323"/>
      <c r="CU323"/>
      <c r="CV323"/>
      <c r="CW323"/>
      <c r="CX323"/>
      <c r="CY323"/>
      <c r="CZ323"/>
      <c r="DA323"/>
      <c r="DB323"/>
      <c r="DC323"/>
      <c r="DD323"/>
      <c r="DE323"/>
      <c r="DF323"/>
      <c r="DG323"/>
      <c r="DH323"/>
      <c r="DI323"/>
      <c r="DJ323"/>
      <c r="DK323"/>
      <c r="DL323"/>
      <c r="DM323"/>
      <c r="DN323"/>
      <c r="DO323"/>
      <c r="DP323"/>
    </row>
    <row r="324" spans="33:120" ht="15" hidden="1" customHeight="1">
      <c r="AG324"/>
      <c r="AH324" s="175"/>
      <c r="AI324" s="175"/>
      <c r="AJ324" s="175"/>
      <c r="AK324" s="175"/>
      <c r="AL324" s="179" t="str">
        <f t="shared" si="8"/>
        <v/>
      </c>
      <c r="AM324" s="172" t="str">
        <f t="shared" si="9"/>
        <v/>
      </c>
      <c r="AN324"/>
      <c r="AO324"/>
      <c r="AP324">
        <v>322</v>
      </c>
      <c r="AQ324"/>
      <c r="AR324"/>
      <c r="AS324"/>
      <c r="AT324"/>
      <c r="AU324"/>
      <c r="AV324"/>
      <c r="AW324"/>
      <c r="AX324"/>
      <c r="AY324"/>
      <c r="AZ324"/>
      <c r="BA324"/>
      <c r="BB324"/>
      <c r="BC324"/>
      <c r="BD324"/>
      <c r="BE324"/>
      <c r="BF324"/>
      <c r="BG324"/>
      <c r="BH324"/>
      <c r="BI324"/>
      <c r="BJ324" t="s">
        <v>4996</v>
      </c>
      <c r="BK324"/>
      <c r="BL324"/>
      <c r="BM324"/>
      <c r="BN324"/>
      <c r="BO324"/>
      <c r="BP324"/>
      <c r="BQ324"/>
      <c r="BR324"/>
      <c r="BS324"/>
      <c r="BT324"/>
      <c r="BU324"/>
      <c r="BV324"/>
      <c r="BW324"/>
      <c r="BX324"/>
      <c r="BY324"/>
      <c r="BZ324"/>
      <c r="CA324"/>
      <c r="CB324"/>
      <c r="CC324"/>
      <c r="CD324"/>
      <c r="CE324"/>
      <c r="CF324"/>
      <c r="CG324"/>
      <c r="CH324"/>
      <c r="CI324"/>
      <c r="CJ324"/>
      <c r="CK324"/>
      <c r="CL324"/>
      <c r="CM324"/>
      <c r="CN324"/>
      <c r="CO324"/>
      <c r="CP324"/>
      <c r="CQ324"/>
      <c r="CR324"/>
      <c r="CS324" t="s">
        <v>4997</v>
      </c>
      <c r="CT324"/>
      <c r="CU324"/>
      <c r="CV324"/>
      <c r="CW324"/>
      <c r="CX324"/>
      <c r="CY324"/>
      <c r="CZ324"/>
      <c r="DA324"/>
      <c r="DB324"/>
      <c r="DC324"/>
      <c r="DD324"/>
      <c r="DE324"/>
      <c r="DF324"/>
      <c r="DG324"/>
      <c r="DH324"/>
      <c r="DI324"/>
      <c r="DJ324"/>
      <c r="DK324"/>
      <c r="DL324"/>
      <c r="DM324"/>
      <c r="DN324"/>
      <c r="DO324"/>
      <c r="DP324"/>
    </row>
    <row r="325" spans="33:120" ht="15" hidden="1" customHeight="1">
      <c r="AG325"/>
      <c r="AH325" s="178"/>
      <c r="AI325" s="178"/>
      <c r="AJ325" s="178"/>
      <c r="AK325" s="178"/>
      <c r="AL325" s="179" t="str">
        <f t="shared" ref="AL325:AL388" si="10">IFERROR(IF(HLOOKUP($N$10, $BZ$3:$DE$574, $AP325, FALSE )="", "", HLOOKUP($N$10, $BZ$3:$DE$574, $AP325, FALSE)), "")</f>
        <v/>
      </c>
      <c r="AM325" s="172" t="str">
        <f t="shared" ref="AM325:AM388" si="11">IFERROR(IF(AL325="", "", HLOOKUP($N$10, $AQ$3:$BV$574, AP325, FALSE)), "")</f>
        <v/>
      </c>
      <c r="AN325"/>
      <c r="AO325"/>
      <c r="AP325">
        <v>323</v>
      </c>
      <c r="AQ325"/>
      <c r="AR325"/>
      <c r="AS325"/>
      <c r="AT325"/>
      <c r="AU325"/>
      <c r="AV325"/>
      <c r="AW325"/>
      <c r="AX325"/>
      <c r="AY325"/>
      <c r="AZ325"/>
      <c r="BA325"/>
      <c r="BB325"/>
      <c r="BC325"/>
      <c r="BD325"/>
      <c r="BE325"/>
      <c r="BF325"/>
      <c r="BG325"/>
      <c r="BH325"/>
      <c r="BI325"/>
      <c r="BJ325" t="s">
        <v>4998</v>
      </c>
      <c r="BK325"/>
      <c r="BL325"/>
      <c r="BM325"/>
      <c r="BN325"/>
      <c r="BO325"/>
      <c r="BP325"/>
      <c r="BQ325"/>
      <c r="BR325"/>
      <c r="BS325"/>
      <c r="BT325"/>
      <c r="BU325"/>
      <c r="BV325"/>
      <c r="BW325"/>
      <c r="BX325"/>
      <c r="BY325"/>
      <c r="BZ325"/>
      <c r="CA325"/>
      <c r="CB325"/>
      <c r="CC325"/>
      <c r="CD325"/>
      <c r="CE325"/>
      <c r="CF325"/>
      <c r="CG325"/>
      <c r="CH325"/>
      <c r="CI325"/>
      <c r="CJ325"/>
      <c r="CK325"/>
      <c r="CL325"/>
      <c r="CM325"/>
      <c r="CN325"/>
      <c r="CO325"/>
      <c r="CP325"/>
      <c r="CQ325"/>
      <c r="CR325"/>
      <c r="CS325" t="s">
        <v>4999</v>
      </c>
      <c r="CT325"/>
      <c r="CU325"/>
      <c r="CV325"/>
      <c r="CW325"/>
      <c r="CX325"/>
      <c r="CY325"/>
      <c r="CZ325"/>
      <c r="DA325"/>
      <c r="DB325"/>
      <c r="DC325"/>
      <c r="DD325"/>
      <c r="DE325"/>
      <c r="DF325"/>
      <c r="DG325"/>
      <c r="DH325"/>
      <c r="DI325"/>
      <c r="DJ325"/>
      <c r="DK325"/>
      <c r="DL325"/>
      <c r="DM325"/>
      <c r="DN325"/>
      <c r="DO325"/>
      <c r="DP325"/>
    </row>
    <row r="326" spans="33:120" ht="15" hidden="1" customHeight="1">
      <c r="AG326"/>
      <c r="AH326" s="178"/>
      <c r="AI326" s="178"/>
      <c r="AJ326" s="178"/>
      <c r="AK326" s="178"/>
      <c r="AL326" s="179" t="str">
        <f t="shared" si="10"/>
        <v/>
      </c>
      <c r="AM326" s="172" t="str">
        <f t="shared" si="11"/>
        <v/>
      </c>
      <c r="AN326"/>
      <c r="AO326"/>
      <c r="AP326">
        <v>324</v>
      </c>
      <c r="AQ326"/>
      <c r="AR326"/>
      <c r="AS326"/>
      <c r="AT326"/>
      <c r="AU326"/>
      <c r="AV326"/>
      <c r="AW326"/>
      <c r="AX326"/>
      <c r="AY326"/>
      <c r="AZ326"/>
      <c r="BA326"/>
      <c r="BB326"/>
      <c r="BC326"/>
      <c r="BD326"/>
      <c r="BE326"/>
      <c r="BF326"/>
      <c r="BG326"/>
      <c r="BH326"/>
      <c r="BI326"/>
      <c r="BJ326" t="s">
        <v>5000</v>
      </c>
      <c r="BK326"/>
      <c r="BL326"/>
      <c r="BM326"/>
      <c r="BN326"/>
      <c r="BO326"/>
      <c r="BP326"/>
      <c r="BQ326"/>
      <c r="BR326"/>
      <c r="BS326"/>
      <c r="BT326"/>
      <c r="BU326"/>
      <c r="BV326"/>
      <c r="BW326"/>
      <c r="BX326"/>
      <c r="BY326"/>
      <c r="BZ326"/>
      <c r="CA326"/>
      <c r="CB326"/>
      <c r="CC326"/>
      <c r="CD326"/>
      <c r="CE326"/>
      <c r="CF326"/>
      <c r="CG326"/>
      <c r="CH326"/>
      <c r="CI326"/>
      <c r="CJ326"/>
      <c r="CK326"/>
      <c r="CL326"/>
      <c r="CM326"/>
      <c r="CN326"/>
      <c r="CO326"/>
      <c r="CP326"/>
      <c r="CQ326"/>
      <c r="CR326"/>
      <c r="CS326" t="s">
        <v>5001</v>
      </c>
      <c r="CT326"/>
      <c r="CU326"/>
      <c r="CV326"/>
      <c r="CW326"/>
      <c r="CX326"/>
      <c r="CY326"/>
      <c r="CZ326"/>
      <c r="DA326"/>
      <c r="DB326"/>
      <c r="DC326"/>
      <c r="DD326"/>
      <c r="DE326"/>
      <c r="DF326"/>
      <c r="DG326"/>
      <c r="DH326"/>
      <c r="DI326"/>
      <c r="DJ326"/>
      <c r="DK326"/>
      <c r="DL326"/>
      <c r="DM326"/>
      <c r="DN326"/>
      <c r="DO326"/>
      <c r="DP326"/>
    </row>
    <row r="327" spans="33:120" ht="15" hidden="1" customHeight="1">
      <c r="AG327"/>
      <c r="AH327" s="175"/>
      <c r="AI327" s="175"/>
      <c r="AJ327" s="175"/>
      <c r="AK327" s="175"/>
      <c r="AL327" s="179" t="str">
        <f t="shared" si="10"/>
        <v/>
      </c>
      <c r="AM327" s="172" t="str">
        <f t="shared" si="11"/>
        <v/>
      </c>
      <c r="AN327"/>
      <c r="AO327"/>
      <c r="AP327">
        <v>325</v>
      </c>
      <c r="AQ327"/>
      <c r="AR327"/>
      <c r="AS327"/>
      <c r="AT327"/>
      <c r="AU327"/>
      <c r="AV327"/>
      <c r="AW327"/>
      <c r="AX327"/>
      <c r="AY327"/>
      <c r="AZ327"/>
      <c r="BA327"/>
      <c r="BB327"/>
      <c r="BC327"/>
      <c r="BD327"/>
      <c r="BE327"/>
      <c r="BF327"/>
      <c r="BG327"/>
      <c r="BH327"/>
      <c r="BI327"/>
      <c r="BJ327" t="s">
        <v>5002</v>
      </c>
      <c r="BK327"/>
      <c r="BL327"/>
      <c r="BM327"/>
      <c r="BN327"/>
      <c r="BO327"/>
      <c r="BP327"/>
      <c r="BQ327"/>
      <c r="BR327"/>
      <c r="BS327"/>
      <c r="BT327"/>
      <c r="BU327"/>
      <c r="BV327"/>
      <c r="BW327"/>
      <c r="BX327"/>
      <c r="BY327"/>
      <c r="BZ327"/>
      <c r="CA327"/>
      <c r="CB327"/>
      <c r="CC327"/>
      <c r="CD327"/>
      <c r="CE327"/>
      <c r="CF327"/>
      <c r="CG327"/>
      <c r="CH327"/>
      <c r="CI327"/>
      <c r="CJ327"/>
      <c r="CK327"/>
      <c r="CL327"/>
      <c r="CM327"/>
      <c r="CN327"/>
      <c r="CO327"/>
      <c r="CP327"/>
      <c r="CQ327"/>
      <c r="CR327"/>
      <c r="CS327" t="s">
        <v>5003</v>
      </c>
      <c r="CT327"/>
      <c r="CU327"/>
      <c r="CV327"/>
      <c r="CW327"/>
      <c r="CX327"/>
      <c r="CY327"/>
      <c r="CZ327"/>
      <c r="DA327"/>
      <c r="DB327"/>
      <c r="DC327"/>
      <c r="DD327"/>
      <c r="DE327"/>
      <c r="DF327"/>
      <c r="DG327"/>
      <c r="DH327"/>
      <c r="DI327"/>
      <c r="DJ327"/>
      <c r="DK327"/>
      <c r="DL327"/>
      <c r="DM327"/>
      <c r="DN327"/>
      <c r="DO327"/>
      <c r="DP327"/>
    </row>
    <row r="328" spans="33:120" ht="15" hidden="1" customHeight="1">
      <c r="AG328"/>
      <c r="AH328" s="175"/>
      <c r="AI328" s="175"/>
      <c r="AJ328" s="175"/>
      <c r="AK328" s="175"/>
      <c r="AL328" s="179" t="str">
        <f t="shared" si="10"/>
        <v/>
      </c>
      <c r="AM328" s="172" t="str">
        <f t="shared" si="11"/>
        <v/>
      </c>
      <c r="AN328"/>
      <c r="AO328"/>
      <c r="AP328">
        <v>326</v>
      </c>
      <c r="AQ328"/>
      <c r="AR328"/>
      <c r="AS328"/>
      <c r="AT328"/>
      <c r="AU328"/>
      <c r="AV328"/>
      <c r="AW328"/>
      <c r="AX328"/>
      <c r="AY328"/>
      <c r="AZ328"/>
      <c r="BA328"/>
      <c r="BB328"/>
      <c r="BC328"/>
      <c r="BD328"/>
      <c r="BE328"/>
      <c r="BF328"/>
      <c r="BG328"/>
      <c r="BH328"/>
      <c r="BI328"/>
      <c r="BJ328" t="s">
        <v>5004</v>
      </c>
      <c r="BK328"/>
      <c r="BL328"/>
      <c r="BM328"/>
      <c r="BN328"/>
      <c r="BO328"/>
      <c r="BP328"/>
      <c r="BQ328"/>
      <c r="BR328"/>
      <c r="BS328"/>
      <c r="BT328"/>
      <c r="BU328"/>
      <c r="BV328"/>
      <c r="BW328"/>
      <c r="BX328"/>
      <c r="BY328"/>
      <c r="BZ328"/>
      <c r="CA328"/>
      <c r="CB328"/>
      <c r="CC328"/>
      <c r="CD328"/>
      <c r="CE328"/>
      <c r="CF328"/>
      <c r="CG328"/>
      <c r="CH328"/>
      <c r="CI328"/>
      <c r="CJ328"/>
      <c r="CK328"/>
      <c r="CL328"/>
      <c r="CM328"/>
      <c r="CN328"/>
      <c r="CO328"/>
      <c r="CP328"/>
      <c r="CQ328"/>
      <c r="CR328"/>
      <c r="CS328" t="s">
        <v>5005</v>
      </c>
      <c r="CT328"/>
      <c r="CU328"/>
      <c r="CV328"/>
      <c r="CW328"/>
      <c r="CX328"/>
      <c r="CY328"/>
      <c r="CZ328"/>
      <c r="DA328"/>
      <c r="DB328"/>
      <c r="DC328"/>
      <c r="DD328"/>
      <c r="DE328"/>
      <c r="DF328"/>
      <c r="DG328"/>
      <c r="DH328"/>
      <c r="DI328"/>
      <c r="DJ328"/>
      <c r="DK328"/>
      <c r="DL328"/>
      <c r="DM328"/>
      <c r="DN328"/>
      <c r="DO328"/>
      <c r="DP328"/>
    </row>
    <row r="329" spans="33:120" ht="15" hidden="1" customHeight="1">
      <c r="AG329"/>
      <c r="AH329" s="175"/>
      <c r="AI329" s="175"/>
      <c r="AJ329" s="175"/>
      <c r="AK329" s="175"/>
      <c r="AL329" s="179" t="str">
        <f t="shared" si="10"/>
        <v/>
      </c>
      <c r="AM329" s="172" t="str">
        <f t="shared" si="11"/>
        <v/>
      </c>
      <c r="AN329"/>
      <c r="AO329"/>
      <c r="AP329">
        <v>327</v>
      </c>
      <c r="AQ329"/>
      <c r="AR329"/>
      <c r="AS329"/>
      <c r="AT329"/>
      <c r="AU329"/>
      <c r="AV329"/>
      <c r="AW329"/>
      <c r="AX329"/>
      <c r="AY329"/>
      <c r="AZ329"/>
      <c r="BA329"/>
      <c r="BB329"/>
      <c r="BC329"/>
      <c r="BD329"/>
      <c r="BE329"/>
      <c r="BF329"/>
      <c r="BG329"/>
      <c r="BH329"/>
      <c r="BI329"/>
      <c r="BJ329" t="s">
        <v>5006</v>
      </c>
      <c r="BK329"/>
      <c r="BL329"/>
      <c r="BM329"/>
      <c r="BN329"/>
      <c r="BO329"/>
      <c r="BP329"/>
      <c r="BQ329"/>
      <c r="BR329"/>
      <c r="BS329"/>
      <c r="BT329"/>
      <c r="BU329"/>
      <c r="BV329"/>
      <c r="BW329"/>
      <c r="BX329"/>
      <c r="BY329"/>
      <c r="BZ329"/>
      <c r="CA329"/>
      <c r="CB329"/>
      <c r="CC329"/>
      <c r="CD329"/>
      <c r="CE329"/>
      <c r="CF329"/>
      <c r="CG329"/>
      <c r="CH329"/>
      <c r="CI329"/>
      <c r="CJ329"/>
      <c r="CK329"/>
      <c r="CL329"/>
      <c r="CM329"/>
      <c r="CN329"/>
      <c r="CO329"/>
      <c r="CP329"/>
      <c r="CQ329"/>
      <c r="CR329"/>
      <c r="CS329" t="s">
        <v>5007</v>
      </c>
      <c r="CT329"/>
      <c r="CU329"/>
      <c r="CV329"/>
      <c r="CW329"/>
      <c r="CX329"/>
      <c r="CY329"/>
      <c r="CZ329"/>
      <c r="DA329"/>
      <c r="DB329"/>
      <c r="DC329"/>
      <c r="DD329"/>
      <c r="DE329"/>
      <c r="DF329"/>
      <c r="DG329"/>
      <c r="DH329"/>
      <c r="DI329"/>
      <c r="DJ329"/>
      <c r="DK329"/>
      <c r="DL329"/>
      <c r="DM329"/>
      <c r="DN329"/>
      <c r="DO329"/>
      <c r="DP329"/>
    </row>
    <row r="330" spans="33:120" ht="15" hidden="1" customHeight="1">
      <c r="AG330"/>
      <c r="AH330" s="175"/>
      <c r="AI330" s="175"/>
      <c r="AJ330" s="175"/>
      <c r="AK330" s="175"/>
      <c r="AL330" s="179" t="str">
        <f t="shared" si="10"/>
        <v/>
      </c>
      <c r="AM330" s="172" t="str">
        <f t="shared" si="11"/>
        <v/>
      </c>
      <c r="AN330"/>
      <c r="AO330"/>
      <c r="AP330">
        <v>328</v>
      </c>
      <c r="AQ330"/>
      <c r="AR330"/>
      <c r="AS330"/>
      <c r="AT330"/>
      <c r="AU330"/>
      <c r="AV330"/>
      <c r="AW330"/>
      <c r="AX330"/>
      <c r="AY330"/>
      <c r="AZ330"/>
      <c r="BA330"/>
      <c r="BB330"/>
      <c r="BC330"/>
      <c r="BD330"/>
      <c r="BE330"/>
      <c r="BF330"/>
      <c r="BG330"/>
      <c r="BH330"/>
      <c r="BI330"/>
      <c r="BJ330" t="s">
        <v>5008</v>
      </c>
      <c r="BK330"/>
      <c r="BL330"/>
      <c r="BM330"/>
      <c r="BN330"/>
      <c r="BO330"/>
      <c r="BP330"/>
      <c r="BQ330"/>
      <c r="BR330"/>
      <c r="BS330"/>
      <c r="BT330"/>
      <c r="BU330"/>
      <c r="BV330"/>
      <c r="BW330"/>
      <c r="BX330"/>
      <c r="BY330"/>
      <c r="BZ330"/>
      <c r="CA330"/>
      <c r="CB330"/>
      <c r="CC330"/>
      <c r="CD330"/>
      <c r="CE330"/>
      <c r="CF330"/>
      <c r="CG330"/>
      <c r="CH330"/>
      <c r="CI330"/>
      <c r="CJ330"/>
      <c r="CK330"/>
      <c r="CL330"/>
      <c r="CM330"/>
      <c r="CN330"/>
      <c r="CO330"/>
      <c r="CP330"/>
      <c r="CQ330"/>
      <c r="CR330"/>
      <c r="CS330" t="s">
        <v>5009</v>
      </c>
      <c r="CT330"/>
      <c r="CU330"/>
      <c r="CV330"/>
      <c r="CW330"/>
      <c r="CX330"/>
      <c r="CY330"/>
      <c r="CZ330"/>
      <c r="DA330"/>
      <c r="DB330"/>
      <c r="DC330"/>
      <c r="DD330"/>
      <c r="DE330"/>
      <c r="DF330"/>
      <c r="DG330"/>
      <c r="DH330"/>
      <c r="DI330"/>
      <c r="DJ330"/>
      <c r="DK330"/>
      <c r="DL330"/>
      <c r="DM330"/>
      <c r="DN330"/>
      <c r="DO330"/>
      <c r="DP330"/>
    </row>
    <row r="331" spans="33:120" ht="15" hidden="1" customHeight="1">
      <c r="AG331"/>
      <c r="AH331" s="175"/>
      <c r="AI331" s="175"/>
      <c r="AJ331" s="175"/>
      <c r="AK331" s="175"/>
      <c r="AL331" s="179" t="str">
        <f t="shared" si="10"/>
        <v/>
      </c>
      <c r="AM331" s="172" t="str">
        <f t="shared" si="11"/>
        <v/>
      </c>
      <c r="AN331"/>
      <c r="AO331"/>
      <c r="AP331">
        <v>329</v>
      </c>
      <c r="AQ331"/>
      <c r="AR331"/>
      <c r="AS331"/>
      <c r="AT331"/>
      <c r="AU331"/>
      <c r="AV331"/>
      <c r="AW331"/>
      <c r="AX331"/>
      <c r="AY331"/>
      <c r="AZ331"/>
      <c r="BA331"/>
      <c r="BB331"/>
      <c r="BC331"/>
      <c r="BD331"/>
      <c r="BE331"/>
      <c r="BF331"/>
      <c r="BG331"/>
      <c r="BH331"/>
      <c r="BI331"/>
      <c r="BJ331" t="s">
        <v>5010</v>
      </c>
      <c r="BK331"/>
      <c r="BL331"/>
      <c r="BM331"/>
      <c r="BN331"/>
      <c r="BO331"/>
      <c r="BP331"/>
      <c r="BQ331"/>
      <c r="BR331"/>
      <c r="BS331"/>
      <c r="BT331"/>
      <c r="BU331"/>
      <c r="BV331"/>
      <c r="BW331"/>
      <c r="BX331"/>
      <c r="BY331"/>
      <c r="BZ331"/>
      <c r="CA331"/>
      <c r="CB331"/>
      <c r="CC331"/>
      <c r="CD331"/>
      <c r="CE331"/>
      <c r="CF331"/>
      <c r="CG331"/>
      <c r="CH331"/>
      <c r="CI331"/>
      <c r="CJ331"/>
      <c r="CK331"/>
      <c r="CL331"/>
      <c r="CM331"/>
      <c r="CN331"/>
      <c r="CO331"/>
      <c r="CP331"/>
      <c r="CQ331"/>
      <c r="CR331"/>
      <c r="CS331" t="s">
        <v>5011</v>
      </c>
      <c r="CT331"/>
      <c r="CU331"/>
      <c r="CV331"/>
      <c r="CW331"/>
      <c r="CX331"/>
      <c r="CY331"/>
      <c r="CZ331"/>
      <c r="DA331"/>
      <c r="DB331"/>
      <c r="DC331"/>
      <c r="DD331"/>
      <c r="DE331"/>
      <c r="DF331"/>
      <c r="DG331"/>
      <c r="DH331"/>
      <c r="DI331"/>
      <c r="DJ331"/>
      <c r="DK331"/>
      <c r="DL331"/>
      <c r="DM331"/>
      <c r="DN331"/>
      <c r="DO331"/>
      <c r="DP331"/>
    </row>
    <row r="332" spans="33:120" ht="15" hidden="1" customHeight="1">
      <c r="AG332"/>
      <c r="AH332" s="175"/>
      <c r="AI332" s="175"/>
      <c r="AJ332" s="175"/>
      <c r="AK332" s="175"/>
      <c r="AL332" s="179" t="str">
        <f t="shared" si="10"/>
        <v/>
      </c>
      <c r="AM332" s="172" t="str">
        <f t="shared" si="11"/>
        <v/>
      </c>
      <c r="AN332"/>
      <c r="AO332"/>
      <c r="AP332">
        <v>330</v>
      </c>
      <c r="AQ332"/>
      <c r="AR332"/>
      <c r="AS332"/>
      <c r="AT332"/>
      <c r="AU332"/>
      <c r="AV332"/>
      <c r="AW332"/>
      <c r="AX332"/>
      <c r="AY332"/>
      <c r="AZ332"/>
      <c r="BA332"/>
      <c r="BB332"/>
      <c r="BC332"/>
      <c r="BD332"/>
      <c r="BE332"/>
      <c r="BF332"/>
      <c r="BG332"/>
      <c r="BH332"/>
      <c r="BI332"/>
      <c r="BJ332" t="s">
        <v>5012</v>
      </c>
      <c r="BK332"/>
      <c r="BL332"/>
      <c r="BM332"/>
      <c r="BN332"/>
      <c r="BO332"/>
      <c r="BP332"/>
      <c r="BQ332"/>
      <c r="BR332"/>
      <c r="BS332"/>
      <c r="BT332"/>
      <c r="BU332"/>
      <c r="BV332"/>
      <c r="BW332"/>
      <c r="BX332"/>
      <c r="BY332"/>
      <c r="BZ332"/>
      <c r="CA332"/>
      <c r="CB332"/>
      <c r="CC332"/>
      <c r="CD332"/>
      <c r="CE332"/>
      <c r="CF332"/>
      <c r="CG332"/>
      <c r="CH332"/>
      <c r="CI332"/>
      <c r="CJ332"/>
      <c r="CK332"/>
      <c r="CL332"/>
      <c r="CM332"/>
      <c r="CN332"/>
      <c r="CO332"/>
      <c r="CP332"/>
      <c r="CQ332"/>
      <c r="CR332"/>
      <c r="CS332" t="s">
        <v>5013</v>
      </c>
      <c r="CT332"/>
      <c r="CU332"/>
      <c r="CV332"/>
      <c r="CW332"/>
      <c r="CX332"/>
      <c r="CY332"/>
      <c r="CZ332"/>
      <c r="DA332"/>
      <c r="DB332"/>
      <c r="DC332"/>
      <c r="DD332"/>
      <c r="DE332"/>
      <c r="DF332"/>
      <c r="DG332"/>
      <c r="DH332"/>
      <c r="DI332"/>
      <c r="DJ332"/>
      <c r="DK332"/>
      <c r="DL332"/>
      <c r="DM332"/>
      <c r="DN332"/>
      <c r="DO332"/>
      <c r="DP332"/>
    </row>
    <row r="333" spans="33:120" ht="15" hidden="1" customHeight="1">
      <c r="AG333"/>
      <c r="AH333" s="175"/>
      <c r="AI333" s="175"/>
      <c r="AJ333" s="175"/>
      <c r="AK333" s="175"/>
      <c r="AL333" s="179" t="str">
        <f t="shared" si="10"/>
        <v/>
      </c>
      <c r="AM333" s="172" t="str">
        <f t="shared" si="11"/>
        <v/>
      </c>
      <c r="AN333"/>
      <c r="AO333"/>
      <c r="AP333">
        <v>331</v>
      </c>
      <c r="AQ333"/>
      <c r="AR333"/>
      <c r="AS333"/>
      <c r="AT333"/>
      <c r="AU333"/>
      <c r="AV333"/>
      <c r="AW333"/>
      <c r="AX333"/>
      <c r="AY333"/>
      <c r="AZ333"/>
      <c r="BA333"/>
      <c r="BB333"/>
      <c r="BC333"/>
      <c r="BD333"/>
      <c r="BE333"/>
      <c r="BF333"/>
      <c r="BG333"/>
      <c r="BH333"/>
      <c r="BI333"/>
      <c r="BJ333" t="s">
        <v>5014</v>
      </c>
      <c r="BK333"/>
      <c r="BL333"/>
      <c r="BM333"/>
      <c r="BN333"/>
      <c r="BO333"/>
      <c r="BP333"/>
      <c r="BQ333"/>
      <c r="BR333"/>
      <c r="BS333"/>
      <c r="BT333"/>
      <c r="BU333"/>
      <c r="BV333"/>
      <c r="BW333"/>
      <c r="BX333"/>
      <c r="BY333"/>
      <c r="BZ333"/>
      <c r="CA333"/>
      <c r="CB333"/>
      <c r="CC333"/>
      <c r="CD333"/>
      <c r="CE333"/>
      <c r="CF333"/>
      <c r="CG333"/>
      <c r="CH333"/>
      <c r="CI333"/>
      <c r="CJ333"/>
      <c r="CK333"/>
      <c r="CL333"/>
      <c r="CM333"/>
      <c r="CN333"/>
      <c r="CO333"/>
      <c r="CP333"/>
      <c r="CQ333"/>
      <c r="CR333"/>
      <c r="CS333" t="s">
        <v>5015</v>
      </c>
      <c r="CT333"/>
      <c r="CU333"/>
      <c r="CV333"/>
      <c r="CW333"/>
      <c r="CX333"/>
      <c r="CY333"/>
      <c r="CZ333"/>
      <c r="DA333"/>
      <c r="DB333"/>
      <c r="DC333"/>
      <c r="DD333"/>
      <c r="DE333"/>
      <c r="DF333"/>
      <c r="DG333"/>
      <c r="DH333"/>
      <c r="DI333"/>
      <c r="DJ333"/>
      <c r="DK333"/>
      <c r="DL333"/>
      <c r="DM333"/>
      <c r="DN333"/>
      <c r="DO333"/>
      <c r="DP333"/>
    </row>
    <row r="334" spans="33:120" ht="15" hidden="1" customHeight="1">
      <c r="AG334"/>
      <c r="AH334" s="175"/>
      <c r="AI334" s="175"/>
      <c r="AJ334" s="175"/>
      <c r="AK334" s="175"/>
      <c r="AL334" s="179" t="str">
        <f t="shared" si="10"/>
        <v/>
      </c>
      <c r="AM334" s="172" t="str">
        <f t="shared" si="11"/>
        <v/>
      </c>
      <c r="AN334"/>
      <c r="AO334"/>
      <c r="AP334">
        <v>332</v>
      </c>
      <c r="AQ334"/>
      <c r="AR334"/>
      <c r="AS334"/>
      <c r="AT334"/>
      <c r="AU334"/>
      <c r="AV334"/>
      <c r="AW334"/>
      <c r="AX334"/>
      <c r="AY334"/>
      <c r="AZ334"/>
      <c r="BA334"/>
      <c r="BB334"/>
      <c r="BC334"/>
      <c r="BD334"/>
      <c r="BE334"/>
      <c r="BF334"/>
      <c r="BG334"/>
      <c r="BH334"/>
      <c r="BI334"/>
      <c r="BJ334" t="s">
        <v>5016</v>
      </c>
      <c r="BK334"/>
      <c r="BL334"/>
      <c r="BM334"/>
      <c r="BN334"/>
      <c r="BO334"/>
      <c r="BP334"/>
      <c r="BQ334"/>
      <c r="BR334"/>
      <c r="BS334"/>
      <c r="BT334"/>
      <c r="BU334"/>
      <c r="BV334"/>
      <c r="BW334"/>
      <c r="BX334"/>
      <c r="BY334"/>
      <c r="BZ334"/>
      <c r="CA334"/>
      <c r="CB334"/>
      <c r="CC334"/>
      <c r="CD334"/>
      <c r="CE334"/>
      <c r="CF334"/>
      <c r="CG334"/>
      <c r="CH334"/>
      <c r="CI334"/>
      <c r="CJ334"/>
      <c r="CK334"/>
      <c r="CL334"/>
      <c r="CM334"/>
      <c r="CN334"/>
      <c r="CO334"/>
      <c r="CP334"/>
      <c r="CQ334"/>
      <c r="CR334"/>
      <c r="CS334" t="s">
        <v>5017</v>
      </c>
      <c r="CT334"/>
      <c r="CU334"/>
      <c r="CV334"/>
      <c r="CW334"/>
      <c r="CX334"/>
      <c r="CY334"/>
      <c r="CZ334"/>
      <c r="DA334"/>
      <c r="DB334"/>
      <c r="DC334"/>
      <c r="DD334"/>
      <c r="DE334"/>
      <c r="DF334"/>
      <c r="DG334"/>
      <c r="DH334"/>
      <c r="DI334"/>
      <c r="DJ334"/>
      <c r="DK334"/>
      <c r="DL334"/>
      <c r="DM334"/>
      <c r="DN334"/>
      <c r="DO334"/>
      <c r="DP334"/>
    </row>
    <row r="335" spans="33:120" ht="15" hidden="1" customHeight="1">
      <c r="AG335"/>
      <c r="AH335" s="175"/>
      <c r="AI335" s="175"/>
      <c r="AJ335" s="175"/>
      <c r="AK335" s="175"/>
      <c r="AL335" s="179" t="str">
        <f t="shared" si="10"/>
        <v/>
      </c>
      <c r="AM335" s="172" t="str">
        <f t="shared" si="11"/>
        <v/>
      </c>
      <c r="AN335"/>
      <c r="AO335"/>
      <c r="AP335">
        <v>333</v>
      </c>
      <c r="AQ335"/>
      <c r="AR335"/>
      <c r="AS335"/>
      <c r="AT335"/>
      <c r="AU335"/>
      <c r="AV335"/>
      <c r="AW335"/>
      <c r="AX335"/>
      <c r="AY335"/>
      <c r="AZ335"/>
      <c r="BA335"/>
      <c r="BB335"/>
      <c r="BC335"/>
      <c r="BD335"/>
      <c r="BE335"/>
      <c r="BF335"/>
      <c r="BG335"/>
      <c r="BH335"/>
      <c r="BI335"/>
      <c r="BJ335" t="s">
        <v>5018</v>
      </c>
      <c r="BK335"/>
      <c r="BL335"/>
      <c r="BM335"/>
      <c r="BN335"/>
      <c r="BO335"/>
      <c r="BP335"/>
      <c r="BQ335"/>
      <c r="BR335"/>
      <c r="BS335"/>
      <c r="BT335"/>
      <c r="BU335"/>
      <c r="BV335"/>
      <c r="BW335"/>
      <c r="BX335"/>
      <c r="BY335"/>
      <c r="BZ335"/>
      <c r="CA335"/>
      <c r="CB335"/>
      <c r="CC335"/>
      <c r="CD335"/>
      <c r="CE335"/>
      <c r="CF335"/>
      <c r="CG335"/>
      <c r="CH335"/>
      <c r="CI335"/>
      <c r="CJ335"/>
      <c r="CK335"/>
      <c r="CL335"/>
      <c r="CM335"/>
      <c r="CN335"/>
      <c r="CO335"/>
      <c r="CP335"/>
      <c r="CQ335"/>
      <c r="CR335"/>
      <c r="CS335" t="s">
        <v>5019</v>
      </c>
      <c r="CT335"/>
      <c r="CU335"/>
      <c r="CV335"/>
      <c r="CW335"/>
      <c r="CX335"/>
      <c r="CY335"/>
      <c r="CZ335"/>
      <c r="DA335"/>
      <c r="DB335"/>
      <c r="DC335"/>
      <c r="DD335"/>
      <c r="DE335"/>
      <c r="DF335"/>
      <c r="DG335"/>
      <c r="DH335"/>
      <c r="DI335"/>
      <c r="DJ335"/>
      <c r="DK335"/>
      <c r="DL335"/>
      <c r="DM335"/>
      <c r="DN335"/>
      <c r="DO335"/>
      <c r="DP335"/>
    </row>
    <row r="336" spans="33:120" ht="15" hidden="1" customHeight="1">
      <c r="AG336"/>
      <c r="AH336" s="175"/>
      <c r="AI336" s="175"/>
      <c r="AJ336" s="175"/>
      <c r="AK336" s="175"/>
      <c r="AL336" s="179" t="str">
        <f t="shared" si="10"/>
        <v/>
      </c>
      <c r="AM336" s="172" t="str">
        <f t="shared" si="11"/>
        <v/>
      </c>
      <c r="AN336"/>
      <c r="AO336"/>
      <c r="AP336">
        <v>334</v>
      </c>
      <c r="AQ336"/>
      <c r="AR336"/>
      <c r="AS336"/>
      <c r="AT336"/>
      <c r="AU336"/>
      <c r="AV336"/>
      <c r="AW336"/>
      <c r="AX336"/>
      <c r="AY336"/>
      <c r="AZ336"/>
      <c r="BA336"/>
      <c r="BB336"/>
      <c r="BC336"/>
      <c r="BD336"/>
      <c r="BE336"/>
      <c r="BF336"/>
      <c r="BG336"/>
      <c r="BH336"/>
      <c r="BI336"/>
      <c r="BJ336" t="s">
        <v>5020</v>
      </c>
      <c r="BK336"/>
      <c r="BL336"/>
      <c r="BM336"/>
      <c r="BN336"/>
      <c r="BO336"/>
      <c r="BP336"/>
      <c r="BQ336"/>
      <c r="BR336"/>
      <c r="BS336"/>
      <c r="BT336"/>
      <c r="BU336"/>
      <c r="BV336"/>
      <c r="BW336"/>
      <c r="BX336"/>
      <c r="BY336"/>
      <c r="BZ336"/>
      <c r="CA336"/>
      <c r="CB336"/>
      <c r="CC336"/>
      <c r="CD336"/>
      <c r="CE336"/>
      <c r="CF336"/>
      <c r="CG336"/>
      <c r="CH336"/>
      <c r="CI336"/>
      <c r="CJ336"/>
      <c r="CK336"/>
      <c r="CL336"/>
      <c r="CM336"/>
      <c r="CN336"/>
      <c r="CO336"/>
      <c r="CP336"/>
      <c r="CQ336"/>
      <c r="CR336"/>
      <c r="CS336" t="s">
        <v>5021</v>
      </c>
      <c r="CT336"/>
      <c r="CU336"/>
      <c r="CV336"/>
      <c r="CW336"/>
      <c r="CX336"/>
      <c r="CY336"/>
      <c r="CZ336"/>
      <c r="DA336"/>
      <c r="DB336"/>
      <c r="DC336"/>
      <c r="DD336"/>
      <c r="DE336"/>
      <c r="DF336"/>
      <c r="DG336"/>
      <c r="DH336"/>
      <c r="DI336"/>
      <c r="DJ336"/>
      <c r="DK336"/>
      <c r="DL336"/>
      <c r="DM336"/>
      <c r="DN336"/>
      <c r="DO336"/>
      <c r="DP336"/>
    </row>
    <row r="337" spans="33:120" ht="15" hidden="1" customHeight="1">
      <c r="AG337"/>
      <c r="AH337" s="175"/>
      <c r="AI337" s="175"/>
      <c r="AJ337" s="175"/>
      <c r="AK337" s="175"/>
      <c r="AL337" s="179" t="str">
        <f t="shared" si="10"/>
        <v/>
      </c>
      <c r="AM337" s="172" t="str">
        <f t="shared" si="11"/>
        <v/>
      </c>
      <c r="AN337"/>
      <c r="AO337"/>
      <c r="AP337">
        <v>335</v>
      </c>
      <c r="AQ337"/>
      <c r="AR337"/>
      <c r="AS337"/>
      <c r="AT337"/>
      <c r="AU337"/>
      <c r="AV337"/>
      <c r="AW337"/>
      <c r="AX337"/>
      <c r="AY337"/>
      <c r="AZ337"/>
      <c r="BA337"/>
      <c r="BB337"/>
      <c r="BC337"/>
      <c r="BD337"/>
      <c r="BE337"/>
      <c r="BF337"/>
      <c r="BG337"/>
      <c r="BH337"/>
      <c r="BI337"/>
      <c r="BJ337" t="s">
        <v>5022</v>
      </c>
      <c r="BK337"/>
      <c r="BL337"/>
      <c r="BM337"/>
      <c r="BN337"/>
      <c r="BO337"/>
      <c r="BP337"/>
      <c r="BQ337"/>
      <c r="BR337"/>
      <c r="BS337"/>
      <c r="BT337"/>
      <c r="BU337"/>
      <c r="BV337"/>
      <c r="BW337"/>
      <c r="BX337"/>
      <c r="BY337"/>
      <c r="BZ337"/>
      <c r="CA337"/>
      <c r="CB337"/>
      <c r="CC337"/>
      <c r="CD337"/>
      <c r="CE337"/>
      <c r="CF337"/>
      <c r="CG337"/>
      <c r="CH337"/>
      <c r="CI337"/>
      <c r="CJ337"/>
      <c r="CK337"/>
      <c r="CL337"/>
      <c r="CM337"/>
      <c r="CN337"/>
      <c r="CO337"/>
      <c r="CP337"/>
      <c r="CQ337"/>
      <c r="CR337"/>
      <c r="CS337" t="s">
        <v>5023</v>
      </c>
      <c r="CT337"/>
      <c r="CU337"/>
      <c r="CV337"/>
      <c r="CW337"/>
      <c r="CX337"/>
      <c r="CY337"/>
      <c r="CZ337"/>
      <c r="DA337"/>
      <c r="DB337"/>
      <c r="DC337"/>
      <c r="DD337"/>
      <c r="DE337"/>
      <c r="DF337"/>
      <c r="DG337"/>
      <c r="DH337"/>
      <c r="DI337"/>
      <c r="DJ337"/>
      <c r="DK337"/>
      <c r="DL337"/>
      <c r="DM337"/>
      <c r="DN337"/>
      <c r="DO337"/>
      <c r="DP337"/>
    </row>
    <row r="338" spans="33:120" ht="15" hidden="1" customHeight="1">
      <c r="AG338"/>
      <c r="AH338" s="175"/>
      <c r="AI338" s="175"/>
      <c r="AJ338" s="175"/>
      <c r="AK338" s="175"/>
      <c r="AL338" s="179" t="str">
        <f t="shared" si="10"/>
        <v/>
      </c>
      <c r="AM338" s="172" t="str">
        <f t="shared" si="11"/>
        <v/>
      </c>
      <c r="AN338"/>
      <c r="AO338"/>
      <c r="AP338">
        <v>336</v>
      </c>
      <c r="AQ338"/>
      <c r="AR338"/>
      <c r="AS338"/>
      <c r="AT338"/>
      <c r="AU338"/>
      <c r="AV338"/>
      <c r="AW338"/>
      <c r="AX338"/>
      <c r="AY338"/>
      <c r="AZ338"/>
      <c r="BA338"/>
      <c r="BB338"/>
      <c r="BC338"/>
      <c r="BD338"/>
      <c r="BE338"/>
      <c r="BF338"/>
      <c r="BG338"/>
      <c r="BH338"/>
      <c r="BI338"/>
      <c r="BJ338" t="s">
        <v>5024</v>
      </c>
      <c r="BK338"/>
      <c r="BL338"/>
      <c r="BM338"/>
      <c r="BN338"/>
      <c r="BO338"/>
      <c r="BP338"/>
      <c r="BQ338"/>
      <c r="BR338"/>
      <c r="BS338"/>
      <c r="BT338"/>
      <c r="BU338"/>
      <c r="BV338"/>
      <c r="BW338"/>
      <c r="BX338"/>
      <c r="BY338"/>
      <c r="BZ338"/>
      <c r="CA338"/>
      <c r="CB338"/>
      <c r="CC338"/>
      <c r="CD338"/>
      <c r="CE338"/>
      <c r="CF338"/>
      <c r="CG338"/>
      <c r="CH338"/>
      <c r="CI338"/>
      <c r="CJ338"/>
      <c r="CK338"/>
      <c r="CL338"/>
      <c r="CM338"/>
      <c r="CN338"/>
      <c r="CO338"/>
      <c r="CP338"/>
      <c r="CQ338"/>
      <c r="CR338"/>
      <c r="CS338" t="s">
        <v>5025</v>
      </c>
      <c r="CT338"/>
      <c r="CU338"/>
      <c r="CV338"/>
      <c r="CW338"/>
      <c r="CX338"/>
      <c r="CY338"/>
      <c r="CZ338"/>
      <c r="DA338"/>
      <c r="DB338"/>
      <c r="DC338"/>
      <c r="DD338"/>
      <c r="DE338"/>
      <c r="DF338"/>
      <c r="DG338"/>
      <c r="DH338"/>
      <c r="DI338"/>
      <c r="DJ338"/>
      <c r="DK338"/>
      <c r="DL338"/>
      <c r="DM338"/>
      <c r="DN338"/>
      <c r="DO338"/>
      <c r="DP338"/>
    </row>
    <row r="339" spans="33:120" ht="15" hidden="1" customHeight="1">
      <c r="AG339"/>
      <c r="AH339" s="175"/>
      <c r="AI339" s="175"/>
      <c r="AJ339" s="175"/>
      <c r="AK339" s="175"/>
      <c r="AL339" s="179" t="str">
        <f t="shared" si="10"/>
        <v/>
      </c>
      <c r="AM339" s="172" t="str">
        <f t="shared" si="11"/>
        <v/>
      </c>
      <c r="AN339"/>
      <c r="AO339"/>
      <c r="AP339">
        <v>337</v>
      </c>
      <c r="AQ339"/>
      <c r="AR339"/>
      <c r="AS339"/>
      <c r="AT339"/>
      <c r="AU339"/>
      <c r="AV339"/>
      <c r="AW339"/>
      <c r="AX339"/>
      <c r="AY339"/>
      <c r="AZ339"/>
      <c r="BA339"/>
      <c r="BB339"/>
      <c r="BC339"/>
      <c r="BD339"/>
      <c r="BE339"/>
      <c r="BF339"/>
      <c r="BG339"/>
      <c r="BH339"/>
      <c r="BI339"/>
      <c r="BJ339" t="s">
        <v>5026</v>
      </c>
      <c r="BK339"/>
      <c r="BL339"/>
      <c r="BM339"/>
      <c r="BN339"/>
      <c r="BO339"/>
      <c r="BP339"/>
      <c r="BQ339"/>
      <c r="BR339"/>
      <c r="BS339"/>
      <c r="BT339"/>
      <c r="BU339"/>
      <c r="BV339"/>
      <c r="BW339"/>
      <c r="BX339"/>
      <c r="BY339"/>
      <c r="BZ339"/>
      <c r="CA339"/>
      <c r="CB339"/>
      <c r="CC339"/>
      <c r="CD339"/>
      <c r="CE339"/>
      <c r="CF339"/>
      <c r="CG339"/>
      <c r="CH339"/>
      <c r="CI339"/>
      <c r="CJ339"/>
      <c r="CK339"/>
      <c r="CL339"/>
      <c r="CM339"/>
      <c r="CN339"/>
      <c r="CO339"/>
      <c r="CP339"/>
      <c r="CQ339"/>
      <c r="CR339"/>
      <c r="CS339" t="s">
        <v>5027</v>
      </c>
      <c r="CT339"/>
      <c r="CU339"/>
      <c r="CV339"/>
      <c r="CW339"/>
      <c r="CX339"/>
      <c r="CY339"/>
      <c r="CZ339"/>
      <c r="DA339"/>
      <c r="DB339"/>
      <c r="DC339"/>
      <c r="DD339"/>
      <c r="DE339"/>
      <c r="DF339"/>
      <c r="DG339"/>
      <c r="DH339"/>
      <c r="DI339"/>
      <c r="DJ339"/>
      <c r="DK339"/>
      <c r="DL339"/>
      <c r="DM339"/>
      <c r="DN339"/>
      <c r="DO339"/>
      <c r="DP339"/>
    </row>
    <row r="340" spans="33:120" ht="15" hidden="1" customHeight="1">
      <c r="AG340"/>
      <c r="AH340" s="175"/>
      <c r="AI340" s="175"/>
      <c r="AJ340" s="175"/>
      <c r="AK340" s="175"/>
      <c r="AL340" s="179" t="str">
        <f t="shared" si="10"/>
        <v/>
      </c>
      <c r="AM340" s="172" t="str">
        <f t="shared" si="11"/>
        <v/>
      </c>
      <c r="AN340"/>
      <c r="AO340"/>
      <c r="AP340">
        <v>338</v>
      </c>
      <c r="AQ340"/>
      <c r="AR340"/>
      <c r="AS340"/>
      <c r="AT340"/>
      <c r="AU340"/>
      <c r="AV340"/>
      <c r="AW340"/>
      <c r="AX340"/>
      <c r="AY340"/>
      <c r="AZ340"/>
      <c r="BA340"/>
      <c r="BB340"/>
      <c r="BC340"/>
      <c r="BD340"/>
      <c r="BE340"/>
      <c r="BF340"/>
      <c r="BG340"/>
      <c r="BH340"/>
      <c r="BI340"/>
      <c r="BJ340" t="s">
        <v>5028</v>
      </c>
      <c r="BK340"/>
      <c r="BL340"/>
      <c r="BM340"/>
      <c r="BN340"/>
      <c r="BO340"/>
      <c r="BP340"/>
      <c r="BQ340"/>
      <c r="BR340"/>
      <c r="BS340"/>
      <c r="BT340"/>
      <c r="BU340"/>
      <c r="BV340"/>
      <c r="BW340"/>
      <c r="BX340"/>
      <c r="BY340"/>
      <c r="BZ340"/>
      <c r="CA340"/>
      <c r="CB340"/>
      <c r="CC340"/>
      <c r="CD340"/>
      <c r="CE340"/>
      <c r="CF340"/>
      <c r="CG340"/>
      <c r="CH340"/>
      <c r="CI340"/>
      <c r="CJ340"/>
      <c r="CK340"/>
      <c r="CL340"/>
      <c r="CM340"/>
      <c r="CN340"/>
      <c r="CO340"/>
      <c r="CP340"/>
      <c r="CQ340"/>
      <c r="CR340"/>
      <c r="CS340" t="s">
        <v>5029</v>
      </c>
      <c r="CT340"/>
      <c r="CU340"/>
      <c r="CV340"/>
      <c r="CW340"/>
      <c r="CX340"/>
      <c r="CY340"/>
      <c r="CZ340"/>
      <c r="DA340"/>
      <c r="DB340"/>
      <c r="DC340"/>
      <c r="DD340"/>
      <c r="DE340"/>
      <c r="DF340"/>
      <c r="DG340"/>
      <c r="DH340"/>
      <c r="DI340"/>
      <c r="DJ340"/>
      <c r="DK340"/>
      <c r="DL340"/>
      <c r="DM340"/>
      <c r="DN340"/>
      <c r="DO340"/>
      <c r="DP340"/>
    </row>
    <row r="341" spans="33:120" ht="15" hidden="1" customHeight="1">
      <c r="AG341"/>
      <c r="AH341" s="175"/>
      <c r="AI341" s="175"/>
      <c r="AJ341" s="175"/>
      <c r="AK341" s="175"/>
      <c r="AL341" s="179" t="str">
        <f t="shared" si="10"/>
        <v/>
      </c>
      <c r="AM341" s="172" t="str">
        <f t="shared" si="11"/>
        <v/>
      </c>
      <c r="AN341"/>
      <c r="AO341"/>
      <c r="AP341">
        <v>339</v>
      </c>
      <c r="AQ341"/>
      <c r="AR341"/>
      <c r="AS341"/>
      <c r="AT341"/>
      <c r="AU341"/>
      <c r="AV341"/>
      <c r="AW341"/>
      <c r="AX341"/>
      <c r="AY341"/>
      <c r="AZ341"/>
      <c r="BA341"/>
      <c r="BB341"/>
      <c r="BC341"/>
      <c r="BD341"/>
      <c r="BE341"/>
      <c r="BF341"/>
      <c r="BG341"/>
      <c r="BH341"/>
      <c r="BI341"/>
      <c r="BJ341" t="s">
        <v>5030</v>
      </c>
      <c r="BK341"/>
      <c r="BL341"/>
      <c r="BM341"/>
      <c r="BN341"/>
      <c r="BO341"/>
      <c r="BP341"/>
      <c r="BQ341"/>
      <c r="BR341"/>
      <c r="BS341"/>
      <c r="BT341"/>
      <c r="BU341"/>
      <c r="BV341"/>
      <c r="BW341"/>
      <c r="BX341"/>
      <c r="BY341"/>
      <c r="BZ341"/>
      <c r="CA341"/>
      <c r="CB341"/>
      <c r="CC341"/>
      <c r="CD341"/>
      <c r="CE341"/>
      <c r="CF341"/>
      <c r="CG341"/>
      <c r="CH341"/>
      <c r="CI341"/>
      <c r="CJ341"/>
      <c r="CK341"/>
      <c r="CL341"/>
      <c r="CM341"/>
      <c r="CN341"/>
      <c r="CO341"/>
      <c r="CP341"/>
      <c r="CQ341"/>
      <c r="CR341"/>
      <c r="CS341" t="s">
        <v>5031</v>
      </c>
      <c r="CT341"/>
      <c r="CU341"/>
      <c r="CV341"/>
      <c r="CW341"/>
      <c r="CX341"/>
      <c r="CY341"/>
      <c r="CZ341"/>
      <c r="DA341"/>
      <c r="DB341"/>
      <c r="DC341"/>
      <c r="DD341"/>
      <c r="DE341"/>
      <c r="DF341"/>
      <c r="DG341"/>
      <c r="DH341"/>
      <c r="DI341"/>
      <c r="DJ341"/>
      <c r="DK341"/>
      <c r="DL341"/>
      <c r="DM341"/>
      <c r="DN341"/>
      <c r="DO341"/>
      <c r="DP341"/>
    </row>
    <row r="342" spans="33:120" ht="15" hidden="1" customHeight="1">
      <c r="AG342"/>
      <c r="AH342" s="175"/>
      <c r="AI342" s="175"/>
      <c r="AJ342" s="175"/>
      <c r="AK342" s="175"/>
      <c r="AL342" s="179" t="str">
        <f t="shared" si="10"/>
        <v/>
      </c>
      <c r="AM342" s="172" t="str">
        <f t="shared" si="11"/>
        <v/>
      </c>
      <c r="AN342"/>
      <c r="AO342"/>
      <c r="AP342">
        <v>340</v>
      </c>
      <c r="AQ342"/>
      <c r="AR342"/>
      <c r="AS342"/>
      <c r="AT342"/>
      <c r="AU342"/>
      <c r="AV342"/>
      <c r="AW342"/>
      <c r="AX342"/>
      <c r="AY342"/>
      <c r="AZ342"/>
      <c r="BA342"/>
      <c r="BB342"/>
      <c r="BC342"/>
      <c r="BD342"/>
      <c r="BE342"/>
      <c r="BF342"/>
      <c r="BG342"/>
      <c r="BH342"/>
      <c r="BI342"/>
      <c r="BJ342" t="s">
        <v>5032</v>
      </c>
      <c r="BK342"/>
      <c r="BL342"/>
      <c r="BM342"/>
      <c r="BN342"/>
      <c r="BO342"/>
      <c r="BP342"/>
      <c r="BQ342"/>
      <c r="BR342"/>
      <c r="BS342"/>
      <c r="BT342"/>
      <c r="BU342"/>
      <c r="BV342"/>
      <c r="BW342"/>
      <c r="BX342"/>
      <c r="BY342"/>
      <c r="BZ342"/>
      <c r="CA342"/>
      <c r="CB342"/>
      <c r="CC342"/>
      <c r="CD342"/>
      <c r="CE342"/>
      <c r="CF342"/>
      <c r="CG342"/>
      <c r="CH342"/>
      <c r="CI342"/>
      <c r="CJ342"/>
      <c r="CK342"/>
      <c r="CL342"/>
      <c r="CM342"/>
      <c r="CN342"/>
      <c r="CO342"/>
      <c r="CP342"/>
      <c r="CQ342"/>
      <c r="CR342"/>
      <c r="CS342" t="s">
        <v>5033</v>
      </c>
      <c r="CT342"/>
      <c r="CU342"/>
      <c r="CV342"/>
      <c r="CW342"/>
      <c r="CX342"/>
      <c r="CY342"/>
      <c r="CZ342"/>
      <c r="DA342"/>
      <c r="DB342"/>
      <c r="DC342"/>
      <c r="DD342"/>
      <c r="DE342"/>
      <c r="DF342"/>
      <c r="DG342"/>
      <c r="DH342"/>
      <c r="DI342"/>
      <c r="DJ342"/>
      <c r="DK342"/>
      <c r="DL342"/>
      <c r="DM342"/>
      <c r="DN342"/>
      <c r="DO342"/>
      <c r="DP342"/>
    </row>
    <row r="343" spans="33:120" ht="15" hidden="1" customHeight="1">
      <c r="AG343"/>
      <c r="AH343" s="175"/>
      <c r="AI343" s="175"/>
      <c r="AJ343" s="175"/>
      <c r="AK343" s="175"/>
      <c r="AL343" s="179" t="str">
        <f t="shared" si="10"/>
        <v/>
      </c>
      <c r="AM343" s="172" t="str">
        <f t="shared" si="11"/>
        <v/>
      </c>
      <c r="AN343"/>
      <c r="AO343"/>
      <c r="AP343">
        <v>341</v>
      </c>
      <c r="AQ343"/>
      <c r="AR343"/>
      <c r="AS343"/>
      <c r="AT343"/>
      <c r="AU343"/>
      <c r="AV343"/>
      <c r="AW343"/>
      <c r="AX343"/>
      <c r="AY343"/>
      <c r="AZ343"/>
      <c r="BA343"/>
      <c r="BB343"/>
      <c r="BC343"/>
      <c r="BD343"/>
      <c r="BE343"/>
      <c r="BF343"/>
      <c r="BG343"/>
      <c r="BH343"/>
      <c r="BI343"/>
      <c r="BJ343" t="s">
        <v>5034</v>
      </c>
      <c r="BK343"/>
      <c r="BL343"/>
      <c r="BM343"/>
      <c r="BN343"/>
      <c r="BO343"/>
      <c r="BP343"/>
      <c r="BQ343"/>
      <c r="BR343"/>
      <c r="BS343"/>
      <c r="BT343"/>
      <c r="BU343"/>
      <c r="BV343"/>
      <c r="BW343"/>
      <c r="BX343"/>
      <c r="BY343"/>
      <c r="BZ343"/>
      <c r="CA343"/>
      <c r="CB343"/>
      <c r="CC343"/>
      <c r="CD343"/>
      <c r="CE343"/>
      <c r="CF343"/>
      <c r="CG343"/>
      <c r="CH343"/>
      <c r="CI343"/>
      <c r="CJ343"/>
      <c r="CK343"/>
      <c r="CL343"/>
      <c r="CM343"/>
      <c r="CN343"/>
      <c r="CO343"/>
      <c r="CP343"/>
      <c r="CQ343"/>
      <c r="CR343"/>
      <c r="CS343" t="s">
        <v>5035</v>
      </c>
      <c r="CT343"/>
      <c r="CU343"/>
      <c r="CV343"/>
      <c r="CW343"/>
      <c r="CX343"/>
      <c r="CY343"/>
      <c r="CZ343"/>
      <c r="DA343"/>
      <c r="DB343"/>
      <c r="DC343"/>
      <c r="DD343"/>
      <c r="DE343"/>
      <c r="DF343"/>
      <c r="DG343"/>
      <c r="DH343"/>
      <c r="DI343"/>
      <c r="DJ343"/>
      <c r="DK343"/>
      <c r="DL343"/>
      <c r="DM343"/>
      <c r="DN343"/>
      <c r="DO343"/>
      <c r="DP343"/>
    </row>
    <row r="344" spans="33:120" ht="15" hidden="1" customHeight="1">
      <c r="AG344"/>
      <c r="AH344" s="175"/>
      <c r="AI344" s="175"/>
      <c r="AJ344" s="175"/>
      <c r="AK344" s="175"/>
      <c r="AL344" s="179" t="str">
        <f t="shared" si="10"/>
        <v/>
      </c>
      <c r="AM344" s="172" t="str">
        <f t="shared" si="11"/>
        <v/>
      </c>
      <c r="AN344"/>
      <c r="AO344"/>
      <c r="AP344">
        <v>342</v>
      </c>
      <c r="AQ344"/>
      <c r="AR344"/>
      <c r="AS344"/>
      <c r="AT344"/>
      <c r="AU344"/>
      <c r="AV344"/>
      <c r="AW344"/>
      <c r="AX344"/>
      <c r="AY344"/>
      <c r="AZ344"/>
      <c r="BA344"/>
      <c r="BB344"/>
      <c r="BC344"/>
      <c r="BD344"/>
      <c r="BE344"/>
      <c r="BF344"/>
      <c r="BG344"/>
      <c r="BH344"/>
      <c r="BI344"/>
      <c r="BJ344" t="s">
        <v>5036</v>
      </c>
      <c r="BK344"/>
      <c r="BL344"/>
      <c r="BM344"/>
      <c r="BN344"/>
      <c r="BO344"/>
      <c r="BP344"/>
      <c r="BQ344"/>
      <c r="BR344"/>
      <c r="BS344"/>
      <c r="BT344"/>
      <c r="BU344"/>
      <c r="BV344"/>
      <c r="BW344"/>
      <c r="BX344"/>
      <c r="BY344"/>
      <c r="BZ344"/>
      <c r="CA344"/>
      <c r="CB344"/>
      <c r="CC344"/>
      <c r="CD344"/>
      <c r="CE344"/>
      <c r="CF344"/>
      <c r="CG344"/>
      <c r="CH344"/>
      <c r="CI344"/>
      <c r="CJ344"/>
      <c r="CK344"/>
      <c r="CL344"/>
      <c r="CM344"/>
      <c r="CN344"/>
      <c r="CO344"/>
      <c r="CP344"/>
      <c r="CQ344"/>
      <c r="CR344"/>
      <c r="CS344" t="s">
        <v>5037</v>
      </c>
      <c r="CT344"/>
      <c r="CU344"/>
      <c r="CV344"/>
      <c r="CW344"/>
      <c r="CX344"/>
      <c r="CY344"/>
      <c r="CZ344"/>
      <c r="DA344"/>
      <c r="DB344"/>
      <c r="DC344"/>
      <c r="DD344"/>
      <c r="DE344"/>
      <c r="DF344"/>
      <c r="DG344"/>
      <c r="DH344"/>
      <c r="DI344"/>
      <c r="DJ344"/>
      <c r="DK344"/>
      <c r="DL344"/>
      <c r="DM344"/>
      <c r="DN344"/>
      <c r="DO344"/>
      <c r="DP344"/>
    </row>
    <row r="345" spans="33:120" ht="15" hidden="1" customHeight="1">
      <c r="AG345"/>
      <c r="AH345" s="175"/>
      <c r="AI345" s="175"/>
      <c r="AJ345" s="175"/>
      <c r="AK345" s="175"/>
      <c r="AL345" s="179" t="str">
        <f t="shared" si="10"/>
        <v/>
      </c>
      <c r="AM345" s="172" t="str">
        <f t="shared" si="11"/>
        <v/>
      </c>
      <c r="AN345"/>
      <c r="AO345"/>
      <c r="AP345">
        <v>343</v>
      </c>
      <c r="AQ345"/>
      <c r="AR345"/>
      <c r="AS345"/>
      <c r="AT345"/>
      <c r="AU345"/>
      <c r="AV345"/>
      <c r="AW345"/>
      <c r="AX345"/>
      <c r="AY345"/>
      <c r="AZ345"/>
      <c r="BA345"/>
      <c r="BB345"/>
      <c r="BC345"/>
      <c r="BD345"/>
      <c r="BE345"/>
      <c r="BF345"/>
      <c r="BG345"/>
      <c r="BH345"/>
      <c r="BI345"/>
      <c r="BJ345" t="s">
        <v>5038</v>
      </c>
      <c r="BK345"/>
      <c r="BL345"/>
      <c r="BM345"/>
      <c r="BN345"/>
      <c r="BO345"/>
      <c r="BP345"/>
      <c r="BQ345"/>
      <c r="BR345"/>
      <c r="BS345"/>
      <c r="BT345"/>
      <c r="BU345"/>
      <c r="BV345"/>
      <c r="BW345"/>
      <c r="BX345"/>
      <c r="BY345"/>
      <c r="BZ345"/>
      <c r="CA345"/>
      <c r="CB345"/>
      <c r="CC345"/>
      <c r="CD345"/>
      <c r="CE345"/>
      <c r="CF345"/>
      <c r="CG345"/>
      <c r="CH345"/>
      <c r="CI345"/>
      <c r="CJ345"/>
      <c r="CK345"/>
      <c r="CL345"/>
      <c r="CM345"/>
      <c r="CN345"/>
      <c r="CO345"/>
      <c r="CP345"/>
      <c r="CQ345"/>
      <c r="CR345"/>
      <c r="CS345" t="s">
        <v>5039</v>
      </c>
      <c r="CT345"/>
      <c r="CU345"/>
      <c r="CV345"/>
      <c r="CW345"/>
      <c r="CX345"/>
      <c r="CY345"/>
      <c r="CZ345"/>
      <c r="DA345"/>
      <c r="DB345"/>
      <c r="DC345"/>
      <c r="DD345"/>
      <c r="DE345"/>
      <c r="DF345"/>
      <c r="DG345"/>
      <c r="DH345"/>
      <c r="DI345"/>
      <c r="DJ345"/>
      <c r="DK345"/>
      <c r="DL345"/>
      <c r="DM345"/>
      <c r="DN345"/>
      <c r="DO345"/>
      <c r="DP345"/>
    </row>
    <row r="346" spans="33:120" ht="15" hidden="1" customHeight="1">
      <c r="AG346"/>
      <c r="AH346" s="175"/>
      <c r="AI346" s="175"/>
      <c r="AJ346" s="175"/>
      <c r="AK346" s="175"/>
      <c r="AL346" s="179" t="str">
        <f t="shared" si="10"/>
        <v/>
      </c>
      <c r="AM346" s="172" t="str">
        <f t="shared" si="11"/>
        <v/>
      </c>
      <c r="AN346"/>
      <c r="AO346"/>
      <c r="AP346">
        <v>344</v>
      </c>
      <c r="AQ346"/>
      <c r="AR346"/>
      <c r="AS346"/>
      <c r="AT346"/>
      <c r="AU346"/>
      <c r="AV346"/>
      <c r="AW346"/>
      <c r="AX346"/>
      <c r="AY346"/>
      <c r="AZ346"/>
      <c r="BA346"/>
      <c r="BB346"/>
      <c r="BC346"/>
      <c r="BD346"/>
      <c r="BE346"/>
      <c r="BF346"/>
      <c r="BG346"/>
      <c r="BH346"/>
      <c r="BI346"/>
      <c r="BJ346" t="s">
        <v>5040</v>
      </c>
      <c r="BK346"/>
      <c r="BL346"/>
      <c r="BM346"/>
      <c r="BN346"/>
      <c r="BO346"/>
      <c r="BP346"/>
      <c r="BQ346"/>
      <c r="BR346"/>
      <c r="BS346"/>
      <c r="BT346"/>
      <c r="BU346"/>
      <c r="BV346"/>
      <c r="BW346"/>
      <c r="BX346"/>
      <c r="BY346"/>
      <c r="BZ346"/>
      <c r="CA346"/>
      <c r="CB346"/>
      <c r="CC346"/>
      <c r="CD346"/>
      <c r="CE346"/>
      <c r="CF346"/>
      <c r="CG346"/>
      <c r="CH346"/>
      <c r="CI346"/>
      <c r="CJ346"/>
      <c r="CK346"/>
      <c r="CL346"/>
      <c r="CM346"/>
      <c r="CN346"/>
      <c r="CO346"/>
      <c r="CP346"/>
      <c r="CQ346"/>
      <c r="CR346"/>
      <c r="CS346" t="s">
        <v>5041</v>
      </c>
      <c r="CT346"/>
      <c r="CU346"/>
      <c r="CV346"/>
      <c r="CW346"/>
      <c r="CX346"/>
      <c r="CY346"/>
      <c r="CZ346"/>
      <c r="DA346"/>
      <c r="DB346"/>
      <c r="DC346"/>
      <c r="DD346"/>
      <c r="DE346"/>
      <c r="DF346"/>
      <c r="DG346"/>
      <c r="DH346"/>
      <c r="DI346"/>
      <c r="DJ346"/>
      <c r="DK346"/>
      <c r="DL346"/>
      <c r="DM346"/>
      <c r="DN346"/>
      <c r="DO346"/>
      <c r="DP346"/>
    </row>
    <row r="347" spans="33:120" ht="15" hidden="1" customHeight="1">
      <c r="AG347"/>
      <c r="AH347" s="175"/>
      <c r="AI347" s="175"/>
      <c r="AJ347" s="175"/>
      <c r="AK347" s="175"/>
      <c r="AL347" s="179" t="str">
        <f t="shared" si="10"/>
        <v/>
      </c>
      <c r="AM347" s="172" t="str">
        <f t="shared" si="11"/>
        <v/>
      </c>
      <c r="AN347"/>
      <c r="AO347"/>
      <c r="AP347">
        <v>345</v>
      </c>
      <c r="AQ347"/>
      <c r="AR347"/>
      <c r="AS347"/>
      <c r="AT347"/>
      <c r="AU347"/>
      <c r="AV347"/>
      <c r="AW347"/>
      <c r="AX347"/>
      <c r="AY347"/>
      <c r="AZ347"/>
      <c r="BA347"/>
      <c r="BB347"/>
      <c r="BC347"/>
      <c r="BD347"/>
      <c r="BE347"/>
      <c r="BF347"/>
      <c r="BG347"/>
      <c r="BH347"/>
      <c r="BI347"/>
      <c r="BJ347" t="s">
        <v>5042</v>
      </c>
      <c r="BK347"/>
      <c r="BL347"/>
      <c r="BM347"/>
      <c r="BN347"/>
      <c r="BO347"/>
      <c r="BP347"/>
      <c r="BQ347"/>
      <c r="BR347"/>
      <c r="BS347"/>
      <c r="BT347"/>
      <c r="BU347"/>
      <c r="BV347"/>
      <c r="BW347"/>
      <c r="BX347"/>
      <c r="BY347"/>
      <c r="BZ347"/>
      <c r="CA347"/>
      <c r="CB347"/>
      <c r="CC347"/>
      <c r="CD347"/>
      <c r="CE347"/>
      <c r="CF347"/>
      <c r="CG347"/>
      <c r="CH347"/>
      <c r="CI347"/>
      <c r="CJ347"/>
      <c r="CK347"/>
      <c r="CL347"/>
      <c r="CM347"/>
      <c r="CN347"/>
      <c r="CO347"/>
      <c r="CP347"/>
      <c r="CQ347"/>
      <c r="CR347"/>
      <c r="CS347" t="s">
        <v>5043</v>
      </c>
      <c r="CT347"/>
      <c r="CU347"/>
      <c r="CV347"/>
      <c r="CW347"/>
      <c r="CX347"/>
      <c r="CY347"/>
      <c r="CZ347"/>
      <c r="DA347"/>
      <c r="DB347"/>
      <c r="DC347"/>
      <c r="DD347"/>
      <c r="DE347"/>
      <c r="DF347"/>
      <c r="DG347"/>
      <c r="DH347"/>
      <c r="DI347"/>
      <c r="DJ347"/>
      <c r="DK347"/>
      <c r="DL347"/>
      <c r="DM347"/>
      <c r="DN347"/>
      <c r="DO347"/>
      <c r="DP347"/>
    </row>
    <row r="348" spans="33:120" ht="15" hidden="1" customHeight="1">
      <c r="AG348"/>
      <c r="AH348" s="175"/>
      <c r="AI348" s="175"/>
      <c r="AJ348" s="175"/>
      <c r="AK348" s="175"/>
      <c r="AL348" s="179" t="str">
        <f t="shared" si="10"/>
        <v/>
      </c>
      <c r="AM348" s="172" t="str">
        <f t="shared" si="11"/>
        <v/>
      </c>
      <c r="AN348"/>
      <c r="AO348"/>
      <c r="AP348">
        <v>346</v>
      </c>
      <c r="AQ348"/>
      <c r="AR348"/>
      <c r="AS348"/>
      <c r="AT348"/>
      <c r="AU348"/>
      <c r="AV348"/>
      <c r="AW348"/>
      <c r="AX348"/>
      <c r="AY348"/>
      <c r="AZ348"/>
      <c r="BA348"/>
      <c r="BB348"/>
      <c r="BC348"/>
      <c r="BD348"/>
      <c r="BE348"/>
      <c r="BF348"/>
      <c r="BG348"/>
      <c r="BH348"/>
      <c r="BI348"/>
      <c r="BJ348" t="s">
        <v>5044</v>
      </c>
      <c r="BK348"/>
      <c r="BL348"/>
      <c r="BM348"/>
      <c r="BN348"/>
      <c r="BO348"/>
      <c r="BP348"/>
      <c r="BQ348"/>
      <c r="BR348"/>
      <c r="BS348"/>
      <c r="BT348"/>
      <c r="BU348"/>
      <c r="BV348"/>
      <c r="BW348"/>
      <c r="BX348"/>
      <c r="BY348"/>
      <c r="BZ348"/>
      <c r="CA348"/>
      <c r="CB348"/>
      <c r="CC348"/>
      <c r="CD348"/>
      <c r="CE348"/>
      <c r="CF348"/>
      <c r="CG348"/>
      <c r="CH348"/>
      <c r="CI348"/>
      <c r="CJ348"/>
      <c r="CK348"/>
      <c r="CL348"/>
      <c r="CM348"/>
      <c r="CN348"/>
      <c r="CO348"/>
      <c r="CP348"/>
      <c r="CQ348"/>
      <c r="CR348"/>
      <c r="CS348" t="s">
        <v>5045</v>
      </c>
      <c r="CT348"/>
      <c r="CU348"/>
      <c r="CV348"/>
      <c r="CW348"/>
      <c r="CX348"/>
      <c r="CY348"/>
      <c r="CZ348"/>
      <c r="DA348"/>
      <c r="DB348"/>
      <c r="DC348"/>
      <c r="DD348"/>
      <c r="DE348"/>
      <c r="DF348"/>
      <c r="DG348"/>
      <c r="DH348"/>
      <c r="DI348"/>
      <c r="DJ348"/>
      <c r="DK348"/>
      <c r="DL348"/>
      <c r="DM348"/>
      <c r="DN348"/>
      <c r="DO348"/>
      <c r="DP348"/>
    </row>
    <row r="349" spans="33:120" ht="15" hidden="1" customHeight="1">
      <c r="AG349"/>
      <c r="AH349" s="175"/>
      <c r="AI349" s="175"/>
      <c r="AJ349" s="175"/>
      <c r="AK349" s="175"/>
      <c r="AL349" s="179" t="str">
        <f t="shared" si="10"/>
        <v/>
      </c>
      <c r="AM349" s="172" t="str">
        <f t="shared" si="11"/>
        <v/>
      </c>
      <c r="AN349"/>
      <c r="AO349"/>
      <c r="AP349">
        <v>347</v>
      </c>
      <c r="AQ349"/>
      <c r="AR349"/>
      <c r="AS349"/>
      <c r="AT349"/>
      <c r="AU349"/>
      <c r="AV349"/>
      <c r="AW349"/>
      <c r="AX349"/>
      <c r="AY349"/>
      <c r="AZ349"/>
      <c r="BA349"/>
      <c r="BB349"/>
      <c r="BC349"/>
      <c r="BD349"/>
      <c r="BE349"/>
      <c r="BF349"/>
      <c r="BG349"/>
      <c r="BH349"/>
      <c r="BI349"/>
      <c r="BJ349" t="s">
        <v>5046</v>
      </c>
      <c r="BK349"/>
      <c r="BL349"/>
      <c r="BM349"/>
      <c r="BN349"/>
      <c r="BO349"/>
      <c r="BP349"/>
      <c r="BQ349"/>
      <c r="BR349"/>
      <c r="BS349"/>
      <c r="BT349"/>
      <c r="BU349"/>
      <c r="BV349"/>
      <c r="BW349"/>
      <c r="BX349"/>
      <c r="BY349"/>
      <c r="BZ349"/>
      <c r="CA349"/>
      <c r="CB349"/>
      <c r="CC349"/>
      <c r="CD349"/>
      <c r="CE349"/>
      <c r="CF349"/>
      <c r="CG349"/>
      <c r="CH349"/>
      <c r="CI349"/>
      <c r="CJ349"/>
      <c r="CK349"/>
      <c r="CL349"/>
      <c r="CM349"/>
      <c r="CN349"/>
      <c r="CO349"/>
      <c r="CP349"/>
      <c r="CQ349"/>
      <c r="CR349"/>
      <c r="CS349" t="s">
        <v>5047</v>
      </c>
      <c r="CT349"/>
      <c r="CU349"/>
      <c r="CV349"/>
      <c r="CW349"/>
      <c r="CX349"/>
      <c r="CY349"/>
      <c r="CZ349"/>
      <c r="DA349"/>
      <c r="DB349"/>
      <c r="DC349"/>
      <c r="DD349"/>
      <c r="DE349"/>
      <c r="DF349"/>
      <c r="DG349"/>
      <c r="DH349"/>
      <c r="DI349"/>
      <c r="DJ349"/>
      <c r="DK349"/>
      <c r="DL349"/>
      <c r="DM349"/>
      <c r="DN349"/>
      <c r="DO349"/>
      <c r="DP349"/>
    </row>
    <row r="350" spans="33:120" ht="15" hidden="1" customHeight="1">
      <c r="AG350"/>
      <c r="AH350" s="175"/>
      <c r="AI350" s="175"/>
      <c r="AJ350" s="175"/>
      <c r="AK350" s="175"/>
      <c r="AL350" s="179" t="str">
        <f t="shared" si="10"/>
        <v/>
      </c>
      <c r="AM350" s="172" t="str">
        <f t="shared" si="11"/>
        <v/>
      </c>
      <c r="AN350"/>
      <c r="AO350"/>
      <c r="AP350">
        <v>348</v>
      </c>
      <c r="AQ350"/>
      <c r="AR350"/>
      <c r="AS350"/>
      <c r="AT350"/>
      <c r="AU350"/>
      <c r="AV350"/>
      <c r="AW350"/>
      <c r="AX350"/>
      <c r="AY350"/>
      <c r="AZ350"/>
      <c r="BA350"/>
      <c r="BB350"/>
      <c r="BC350"/>
      <c r="BD350"/>
      <c r="BE350"/>
      <c r="BF350"/>
      <c r="BG350"/>
      <c r="BH350"/>
      <c r="BI350"/>
      <c r="BJ350" t="s">
        <v>5048</v>
      </c>
      <c r="BK350"/>
      <c r="BL350"/>
      <c r="BM350"/>
      <c r="BN350"/>
      <c r="BO350"/>
      <c r="BP350"/>
      <c r="BQ350"/>
      <c r="BR350"/>
      <c r="BS350"/>
      <c r="BT350"/>
      <c r="BU350"/>
      <c r="BV350"/>
      <c r="BW350"/>
      <c r="BX350"/>
      <c r="BY350"/>
      <c r="BZ350"/>
      <c r="CA350"/>
      <c r="CB350"/>
      <c r="CC350"/>
      <c r="CD350"/>
      <c r="CE350"/>
      <c r="CF350"/>
      <c r="CG350"/>
      <c r="CH350"/>
      <c r="CI350"/>
      <c r="CJ350"/>
      <c r="CK350"/>
      <c r="CL350"/>
      <c r="CM350"/>
      <c r="CN350"/>
      <c r="CO350"/>
      <c r="CP350"/>
      <c r="CQ350"/>
      <c r="CR350"/>
      <c r="CS350" t="s">
        <v>5049</v>
      </c>
      <c r="CT350"/>
      <c r="CU350"/>
      <c r="CV350"/>
      <c r="CW350"/>
      <c r="CX350"/>
      <c r="CY350"/>
      <c r="CZ350"/>
      <c r="DA350"/>
      <c r="DB350"/>
      <c r="DC350"/>
      <c r="DD350"/>
      <c r="DE350"/>
      <c r="DF350"/>
      <c r="DG350"/>
      <c r="DH350"/>
      <c r="DI350"/>
      <c r="DJ350"/>
      <c r="DK350"/>
      <c r="DL350"/>
      <c r="DM350"/>
      <c r="DN350"/>
      <c r="DO350"/>
      <c r="DP350"/>
    </row>
    <row r="351" spans="33:120" ht="15" hidden="1" customHeight="1">
      <c r="AG351"/>
      <c r="AH351" s="175"/>
      <c r="AI351" s="175"/>
      <c r="AJ351" s="175"/>
      <c r="AK351" s="175"/>
      <c r="AL351" s="179" t="str">
        <f t="shared" si="10"/>
        <v/>
      </c>
      <c r="AM351" s="172" t="str">
        <f t="shared" si="11"/>
        <v/>
      </c>
      <c r="AN351"/>
      <c r="AO351"/>
      <c r="AP351">
        <v>349</v>
      </c>
      <c r="AQ351"/>
      <c r="AR351"/>
      <c r="AS351"/>
      <c r="AT351"/>
      <c r="AU351"/>
      <c r="AV351"/>
      <c r="AW351"/>
      <c r="AX351"/>
      <c r="AY351"/>
      <c r="AZ351"/>
      <c r="BA351"/>
      <c r="BB351"/>
      <c r="BC351"/>
      <c r="BD351"/>
      <c r="BE351"/>
      <c r="BF351"/>
      <c r="BG351"/>
      <c r="BH351"/>
      <c r="BI351"/>
      <c r="BJ351" t="s">
        <v>5050</v>
      </c>
      <c r="BK351"/>
      <c r="BL351"/>
      <c r="BM351"/>
      <c r="BN351"/>
      <c r="BO351"/>
      <c r="BP351"/>
      <c r="BQ351"/>
      <c r="BR351"/>
      <c r="BS351"/>
      <c r="BT351"/>
      <c r="BU351"/>
      <c r="BV351"/>
      <c r="BW351"/>
      <c r="BX351"/>
      <c r="BY351"/>
      <c r="BZ351"/>
      <c r="CA351"/>
      <c r="CB351"/>
      <c r="CC351"/>
      <c r="CD351"/>
      <c r="CE351"/>
      <c r="CF351"/>
      <c r="CG351"/>
      <c r="CH351"/>
      <c r="CI351"/>
      <c r="CJ351"/>
      <c r="CK351"/>
      <c r="CL351"/>
      <c r="CM351"/>
      <c r="CN351"/>
      <c r="CO351"/>
      <c r="CP351"/>
      <c r="CQ351"/>
      <c r="CR351"/>
      <c r="CS351" t="s">
        <v>5051</v>
      </c>
      <c r="CT351"/>
      <c r="CU351"/>
      <c r="CV351"/>
      <c r="CW351"/>
      <c r="CX351"/>
      <c r="CY351"/>
      <c r="CZ351"/>
      <c r="DA351"/>
      <c r="DB351"/>
      <c r="DC351"/>
      <c r="DD351"/>
      <c r="DE351"/>
      <c r="DF351"/>
      <c r="DG351"/>
      <c r="DH351"/>
      <c r="DI351"/>
      <c r="DJ351"/>
      <c r="DK351"/>
      <c r="DL351"/>
      <c r="DM351"/>
      <c r="DN351"/>
      <c r="DO351"/>
      <c r="DP351"/>
    </row>
    <row r="352" spans="33:120" ht="15" hidden="1" customHeight="1">
      <c r="AG352"/>
      <c r="AH352" s="175"/>
      <c r="AI352" s="175"/>
      <c r="AJ352" s="175"/>
      <c r="AK352" s="175"/>
      <c r="AL352" s="179" t="str">
        <f t="shared" si="10"/>
        <v/>
      </c>
      <c r="AM352" s="172" t="str">
        <f t="shared" si="11"/>
        <v/>
      </c>
      <c r="AN352"/>
      <c r="AO352"/>
      <c r="AP352">
        <v>350</v>
      </c>
      <c r="AQ352"/>
      <c r="AR352"/>
      <c r="AS352"/>
      <c r="AT352"/>
      <c r="AU352"/>
      <c r="AV352"/>
      <c r="AW352"/>
      <c r="AX352"/>
      <c r="AY352"/>
      <c r="AZ352"/>
      <c r="BA352"/>
      <c r="BB352"/>
      <c r="BC352"/>
      <c r="BD352"/>
      <c r="BE352"/>
      <c r="BF352"/>
      <c r="BG352"/>
      <c r="BH352"/>
      <c r="BI352"/>
      <c r="BJ352" t="s">
        <v>5052</v>
      </c>
      <c r="BK352"/>
      <c r="BL352"/>
      <c r="BM352"/>
      <c r="BN352"/>
      <c r="BO352"/>
      <c r="BP352"/>
      <c r="BQ352"/>
      <c r="BR352"/>
      <c r="BS352"/>
      <c r="BT352"/>
      <c r="BU352"/>
      <c r="BV352"/>
      <c r="BW352"/>
      <c r="BX352"/>
      <c r="BY352"/>
      <c r="BZ352"/>
      <c r="CA352"/>
      <c r="CB352"/>
      <c r="CC352"/>
      <c r="CD352"/>
      <c r="CE352"/>
      <c r="CF352"/>
      <c r="CG352"/>
      <c r="CH352"/>
      <c r="CI352"/>
      <c r="CJ352"/>
      <c r="CK352"/>
      <c r="CL352"/>
      <c r="CM352"/>
      <c r="CN352"/>
      <c r="CO352"/>
      <c r="CP352"/>
      <c r="CQ352"/>
      <c r="CR352"/>
      <c r="CS352" t="s">
        <v>5053</v>
      </c>
      <c r="CT352"/>
      <c r="CU352"/>
      <c r="CV352"/>
      <c r="CW352"/>
      <c r="CX352"/>
      <c r="CY352"/>
      <c r="CZ352"/>
      <c r="DA352"/>
      <c r="DB352"/>
      <c r="DC352"/>
      <c r="DD352"/>
      <c r="DE352"/>
      <c r="DF352"/>
      <c r="DG352"/>
      <c r="DH352"/>
      <c r="DI352"/>
      <c r="DJ352"/>
      <c r="DK352"/>
      <c r="DL352"/>
      <c r="DM352"/>
      <c r="DN352"/>
      <c r="DO352"/>
      <c r="DP352"/>
    </row>
    <row r="353" spans="33:120" ht="15" hidden="1" customHeight="1">
      <c r="AG353"/>
      <c r="AH353" s="60"/>
      <c r="AI353" s="60"/>
      <c r="AJ353" s="60"/>
      <c r="AK353" s="60"/>
      <c r="AL353" s="179" t="str">
        <f t="shared" si="10"/>
        <v/>
      </c>
      <c r="AM353" s="172" t="str">
        <f t="shared" si="11"/>
        <v/>
      </c>
      <c r="AN353"/>
      <c r="AO353"/>
      <c r="AP353">
        <v>351</v>
      </c>
      <c r="AQ353"/>
      <c r="AR353"/>
      <c r="AS353"/>
      <c r="AT353"/>
      <c r="AU353"/>
      <c r="AV353"/>
      <c r="AW353"/>
      <c r="AX353"/>
      <c r="AY353"/>
      <c r="AZ353"/>
      <c r="BA353"/>
      <c r="BB353"/>
      <c r="BC353"/>
      <c r="BD353"/>
      <c r="BE353"/>
      <c r="BF353"/>
      <c r="BG353"/>
      <c r="BH353"/>
      <c r="BI353"/>
      <c r="BJ353" t="s">
        <v>5054</v>
      </c>
      <c r="BK353"/>
      <c r="BL353"/>
      <c r="BM353"/>
      <c r="BN353"/>
      <c r="BO353"/>
      <c r="BP353"/>
      <c r="BQ353"/>
      <c r="BR353"/>
      <c r="BS353"/>
      <c r="BT353"/>
      <c r="BU353"/>
      <c r="BV353"/>
      <c r="BW353"/>
      <c r="BX353"/>
      <c r="BY353"/>
      <c r="BZ353"/>
      <c r="CA353"/>
      <c r="CB353"/>
      <c r="CC353"/>
      <c r="CD353"/>
      <c r="CE353"/>
      <c r="CF353"/>
      <c r="CG353"/>
      <c r="CH353"/>
      <c r="CI353"/>
      <c r="CJ353"/>
      <c r="CK353"/>
      <c r="CL353"/>
      <c r="CM353"/>
      <c r="CN353"/>
      <c r="CO353"/>
      <c r="CP353"/>
      <c r="CQ353"/>
      <c r="CR353"/>
      <c r="CS353" t="s">
        <v>5055</v>
      </c>
      <c r="CT353"/>
      <c r="CU353"/>
      <c r="CV353"/>
      <c r="CW353"/>
      <c r="CX353"/>
      <c r="CY353"/>
      <c r="CZ353"/>
      <c r="DA353"/>
      <c r="DB353"/>
      <c r="DC353"/>
      <c r="DD353"/>
      <c r="DE353"/>
      <c r="DF353"/>
      <c r="DG353"/>
      <c r="DH353"/>
      <c r="DI353"/>
      <c r="DJ353"/>
      <c r="DK353"/>
      <c r="DL353"/>
      <c r="DM353"/>
      <c r="DN353"/>
      <c r="DO353"/>
      <c r="DP353"/>
    </row>
    <row r="354" spans="33:120" ht="15" hidden="1" customHeight="1">
      <c r="AG354"/>
      <c r="AH354" s="60"/>
      <c r="AI354" s="60"/>
      <c r="AJ354" s="60"/>
      <c r="AK354" s="60"/>
      <c r="AL354" s="179" t="str">
        <f t="shared" si="10"/>
        <v/>
      </c>
      <c r="AM354" s="172" t="str">
        <f t="shared" si="11"/>
        <v/>
      </c>
      <c r="AN354"/>
      <c r="AO354"/>
      <c r="AP354">
        <v>352</v>
      </c>
      <c r="AQ354"/>
      <c r="AR354"/>
      <c r="AS354"/>
      <c r="AT354"/>
      <c r="AU354"/>
      <c r="AV354"/>
      <c r="AW354"/>
      <c r="AX354"/>
      <c r="AY354"/>
      <c r="AZ354"/>
      <c r="BA354"/>
      <c r="BB354"/>
      <c r="BC354"/>
      <c r="BD354"/>
      <c r="BE354"/>
      <c r="BF354"/>
      <c r="BG354"/>
      <c r="BH354"/>
      <c r="BI354"/>
      <c r="BJ354" t="s">
        <v>5056</v>
      </c>
      <c r="BK354"/>
      <c r="BL354"/>
      <c r="BM354"/>
      <c r="BN354"/>
      <c r="BO354"/>
      <c r="BP354"/>
      <c r="BQ354"/>
      <c r="BR354"/>
      <c r="BS354"/>
      <c r="BT354"/>
      <c r="BU354"/>
      <c r="BV354"/>
      <c r="BW354"/>
      <c r="BX354"/>
      <c r="BY354"/>
      <c r="BZ354"/>
      <c r="CA354"/>
      <c r="CB354"/>
      <c r="CC354"/>
      <c r="CD354"/>
      <c r="CE354"/>
      <c r="CF354"/>
      <c r="CG354"/>
      <c r="CH354"/>
      <c r="CI354"/>
      <c r="CJ354"/>
      <c r="CK354"/>
      <c r="CL354"/>
      <c r="CM354"/>
      <c r="CN354"/>
      <c r="CO354"/>
      <c r="CP354"/>
      <c r="CQ354"/>
      <c r="CR354"/>
      <c r="CS354" t="s">
        <v>5057</v>
      </c>
      <c r="CT354"/>
      <c r="CU354"/>
      <c r="CV354"/>
      <c r="CW354"/>
      <c r="CX354"/>
      <c r="CY354"/>
      <c r="CZ354"/>
      <c r="DA354"/>
      <c r="DB354"/>
      <c r="DC354"/>
      <c r="DD354"/>
      <c r="DE354"/>
      <c r="DF354"/>
      <c r="DG354"/>
      <c r="DH354"/>
      <c r="DI354"/>
      <c r="DJ354"/>
      <c r="DK354"/>
      <c r="DL354"/>
      <c r="DM354"/>
      <c r="DN354"/>
      <c r="DO354"/>
      <c r="DP354"/>
    </row>
    <row r="355" spans="33:120" ht="15" hidden="1" customHeight="1">
      <c r="AG355"/>
      <c r="AH355" s="60"/>
      <c r="AI355" s="60"/>
      <c r="AJ355" s="60"/>
      <c r="AK355" s="60"/>
      <c r="AL355" s="179" t="str">
        <f t="shared" si="10"/>
        <v/>
      </c>
      <c r="AM355" s="172" t="str">
        <f t="shared" si="11"/>
        <v/>
      </c>
      <c r="AN355"/>
      <c r="AO355"/>
      <c r="AP355">
        <v>353</v>
      </c>
      <c r="AQ355"/>
      <c r="AR355"/>
      <c r="AS355"/>
      <c r="AT355"/>
      <c r="AU355"/>
      <c r="AV355"/>
      <c r="AW355"/>
      <c r="AX355"/>
      <c r="AY355"/>
      <c r="AZ355"/>
      <c r="BA355"/>
      <c r="BB355"/>
      <c r="BC355"/>
      <c r="BD355"/>
      <c r="BE355"/>
      <c r="BF355"/>
      <c r="BG355"/>
      <c r="BH355"/>
      <c r="BI355"/>
      <c r="BJ355" t="s">
        <v>5058</v>
      </c>
      <c r="BK355"/>
      <c r="BL355"/>
      <c r="BM355"/>
      <c r="BN355"/>
      <c r="BO355"/>
      <c r="BP355"/>
      <c r="BQ355"/>
      <c r="BR355"/>
      <c r="BS355"/>
      <c r="BT355"/>
      <c r="BU355"/>
      <c r="BV355"/>
      <c r="BW355"/>
      <c r="BX355"/>
      <c r="BY355"/>
      <c r="BZ355"/>
      <c r="CA355"/>
      <c r="CB355"/>
      <c r="CC355"/>
      <c r="CD355"/>
      <c r="CE355"/>
      <c r="CF355"/>
      <c r="CG355"/>
      <c r="CH355"/>
      <c r="CI355"/>
      <c r="CJ355"/>
      <c r="CK355"/>
      <c r="CL355"/>
      <c r="CM355"/>
      <c r="CN355"/>
      <c r="CO355"/>
      <c r="CP355"/>
      <c r="CQ355"/>
      <c r="CR355"/>
      <c r="CS355" t="s">
        <v>5059</v>
      </c>
      <c r="CT355"/>
      <c r="CU355"/>
      <c r="CV355"/>
      <c r="CW355"/>
      <c r="CX355"/>
      <c r="CY355"/>
      <c r="CZ355"/>
      <c r="DA355"/>
      <c r="DB355"/>
      <c r="DC355"/>
      <c r="DD355"/>
      <c r="DE355"/>
      <c r="DF355"/>
      <c r="DG355"/>
      <c r="DH355"/>
      <c r="DI355"/>
      <c r="DJ355"/>
      <c r="DK355"/>
      <c r="DL355"/>
      <c r="DM355"/>
      <c r="DN355"/>
      <c r="DO355"/>
      <c r="DP355"/>
    </row>
    <row r="356" spans="33:120" ht="15" hidden="1" customHeight="1">
      <c r="AG356"/>
      <c r="AH356" s="175"/>
      <c r="AI356" s="175"/>
      <c r="AJ356" s="175"/>
      <c r="AK356" s="175"/>
      <c r="AL356" s="179" t="str">
        <f t="shared" si="10"/>
        <v/>
      </c>
      <c r="AM356" s="172" t="str">
        <f t="shared" si="11"/>
        <v/>
      </c>
      <c r="AN356"/>
      <c r="AO356"/>
      <c r="AP356">
        <v>354</v>
      </c>
      <c r="AQ356"/>
      <c r="AR356"/>
      <c r="AS356"/>
      <c r="AT356"/>
      <c r="AU356"/>
      <c r="AV356"/>
      <c r="AW356"/>
      <c r="AX356"/>
      <c r="AY356"/>
      <c r="AZ356"/>
      <c r="BA356"/>
      <c r="BB356"/>
      <c r="BC356"/>
      <c r="BD356"/>
      <c r="BE356"/>
      <c r="BF356"/>
      <c r="BG356"/>
      <c r="BH356"/>
      <c r="BI356"/>
      <c r="BJ356" t="s">
        <v>5060</v>
      </c>
      <c r="BK356"/>
      <c r="BL356"/>
      <c r="BM356"/>
      <c r="BN356"/>
      <c r="BO356"/>
      <c r="BP356"/>
      <c r="BQ356"/>
      <c r="BR356"/>
      <c r="BS356"/>
      <c r="BT356"/>
      <c r="BU356"/>
      <c r="BV356"/>
      <c r="BW356"/>
      <c r="BX356"/>
      <c r="BY356"/>
      <c r="BZ356"/>
      <c r="CA356"/>
      <c r="CB356"/>
      <c r="CC356"/>
      <c r="CD356"/>
      <c r="CE356"/>
      <c r="CF356"/>
      <c r="CG356"/>
      <c r="CH356"/>
      <c r="CI356"/>
      <c r="CJ356"/>
      <c r="CK356"/>
      <c r="CL356"/>
      <c r="CM356"/>
      <c r="CN356"/>
      <c r="CO356"/>
      <c r="CP356"/>
      <c r="CQ356"/>
      <c r="CR356"/>
      <c r="CS356" t="s">
        <v>3132</v>
      </c>
      <c r="CT356"/>
      <c r="CU356"/>
      <c r="CV356"/>
      <c r="CW356"/>
      <c r="CX356"/>
      <c r="CY356"/>
      <c r="CZ356"/>
      <c r="DA356"/>
      <c r="DB356"/>
      <c r="DC356"/>
      <c r="DD356"/>
      <c r="DE356"/>
      <c r="DF356"/>
      <c r="DG356"/>
      <c r="DH356"/>
      <c r="DI356"/>
      <c r="DJ356"/>
      <c r="DK356"/>
      <c r="DL356"/>
      <c r="DM356"/>
      <c r="DN356"/>
      <c r="DO356"/>
      <c r="DP356"/>
    </row>
    <row r="357" spans="33:120" ht="15" hidden="1" customHeight="1">
      <c r="AG357"/>
      <c r="AH357" s="175"/>
      <c r="AI357" s="175"/>
      <c r="AJ357" s="175"/>
      <c r="AK357" s="175"/>
      <c r="AL357" s="179" t="str">
        <f t="shared" si="10"/>
        <v/>
      </c>
      <c r="AM357" s="172" t="str">
        <f t="shared" si="11"/>
        <v/>
      </c>
      <c r="AN357"/>
      <c r="AO357"/>
      <c r="AP357">
        <v>355</v>
      </c>
      <c r="AQ357"/>
      <c r="AR357"/>
      <c r="AS357"/>
      <c r="AT357"/>
      <c r="AU357"/>
      <c r="AV357"/>
      <c r="AW357"/>
      <c r="AX357"/>
      <c r="AY357"/>
      <c r="AZ357"/>
      <c r="BA357"/>
      <c r="BB357"/>
      <c r="BC357"/>
      <c r="BD357"/>
      <c r="BE357"/>
      <c r="BF357"/>
      <c r="BG357"/>
      <c r="BH357"/>
      <c r="BI357"/>
      <c r="BJ357" t="s">
        <v>5061</v>
      </c>
      <c r="BK357"/>
      <c r="BL357"/>
      <c r="BM357"/>
      <c r="BN357"/>
      <c r="BO357"/>
      <c r="BP357"/>
      <c r="BQ357"/>
      <c r="BR357"/>
      <c r="BS357"/>
      <c r="BT357"/>
      <c r="BU357"/>
      <c r="BV357"/>
      <c r="BW357"/>
      <c r="BX357"/>
      <c r="BY357"/>
      <c r="BZ357"/>
      <c r="CA357"/>
      <c r="CB357"/>
      <c r="CC357"/>
      <c r="CD357"/>
      <c r="CE357"/>
      <c r="CF357"/>
      <c r="CG357"/>
      <c r="CH357"/>
      <c r="CI357"/>
      <c r="CJ357"/>
      <c r="CK357"/>
      <c r="CL357"/>
      <c r="CM357"/>
      <c r="CN357"/>
      <c r="CO357"/>
      <c r="CP357"/>
      <c r="CQ357"/>
      <c r="CR357"/>
      <c r="CS357" t="s">
        <v>5062</v>
      </c>
      <c r="CT357"/>
      <c r="CU357"/>
      <c r="CV357"/>
      <c r="CW357"/>
      <c r="CX357"/>
      <c r="CY357"/>
      <c r="CZ357"/>
      <c r="DA357"/>
      <c r="DB357"/>
      <c r="DC357"/>
      <c r="DD357"/>
      <c r="DE357"/>
      <c r="DF357"/>
      <c r="DG357"/>
      <c r="DH357"/>
      <c r="DI357"/>
      <c r="DJ357"/>
      <c r="DK357"/>
      <c r="DL357"/>
      <c r="DM357"/>
      <c r="DN357"/>
      <c r="DO357"/>
      <c r="DP357"/>
    </row>
    <row r="358" spans="33:120" ht="15" hidden="1" customHeight="1">
      <c r="AG358"/>
      <c r="AH358" s="175"/>
      <c r="AI358" s="175"/>
      <c r="AJ358" s="175"/>
      <c r="AK358" s="175"/>
      <c r="AL358" s="179" t="str">
        <f t="shared" si="10"/>
        <v/>
      </c>
      <c r="AM358" s="172" t="str">
        <f t="shared" si="11"/>
        <v/>
      </c>
      <c r="AN358"/>
      <c r="AO358"/>
      <c r="AP358">
        <v>356</v>
      </c>
      <c r="AQ358"/>
      <c r="AR358"/>
      <c r="AS358"/>
      <c r="AT358"/>
      <c r="AU358"/>
      <c r="AV358"/>
      <c r="AW358"/>
      <c r="AX358"/>
      <c r="AY358"/>
      <c r="AZ358"/>
      <c r="BA358"/>
      <c r="BB358"/>
      <c r="BC358"/>
      <c r="BD358"/>
      <c r="BE358"/>
      <c r="BF358"/>
      <c r="BG358"/>
      <c r="BH358"/>
      <c r="BI358"/>
      <c r="BJ358" t="s">
        <v>5063</v>
      </c>
      <c r="BK358"/>
      <c r="BL358"/>
      <c r="BM358"/>
      <c r="BN358"/>
      <c r="BO358"/>
      <c r="BP358"/>
      <c r="BQ358"/>
      <c r="BR358"/>
      <c r="BS358"/>
      <c r="BT358"/>
      <c r="BU358"/>
      <c r="BV358"/>
      <c r="BW358"/>
      <c r="BX358"/>
      <c r="BY358"/>
      <c r="BZ358"/>
      <c r="CA358"/>
      <c r="CB358"/>
      <c r="CC358"/>
      <c r="CD358"/>
      <c r="CE358"/>
      <c r="CF358"/>
      <c r="CG358"/>
      <c r="CH358"/>
      <c r="CI358"/>
      <c r="CJ358"/>
      <c r="CK358"/>
      <c r="CL358"/>
      <c r="CM358"/>
      <c r="CN358"/>
      <c r="CO358"/>
      <c r="CP358"/>
      <c r="CQ358"/>
      <c r="CR358"/>
      <c r="CS358" t="s">
        <v>5064</v>
      </c>
      <c r="CT358"/>
      <c r="CU358"/>
      <c r="CV358"/>
      <c r="CW358"/>
      <c r="CX358"/>
      <c r="CY358"/>
      <c r="CZ358"/>
      <c r="DA358"/>
      <c r="DB358"/>
      <c r="DC358"/>
      <c r="DD358"/>
      <c r="DE358"/>
      <c r="DF358"/>
      <c r="DG358"/>
      <c r="DH358"/>
      <c r="DI358"/>
      <c r="DJ358"/>
      <c r="DK358"/>
      <c r="DL358"/>
      <c r="DM358"/>
      <c r="DN358"/>
      <c r="DO358"/>
      <c r="DP358"/>
    </row>
    <row r="359" spans="33:120" ht="15" hidden="1" customHeight="1">
      <c r="AG359"/>
      <c r="AH359" s="175"/>
      <c r="AI359" s="175"/>
      <c r="AJ359" s="175"/>
      <c r="AK359" s="175"/>
      <c r="AL359" s="179" t="str">
        <f t="shared" si="10"/>
        <v/>
      </c>
      <c r="AM359" s="172" t="str">
        <f t="shared" si="11"/>
        <v/>
      </c>
      <c r="AN359"/>
      <c r="AO359"/>
      <c r="AP359">
        <v>357</v>
      </c>
      <c r="AQ359"/>
      <c r="AR359"/>
      <c r="AS359"/>
      <c r="AT359"/>
      <c r="AU359"/>
      <c r="AV359"/>
      <c r="AW359"/>
      <c r="AX359"/>
      <c r="AY359"/>
      <c r="AZ359"/>
      <c r="BA359"/>
      <c r="BB359"/>
      <c r="BC359"/>
      <c r="BD359"/>
      <c r="BE359"/>
      <c r="BF359"/>
      <c r="BG359"/>
      <c r="BH359"/>
      <c r="BI359"/>
      <c r="BJ359" t="s">
        <v>5065</v>
      </c>
      <c r="BK359"/>
      <c r="BL359"/>
      <c r="BM359"/>
      <c r="BN359"/>
      <c r="BO359"/>
      <c r="BP359"/>
      <c r="BQ359"/>
      <c r="BR359"/>
      <c r="BS359"/>
      <c r="BT359"/>
      <c r="BU359"/>
      <c r="BV359"/>
      <c r="BW359"/>
      <c r="BX359"/>
      <c r="BY359"/>
      <c r="BZ359"/>
      <c r="CA359"/>
      <c r="CB359"/>
      <c r="CC359"/>
      <c r="CD359"/>
      <c r="CE359"/>
      <c r="CF359"/>
      <c r="CG359"/>
      <c r="CH359"/>
      <c r="CI359"/>
      <c r="CJ359"/>
      <c r="CK359"/>
      <c r="CL359"/>
      <c r="CM359"/>
      <c r="CN359"/>
      <c r="CO359"/>
      <c r="CP359"/>
      <c r="CQ359"/>
      <c r="CR359"/>
      <c r="CS359" t="s">
        <v>5066</v>
      </c>
      <c r="CT359"/>
      <c r="CU359"/>
      <c r="CV359"/>
      <c r="CW359"/>
      <c r="CX359"/>
      <c r="CY359"/>
      <c r="CZ359"/>
      <c r="DA359"/>
      <c r="DB359"/>
      <c r="DC359"/>
      <c r="DD359"/>
      <c r="DE359"/>
      <c r="DF359"/>
      <c r="DG359"/>
      <c r="DH359"/>
      <c r="DI359"/>
      <c r="DJ359"/>
      <c r="DK359"/>
      <c r="DL359"/>
      <c r="DM359"/>
      <c r="DN359"/>
      <c r="DO359"/>
      <c r="DP359"/>
    </row>
    <row r="360" spans="33:120" ht="15" hidden="1" customHeight="1">
      <c r="AG360"/>
      <c r="AH360" s="175"/>
      <c r="AI360" s="175"/>
      <c r="AJ360" s="175"/>
      <c r="AK360" s="175"/>
      <c r="AL360" s="179" t="str">
        <f t="shared" si="10"/>
        <v/>
      </c>
      <c r="AM360" s="172" t="str">
        <f t="shared" si="11"/>
        <v/>
      </c>
      <c r="AN360"/>
      <c r="AO360"/>
      <c r="AP360">
        <v>358</v>
      </c>
      <c r="AQ360"/>
      <c r="AR360"/>
      <c r="AS360"/>
      <c r="AT360"/>
      <c r="AU360"/>
      <c r="AV360"/>
      <c r="AW360"/>
      <c r="AX360"/>
      <c r="AY360"/>
      <c r="AZ360"/>
      <c r="BA360"/>
      <c r="BB360"/>
      <c r="BC360"/>
      <c r="BD360"/>
      <c r="BE360"/>
      <c r="BF360"/>
      <c r="BG360"/>
      <c r="BH360"/>
      <c r="BI360"/>
      <c r="BJ360" t="s">
        <v>5067</v>
      </c>
      <c r="BK360"/>
      <c r="BL360"/>
      <c r="BM360"/>
      <c r="BN360"/>
      <c r="BO360"/>
      <c r="BP360"/>
      <c r="BQ360"/>
      <c r="BR360"/>
      <c r="BS360"/>
      <c r="BT360"/>
      <c r="BU360"/>
      <c r="BV360"/>
      <c r="BW360"/>
      <c r="BX360"/>
      <c r="BY360"/>
      <c r="BZ360"/>
      <c r="CA360"/>
      <c r="CB360"/>
      <c r="CC360"/>
      <c r="CD360"/>
      <c r="CE360"/>
      <c r="CF360"/>
      <c r="CG360"/>
      <c r="CH360"/>
      <c r="CI360"/>
      <c r="CJ360"/>
      <c r="CK360"/>
      <c r="CL360"/>
      <c r="CM360"/>
      <c r="CN360"/>
      <c r="CO360"/>
      <c r="CP360"/>
      <c r="CQ360"/>
      <c r="CR360"/>
      <c r="CS360" t="s">
        <v>5068</v>
      </c>
      <c r="CT360"/>
      <c r="CU360"/>
      <c r="CV360"/>
      <c r="CW360"/>
      <c r="CX360"/>
      <c r="CY360"/>
      <c r="CZ360"/>
      <c r="DA360"/>
      <c r="DB360"/>
      <c r="DC360"/>
      <c r="DD360"/>
      <c r="DE360"/>
      <c r="DF360"/>
      <c r="DG360"/>
      <c r="DH360"/>
      <c r="DI360"/>
      <c r="DJ360"/>
      <c r="DK360"/>
      <c r="DL360"/>
      <c r="DM360"/>
      <c r="DN360"/>
      <c r="DO360"/>
      <c r="DP360"/>
    </row>
    <row r="361" spans="33:120" ht="15" hidden="1" customHeight="1">
      <c r="AG361"/>
      <c r="AH361" s="175"/>
      <c r="AI361" s="175"/>
      <c r="AJ361" s="175"/>
      <c r="AK361" s="175"/>
      <c r="AL361" s="179" t="str">
        <f t="shared" si="10"/>
        <v/>
      </c>
      <c r="AM361" s="172" t="str">
        <f t="shared" si="11"/>
        <v/>
      </c>
      <c r="AN361"/>
      <c r="AO361"/>
      <c r="AP361">
        <v>359</v>
      </c>
      <c r="AQ361"/>
      <c r="AR361"/>
      <c r="AS361"/>
      <c r="AT361"/>
      <c r="AU361"/>
      <c r="AV361"/>
      <c r="AW361"/>
      <c r="AX361"/>
      <c r="AY361"/>
      <c r="AZ361"/>
      <c r="BA361"/>
      <c r="BB361"/>
      <c r="BC361"/>
      <c r="BD361"/>
      <c r="BE361"/>
      <c r="BF361"/>
      <c r="BG361"/>
      <c r="BH361"/>
      <c r="BI361"/>
      <c r="BJ361" t="s">
        <v>5069</v>
      </c>
      <c r="BK361"/>
      <c r="BL361"/>
      <c r="BM361"/>
      <c r="BN361"/>
      <c r="BO361"/>
      <c r="BP361"/>
      <c r="BQ361"/>
      <c r="BR361"/>
      <c r="BS361"/>
      <c r="BT361"/>
      <c r="BU361"/>
      <c r="BV361"/>
      <c r="BW361"/>
      <c r="BX361"/>
      <c r="BY361"/>
      <c r="BZ361"/>
      <c r="CA361"/>
      <c r="CB361"/>
      <c r="CC361"/>
      <c r="CD361"/>
      <c r="CE361"/>
      <c r="CF361"/>
      <c r="CG361"/>
      <c r="CH361"/>
      <c r="CI361"/>
      <c r="CJ361"/>
      <c r="CK361"/>
      <c r="CL361"/>
      <c r="CM361"/>
      <c r="CN361"/>
      <c r="CO361"/>
      <c r="CP361"/>
      <c r="CQ361"/>
      <c r="CR361"/>
      <c r="CS361" t="s">
        <v>5070</v>
      </c>
      <c r="CT361"/>
      <c r="CU361"/>
      <c r="CV361"/>
      <c r="CW361"/>
      <c r="CX361"/>
      <c r="CY361"/>
      <c r="CZ361"/>
      <c r="DA361"/>
      <c r="DB361"/>
      <c r="DC361"/>
      <c r="DD361"/>
      <c r="DE361"/>
      <c r="DF361"/>
      <c r="DG361"/>
      <c r="DH361"/>
      <c r="DI361"/>
      <c r="DJ361"/>
      <c r="DK361"/>
      <c r="DL361"/>
      <c r="DM361"/>
      <c r="DN361"/>
      <c r="DO361"/>
      <c r="DP361"/>
    </row>
    <row r="362" spans="33:120" ht="15" hidden="1" customHeight="1">
      <c r="AG362"/>
      <c r="AH362" s="175"/>
      <c r="AI362" s="175"/>
      <c r="AJ362" s="175"/>
      <c r="AK362" s="175"/>
      <c r="AL362" s="179" t="str">
        <f t="shared" si="10"/>
        <v/>
      </c>
      <c r="AM362" s="172" t="str">
        <f t="shared" si="11"/>
        <v/>
      </c>
      <c r="AN362"/>
      <c r="AO362"/>
      <c r="AP362">
        <v>360</v>
      </c>
      <c r="AQ362"/>
      <c r="AR362"/>
      <c r="AS362"/>
      <c r="AT362"/>
      <c r="AU362"/>
      <c r="AV362"/>
      <c r="AW362"/>
      <c r="AX362"/>
      <c r="AY362"/>
      <c r="AZ362"/>
      <c r="BA362"/>
      <c r="BB362"/>
      <c r="BC362"/>
      <c r="BD362"/>
      <c r="BE362"/>
      <c r="BF362"/>
      <c r="BG362"/>
      <c r="BH362"/>
      <c r="BI362"/>
      <c r="BJ362" t="s">
        <v>5071</v>
      </c>
      <c r="BK362"/>
      <c r="BL362"/>
      <c r="BM362"/>
      <c r="BN362"/>
      <c r="BO362"/>
      <c r="BP362"/>
      <c r="BQ362"/>
      <c r="BR362"/>
      <c r="BS362"/>
      <c r="BT362"/>
      <c r="BU362"/>
      <c r="BV362"/>
      <c r="BW362"/>
      <c r="BX362"/>
      <c r="BY362"/>
      <c r="BZ362"/>
      <c r="CA362"/>
      <c r="CB362"/>
      <c r="CC362"/>
      <c r="CD362"/>
      <c r="CE362"/>
      <c r="CF362"/>
      <c r="CG362"/>
      <c r="CH362"/>
      <c r="CI362"/>
      <c r="CJ362"/>
      <c r="CK362"/>
      <c r="CL362"/>
      <c r="CM362"/>
      <c r="CN362"/>
      <c r="CO362"/>
      <c r="CP362"/>
      <c r="CQ362"/>
      <c r="CR362"/>
      <c r="CS362" t="s">
        <v>5072</v>
      </c>
      <c r="CT362"/>
      <c r="CU362"/>
      <c r="CV362"/>
      <c r="CW362"/>
      <c r="CX362"/>
      <c r="CY362"/>
      <c r="CZ362"/>
      <c r="DA362"/>
      <c r="DB362"/>
      <c r="DC362"/>
      <c r="DD362"/>
      <c r="DE362"/>
      <c r="DF362"/>
      <c r="DG362"/>
      <c r="DH362"/>
      <c r="DI362"/>
      <c r="DJ362"/>
      <c r="DK362"/>
      <c r="DL362"/>
      <c r="DM362"/>
      <c r="DN362"/>
      <c r="DO362"/>
      <c r="DP362"/>
    </row>
    <row r="363" spans="33:120" ht="15" hidden="1" customHeight="1">
      <c r="AG363"/>
      <c r="AH363" s="175"/>
      <c r="AI363" s="175"/>
      <c r="AJ363" s="175"/>
      <c r="AK363" s="175"/>
      <c r="AL363" s="179" t="str">
        <f t="shared" si="10"/>
        <v/>
      </c>
      <c r="AM363" s="172" t="str">
        <f t="shared" si="11"/>
        <v/>
      </c>
      <c r="AN363"/>
      <c r="AO363"/>
      <c r="AP363">
        <v>361</v>
      </c>
      <c r="AQ363"/>
      <c r="AR363"/>
      <c r="AS363"/>
      <c r="AT363"/>
      <c r="AU363"/>
      <c r="AV363"/>
      <c r="AW363"/>
      <c r="AX363"/>
      <c r="AY363"/>
      <c r="AZ363"/>
      <c r="BA363"/>
      <c r="BB363"/>
      <c r="BC363"/>
      <c r="BD363"/>
      <c r="BE363"/>
      <c r="BF363"/>
      <c r="BG363"/>
      <c r="BH363"/>
      <c r="BI363"/>
      <c r="BJ363" t="s">
        <v>5073</v>
      </c>
      <c r="BK363"/>
      <c r="BL363"/>
      <c r="BM363"/>
      <c r="BN363"/>
      <c r="BO363"/>
      <c r="BP363"/>
      <c r="BQ363"/>
      <c r="BR363"/>
      <c r="BS363"/>
      <c r="BT363"/>
      <c r="BU363"/>
      <c r="BV363"/>
      <c r="BW363"/>
      <c r="BX363"/>
      <c r="BY363"/>
      <c r="BZ363"/>
      <c r="CA363"/>
      <c r="CB363"/>
      <c r="CC363"/>
      <c r="CD363"/>
      <c r="CE363"/>
      <c r="CF363"/>
      <c r="CG363"/>
      <c r="CH363"/>
      <c r="CI363"/>
      <c r="CJ363"/>
      <c r="CK363"/>
      <c r="CL363"/>
      <c r="CM363"/>
      <c r="CN363"/>
      <c r="CO363"/>
      <c r="CP363"/>
      <c r="CQ363"/>
      <c r="CR363"/>
      <c r="CS363" t="s">
        <v>5074</v>
      </c>
      <c r="CT363"/>
      <c r="CU363"/>
      <c r="CV363"/>
      <c r="CW363"/>
      <c r="CX363"/>
      <c r="CY363"/>
      <c r="CZ363"/>
      <c r="DA363"/>
      <c r="DB363"/>
      <c r="DC363"/>
      <c r="DD363"/>
      <c r="DE363"/>
      <c r="DF363"/>
      <c r="DG363"/>
      <c r="DH363"/>
      <c r="DI363"/>
      <c r="DJ363"/>
      <c r="DK363"/>
      <c r="DL363"/>
      <c r="DM363"/>
      <c r="DN363"/>
      <c r="DO363"/>
      <c r="DP363"/>
    </row>
    <row r="364" spans="33:120" ht="15" hidden="1" customHeight="1">
      <c r="AG364"/>
      <c r="AH364" s="175"/>
      <c r="AI364" s="175"/>
      <c r="AJ364" s="175"/>
      <c r="AK364" s="175"/>
      <c r="AL364" s="179" t="str">
        <f t="shared" si="10"/>
        <v/>
      </c>
      <c r="AM364" s="172" t="str">
        <f t="shared" si="11"/>
        <v/>
      </c>
      <c r="AN364"/>
      <c r="AO364"/>
      <c r="AP364">
        <v>362</v>
      </c>
      <c r="AQ364"/>
      <c r="AR364"/>
      <c r="AS364"/>
      <c r="AT364"/>
      <c r="AU364"/>
      <c r="AV364"/>
      <c r="AW364"/>
      <c r="AX364"/>
      <c r="AY364"/>
      <c r="AZ364"/>
      <c r="BA364"/>
      <c r="BB364"/>
      <c r="BC364"/>
      <c r="BD364"/>
      <c r="BE364"/>
      <c r="BF364"/>
      <c r="BG364"/>
      <c r="BH364"/>
      <c r="BI364"/>
      <c r="BJ364" t="s">
        <v>5075</v>
      </c>
      <c r="BK364"/>
      <c r="BL364"/>
      <c r="BM364"/>
      <c r="BN364"/>
      <c r="BO364"/>
      <c r="BP364"/>
      <c r="BQ364"/>
      <c r="BR364"/>
      <c r="BS364"/>
      <c r="BT364"/>
      <c r="BU364"/>
      <c r="BV364"/>
      <c r="BW364"/>
      <c r="BX364"/>
      <c r="BY364"/>
      <c r="BZ364"/>
      <c r="CA364"/>
      <c r="CB364"/>
      <c r="CC364"/>
      <c r="CD364"/>
      <c r="CE364"/>
      <c r="CF364"/>
      <c r="CG364"/>
      <c r="CH364"/>
      <c r="CI364"/>
      <c r="CJ364"/>
      <c r="CK364"/>
      <c r="CL364"/>
      <c r="CM364"/>
      <c r="CN364"/>
      <c r="CO364"/>
      <c r="CP364"/>
      <c r="CQ364"/>
      <c r="CR364"/>
      <c r="CS364" t="s">
        <v>5076</v>
      </c>
      <c r="CT364"/>
      <c r="CU364"/>
      <c r="CV364"/>
      <c r="CW364"/>
      <c r="CX364"/>
      <c r="CY364"/>
      <c r="CZ364"/>
      <c r="DA364"/>
      <c r="DB364"/>
      <c r="DC364"/>
      <c r="DD364"/>
      <c r="DE364"/>
      <c r="DF364"/>
      <c r="DG364"/>
      <c r="DH364"/>
      <c r="DI364"/>
      <c r="DJ364"/>
      <c r="DK364"/>
      <c r="DL364"/>
      <c r="DM364"/>
      <c r="DN364"/>
      <c r="DO364"/>
      <c r="DP364"/>
    </row>
    <row r="365" spans="33:120" ht="15" hidden="1" customHeight="1">
      <c r="AG365"/>
      <c r="AH365" s="175"/>
      <c r="AI365" s="175"/>
      <c r="AJ365" s="175"/>
      <c r="AK365" s="175"/>
      <c r="AL365" s="179" t="str">
        <f t="shared" si="10"/>
        <v/>
      </c>
      <c r="AM365" s="172" t="str">
        <f t="shared" si="11"/>
        <v/>
      </c>
      <c r="AN365"/>
      <c r="AO365"/>
      <c r="AP365">
        <v>363</v>
      </c>
      <c r="AQ365"/>
      <c r="AR365"/>
      <c r="AS365"/>
      <c r="AT365"/>
      <c r="AU365"/>
      <c r="AV365"/>
      <c r="AW365"/>
      <c r="AX365"/>
      <c r="AY365"/>
      <c r="AZ365"/>
      <c r="BA365"/>
      <c r="BB365"/>
      <c r="BC365"/>
      <c r="BD365"/>
      <c r="BE365"/>
      <c r="BF365"/>
      <c r="BG365"/>
      <c r="BH365"/>
      <c r="BI365"/>
      <c r="BJ365" t="s">
        <v>5077</v>
      </c>
      <c r="BK365"/>
      <c r="BL365"/>
      <c r="BM365"/>
      <c r="BN365"/>
      <c r="BO365"/>
      <c r="BP365"/>
      <c r="BQ365"/>
      <c r="BR365"/>
      <c r="BS365"/>
      <c r="BT365"/>
      <c r="BU365"/>
      <c r="BV365"/>
      <c r="BW365"/>
      <c r="BX365"/>
      <c r="BY365"/>
      <c r="BZ365"/>
      <c r="CA365"/>
      <c r="CB365"/>
      <c r="CC365"/>
      <c r="CD365"/>
      <c r="CE365"/>
      <c r="CF365"/>
      <c r="CG365"/>
      <c r="CH365"/>
      <c r="CI365"/>
      <c r="CJ365"/>
      <c r="CK365"/>
      <c r="CL365"/>
      <c r="CM365"/>
      <c r="CN365"/>
      <c r="CO365"/>
      <c r="CP365"/>
      <c r="CQ365"/>
      <c r="CR365"/>
      <c r="CS365" t="s">
        <v>5078</v>
      </c>
      <c r="CT365"/>
      <c r="CU365"/>
      <c r="CV365"/>
      <c r="CW365"/>
      <c r="CX365"/>
      <c r="CY365"/>
      <c r="CZ365"/>
      <c r="DA365"/>
      <c r="DB365"/>
      <c r="DC365"/>
      <c r="DD365"/>
      <c r="DE365"/>
      <c r="DF365"/>
      <c r="DG365"/>
      <c r="DH365"/>
      <c r="DI365"/>
      <c r="DJ365"/>
      <c r="DK365"/>
      <c r="DL365"/>
      <c r="DM365"/>
      <c r="DN365"/>
      <c r="DO365"/>
      <c r="DP365"/>
    </row>
    <row r="366" spans="33:120" ht="15" hidden="1" customHeight="1">
      <c r="AG366"/>
      <c r="AH366" s="175"/>
      <c r="AI366" s="175"/>
      <c r="AJ366" s="175"/>
      <c r="AK366" s="175"/>
      <c r="AL366" s="179" t="str">
        <f t="shared" si="10"/>
        <v/>
      </c>
      <c r="AM366" s="172" t="str">
        <f t="shared" si="11"/>
        <v/>
      </c>
      <c r="AN366"/>
      <c r="AO366"/>
      <c r="AP366">
        <v>364</v>
      </c>
      <c r="AQ366"/>
      <c r="AR366"/>
      <c r="AS366"/>
      <c r="AT366"/>
      <c r="AU366"/>
      <c r="AV366"/>
      <c r="AW366"/>
      <c r="AX366"/>
      <c r="AY366"/>
      <c r="AZ366"/>
      <c r="BA366"/>
      <c r="BB366"/>
      <c r="BC366"/>
      <c r="BD366"/>
      <c r="BE366"/>
      <c r="BF366"/>
      <c r="BG366"/>
      <c r="BH366"/>
      <c r="BI366"/>
      <c r="BJ366" t="s">
        <v>5079</v>
      </c>
      <c r="BK366"/>
      <c r="BL366"/>
      <c r="BM366"/>
      <c r="BN366"/>
      <c r="BO366"/>
      <c r="BP366"/>
      <c r="BQ366"/>
      <c r="BR366"/>
      <c r="BS366"/>
      <c r="BT366"/>
      <c r="BU366"/>
      <c r="BV366"/>
      <c r="BW366"/>
      <c r="BX366"/>
      <c r="BY366"/>
      <c r="BZ366"/>
      <c r="CA366"/>
      <c r="CB366"/>
      <c r="CC366"/>
      <c r="CD366"/>
      <c r="CE366"/>
      <c r="CF366"/>
      <c r="CG366"/>
      <c r="CH366"/>
      <c r="CI366"/>
      <c r="CJ366"/>
      <c r="CK366"/>
      <c r="CL366"/>
      <c r="CM366"/>
      <c r="CN366"/>
      <c r="CO366"/>
      <c r="CP366"/>
      <c r="CQ366"/>
      <c r="CR366"/>
      <c r="CS366" t="s">
        <v>5080</v>
      </c>
      <c r="CT366"/>
      <c r="CU366"/>
      <c r="CV366"/>
      <c r="CW366"/>
      <c r="CX366"/>
      <c r="CY366"/>
      <c r="CZ366"/>
      <c r="DA366"/>
      <c r="DB366"/>
      <c r="DC366"/>
      <c r="DD366"/>
      <c r="DE366"/>
      <c r="DF366"/>
      <c r="DG366"/>
      <c r="DH366"/>
      <c r="DI366"/>
      <c r="DJ366"/>
      <c r="DK366"/>
      <c r="DL366"/>
      <c r="DM366"/>
      <c r="DN366"/>
      <c r="DO366"/>
      <c r="DP366"/>
    </row>
    <row r="367" spans="33:120" ht="15" hidden="1" customHeight="1">
      <c r="AG367"/>
      <c r="AH367" s="175"/>
      <c r="AI367" s="175"/>
      <c r="AJ367" s="175"/>
      <c r="AK367" s="175"/>
      <c r="AL367" s="179" t="str">
        <f t="shared" si="10"/>
        <v/>
      </c>
      <c r="AM367" s="172" t="str">
        <f t="shared" si="11"/>
        <v/>
      </c>
      <c r="AN367"/>
      <c r="AO367"/>
      <c r="AP367">
        <v>365</v>
      </c>
      <c r="AQ367"/>
      <c r="AR367"/>
      <c r="AS367"/>
      <c r="AT367"/>
      <c r="AU367"/>
      <c r="AV367"/>
      <c r="AW367"/>
      <c r="AX367"/>
      <c r="AY367"/>
      <c r="AZ367"/>
      <c r="BA367"/>
      <c r="BB367"/>
      <c r="BC367"/>
      <c r="BD367"/>
      <c r="BE367"/>
      <c r="BF367"/>
      <c r="BG367"/>
      <c r="BH367"/>
      <c r="BI367"/>
      <c r="BJ367" t="s">
        <v>5081</v>
      </c>
      <c r="BK367"/>
      <c r="BL367"/>
      <c r="BM367"/>
      <c r="BN367"/>
      <c r="BO367"/>
      <c r="BP367"/>
      <c r="BQ367"/>
      <c r="BR367"/>
      <c r="BS367"/>
      <c r="BT367"/>
      <c r="BU367"/>
      <c r="BV367"/>
      <c r="BW367"/>
      <c r="BX367"/>
      <c r="BY367"/>
      <c r="BZ367"/>
      <c r="CA367"/>
      <c r="CB367"/>
      <c r="CC367"/>
      <c r="CD367"/>
      <c r="CE367"/>
      <c r="CF367"/>
      <c r="CG367"/>
      <c r="CH367"/>
      <c r="CI367"/>
      <c r="CJ367"/>
      <c r="CK367"/>
      <c r="CL367"/>
      <c r="CM367"/>
      <c r="CN367"/>
      <c r="CO367"/>
      <c r="CP367"/>
      <c r="CQ367"/>
      <c r="CR367"/>
      <c r="CS367" t="s">
        <v>5082</v>
      </c>
      <c r="CT367"/>
      <c r="CU367"/>
      <c r="CV367"/>
      <c r="CW367"/>
      <c r="CX367"/>
      <c r="CY367"/>
      <c r="CZ367"/>
      <c r="DA367"/>
      <c r="DB367"/>
      <c r="DC367"/>
      <c r="DD367"/>
      <c r="DE367"/>
      <c r="DF367"/>
      <c r="DG367"/>
      <c r="DH367"/>
      <c r="DI367"/>
      <c r="DJ367"/>
      <c r="DK367"/>
      <c r="DL367"/>
      <c r="DM367"/>
      <c r="DN367"/>
      <c r="DO367"/>
      <c r="DP367"/>
    </row>
    <row r="368" spans="33:120" ht="15" hidden="1" customHeight="1">
      <c r="AG368"/>
      <c r="AH368" s="175"/>
      <c r="AI368" s="175"/>
      <c r="AJ368" s="175"/>
      <c r="AK368" s="175"/>
      <c r="AL368" s="179" t="str">
        <f t="shared" si="10"/>
        <v/>
      </c>
      <c r="AM368" s="172" t="str">
        <f t="shared" si="11"/>
        <v/>
      </c>
      <c r="AN368"/>
      <c r="AO368"/>
      <c r="AP368">
        <v>366</v>
      </c>
      <c r="AQ368"/>
      <c r="AR368"/>
      <c r="AS368"/>
      <c r="AT368"/>
      <c r="AU368"/>
      <c r="AV368"/>
      <c r="AW368"/>
      <c r="AX368"/>
      <c r="AY368"/>
      <c r="AZ368"/>
      <c r="BA368"/>
      <c r="BB368"/>
      <c r="BC368"/>
      <c r="BD368"/>
      <c r="BE368"/>
      <c r="BF368"/>
      <c r="BG368"/>
      <c r="BH368"/>
      <c r="BI368"/>
      <c r="BJ368" t="s">
        <v>5083</v>
      </c>
      <c r="BK368"/>
      <c r="BL368"/>
      <c r="BM368"/>
      <c r="BN368"/>
      <c r="BO368"/>
      <c r="BP368"/>
      <c r="BQ368"/>
      <c r="BR368"/>
      <c r="BS368"/>
      <c r="BT368"/>
      <c r="BU368"/>
      <c r="BV368"/>
      <c r="BW368"/>
      <c r="BX368"/>
      <c r="BY368"/>
      <c r="BZ368"/>
      <c r="CA368"/>
      <c r="CB368"/>
      <c r="CC368"/>
      <c r="CD368"/>
      <c r="CE368"/>
      <c r="CF368"/>
      <c r="CG368"/>
      <c r="CH368"/>
      <c r="CI368"/>
      <c r="CJ368"/>
      <c r="CK368"/>
      <c r="CL368"/>
      <c r="CM368"/>
      <c r="CN368"/>
      <c r="CO368"/>
      <c r="CP368"/>
      <c r="CQ368"/>
      <c r="CR368"/>
      <c r="CS368" t="s">
        <v>5084</v>
      </c>
      <c r="CT368"/>
      <c r="CU368"/>
      <c r="CV368"/>
      <c r="CW368"/>
      <c r="CX368"/>
      <c r="CY368"/>
      <c r="CZ368"/>
      <c r="DA368"/>
      <c r="DB368"/>
      <c r="DC368"/>
      <c r="DD368"/>
      <c r="DE368"/>
      <c r="DF368"/>
      <c r="DG368"/>
      <c r="DH368"/>
      <c r="DI368"/>
      <c r="DJ368"/>
      <c r="DK368"/>
      <c r="DL368"/>
      <c r="DM368"/>
      <c r="DN368"/>
      <c r="DO368"/>
      <c r="DP368"/>
    </row>
    <row r="369" spans="33:120" ht="15" hidden="1" customHeight="1">
      <c r="AG369"/>
      <c r="AH369" s="175"/>
      <c r="AI369" s="175"/>
      <c r="AJ369" s="175"/>
      <c r="AK369" s="175"/>
      <c r="AL369" s="179" t="str">
        <f t="shared" si="10"/>
        <v/>
      </c>
      <c r="AM369" s="172" t="str">
        <f t="shared" si="11"/>
        <v/>
      </c>
      <c r="AN369"/>
      <c r="AO369"/>
      <c r="AP369">
        <v>367</v>
      </c>
      <c r="AQ369"/>
      <c r="AR369"/>
      <c r="AS369"/>
      <c r="AT369"/>
      <c r="AU369"/>
      <c r="AV369"/>
      <c r="AW369"/>
      <c r="AX369"/>
      <c r="AY369"/>
      <c r="AZ369"/>
      <c r="BA369"/>
      <c r="BB369"/>
      <c r="BC369"/>
      <c r="BD369"/>
      <c r="BE369"/>
      <c r="BF369"/>
      <c r="BG369"/>
      <c r="BH369"/>
      <c r="BI369"/>
      <c r="BJ369" t="s">
        <v>5085</v>
      </c>
      <c r="BK369"/>
      <c r="BL369"/>
      <c r="BM369"/>
      <c r="BN369"/>
      <c r="BO369"/>
      <c r="BP369"/>
      <c r="BQ369"/>
      <c r="BR369"/>
      <c r="BS369"/>
      <c r="BT369"/>
      <c r="BU369"/>
      <c r="BV369"/>
      <c r="BW369"/>
      <c r="BX369"/>
      <c r="BY369"/>
      <c r="BZ369"/>
      <c r="CA369"/>
      <c r="CB369"/>
      <c r="CC369"/>
      <c r="CD369"/>
      <c r="CE369"/>
      <c r="CF369"/>
      <c r="CG369"/>
      <c r="CH369"/>
      <c r="CI369"/>
      <c r="CJ369"/>
      <c r="CK369"/>
      <c r="CL369"/>
      <c r="CM369"/>
      <c r="CN369"/>
      <c r="CO369"/>
      <c r="CP369"/>
      <c r="CQ369"/>
      <c r="CR369"/>
      <c r="CS369" t="s">
        <v>5086</v>
      </c>
      <c r="CT369"/>
      <c r="CU369"/>
      <c r="CV369"/>
      <c r="CW369"/>
      <c r="CX369"/>
      <c r="CY369"/>
      <c r="CZ369"/>
      <c r="DA369"/>
      <c r="DB369"/>
      <c r="DC369"/>
      <c r="DD369"/>
      <c r="DE369"/>
      <c r="DF369"/>
      <c r="DG369"/>
      <c r="DH369"/>
      <c r="DI369"/>
      <c r="DJ369"/>
      <c r="DK369"/>
      <c r="DL369"/>
      <c r="DM369"/>
      <c r="DN369"/>
      <c r="DO369"/>
      <c r="DP369"/>
    </row>
    <row r="370" spans="33:120" ht="15" hidden="1" customHeight="1">
      <c r="AG370"/>
      <c r="AH370" s="175"/>
      <c r="AI370" s="175"/>
      <c r="AJ370" s="175"/>
      <c r="AK370" s="175"/>
      <c r="AL370" s="179" t="str">
        <f t="shared" si="10"/>
        <v/>
      </c>
      <c r="AM370" s="172" t="str">
        <f t="shared" si="11"/>
        <v/>
      </c>
      <c r="AN370"/>
      <c r="AO370"/>
      <c r="AP370">
        <v>368</v>
      </c>
      <c r="AQ370"/>
      <c r="AR370"/>
      <c r="AS370"/>
      <c r="AT370"/>
      <c r="AU370"/>
      <c r="AV370"/>
      <c r="AW370"/>
      <c r="AX370"/>
      <c r="AY370"/>
      <c r="AZ370"/>
      <c r="BA370"/>
      <c r="BB370"/>
      <c r="BC370"/>
      <c r="BD370"/>
      <c r="BE370"/>
      <c r="BF370"/>
      <c r="BG370"/>
      <c r="BH370"/>
      <c r="BI370"/>
      <c r="BJ370" t="s">
        <v>5087</v>
      </c>
      <c r="BK370"/>
      <c r="BL370"/>
      <c r="BM370"/>
      <c r="BN370"/>
      <c r="BO370"/>
      <c r="BP370"/>
      <c r="BQ370"/>
      <c r="BR370"/>
      <c r="BS370"/>
      <c r="BT370"/>
      <c r="BU370"/>
      <c r="BV370"/>
      <c r="BW370"/>
      <c r="BX370"/>
      <c r="BY370"/>
      <c r="BZ370"/>
      <c r="CA370"/>
      <c r="CB370"/>
      <c r="CC370"/>
      <c r="CD370"/>
      <c r="CE370"/>
      <c r="CF370"/>
      <c r="CG370"/>
      <c r="CH370"/>
      <c r="CI370"/>
      <c r="CJ370"/>
      <c r="CK370"/>
      <c r="CL370"/>
      <c r="CM370"/>
      <c r="CN370"/>
      <c r="CO370"/>
      <c r="CP370"/>
      <c r="CQ370"/>
      <c r="CR370"/>
      <c r="CS370" t="s">
        <v>5088</v>
      </c>
      <c r="CT370"/>
      <c r="CU370"/>
      <c r="CV370"/>
      <c r="CW370"/>
      <c r="CX370"/>
      <c r="CY370"/>
      <c r="CZ370"/>
      <c r="DA370"/>
      <c r="DB370"/>
      <c r="DC370"/>
      <c r="DD370"/>
      <c r="DE370"/>
      <c r="DF370"/>
      <c r="DG370"/>
      <c r="DH370"/>
      <c r="DI370"/>
      <c r="DJ370"/>
      <c r="DK370"/>
      <c r="DL370"/>
      <c r="DM370"/>
      <c r="DN370"/>
      <c r="DO370"/>
      <c r="DP370"/>
    </row>
    <row r="371" spans="33:120" ht="15" hidden="1" customHeight="1">
      <c r="AG371"/>
      <c r="AH371" s="175"/>
      <c r="AI371" s="175"/>
      <c r="AJ371" s="175"/>
      <c r="AK371" s="175"/>
      <c r="AL371" s="179" t="str">
        <f t="shared" si="10"/>
        <v/>
      </c>
      <c r="AM371" s="172" t="str">
        <f t="shared" si="11"/>
        <v/>
      </c>
      <c r="AN371"/>
      <c r="AO371"/>
      <c r="AP371">
        <v>369</v>
      </c>
      <c r="AQ371"/>
      <c r="AR371"/>
      <c r="AS371"/>
      <c r="AT371"/>
      <c r="AU371"/>
      <c r="AV371"/>
      <c r="AW371"/>
      <c r="AX371"/>
      <c r="AY371"/>
      <c r="AZ371"/>
      <c r="BA371"/>
      <c r="BB371"/>
      <c r="BC371"/>
      <c r="BD371"/>
      <c r="BE371"/>
      <c r="BF371"/>
      <c r="BG371"/>
      <c r="BH371"/>
      <c r="BI371"/>
      <c r="BJ371" t="s">
        <v>5089</v>
      </c>
      <c r="BK371"/>
      <c r="BL371"/>
      <c r="BM371"/>
      <c r="BN371"/>
      <c r="BO371"/>
      <c r="BP371"/>
      <c r="BQ371"/>
      <c r="BR371"/>
      <c r="BS371"/>
      <c r="BT371"/>
      <c r="BU371"/>
      <c r="BV371"/>
      <c r="BW371"/>
      <c r="BX371"/>
      <c r="BY371"/>
      <c r="BZ371"/>
      <c r="CA371"/>
      <c r="CB371"/>
      <c r="CC371"/>
      <c r="CD371"/>
      <c r="CE371"/>
      <c r="CF371"/>
      <c r="CG371"/>
      <c r="CH371"/>
      <c r="CI371"/>
      <c r="CJ371"/>
      <c r="CK371"/>
      <c r="CL371"/>
      <c r="CM371"/>
      <c r="CN371"/>
      <c r="CO371"/>
      <c r="CP371"/>
      <c r="CQ371"/>
      <c r="CR371"/>
      <c r="CS371" t="s">
        <v>5090</v>
      </c>
      <c r="CT371"/>
      <c r="CU371"/>
      <c r="CV371"/>
      <c r="CW371"/>
      <c r="CX371"/>
      <c r="CY371"/>
      <c r="CZ371"/>
      <c r="DA371"/>
      <c r="DB371"/>
      <c r="DC371"/>
      <c r="DD371"/>
      <c r="DE371"/>
      <c r="DF371"/>
      <c r="DG371"/>
      <c r="DH371"/>
      <c r="DI371"/>
      <c r="DJ371"/>
      <c r="DK371"/>
      <c r="DL371"/>
      <c r="DM371"/>
      <c r="DN371"/>
      <c r="DO371"/>
      <c r="DP371"/>
    </row>
    <row r="372" spans="33:120" ht="15" hidden="1" customHeight="1">
      <c r="AG372"/>
      <c r="AH372" s="175"/>
      <c r="AI372" s="175"/>
      <c r="AJ372" s="175"/>
      <c r="AK372" s="175"/>
      <c r="AL372" s="179" t="str">
        <f t="shared" si="10"/>
        <v/>
      </c>
      <c r="AM372" s="172" t="str">
        <f t="shared" si="11"/>
        <v/>
      </c>
      <c r="AN372"/>
      <c r="AO372"/>
      <c r="AP372">
        <v>370</v>
      </c>
      <c r="AQ372"/>
      <c r="AR372"/>
      <c r="AS372"/>
      <c r="AT372"/>
      <c r="AU372"/>
      <c r="AV372"/>
      <c r="AW372"/>
      <c r="AX372"/>
      <c r="AY372"/>
      <c r="AZ372"/>
      <c r="BA372"/>
      <c r="BB372"/>
      <c r="BC372"/>
      <c r="BD372"/>
      <c r="BE372"/>
      <c r="BF372"/>
      <c r="BG372"/>
      <c r="BH372"/>
      <c r="BI372"/>
      <c r="BJ372" t="s">
        <v>5091</v>
      </c>
      <c r="BK372"/>
      <c r="BL372"/>
      <c r="BM372"/>
      <c r="BN372"/>
      <c r="BO372"/>
      <c r="BP372"/>
      <c r="BQ372"/>
      <c r="BR372"/>
      <c r="BS372"/>
      <c r="BT372"/>
      <c r="BU372"/>
      <c r="BV372"/>
      <c r="BW372"/>
      <c r="BX372"/>
      <c r="BY372"/>
      <c r="BZ372"/>
      <c r="CA372"/>
      <c r="CB372"/>
      <c r="CC372"/>
      <c r="CD372"/>
      <c r="CE372"/>
      <c r="CF372"/>
      <c r="CG372"/>
      <c r="CH372"/>
      <c r="CI372"/>
      <c r="CJ372"/>
      <c r="CK372"/>
      <c r="CL372"/>
      <c r="CM372"/>
      <c r="CN372"/>
      <c r="CO372"/>
      <c r="CP372"/>
      <c r="CQ372"/>
      <c r="CR372"/>
      <c r="CS372" t="s">
        <v>5092</v>
      </c>
      <c r="CT372"/>
      <c r="CU372"/>
      <c r="CV372"/>
      <c r="CW372"/>
      <c r="CX372"/>
      <c r="CY372"/>
      <c r="CZ372"/>
      <c r="DA372"/>
      <c r="DB372"/>
      <c r="DC372"/>
      <c r="DD372"/>
      <c r="DE372"/>
      <c r="DF372"/>
      <c r="DG372"/>
      <c r="DH372"/>
      <c r="DI372"/>
      <c r="DJ372"/>
      <c r="DK372"/>
      <c r="DL372"/>
      <c r="DM372"/>
      <c r="DN372"/>
      <c r="DO372"/>
      <c r="DP372"/>
    </row>
    <row r="373" spans="33:120" ht="15" hidden="1" customHeight="1">
      <c r="AG373"/>
      <c r="AH373" s="175"/>
      <c r="AI373" s="175"/>
      <c r="AJ373" s="175"/>
      <c r="AK373" s="175"/>
      <c r="AL373" s="179" t="str">
        <f t="shared" si="10"/>
        <v/>
      </c>
      <c r="AM373" s="172" t="str">
        <f t="shared" si="11"/>
        <v/>
      </c>
      <c r="AN373"/>
      <c r="AO373"/>
      <c r="AP373">
        <v>371</v>
      </c>
      <c r="AQ373"/>
      <c r="AR373"/>
      <c r="AS373"/>
      <c r="AT373"/>
      <c r="AU373"/>
      <c r="AV373"/>
      <c r="AW373"/>
      <c r="AX373"/>
      <c r="AY373"/>
      <c r="AZ373"/>
      <c r="BA373"/>
      <c r="BB373"/>
      <c r="BC373"/>
      <c r="BD373"/>
      <c r="BE373"/>
      <c r="BF373"/>
      <c r="BG373"/>
      <c r="BH373"/>
      <c r="BI373"/>
      <c r="BJ373" t="s">
        <v>5093</v>
      </c>
      <c r="BK373"/>
      <c r="BL373"/>
      <c r="BM373"/>
      <c r="BN373"/>
      <c r="BO373"/>
      <c r="BP373"/>
      <c r="BQ373"/>
      <c r="BR373"/>
      <c r="BS373"/>
      <c r="BT373"/>
      <c r="BU373"/>
      <c r="BV373"/>
      <c r="BW373"/>
      <c r="BX373"/>
      <c r="BY373"/>
      <c r="BZ373"/>
      <c r="CA373"/>
      <c r="CB373"/>
      <c r="CC373"/>
      <c r="CD373"/>
      <c r="CE373"/>
      <c r="CF373"/>
      <c r="CG373"/>
      <c r="CH373"/>
      <c r="CI373"/>
      <c r="CJ373"/>
      <c r="CK373"/>
      <c r="CL373"/>
      <c r="CM373"/>
      <c r="CN373"/>
      <c r="CO373"/>
      <c r="CP373"/>
      <c r="CQ373"/>
      <c r="CR373"/>
      <c r="CS373" t="s">
        <v>5094</v>
      </c>
      <c r="CT373"/>
      <c r="CU373"/>
      <c r="CV373"/>
      <c r="CW373"/>
      <c r="CX373"/>
      <c r="CY373"/>
      <c r="CZ373"/>
      <c r="DA373"/>
      <c r="DB373"/>
      <c r="DC373"/>
      <c r="DD373"/>
      <c r="DE373"/>
      <c r="DF373"/>
      <c r="DG373"/>
      <c r="DH373"/>
      <c r="DI373"/>
      <c r="DJ373"/>
      <c r="DK373"/>
      <c r="DL373"/>
      <c r="DM373"/>
      <c r="DN373"/>
      <c r="DO373"/>
      <c r="DP373"/>
    </row>
    <row r="374" spans="33:120" ht="15" hidden="1" customHeight="1">
      <c r="AG374"/>
      <c r="AH374" s="175"/>
      <c r="AI374" s="175"/>
      <c r="AJ374" s="175"/>
      <c r="AK374" s="175"/>
      <c r="AL374" s="179" t="str">
        <f t="shared" si="10"/>
        <v/>
      </c>
      <c r="AM374" s="172" t="str">
        <f t="shared" si="11"/>
        <v/>
      </c>
      <c r="AN374"/>
      <c r="AO374"/>
      <c r="AP374">
        <v>372</v>
      </c>
      <c r="AQ374"/>
      <c r="AR374"/>
      <c r="AS374"/>
      <c r="AT374"/>
      <c r="AU374"/>
      <c r="AV374"/>
      <c r="AW374"/>
      <c r="AX374"/>
      <c r="AY374"/>
      <c r="AZ374"/>
      <c r="BA374"/>
      <c r="BB374"/>
      <c r="BC374"/>
      <c r="BD374"/>
      <c r="BE374"/>
      <c r="BF374"/>
      <c r="BG374"/>
      <c r="BH374"/>
      <c r="BI374"/>
      <c r="BJ374" t="s">
        <v>5095</v>
      </c>
      <c r="BK374"/>
      <c r="BL374"/>
      <c r="BM374"/>
      <c r="BN374"/>
      <c r="BO374"/>
      <c r="BP374"/>
      <c r="BQ374"/>
      <c r="BR374"/>
      <c r="BS374"/>
      <c r="BT374"/>
      <c r="BU374"/>
      <c r="BV374"/>
      <c r="BW374"/>
      <c r="BX374"/>
      <c r="BY374"/>
      <c r="BZ374"/>
      <c r="CA374"/>
      <c r="CB374"/>
      <c r="CC374"/>
      <c r="CD374"/>
      <c r="CE374"/>
      <c r="CF374"/>
      <c r="CG374"/>
      <c r="CH374"/>
      <c r="CI374"/>
      <c r="CJ374"/>
      <c r="CK374"/>
      <c r="CL374"/>
      <c r="CM374"/>
      <c r="CN374"/>
      <c r="CO374"/>
      <c r="CP374"/>
      <c r="CQ374"/>
      <c r="CR374"/>
      <c r="CS374" t="s">
        <v>5096</v>
      </c>
      <c r="CT374"/>
      <c r="CU374"/>
      <c r="CV374"/>
      <c r="CW374"/>
      <c r="CX374"/>
      <c r="CY374"/>
      <c r="CZ374"/>
      <c r="DA374"/>
      <c r="DB374"/>
      <c r="DC374"/>
      <c r="DD374"/>
      <c r="DE374"/>
      <c r="DF374"/>
      <c r="DG374"/>
      <c r="DH374"/>
      <c r="DI374"/>
      <c r="DJ374"/>
      <c r="DK374"/>
      <c r="DL374"/>
      <c r="DM374"/>
      <c r="DN374"/>
      <c r="DO374"/>
      <c r="DP374"/>
    </row>
    <row r="375" spans="33:120" ht="15" hidden="1" customHeight="1">
      <c r="AG375"/>
      <c r="AH375" s="60"/>
      <c r="AI375" s="60"/>
      <c r="AJ375" s="60"/>
      <c r="AK375" s="60"/>
      <c r="AL375" s="179" t="str">
        <f t="shared" si="10"/>
        <v/>
      </c>
      <c r="AM375" s="172" t="str">
        <f t="shared" si="11"/>
        <v/>
      </c>
      <c r="AN375"/>
      <c r="AO375"/>
      <c r="AP375">
        <v>373</v>
      </c>
      <c r="AQ375"/>
      <c r="AR375"/>
      <c r="AS375"/>
      <c r="AT375"/>
      <c r="AU375"/>
      <c r="AV375"/>
      <c r="AW375"/>
      <c r="AX375"/>
      <c r="AY375"/>
      <c r="AZ375"/>
      <c r="BA375"/>
      <c r="BB375"/>
      <c r="BC375"/>
      <c r="BD375"/>
      <c r="BE375"/>
      <c r="BF375"/>
      <c r="BG375"/>
      <c r="BH375"/>
      <c r="BI375"/>
      <c r="BJ375" t="s">
        <v>5097</v>
      </c>
      <c r="BK375"/>
      <c r="BL375"/>
      <c r="BM375"/>
      <c r="BN375"/>
      <c r="BO375"/>
      <c r="BP375"/>
      <c r="BQ375"/>
      <c r="BR375"/>
      <c r="BS375"/>
      <c r="BT375"/>
      <c r="BU375"/>
      <c r="BV375"/>
      <c r="BW375"/>
      <c r="BX375"/>
      <c r="BY375"/>
      <c r="BZ375"/>
      <c r="CA375"/>
      <c r="CB375"/>
      <c r="CC375"/>
      <c r="CD375"/>
      <c r="CE375"/>
      <c r="CF375"/>
      <c r="CG375"/>
      <c r="CH375"/>
      <c r="CI375"/>
      <c r="CJ375"/>
      <c r="CK375"/>
      <c r="CL375"/>
      <c r="CM375"/>
      <c r="CN375"/>
      <c r="CO375"/>
      <c r="CP375"/>
      <c r="CQ375"/>
      <c r="CR375"/>
      <c r="CS375" t="s">
        <v>5098</v>
      </c>
      <c r="CT375"/>
      <c r="CU375"/>
      <c r="CV375"/>
      <c r="CW375"/>
      <c r="CX375"/>
      <c r="CY375"/>
      <c r="CZ375"/>
      <c r="DA375"/>
      <c r="DB375"/>
      <c r="DC375"/>
      <c r="DD375"/>
      <c r="DE375"/>
      <c r="DF375"/>
      <c r="DG375"/>
      <c r="DH375"/>
      <c r="DI375"/>
      <c r="DJ375"/>
      <c r="DK375"/>
      <c r="DL375"/>
      <c r="DM375"/>
      <c r="DN375"/>
      <c r="DO375"/>
      <c r="DP375"/>
    </row>
    <row r="376" spans="33:120" ht="15" hidden="1" customHeight="1">
      <c r="AG376"/>
      <c r="AH376" s="60"/>
      <c r="AI376" s="60"/>
      <c r="AJ376" s="60"/>
      <c r="AK376" s="60"/>
      <c r="AL376" s="179" t="str">
        <f t="shared" si="10"/>
        <v/>
      </c>
      <c r="AM376" s="172" t="str">
        <f t="shared" si="11"/>
        <v/>
      </c>
      <c r="AN376"/>
      <c r="AO376"/>
      <c r="AP376">
        <v>374</v>
      </c>
      <c r="AQ376"/>
      <c r="AR376"/>
      <c r="AS376"/>
      <c r="AT376"/>
      <c r="AU376"/>
      <c r="AV376"/>
      <c r="AW376"/>
      <c r="AX376"/>
      <c r="AY376"/>
      <c r="AZ376"/>
      <c r="BA376"/>
      <c r="BB376"/>
      <c r="BC376"/>
      <c r="BD376"/>
      <c r="BE376"/>
      <c r="BF376"/>
      <c r="BG376"/>
      <c r="BH376"/>
      <c r="BI376"/>
      <c r="BJ376" t="s">
        <v>5099</v>
      </c>
      <c r="BK376"/>
      <c r="BL376"/>
      <c r="BM376"/>
      <c r="BN376"/>
      <c r="BO376"/>
      <c r="BP376"/>
      <c r="BQ376"/>
      <c r="BR376"/>
      <c r="BS376"/>
      <c r="BT376"/>
      <c r="BU376"/>
      <c r="BV376"/>
      <c r="BW376"/>
      <c r="BX376"/>
      <c r="BY376"/>
      <c r="BZ376"/>
      <c r="CA376"/>
      <c r="CB376"/>
      <c r="CC376"/>
      <c r="CD376"/>
      <c r="CE376"/>
      <c r="CF376"/>
      <c r="CG376"/>
      <c r="CH376"/>
      <c r="CI376"/>
      <c r="CJ376"/>
      <c r="CK376"/>
      <c r="CL376"/>
      <c r="CM376"/>
      <c r="CN376"/>
      <c r="CO376"/>
      <c r="CP376"/>
      <c r="CQ376"/>
      <c r="CR376"/>
      <c r="CS376" t="s">
        <v>5100</v>
      </c>
      <c r="CT376"/>
      <c r="CU376"/>
      <c r="CV376"/>
      <c r="CW376"/>
      <c r="CX376"/>
      <c r="CY376"/>
      <c r="CZ376"/>
      <c r="DA376"/>
      <c r="DB376"/>
      <c r="DC376"/>
      <c r="DD376"/>
      <c r="DE376"/>
      <c r="DF376"/>
      <c r="DG376"/>
      <c r="DH376"/>
      <c r="DI376"/>
      <c r="DJ376"/>
      <c r="DK376"/>
      <c r="DL376"/>
      <c r="DM376"/>
      <c r="DN376"/>
      <c r="DO376"/>
      <c r="DP376"/>
    </row>
    <row r="377" spans="33:120" ht="15" hidden="1" customHeight="1">
      <c r="AG377"/>
      <c r="AH377" s="175"/>
      <c r="AI377" s="175"/>
      <c r="AJ377" s="175"/>
      <c r="AK377" s="175"/>
      <c r="AL377" s="179" t="str">
        <f t="shared" si="10"/>
        <v/>
      </c>
      <c r="AM377" s="172" t="str">
        <f t="shared" si="11"/>
        <v/>
      </c>
      <c r="AN377"/>
      <c r="AO377"/>
      <c r="AP377">
        <v>375</v>
      </c>
      <c r="AQ377"/>
      <c r="AR377"/>
      <c r="AS377"/>
      <c r="AT377"/>
      <c r="AU377"/>
      <c r="AV377"/>
      <c r="AW377"/>
      <c r="AX377"/>
      <c r="AY377"/>
      <c r="AZ377"/>
      <c r="BA377"/>
      <c r="BB377"/>
      <c r="BC377"/>
      <c r="BD377"/>
      <c r="BE377"/>
      <c r="BF377"/>
      <c r="BG377"/>
      <c r="BH377"/>
      <c r="BI377"/>
      <c r="BJ377" t="s">
        <v>5101</v>
      </c>
      <c r="BK377"/>
      <c r="BL377"/>
      <c r="BM377"/>
      <c r="BN377"/>
      <c r="BO377"/>
      <c r="BP377"/>
      <c r="BQ377"/>
      <c r="BR377"/>
      <c r="BS377"/>
      <c r="BT377"/>
      <c r="BU377"/>
      <c r="BV377"/>
      <c r="BW377"/>
      <c r="BX377"/>
      <c r="BY377"/>
      <c r="BZ377"/>
      <c r="CA377"/>
      <c r="CB377"/>
      <c r="CC377"/>
      <c r="CD377"/>
      <c r="CE377"/>
      <c r="CF377"/>
      <c r="CG377"/>
      <c r="CH377"/>
      <c r="CI377"/>
      <c r="CJ377"/>
      <c r="CK377"/>
      <c r="CL377"/>
      <c r="CM377"/>
      <c r="CN377"/>
      <c r="CO377"/>
      <c r="CP377"/>
      <c r="CQ377"/>
      <c r="CR377"/>
      <c r="CS377" t="s">
        <v>5102</v>
      </c>
      <c r="CT377"/>
      <c r="CU377"/>
      <c r="CV377"/>
      <c r="CW377"/>
      <c r="CX377"/>
      <c r="CY377"/>
      <c r="CZ377"/>
      <c r="DA377"/>
      <c r="DB377"/>
      <c r="DC377"/>
      <c r="DD377"/>
      <c r="DE377"/>
      <c r="DF377"/>
      <c r="DG377"/>
      <c r="DH377"/>
      <c r="DI377"/>
      <c r="DJ377"/>
      <c r="DK377"/>
      <c r="DL377"/>
      <c r="DM377"/>
      <c r="DN377"/>
      <c r="DO377"/>
      <c r="DP377"/>
    </row>
    <row r="378" spans="33:120" ht="15" hidden="1" customHeight="1">
      <c r="AG378"/>
      <c r="AH378" s="175"/>
      <c r="AI378" s="175"/>
      <c r="AJ378" s="175"/>
      <c r="AK378" s="175"/>
      <c r="AL378" s="179" t="str">
        <f t="shared" si="10"/>
        <v/>
      </c>
      <c r="AM378" s="172" t="str">
        <f t="shared" si="11"/>
        <v/>
      </c>
      <c r="AN378"/>
      <c r="AO378"/>
      <c r="AP378">
        <v>376</v>
      </c>
      <c r="AQ378"/>
      <c r="AR378"/>
      <c r="AS378"/>
      <c r="AT378"/>
      <c r="AU378"/>
      <c r="AV378"/>
      <c r="AW378"/>
      <c r="AX378"/>
      <c r="AY378"/>
      <c r="AZ378"/>
      <c r="BA378"/>
      <c r="BB378"/>
      <c r="BC378"/>
      <c r="BD378"/>
      <c r="BE378"/>
      <c r="BF378"/>
      <c r="BG378"/>
      <c r="BH378"/>
      <c r="BI378"/>
      <c r="BJ378" t="s">
        <v>5103</v>
      </c>
      <c r="BK378"/>
      <c r="BL378"/>
      <c r="BM378"/>
      <c r="BN378"/>
      <c r="BO378"/>
      <c r="BP378"/>
      <c r="BQ378"/>
      <c r="BR378"/>
      <c r="BS378"/>
      <c r="BT378"/>
      <c r="BU378"/>
      <c r="BV378"/>
      <c r="BW378"/>
      <c r="BX378"/>
      <c r="BY378"/>
      <c r="BZ378"/>
      <c r="CA378"/>
      <c r="CB378"/>
      <c r="CC378"/>
      <c r="CD378"/>
      <c r="CE378"/>
      <c r="CF378"/>
      <c r="CG378"/>
      <c r="CH378"/>
      <c r="CI378"/>
      <c r="CJ378"/>
      <c r="CK378"/>
      <c r="CL378"/>
      <c r="CM378"/>
      <c r="CN378"/>
      <c r="CO378"/>
      <c r="CP378"/>
      <c r="CQ378"/>
      <c r="CR378"/>
      <c r="CS378" t="s">
        <v>5104</v>
      </c>
      <c r="CT378"/>
      <c r="CU378"/>
      <c r="CV378"/>
      <c r="CW378"/>
      <c r="CX378"/>
      <c r="CY378"/>
      <c r="CZ378"/>
      <c r="DA378"/>
      <c r="DB378"/>
      <c r="DC378"/>
      <c r="DD378"/>
      <c r="DE378"/>
      <c r="DF378"/>
      <c r="DG378"/>
      <c r="DH378"/>
      <c r="DI378"/>
      <c r="DJ378"/>
      <c r="DK378"/>
      <c r="DL378"/>
      <c r="DM378"/>
      <c r="DN378"/>
      <c r="DO378"/>
      <c r="DP378"/>
    </row>
    <row r="379" spans="33:120" ht="15" hidden="1" customHeight="1">
      <c r="AG379"/>
      <c r="AH379" s="175"/>
      <c r="AI379" s="175"/>
      <c r="AJ379" s="175"/>
      <c r="AK379" s="175"/>
      <c r="AL379" s="179" t="str">
        <f t="shared" si="10"/>
        <v/>
      </c>
      <c r="AM379" s="172" t="str">
        <f t="shared" si="11"/>
        <v/>
      </c>
      <c r="AN379"/>
      <c r="AO379"/>
      <c r="AP379">
        <v>377</v>
      </c>
      <c r="AQ379"/>
      <c r="AR379"/>
      <c r="AS379"/>
      <c r="AT379"/>
      <c r="AU379"/>
      <c r="AV379"/>
      <c r="AW379"/>
      <c r="AX379"/>
      <c r="AY379"/>
      <c r="AZ379"/>
      <c r="BA379"/>
      <c r="BB379"/>
      <c r="BC379"/>
      <c r="BD379"/>
      <c r="BE379"/>
      <c r="BF379"/>
      <c r="BG379"/>
      <c r="BH379"/>
      <c r="BI379"/>
      <c r="BJ379" t="s">
        <v>5105</v>
      </c>
      <c r="BK379"/>
      <c r="BL379"/>
      <c r="BM379"/>
      <c r="BN379"/>
      <c r="BO379"/>
      <c r="BP379"/>
      <c r="BQ379"/>
      <c r="BR379"/>
      <c r="BS379"/>
      <c r="BT379"/>
      <c r="BU379"/>
      <c r="BV379"/>
      <c r="BW379"/>
      <c r="BX379"/>
      <c r="BY379"/>
      <c r="BZ379"/>
      <c r="CA379"/>
      <c r="CB379"/>
      <c r="CC379"/>
      <c r="CD379"/>
      <c r="CE379"/>
      <c r="CF379"/>
      <c r="CG379"/>
      <c r="CH379"/>
      <c r="CI379"/>
      <c r="CJ379"/>
      <c r="CK379"/>
      <c r="CL379"/>
      <c r="CM379"/>
      <c r="CN379"/>
      <c r="CO379"/>
      <c r="CP379"/>
      <c r="CQ379"/>
      <c r="CR379"/>
      <c r="CS379" t="s">
        <v>5106</v>
      </c>
      <c r="CT379"/>
      <c r="CU379"/>
      <c r="CV379"/>
      <c r="CW379"/>
      <c r="CX379"/>
      <c r="CY379"/>
      <c r="CZ379"/>
      <c r="DA379"/>
      <c r="DB379"/>
      <c r="DC379"/>
      <c r="DD379"/>
      <c r="DE379"/>
      <c r="DF379"/>
      <c r="DG379"/>
      <c r="DH379"/>
      <c r="DI379"/>
      <c r="DJ379"/>
      <c r="DK379"/>
      <c r="DL379"/>
      <c r="DM379"/>
      <c r="DN379"/>
      <c r="DO379"/>
      <c r="DP379"/>
    </row>
    <row r="380" spans="33:120" ht="15" hidden="1" customHeight="1">
      <c r="AG380"/>
      <c r="AH380" s="175"/>
      <c r="AI380" s="175"/>
      <c r="AJ380" s="175"/>
      <c r="AK380" s="175"/>
      <c r="AL380" s="179" t="str">
        <f t="shared" si="10"/>
        <v/>
      </c>
      <c r="AM380" s="172" t="str">
        <f t="shared" si="11"/>
        <v/>
      </c>
      <c r="AN380"/>
      <c r="AO380"/>
      <c r="AP380">
        <v>378</v>
      </c>
      <c r="AQ380"/>
      <c r="AR380"/>
      <c r="AS380"/>
      <c r="AT380"/>
      <c r="AU380"/>
      <c r="AV380"/>
      <c r="AW380"/>
      <c r="AX380"/>
      <c r="AY380"/>
      <c r="AZ380"/>
      <c r="BA380"/>
      <c r="BB380"/>
      <c r="BC380"/>
      <c r="BD380"/>
      <c r="BE380"/>
      <c r="BF380"/>
      <c r="BG380"/>
      <c r="BH380"/>
      <c r="BI380"/>
      <c r="BJ380" t="s">
        <v>5107</v>
      </c>
      <c r="BK380"/>
      <c r="BL380"/>
      <c r="BM380"/>
      <c r="BN380"/>
      <c r="BO380"/>
      <c r="BP380"/>
      <c r="BQ380"/>
      <c r="BR380"/>
      <c r="BS380"/>
      <c r="BT380"/>
      <c r="BU380"/>
      <c r="BV380"/>
      <c r="BW380"/>
      <c r="BX380"/>
      <c r="BY380"/>
      <c r="BZ380"/>
      <c r="CA380"/>
      <c r="CB380"/>
      <c r="CC380"/>
      <c r="CD380"/>
      <c r="CE380"/>
      <c r="CF380"/>
      <c r="CG380"/>
      <c r="CH380"/>
      <c r="CI380"/>
      <c r="CJ380"/>
      <c r="CK380"/>
      <c r="CL380"/>
      <c r="CM380"/>
      <c r="CN380"/>
      <c r="CO380"/>
      <c r="CP380"/>
      <c r="CQ380"/>
      <c r="CR380"/>
      <c r="CS380" t="s">
        <v>5108</v>
      </c>
      <c r="CT380"/>
      <c r="CU380"/>
      <c r="CV380"/>
      <c r="CW380"/>
      <c r="CX380"/>
      <c r="CY380"/>
      <c r="CZ380"/>
      <c r="DA380"/>
      <c r="DB380"/>
      <c r="DC380"/>
      <c r="DD380"/>
      <c r="DE380"/>
      <c r="DF380"/>
      <c r="DG380"/>
      <c r="DH380"/>
      <c r="DI380"/>
      <c r="DJ380"/>
      <c r="DK380"/>
      <c r="DL380"/>
      <c r="DM380"/>
      <c r="DN380"/>
      <c r="DO380"/>
      <c r="DP380"/>
    </row>
    <row r="381" spans="33:120" ht="15" hidden="1" customHeight="1">
      <c r="AG381"/>
      <c r="AH381" s="175"/>
      <c r="AI381" s="175"/>
      <c r="AJ381" s="175"/>
      <c r="AK381" s="175"/>
      <c r="AL381" s="179" t="str">
        <f t="shared" si="10"/>
        <v/>
      </c>
      <c r="AM381" s="172" t="str">
        <f t="shared" si="11"/>
        <v/>
      </c>
      <c r="AN381"/>
      <c r="AO381"/>
      <c r="AP381">
        <v>379</v>
      </c>
      <c r="AQ381"/>
      <c r="AR381"/>
      <c r="AS381"/>
      <c r="AT381"/>
      <c r="AU381"/>
      <c r="AV381"/>
      <c r="AW381"/>
      <c r="AX381"/>
      <c r="AY381"/>
      <c r="AZ381"/>
      <c r="BA381"/>
      <c r="BB381"/>
      <c r="BC381"/>
      <c r="BD381"/>
      <c r="BE381"/>
      <c r="BF381"/>
      <c r="BG381"/>
      <c r="BH381"/>
      <c r="BI381"/>
      <c r="BJ381" t="s">
        <v>5109</v>
      </c>
      <c r="BK381"/>
      <c r="BL381"/>
      <c r="BM381"/>
      <c r="BN381"/>
      <c r="BO381"/>
      <c r="BP381"/>
      <c r="BQ381"/>
      <c r="BR381"/>
      <c r="BS381"/>
      <c r="BT381"/>
      <c r="BU381"/>
      <c r="BV381"/>
      <c r="BW381"/>
      <c r="BX381"/>
      <c r="BY381"/>
      <c r="BZ381"/>
      <c r="CA381"/>
      <c r="CB381"/>
      <c r="CC381"/>
      <c r="CD381"/>
      <c r="CE381"/>
      <c r="CF381"/>
      <c r="CG381"/>
      <c r="CH381"/>
      <c r="CI381"/>
      <c r="CJ381"/>
      <c r="CK381"/>
      <c r="CL381"/>
      <c r="CM381"/>
      <c r="CN381"/>
      <c r="CO381"/>
      <c r="CP381"/>
      <c r="CQ381"/>
      <c r="CR381"/>
      <c r="CS381" t="s">
        <v>5110</v>
      </c>
      <c r="CT381"/>
      <c r="CU381"/>
      <c r="CV381"/>
      <c r="CW381"/>
      <c r="CX381"/>
      <c r="CY381"/>
      <c r="CZ381"/>
      <c r="DA381"/>
      <c r="DB381"/>
      <c r="DC381"/>
      <c r="DD381"/>
      <c r="DE381"/>
      <c r="DF381"/>
      <c r="DG381"/>
      <c r="DH381"/>
      <c r="DI381"/>
      <c r="DJ381"/>
      <c r="DK381"/>
      <c r="DL381"/>
      <c r="DM381"/>
      <c r="DN381"/>
      <c r="DO381"/>
      <c r="DP381"/>
    </row>
    <row r="382" spans="33:120" ht="15" hidden="1" customHeight="1">
      <c r="AG382"/>
      <c r="AH382" s="175"/>
      <c r="AI382" s="175"/>
      <c r="AJ382" s="175"/>
      <c r="AK382" s="175"/>
      <c r="AL382" s="179" t="str">
        <f t="shared" si="10"/>
        <v/>
      </c>
      <c r="AM382" s="172" t="str">
        <f t="shared" si="11"/>
        <v/>
      </c>
      <c r="AN382"/>
      <c r="AO382"/>
      <c r="AP382">
        <v>380</v>
      </c>
      <c r="AQ382"/>
      <c r="AR382"/>
      <c r="AS382"/>
      <c r="AT382"/>
      <c r="AU382"/>
      <c r="AV382"/>
      <c r="AW382"/>
      <c r="AX382"/>
      <c r="AY382"/>
      <c r="AZ382"/>
      <c r="BA382"/>
      <c r="BB382"/>
      <c r="BC382"/>
      <c r="BD382"/>
      <c r="BE382"/>
      <c r="BF382"/>
      <c r="BG382"/>
      <c r="BH382"/>
      <c r="BI382"/>
      <c r="BJ382" t="s">
        <v>5111</v>
      </c>
      <c r="BK382"/>
      <c r="BL382"/>
      <c r="BM382"/>
      <c r="BN382"/>
      <c r="BO382"/>
      <c r="BP382"/>
      <c r="BQ382"/>
      <c r="BR382"/>
      <c r="BS382"/>
      <c r="BT382"/>
      <c r="BU382"/>
      <c r="BV382"/>
      <c r="BW382"/>
      <c r="BX382"/>
      <c r="BY382"/>
      <c r="BZ382"/>
      <c r="CA382"/>
      <c r="CB382"/>
      <c r="CC382"/>
      <c r="CD382"/>
      <c r="CE382"/>
      <c r="CF382"/>
      <c r="CG382"/>
      <c r="CH382"/>
      <c r="CI382"/>
      <c r="CJ382"/>
      <c r="CK382"/>
      <c r="CL382"/>
      <c r="CM382"/>
      <c r="CN382"/>
      <c r="CO382"/>
      <c r="CP382"/>
      <c r="CQ382"/>
      <c r="CR382"/>
      <c r="CS382" t="s">
        <v>5112</v>
      </c>
      <c r="CT382"/>
      <c r="CU382"/>
      <c r="CV382"/>
      <c r="CW382"/>
      <c r="CX382"/>
      <c r="CY382"/>
      <c r="CZ382"/>
      <c r="DA382"/>
      <c r="DB382"/>
      <c r="DC382"/>
      <c r="DD382"/>
      <c r="DE382"/>
      <c r="DF382"/>
      <c r="DG382"/>
      <c r="DH382"/>
      <c r="DI382"/>
      <c r="DJ382"/>
      <c r="DK382"/>
      <c r="DL382"/>
      <c r="DM382"/>
      <c r="DN382"/>
      <c r="DO382"/>
      <c r="DP382"/>
    </row>
    <row r="383" spans="33:120" ht="15" hidden="1" customHeight="1">
      <c r="AG383"/>
      <c r="AH383" s="175"/>
      <c r="AI383" s="175"/>
      <c r="AJ383" s="175"/>
      <c r="AK383" s="175"/>
      <c r="AL383" s="179" t="str">
        <f t="shared" si="10"/>
        <v/>
      </c>
      <c r="AM383" s="172" t="str">
        <f t="shared" si="11"/>
        <v/>
      </c>
      <c r="AN383"/>
      <c r="AO383"/>
      <c r="AP383">
        <v>381</v>
      </c>
      <c r="AQ383"/>
      <c r="AR383"/>
      <c r="AS383"/>
      <c r="AT383"/>
      <c r="AU383"/>
      <c r="AV383"/>
      <c r="AW383"/>
      <c r="AX383"/>
      <c r="AY383"/>
      <c r="AZ383"/>
      <c r="BA383"/>
      <c r="BB383"/>
      <c r="BC383"/>
      <c r="BD383"/>
      <c r="BE383"/>
      <c r="BF383"/>
      <c r="BG383"/>
      <c r="BH383"/>
      <c r="BI383"/>
      <c r="BJ383" t="s">
        <v>5113</v>
      </c>
      <c r="BK383"/>
      <c r="BL383"/>
      <c r="BM383"/>
      <c r="BN383"/>
      <c r="BO383"/>
      <c r="BP383"/>
      <c r="BQ383"/>
      <c r="BR383"/>
      <c r="BS383"/>
      <c r="BT383"/>
      <c r="BU383"/>
      <c r="BV383"/>
      <c r="BW383"/>
      <c r="BX383"/>
      <c r="BY383"/>
      <c r="BZ383"/>
      <c r="CA383"/>
      <c r="CB383"/>
      <c r="CC383"/>
      <c r="CD383"/>
      <c r="CE383"/>
      <c r="CF383"/>
      <c r="CG383"/>
      <c r="CH383"/>
      <c r="CI383"/>
      <c r="CJ383"/>
      <c r="CK383"/>
      <c r="CL383"/>
      <c r="CM383"/>
      <c r="CN383"/>
      <c r="CO383"/>
      <c r="CP383"/>
      <c r="CQ383"/>
      <c r="CR383"/>
      <c r="CS383" t="s">
        <v>5114</v>
      </c>
      <c r="CT383"/>
      <c r="CU383"/>
      <c r="CV383"/>
      <c r="CW383"/>
      <c r="CX383"/>
      <c r="CY383"/>
      <c r="CZ383"/>
      <c r="DA383"/>
      <c r="DB383"/>
      <c r="DC383"/>
      <c r="DD383"/>
      <c r="DE383"/>
      <c r="DF383"/>
      <c r="DG383"/>
      <c r="DH383"/>
      <c r="DI383"/>
      <c r="DJ383"/>
      <c r="DK383"/>
      <c r="DL383"/>
      <c r="DM383"/>
      <c r="DN383"/>
      <c r="DO383"/>
      <c r="DP383"/>
    </row>
    <row r="384" spans="33:120" ht="15" hidden="1" customHeight="1">
      <c r="AG384"/>
      <c r="AH384" s="175"/>
      <c r="AI384" s="175"/>
      <c r="AJ384" s="175"/>
      <c r="AK384" s="175"/>
      <c r="AL384" s="179" t="str">
        <f t="shared" si="10"/>
        <v/>
      </c>
      <c r="AM384" s="172" t="str">
        <f t="shared" si="11"/>
        <v/>
      </c>
      <c r="AN384"/>
      <c r="AO384"/>
      <c r="AP384">
        <v>382</v>
      </c>
      <c r="AQ384"/>
      <c r="AR384"/>
      <c r="AS384"/>
      <c r="AT384"/>
      <c r="AU384"/>
      <c r="AV384"/>
      <c r="AW384"/>
      <c r="AX384"/>
      <c r="AY384"/>
      <c r="AZ384"/>
      <c r="BA384"/>
      <c r="BB384"/>
      <c r="BC384"/>
      <c r="BD384"/>
      <c r="BE384"/>
      <c r="BF384"/>
      <c r="BG384"/>
      <c r="BH384"/>
      <c r="BI384"/>
      <c r="BJ384" t="s">
        <v>5115</v>
      </c>
      <c r="BK384"/>
      <c r="BL384"/>
      <c r="BM384"/>
      <c r="BN384"/>
      <c r="BO384"/>
      <c r="BP384"/>
      <c r="BQ384"/>
      <c r="BR384"/>
      <c r="BS384"/>
      <c r="BT384"/>
      <c r="BU384"/>
      <c r="BV384"/>
      <c r="BW384"/>
      <c r="BX384"/>
      <c r="BY384"/>
      <c r="BZ384"/>
      <c r="CA384"/>
      <c r="CB384"/>
      <c r="CC384"/>
      <c r="CD384"/>
      <c r="CE384"/>
      <c r="CF384"/>
      <c r="CG384"/>
      <c r="CH384"/>
      <c r="CI384"/>
      <c r="CJ384"/>
      <c r="CK384"/>
      <c r="CL384"/>
      <c r="CM384"/>
      <c r="CN384"/>
      <c r="CO384"/>
      <c r="CP384"/>
      <c r="CQ384"/>
      <c r="CR384"/>
      <c r="CS384" t="s">
        <v>5116</v>
      </c>
      <c r="CT384"/>
      <c r="CU384"/>
      <c r="CV384"/>
      <c r="CW384"/>
      <c r="CX384"/>
      <c r="CY384"/>
      <c r="CZ384"/>
      <c r="DA384"/>
      <c r="DB384"/>
      <c r="DC384"/>
      <c r="DD384"/>
      <c r="DE384"/>
      <c r="DF384"/>
      <c r="DG384"/>
      <c r="DH384"/>
      <c r="DI384"/>
      <c r="DJ384"/>
      <c r="DK384"/>
      <c r="DL384"/>
      <c r="DM384"/>
      <c r="DN384"/>
      <c r="DO384"/>
      <c r="DP384"/>
    </row>
    <row r="385" spans="33:120" ht="15" hidden="1" customHeight="1">
      <c r="AG385"/>
      <c r="AH385" s="175"/>
      <c r="AI385" s="175"/>
      <c r="AJ385" s="175"/>
      <c r="AK385" s="175"/>
      <c r="AL385" s="179" t="str">
        <f t="shared" si="10"/>
        <v/>
      </c>
      <c r="AM385" s="172" t="str">
        <f t="shared" si="11"/>
        <v/>
      </c>
      <c r="AN385"/>
      <c r="AO385"/>
      <c r="AP385">
        <v>383</v>
      </c>
      <c r="AQ385"/>
      <c r="AR385"/>
      <c r="AS385"/>
      <c r="AT385"/>
      <c r="AU385"/>
      <c r="AV385"/>
      <c r="AW385"/>
      <c r="AX385"/>
      <c r="AY385"/>
      <c r="AZ385"/>
      <c r="BA385"/>
      <c r="BB385"/>
      <c r="BC385"/>
      <c r="BD385"/>
      <c r="BE385"/>
      <c r="BF385"/>
      <c r="BG385"/>
      <c r="BH385"/>
      <c r="BI385"/>
      <c r="BJ385" t="s">
        <v>5117</v>
      </c>
      <c r="BK385"/>
      <c r="BL385"/>
      <c r="BM385"/>
      <c r="BN385"/>
      <c r="BO385"/>
      <c r="BP385"/>
      <c r="BQ385"/>
      <c r="BR385"/>
      <c r="BS385"/>
      <c r="BT385"/>
      <c r="BU385"/>
      <c r="BV385"/>
      <c r="BW385"/>
      <c r="BX385"/>
      <c r="BY385"/>
      <c r="BZ385"/>
      <c r="CA385"/>
      <c r="CB385"/>
      <c r="CC385"/>
      <c r="CD385"/>
      <c r="CE385"/>
      <c r="CF385"/>
      <c r="CG385"/>
      <c r="CH385"/>
      <c r="CI385"/>
      <c r="CJ385"/>
      <c r="CK385"/>
      <c r="CL385"/>
      <c r="CM385"/>
      <c r="CN385"/>
      <c r="CO385"/>
      <c r="CP385"/>
      <c r="CQ385"/>
      <c r="CR385"/>
      <c r="CS385" t="s">
        <v>5118</v>
      </c>
      <c r="CT385"/>
      <c r="CU385"/>
      <c r="CV385"/>
      <c r="CW385"/>
      <c r="CX385"/>
      <c r="CY385"/>
      <c r="CZ385"/>
      <c r="DA385"/>
      <c r="DB385"/>
      <c r="DC385"/>
      <c r="DD385"/>
      <c r="DE385"/>
      <c r="DF385"/>
      <c r="DG385"/>
      <c r="DH385"/>
      <c r="DI385"/>
      <c r="DJ385"/>
      <c r="DK385"/>
      <c r="DL385"/>
      <c r="DM385"/>
      <c r="DN385"/>
      <c r="DO385"/>
      <c r="DP385"/>
    </row>
    <row r="386" spans="33:120" ht="15" hidden="1" customHeight="1">
      <c r="AG386"/>
      <c r="AH386" s="175"/>
      <c r="AI386" s="175"/>
      <c r="AJ386" s="175"/>
      <c r="AK386" s="175"/>
      <c r="AL386" s="179" t="str">
        <f t="shared" si="10"/>
        <v/>
      </c>
      <c r="AM386" s="172" t="str">
        <f t="shared" si="11"/>
        <v/>
      </c>
      <c r="AN386"/>
      <c r="AO386"/>
      <c r="AP386">
        <v>384</v>
      </c>
      <c r="AQ386"/>
      <c r="AR386"/>
      <c r="AS386"/>
      <c r="AT386"/>
      <c r="AU386"/>
      <c r="AV386"/>
      <c r="AW386"/>
      <c r="AX386"/>
      <c r="AY386"/>
      <c r="AZ386"/>
      <c r="BA386"/>
      <c r="BB386"/>
      <c r="BC386"/>
      <c r="BD386"/>
      <c r="BE386"/>
      <c r="BF386"/>
      <c r="BG386"/>
      <c r="BH386"/>
      <c r="BI386"/>
      <c r="BJ386" t="s">
        <v>5119</v>
      </c>
      <c r="BK386"/>
      <c r="BL386"/>
      <c r="BM386"/>
      <c r="BN386"/>
      <c r="BO386"/>
      <c r="BP386"/>
      <c r="BQ386"/>
      <c r="BR386"/>
      <c r="BS386"/>
      <c r="BT386"/>
      <c r="BU386"/>
      <c r="BV386"/>
      <c r="BW386"/>
      <c r="BX386"/>
      <c r="BY386"/>
      <c r="BZ386"/>
      <c r="CA386"/>
      <c r="CB386"/>
      <c r="CC386"/>
      <c r="CD386"/>
      <c r="CE386"/>
      <c r="CF386"/>
      <c r="CG386"/>
      <c r="CH386"/>
      <c r="CI386"/>
      <c r="CJ386"/>
      <c r="CK386"/>
      <c r="CL386"/>
      <c r="CM386"/>
      <c r="CN386"/>
      <c r="CO386"/>
      <c r="CP386"/>
      <c r="CQ386"/>
      <c r="CR386"/>
      <c r="CS386" t="s">
        <v>5120</v>
      </c>
      <c r="CT386"/>
      <c r="CU386"/>
      <c r="CV386"/>
      <c r="CW386"/>
      <c r="CX386"/>
      <c r="CY386"/>
      <c r="CZ386"/>
      <c r="DA386"/>
      <c r="DB386"/>
      <c r="DC386"/>
      <c r="DD386"/>
      <c r="DE386"/>
      <c r="DF386"/>
      <c r="DG386"/>
      <c r="DH386"/>
      <c r="DI386"/>
      <c r="DJ386"/>
      <c r="DK386"/>
      <c r="DL386"/>
      <c r="DM386"/>
      <c r="DN386"/>
      <c r="DO386"/>
      <c r="DP386"/>
    </row>
    <row r="387" spans="33:120" ht="15" hidden="1" customHeight="1">
      <c r="AG387"/>
      <c r="AH387" s="175"/>
      <c r="AI387" s="175"/>
      <c r="AJ387" s="175"/>
      <c r="AK387" s="175"/>
      <c r="AL387" s="179" t="str">
        <f t="shared" si="10"/>
        <v/>
      </c>
      <c r="AM387" s="172" t="str">
        <f t="shared" si="11"/>
        <v/>
      </c>
      <c r="AN387"/>
      <c r="AO387"/>
      <c r="AP387">
        <v>385</v>
      </c>
      <c r="AQ387"/>
      <c r="AR387"/>
      <c r="AS387"/>
      <c r="AT387"/>
      <c r="AU387"/>
      <c r="AV387"/>
      <c r="AW387"/>
      <c r="AX387"/>
      <c r="AY387"/>
      <c r="AZ387"/>
      <c r="BA387"/>
      <c r="BB387"/>
      <c r="BC387"/>
      <c r="BD387"/>
      <c r="BE387"/>
      <c r="BF387"/>
      <c r="BG387"/>
      <c r="BH387"/>
      <c r="BI387"/>
      <c r="BJ387" t="s">
        <v>5121</v>
      </c>
      <c r="BK387"/>
      <c r="BL387"/>
      <c r="BM387"/>
      <c r="BN387"/>
      <c r="BO387"/>
      <c r="BP387"/>
      <c r="BQ387"/>
      <c r="BR387"/>
      <c r="BS387"/>
      <c r="BT387"/>
      <c r="BU387"/>
      <c r="BV387"/>
      <c r="BW387"/>
      <c r="BX387"/>
      <c r="BY387"/>
      <c r="BZ387"/>
      <c r="CA387"/>
      <c r="CB387"/>
      <c r="CC387"/>
      <c r="CD387"/>
      <c r="CE387"/>
      <c r="CF387"/>
      <c r="CG387"/>
      <c r="CH387"/>
      <c r="CI387"/>
      <c r="CJ387"/>
      <c r="CK387"/>
      <c r="CL387"/>
      <c r="CM387"/>
      <c r="CN387"/>
      <c r="CO387"/>
      <c r="CP387"/>
      <c r="CQ387"/>
      <c r="CR387"/>
      <c r="CS387" t="s">
        <v>5122</v>
      </c>
      <c r="CT387"/>
      <c r="CU387"/>
      <c r="CV387"/>
      <c r="CW387"/>
      <c r="CX387"/>
      <c r="CY387"/>
      <c r="CZ387"/>
      <c r="DA387"/>
      <c r="DB387"/>
      <c r="DC387"/>
      <c r="DD387"/>
      <c r="DE387"/>
      <c r="DF387"/>
      <c r="DG387"/>
      <c r="DH387"/>
      <c r="DI387"/>
      <c r="DJ387"/>
      <c r="DK387"/>
      <c r="DL387"/>
      <c r="DM387"/>
      <c r="DN387"/>
      <c r="DO387"/>
      <c r="DP387"/>
    </row>
    <row r="388" spans="33:120" ht="15" hidden="1" customHeight="1">
      <c r="AG388"/>
      <c r="AH388" s="175"/>
      <c r="AI388" s="175"/>
      <c r="AJ388" s="175"/>
      <c r="AK388" s="175"/>
      <c r="AL388" s="179" t="str">
        <f t="shared" si="10"/>
        <v/>
      </c>
      <c r="AM388" s="172" t="str">
        <f t="shared" si="11"/>
        <v/>
      </c>
      <c r="AN388"/>
      <c r="AO388"/>
      <c r="AP388">
        <v>386</v>
      </c>
      <c r="AQ388"/>
      <c r="AR388"/>
      <c r="AS388"/>
      <c r="AT388"/>
      <c r="AU388"/>
      <c r="AV388"/>
      <c r="AW388"/>
      <c r="AX388"/>
      <c r="AY388"/>
      <c r="AZ388"/>
      <c r="BA388"/>
      <c r="BB388"/>
      <c r="BC388"/>
      <c r="BD388"/>
      <c r="BE388"/>
      <c r="BF388"/>
      <c r="BG388"/>
      <c r="BH388"/>
      <c r="BI388"/>
      <c r="BJ388" t="s">
        <v>5123</v>
      </c>
      <c r="BK388"/>
      <c r="BL388"/>
      <c r="BM388"/>
      <c r="BN388"/>
      <c r="BO388"/>
      <c r="BP388"/>
      <c r="BQ388"/>
      <c r="BR388"/>
      <c r="BS388"/>
      <c r="BT388"/>
      <c r="BU388"/>
      <c r="BV388"/>
      <c r="BW388"/>
      <c r="BX388"/>
      <c r="BY388"/>
      <c r="BZ388"/>
      <c r="CA388"/>
      <c r="CB388"/>
      <c r="CC388"/>
      <c r="CD388"/>
      <c r="CE388"/>
      <c r="CF388"/>
      <c r="CG388"/>
      <c r="CH388"/>
      <c r="CI388"/>
      <c r="CJ388"/>
      <c r="CK388"/>
      <c r="CL388"/>
      <c r="CM388"/>
      <c r="CN388"/>
      <c r="CO388"/>
      <c r="CP388"/>
      <c r="CQ388"/>
      <c r="CR388"/>
      <c r="CS388" t="s">
        <v>5124</v>
      </c>
      <c r="CT388"/>
      <c r="CU388"/>
      <c r="CV388"/>
      <c r="CW388"/>
      <c r="CX388"/>
      <c r="CY388"/>
      <c r="CZ388"/>
      <c r="DA388"/>
      <c r="DB388"/>
      <c r="DC388"/>
      <c r="DD388"/>
      <c r="DE388"/>
      <c r="DF388"/>
      <c r="DG388"/>
      <c r="DH388"/>
      <c r="DI388"/>
      <c r="DJ388"/>
      <c r="DK388"/>
      <c r="DL388"/>
      <c r="DM388"/>
      <c r="DN388"/>
      <c r="DO388"/>
      <c r="DP388"/>
    </row>
    <row r="389" spans="33:120" ht="15" hidden="1" customHeight="1">
      <c r="AG389"/>
      <c r="AH389" s="175"/>
      <c r="AI389" s="175"/>
      <c r="AJ389" s="175"/>
      <c r="AK389" s="175"/>
      <c r="AL389" s="179" t="str">
        <f t="shared" ref="AL389:AL452" si="12">IFERROR(IF(HLOOKUP($N$10, $BZ$3:$DE$574, $AP389, FALSE )="", "", HLOOKUP($N$10, $BZ$3:$DE$574, $AP389, FALSE)), "")</f>
        <v/>
      </c>
      <c r="AM389" s="172" t="str">
        <f t="shared" ref="AM389:AM452" si="13">IFERROR(IF(AL389="", "", HLOOKUP($N$10, $AQ$3:$BV$574, AP389, FALSE)), "")</f>
        <v/>
      </c>
      <c r="AN389"/>
      <c r="AO389"/>
      <c r="AP389">
        <v>387</v>
      </c>
      <c r="AQ389"/>
      <c r="AR389"/>
      <c r="AS389"/>
      <c r="AT389"/>
      <c r="AU389"/>
      <c r="AV389"/>
      <c r="AW389"/>
      <c r="AX389"/>
      <c r="AY389"/>
      <c r="AZ389"/>
      <c r="BA389"/>
      <c r="BB389"/>
      <c r="BC389"/>
      <c r="BD389"/>
      <c r="BE389"/>
      <c r="BF389"/>
      <c r="BG389"/>
      <c r="BH389"/>
      <c r="BI389"/>
      <c r="BJ389" t="s">
        <v>5125</v>
      </c>
      <c r="BK389"/>
      <c r="BL389"/>
      <c r="BM389"/>
      <c r="BN389"/>
      <c r="BO389"/>
      <c r="BP389"/>
      <c r="BQ389"/>
      <c r="BR389"/>
      <c r="BS389"/>
      <c r="BT389"/>
      <c r="BU389"/>
      <c r="BV389"/>
      <c r="BW389"/>
      <c r="BX389"/>
      <c r="BY389"/>
      <c r="BZ389"/>
      <c r="CA389"/>
      <c r="CB389"/>
      <c r="CC389"/>
      <c r="CD389"/>
      <c r="CE389"/>
      <c r="CF389"/>
      <c r="CG389"/>
      <c r="CH389"/>
      <c r="CI389"/>
      <c r="CJ389"/>
      <c r="CK389"/>
      <c r="CL389"/>
      <c r="CM389"/>
      <c r="CN389"/>
      <c r="CO389"/>
      <c r="CP389"/>
      <c r="CQ389"/>
      <c r="CR389"/>
      <c r="CS389" t="s">
        <v>5126</v>
      </c>
      <c r="CT389"/>
      <c r="CU389"/>
      <c r="CV389"/>
      <c r="CW389"/>
      <c r="CX389"/>
      <c r="CY389"/>
      <c r="CZ389"/>
      <c r="DA389"/>
      <c r="DB389"/>
      <c r="DC389"/>
      <c r="DD389"/>
      <c r="DE389"/>
      <c r="DF389"/>
      <c r="DG389"/>
      <c r="DH389"/>
      <c r="DI389"/>
      <c r="DJ389"/>
      <c r="DK389"/>
      <c r="DL389"/>
      <c r="DM389"/>
      <c r="DN389"/>
      <c r="DO389"/>
      <c r="DP389"/>
    </row>
    <row r="390" spans="33:120" ht="15" hidden="1" customHeight="1">
      <c r="AG390"/>
      <c r="AH390" s="175"/>
      <c r="AI390" s="175"/>
      <c r="AJ390" s="175"/>
      <c r="AK390" s="175"/>
      <c r="AL390" s="179" t="str">
        <f t="shared" si="12"/>
        <v/>
      </c>
      <c r="AM390" s="172" t="str">
        <f t="shared" si="13"/>
        <v/>
      </c>
      <c r="AN390"/>
      <c r="AO390"/>
      <c r="AP390">
        <v>388</v>
      </c>
      <c r="AQ390"/>
      <c r="AR390"/>
      <c r="AS390"/>
      <c r="AT390"/>
      <c r="AU390"/>
      <c r="AV390"/>
      <c r="AW390"/>
      <c r="AX390"/>
      <c r="AY390"/>
      <c r="AZ390"/>
      <c r="BA390"/>
      <c r="BB390"/>
      <c r="BC390"/>
      <c r="BD390"/>
      <c r="BE390"/>
      <c r="BF390"/>
      <c r="BG390"/>
      <c r="BH390"/>
      <c r="BI390"/>
      <c r="BJ390" t="s">
        <v>5127</v>
      </c>
      <c r="BK390"/>
      <c r="BL390"/>
      <c r="BM390"/>
      <c r="BN390"/>
      <c r="BO390"/>
      <c r="BP390"/>
      <c r="BQ390"/>
      <c r="BR390"/>
      <c r="BS390"/>
      <c r="BT390"/>
      <c r="BU390"/>
      <c r="BV390"/>
      <c r="BW390"/>
      <c r="BX390"/>
      <c r="BY390"/>
      <c r="BZ390"/>
      <c r="CA390"/>
      <c r="CB390"/>
      <c r="CC390"/>
      <c r="CD390"/>
      <c r="CE390"/>
      <c r="CF390"/>
      <c r="CG390"/>
      <c r="CH390"/>
      <c r="CI390"/>
      <c r="CJ390"/>
      <c r="CK390"/>
      <c r="CL390"/>
      <c r="CM390"/>
      <c r="CN390"/>
      <c r="CO390"/>
      <c r="CP390"/>
      <c r="CQ390"/>
      <c r="CR390"/>
      <c r="CS390" t="s">
        <v>5128</v>
      </c>
      <c r="CT390"/>
      <c r="CU390"/>
      <c r="CV390"/>
      <c r="CW390"/>
      <c r="CX390"/>
      <c r="CY390"/>
      <c r="CZ390"/>
      <c r="DA390"/>
      <c r="DB390"/>
      <c r="DC390"/>
      <c r="DD390"/>
      <c r="DE390"/>
      <c r="DF390"/>
      <c r="DG390"/>
      <c r="DH390"/>
      <c r="DI390"/>
      <c r="DJ390"/>
      <c r="DK390"/>
      <c r="DL390"/>
      <c r="DM390"/>
      <c r="DN390"/>
      <c r="DO390"/>
      <c r="DP390"/>
    </row>
    <row r="391" spans="33:120" ht="15" hidden="1" customHeight="1">
      <c r="AG391"/>
      <c r="AH391" s="175"/>
      <c r="AI391" s="175"/>
      <c r="AJ391" s="175"/>
      <c r="AK391" s="175"/>
      <c r="AL391" s="179" t="str">
        <f t="shared" si="12"/>
        <v/>
      </c>
      <c r="AM391" s="172" t="str">
        <f t="shared" si="13"/>
        <v/>
      </c>
      <c r="AN391"/>
      <c r="AO391"/>
      <c r="AP391">
        <v>389</v>
      </c>
      <c r="AQ391"/>
      <c r="AR391"/>
      <c r="AS391"/>
      <c r="AT391"/>
      <c r="AU391"/>
      <c r="AV391"/>
      <c r="AW391"/>
      <c r="AX391"/>
      <c r="AY391"/>
      <c r="AZ391"/>
      <c r="BA391"/>
      <c r="BB391"/>
      <c r="BC391"/>
      <c r="BD391"/>
      <c r="BE391"/>
      <c r="BF391"/>
      <c r="BG391"/>
      <c r="BH391"/>
      <c r="BI391"/>
      <c r="BJ391" t="s">
        <v>5129</v>
      </c>
      <c r="BK391"/>
      <c r="BL391"/>
      <c r="BM391"/>
      <c r="BN391"/>
      <c r="BO391"/>
      <c r="BP391"/>
      <c r="BQ391"/>
      <c r="BR391"/>
      <c r="BS391"/>
      <c r="BT391"/>
      <c r="BU391"/>
      <c r="BV391"/>
      <c r="BW391"/>
      <c r="BX391"/>
      <c r="BY391"/>
      <c r="BZ391"/>
      <c r="CA391"/>
      <c r="CB391"/>
      <c r="CC391"/>
      <c r="CD391"/>
      <c r="CE391"/>
      <c r="CF391"/>
      <c r="CG391"/>
      <c r="CH391"/>
      <c r="CI391"/>
      <c r="CJ391"/>
      <c r="CK391"/>
      <c r="CL391"/>
      <c r="CM391"/>
      <c r="CN391"/>
      <c r="CO391"/>
      <c r="CP391"/>
      <c r="CQ391"/>
      <c r="CR391"/>
      <c r="CS391" t="s">
        <v>5130</v>
      </c>
      <c r="CT391"/>
      <c r="CU391"/>
      <c r="CV391"/>
      <c r="CW391"/>
      <c r="CX391"/>
      <c r="CY391"/>
      <c r="CZ391"/>
      <c r="DA391"/>
      <c r="DB391"/>
      <c r="DC391"/>
      <c r="DD391"/>
      <c r="DE391"/>
      <c r="DF391"/>
      <c r="DG391"/>
      <c r="DH391"/>
      <c r="DI391"/>
      <c r="DJ391"/>
      <c r="DK391"/>
      <c r="DL391"/>
      <c r="DM391"/>
      <c r="DN391"/>
      <c r="DO391"/>
      <c r="DP391"/>
    </row>
    <row r="392" spans="33:120" ht="15" hidden="1" customHeight="1">
      <c r="AG392"/>
      <c r="AH392" s="175"/>
      <c r="AI392" s="175"/>
      <c r="AJ392" s="175"/>
      <c r="AK392" s="175"/>
      <c r="AL392" s="179" t="str">
        <f t="shared" si="12"/>
        <v/>
      </c>
      <c r="AM392" s="172" t="str">
        <f t="shared" si="13"/>
        <v/>
      </c>
      <c r="AN392"/>
      <c r="AO392"/>
      <c r="AP392">
        <v>390</v>
      </c>
      <c r="AQ392"/>
      <c r="AR392"/>
      <c r="AS392"/>
      <c r="AT392"/>
      <c r="AU392"/>
      <c r="AV392"/>
      <c r="AW392"/>
      <c r="AX392"/>
      <c r="AY392"/>
      <c r="AZ392"/>
      <c r="BA392"/>
      <c r="BB392"/>
      <c r="BC392"/>
      <c r="BD392"/>
      <c r="BE392"/>
      <c r="BF392"/>
      <c r="BG392"/>
      <c r="BH392"/>
      <c r="BI392"/>
      <c r="BJ392" t="s">
        <v>5131</v>
      </c>
      <c r="BK392"/>
      <c r="BL392"/>
      <c r="BM392"/>
      <c r="BN392"/>
      <c r="BO392"/>
      <c r="BP392"/>
      <c r="BQ392"/>
      <c r="BR392"/>
      <c r="BS392"/>
      <c r="BT392"/>
      <c r="BU392"/>
      <c r="BV392"/>
      <c r="BW392"/>
      <c r="BX392"/>
      <c r="BY392"/>
      <c r="BZ392"/>
      <c r="CA392"/>
      <c r="CB392"/>
      <c r="CC392"/>
      <c r="CD392"/>
      <c r="CE392"/>
      <c r="CF392"/>
      <c r="CG392"/>
      <c r="CH392"/>
      <c r="CI392"/>
      <c r="CJ392"/>
      <c r="CK392"/>
      <c r="CL392"/>
      <c r="CM392"/>
      <c r="CN392"/>
      <c r="CO392"/>
      <c r="CP392"/>
      <c r="CQ392"/>
      <c r="CR392"/>
      <c r="CS392" t="s">
        <v>5132</v>
      </c>
      <c r="CT392"/>
      <c r="CU392"/>
      <c r="CV392"/>
      <c r="CW392"/>
      <c r="CX392"/>
      <c r="CY392"/>
      <c r="CZ392"/>
      <c r="DA392"/>
      <c r="DB392"/>
      <c r="DC392"/>
      <c r="DD392"/>
      <c r="DE392"/>
      <c r="DF392"/>
      <c r="DG392"/>
      <c r="DH392"/>
      <c r="DI392"/>
      <c r="DJ392"/>
      <c r="DK392"/>
      <c r="DL392"/>
      <c r="DM392"/>
      <c r="DN392"/>
      <c r="DO392"/>
      <c r="DP392"/>
    </row>
    <row r="393" spans="33:120" ht="15" hidden="1" customHeight="1">
      <c r="AG393"/>
      <c r="AH393" s="175"/>
      <c r="AI393" s="175"/>
      <c r="AJ393" s="175"/>
      <c r="AK393" s="175"/>
      <c r="AL393" s="179" t="str">
        <f t="shared" si="12"/>
        <v/>
      </c>
      <c r="AM393" s="172" t="str">
        <f t="shared" si="13"/>
        <v/>
      </c>
      <c r="AN393"/>
      <c r="AO393"/>
      <c r="AP393">
        <v>391</v>
      </c>
      <c r="AQ393"/>
      <c r="AR393"/>
      <c r="AS393"/>
      <c r="AT393"/>
      <c r="AU393"/>
      <c r="AV393"/>
      <c r="AW393"/>
      <c r="AX393"/>
      <c r="AY393"/>
      <c r="AZ393"/>
      <c r="BA393"/>
      <c r="BB393"/>
      <c r="BC393"/>
      <c r="BD393"/>
      <c r="BE393"/>
      <c r="BF393"/>
      <c r="BG393"/>
      <c r="BH393"/>
      <c r="BI393"/>
      <c r="BJ393" t="s">
        <v>5133</v>
      </c>
      <c r="BK393"/>
      <c r="BL393"/>
      <c r="BM393"/>
      <c r="BN393"/>
      <c r="BO393"/>
      <c r="BP393"/>
      <c r="BQ393"/>
      <c r="BR393"/>
      <c r="BS393"/>
      <c r="BT393"/>
      <c r="BU393"/>
      <c r="BV393"/>
      <c r="BW393"/>
      <c r="BX393"/>
      <c r="BY393"/>
      <c r="BZ393"/>
      <c r="CA393"/>
      <c r="CB393"/>
      <c r="CC393"/>
      <c r="CD393"/>
      <c r="CE393"/>
      <c r="CF393"/>
      <c r="CG393"/>
      <c r="CH393"/>
      <c r="CI393"/>
      <c r="CJ393"/>
      <c r="CK393"/>
      <c r="CL393"/>
      <c r="CM393"/>
      <c r="CN393"/>
      <c r="CO393"/>
      <c r="CP393"/>
      <c r="CQ393"/>
      <c r="CR393"/>
      <c r="CS393" t="s">
        <v>5134</v>
      </c>
      <c r="CT393"/>
      <c r="CU393"/>
      <c r="CV393"/>
      <c r="CW393"/>
      <c r="CX393"/>
      <c r="CY393"/>
      <c r="CZ393"/>
      <c r="DA393"/>
      <c r="DB393"/>
      <c r="DC393"/>
      <c r="DD393"/>
      <c r="DE393"/>
      <c r="DF393"/>
      <c r="DG393"/>
      <c r="DH393"/>
      <c r="DI393"/>
      <c r="DJ393"/>
      <c r="DK393"/>
      <c r="DL393"/>
      <c r="DM393"/>
      <c r="DN393"/>
      <c r="DO393"/>
      <c r="DP393"/>
    </row>
    <row r="394" spans="33:120" ht="15" hidden="1" customHeight="1">
      <c r="AG394"/>
      <c r="AH394" s="175"/>
      <c r="AI394" s="175"/>
      <c r="AJ394" s="175"/>
      <c r="AK394" s="175"/>
      <c r="AL394" s="179" t="str">
        <f t="shared" si="12"/>
        <v/>
      </c>
      <c r="AM394" s="172" t="str">
        <f t="shared" si="13"/>
        <v/>
      </c>
      <c r="AN394"/>
      <c r="AO394"/>
      <c r="AP394">
        <v>392</v>
      </c>
      <c r="AQ394"/>
      <c r="AR394"/>
      <c r="AS394"/>
      <c r="AT394"/>
      <c r="AU394"/>
      <c r="AV394"/>
      <c r="AW394"/>
      <c r="AX394"/>
      <c r="AY394"/>
      <c r="AZ394"/>
      <c r="BA394"/>
      <c r="BB394"/>
      <c r="BC394"/>
      <c r="BD394"/>
      <c r="BE394"/>
      <c r="BF394"/>
      <c r="BG394"/>
      <c r="BH394"/>
      <c r="BI394"/>
      <c r="BJ394" t="s">
        <v>5135</v>
      </c>
      <c r="BK394"/>
      <c r="BL394"/>
      <c r="BM394"/>
      <c r="BN394"/>
      <c r="BO394"/>
      <c r="BP394"/>
      <c r="BQ394"/>
      <c r="BR394"/>
      <c r="BS394"/>
      <c r="BT394"/>
      <c r="BU394"/>
      <c r="BV394"/>
      <c r="BW394"/>
      <c r="BX394"/>
      <c r="BY394"/>
      <c r="BZ394"/>
      <c r="CA394"/>
      <c r="CB394"/>
      <c r="CC394"/>
      <c r="CD394"/>
      <c r="CE394"/>
      <c r="CF394"/>
      <c r="CG394"/>
      <c r="CH394"/>
      <c r="CI394"/>
      <c r="CJ394"/>
      <c r="CK394"/>
      <c r="CL394"/>
      <c r="CM394"/>
      <c r="CN394"/>
      <c r="CO394"/>
      <c r="CP394"/>
      <c r="CQ394"/>
      <c r="CR394"/>
      <c r="CS394" t="s">
        <v>5136</v>
      </c>
      <c r="CT394"/>
      <c r="CU394"/>
      <c r="CV394"/>
      <c r="CW394"/>
      <c r="CX394"/>
      <c r="CY394"/>
      <c r="CZ394"/>
      <c r="DA394"/>
      <c r="DB394"/>
      <c r="DC394"/>
      <c r="DD394"/>
      <c r="DE394"/>
      <c r="DF394"/>
      <c r="DG394"/>
      <c r="DH394"/>
      <c r="DI394"/>
      <c r="DJ394"/>
      <c r="DK394"/>
      <c r="DL394"/>
      <c r="DM394"/>
      <c r="DN394"/>
      <c r="DO394"/>
      <c r="DP394"/>
    </row>
    <row r="395" spans="33:120" ht="15" hidden="1" customHeight="1">
      <c r="AG395"/>
      <c r="AH395" s="175"/>
      <c r="AI395" s="175"/>
      <c r="AJ395" s="175"/>
      <c r="AK395" s="175"/>
      <c r="AL395" s="179" t="str">
        <f t="shared" si="12"/>
        <v/>
      </c>
      <c r="AM395" s="172" t="str">
        <f t="shared" si="13"/>
        <v/>
      </c>
      <c r="AN395"/>
      <c r="AO395"/>
      <c r="AP395">
        <v>393</v>
      </c>
      <c r="AQ395"/>
      <c r="AR395"/>
      <c r="AS395"/>
      <c r="AT395"/>
      <c r="AU395"/>
      <c r="AV395"/>
      <c r="AW395"/>
      <c r="AX395"/>
      <c r="AY395"/>
      <c r="AZ395"/>
      <c r="BA395"/>
      <c r="BB395"/>
      <c r="BC395"/>
      <c r="BD395"/>
      <c r="BE395"/>
      <c r="BF395"/>
      <c r="BG395"/>
      <c r="BH395"/>
      <c r="BI395"/>
      <c r="BJ395" t="s">
        <v>5137</v>
      </c>
      <c r="BK395"/>
      <c r="BL395"/>
      <c r="BM395"/>
      <c r="BN395"/>
      <c r="BO395"/>
      <c r="BP395"/>
      <c r="BQ395"/>
      <c r="BR395"/>
      <c r="BS395"/>
      <c r="BT395"/>
      <c r="BU395"/>
      <c r="BV395"/>
      <c r="BW395"/>
      <c r="BX395"/>
      <c r="BY395"/>
      <c r="BZ395"/>
      <c r="CA395"/>
      <c r="CB395"/>
      <c r="CC395"/>
      <c r="CD395"/>
      <c r="CE395"/>
      <c r="CF395"/>
      <c r="CG395"/>
      <c r="CH395"/>
      <c r="CI395"/>
      <c r="CJ395"/>
      <c r="CK395"/>
      <c r="CL395"/>
      <c r="CM395"/>
      <c r="CN395"/>
      <c r="CO395"/>
      <c r="CP395"/>
      <c r="CQ395"/>
      <c r="CR395"/>
      <c r="CS395" t="s">
        <v>5138</v>
      </c>
      <c r="CT395"/>
      <c r="CU395"/>
      <c r="CV395"/>
      <c r="CW395"/>
      <c r="CX395"/>
      <c r="CY395"/>
      <c r="CZ395"/>
      <c r="DA395"/>
      <c r="DB395"/>
      <c r="DC395"/>
      <c r="DD395"/>
      <c r="DE395"/>
      <c r="DF395"/>
      <c r="DG395"/>
      <c r="DH395"/>
      <c r="DI395"/>
      <c r="DJ395"/>
      <c r="DK395"/>
      <c r="DL395"/>
      <c r="DM395"/>
      <c r="DN395"/>
      <c r="DO395"/>
      <c r="DP395"/>
    </row>
    <row r="396" spans="33:120" ht="15" hidden="1" customHeight="1">
      <c r="AG396"/>
      <c r="AH396" s="175"/>
      <c r="AI396" s="175"/>
      <c r="AJ396" s="175"/>
      <c r="AK396" s="175"/>
      <c r="AL396" s="179" t="str">
        <f t="shared" si="12"/>
        <v/>
      </c>
      <c r="AM396" s="172" t="str">
        <f t="shared" si="13"/>
        <v/>
      </c>
      <c r="AN396"/>
      <c r="AO396"/>
      <c r="AP396">
        <v>394</v>
      </c>
      <c r="AQ396"/>
      <c r="AR396"/>
      <c r="AS396"/>
      <c r="AT396"/>
      <c r="AU396"/>
      <c r="AV396"/>
      <c r="AW396"/>
      <c r="AX396"/>
      <c r="AY396"/>
      <c r="AZ396"/>
      <c r="BA396"/>
      <c r="BB396"/>
      <c r="BC396"/>
      <c r="BD396"/>
      <c r="BE396"/>
      <c r="BF396"/>
      <c r="BG396"/>
      <c r="BH396"/>
      <c r="BI396"/>
      <c r="BJ396" t="s">
        <v>5139</v>
      </c>
      <c r="BK396"/>
      <c r="BL396"/>
      <c r="BM396"/>
      <c r="BN396"/>
      <c r="BO396"/>
      <c r="BP396"/>
      <c r="BQ396"/>
      <c r="BR396"/>
      <c r="BS396"/>
      <c r="BT396"/>
      <c r="BU396"/>
      <c r="BV396"/>
      <c r="BW396"/>
      <c r="BX396"/>
      <c r="BY396"/>
      <c r="BZ396"/>
      <c r="CA396"/>
      <c r="CB396"/>
      <c r="CC396"/>
      <c r="CD396"/>
      <c r="CE396"/>
      <c r="CF396"/>
      <c r="CG396"/>
      <c r="CH396"/>
      <c r="CI396"/>
      <c r="CJ396"/>
      <c r="CK396"/>
      <c r="CL396"/>
      <c r="CM396"/>
      <c r="CN396"/>
      <c r="CO396"/>
      <c r="CP396"/>
      <c r="CQ396"/>
      <c r="CR396"/>
      <c r="CS396" t="s">
        <v>5140</v>
      </c>
      <c r="CT396"/>
      <c r="CU396"/>
      <c r="CV396"/>
      <c r="CW396"/>
      <c r="CX396"/>
      <c r="CY396"/>
      <c r="CZ396"/>
      <c r="DA396"/>
      <c r="DB396"/>
      <c r="DC396"/>
      <c r="DD396"/>
      <c r="DE396"/>
      <c r="DF396"/>
      <c r="DG396"/>
      <c r="DH396"/>
      <c r="DI396"/>
      <c r="DJ396"/>
      <c r="DK396"/>
      <c r="DL396"/>
      <c r="DM396"/>
      <c r="DN396"/>
      <c r="DO396"/>
      <c r="DP396"/>
    </row>
    <row r="397" spans="33:120" ht="15" hidden="1" customHeight="1">
      <c r="AG397"/>
      <c r="AH397" s="175"/>
      <c r="AI397" s="175"/>
      <c r="AJ397" s="175"/>
      <c r="AK397" s="175"/>
      <c r="AL397" s="179" t="str">
        <f t="shared" si="12"/>
        <v/>
      </c>
      <c r="AM397" s="172" t="str">
        <f t="shared" si="13"/>
        <v/>
      </c>
      <c r="AN397"/>
      <c r="AO397"/>
      <c r="AP397">
        <v>395</v>
      </c>
      <c r="AQ397"/>
      <c r="AR397"/>
      <c r="AS397"/>
      <c r="AT397"/>
      <c r="AU397"/>
      <c r="AV397"/>
      <c r="AW397"/>
      <c r="AX397"/>
      <c r="AY397"/>
      <c r="AZ397"/>
      <c r="BA397"/>
      <c r="BB397"/>
      <c r="BC397"/>
      <c r="BD397"/>
      <c r="BE397"/>
      <c r="BF397"/>
      <c r="BG397"/>
      <c r="BH397"/>
      <c r="BI397"/>
      <c r="BJ397" t="s">
        <v>5141</v>
      </c>
      <c r="BK397"/>
      <c r="BL397"/>
      <c r="BM397"/>
      <c r="BN397"/>
      <c r="BO397"/>
      <c r="BP397"/>
      <c r="BQ397"/>
      <c r="BR397"/>
      <c r="BS397"/>
      <c r="BT397"/>
      <c r="BU397"/>
      <c r="BV397"/>
      <c r="BW397"/>
      <c r="BX397"/>
      <c r="BY397"/>
      <c r="BZ397"/>
      <c r="CA397"/>
      <c r="CB397"/>
      <c r="CC397"/>
      <c r="CD397"/>
      <c r="CE397"/>
      <c r="CF397"/>
      <c r="CG397"/>
      <c r="CH397"/>
      <c r="CI397"/>
      <c r="CJ397"/>
      <c r="CK397"/>
      <c r="CL397"/>
      <c r="CM397"/>
      <c r="CN397"/>
      <c r="CO397"/>
      <c r="CP397"/>
      <c r="CQ397"/>
      <c r="CR397"/>
      <c r="CS397" t="s">
        <v>5142</v>
      </c>
      <c r="CT397"/>
      <c r="CU397"/>
      <c r="CV397"/>
      <c r="CW397"/>
      <c r="CX397"/>
      <c r="CY397"/>
      <c r="CZ397"/>
      <c r="DA397"/>
      <c r="DB397"/>
      <c r="DC397"/>
      <c r="DD397"/>
      <c r="DE397"/>
      <c r="DF397"/>
      <c r="DG397"/>
      <c r="DH397"/>
      <c r="DI397"/>
      <c r="DJ397"/>
      <c r="DK397"/>
      <c r="DL397"/>
      <c r="DM397"/>
      <c r="DN397"/>
      <c r="DO397"/>
      <c r="DP397"/>
    </row>
    <row r="398" spans="33:120" ht="15" hidden="1" customHeight="1">
      <c r="AG398"/>
      <c r="AH398" s="175"/>
      <c r="AI398" s="175"/>
      <c r="AJ398" s="175"/>
      <c r="AK398" s="175"/>
      <c r="AL398" s="179" t="str">
        <f t="shared" si="12"/>
        <v/>
      </c>
      <c r="AM398" s="172" t="str">
        <f t="shared" si="13"/>
        <v/>
      </c>
      <c r="AN398"/>
      <c r="AO398"/>
      <c r="AP398">
        <v>396</v>
      </c>
      <c r="AQ398"/>
      <c r="AR398"/>
      <c r="AS398"/>
      <c r="AT398"/>
      <c r="AU398"/>
      <c r="AV398"/>
      <c r="AW398"/>
      <c r="AX398"/>
      <c r="AY398"/>
      <c r="AZ398"/>
      <c r="BA398"/>
      <c r="BB398"/>
      <c r="BC398"/>
      <c r="BD398"/>
      <c r="BE398"/>
      <c r="BF398"/>
      <c r="BG398"/>
      <c r="BH398"/>
      <c r="BI398"/>
      <c r="BJ398" t="s">
        <v>5143</v>
      </c>
      <c r="BK398"/>
      <c r="BL398"/>
      <c r="BM398"/>
      <c r="BN398"/>
      <c r="BO398"/>
      <c r="BP398"/>
      <c r="BQ398"/>
      <c r="BR398"/>
      <c r="BS398"/>
      <c r="BT398"/>
      <c r="BU398"/>
      <c r="BV398"/>
      <c r="BW398"/>
      <c r="BX398"/>
      <c r="BY398"/>
      <c r="BZ398"/>
      <c r="CA398"/>
      <c r="CB398"/>
      <c r="CC398"/>
      <c r="CD398"/>
      <c r="CE398"/>
      <c r="CF398"/>
      <c r="CG398"/>
      <c r="CH398"/>
      <c r="CI398"/>
      <c r="CJ398"/>
      <c r="CK398"/>
      <c r="CL398"/>
      <c r="CM398"/>
      <c r="CN398"/>
      <c r="CO398"/>
      <c r="CP398"/>
      <c r="CQ398"/>
      <c r="CR398"/>
      <c r="CS398" t="s">
        <v>5144</v>
      </c>
      <c r="CT398"/>
      <c r="CU398"/>
      <c r="CV398"/>
      <c r="CW398"/>
      <c r="CX398"/>
      <c r="CY398"/>
      <c r="CZ398"/>
      <c r="DA398"/>
      <c r="DB398"/>
      <c r="DC398"/>
      <c r="DD398"/>
      <c r="DE398"/>
      <c r="DF398"/>
      <c r="DG398"/>
      <c r="DH398"/>
      <c r="DI398"/>
      <c r="DJ398"/>
      <c r="DK398"/>
      <c r="DL398"/>
      <c r="DM398"/>
      <c r="DN398"/>
      <c r="DO398"/>
      <c r="DP398"/>
    </row>
    <row r="399" spans="33:120" ht="15" hidden="1" customHeight="1">
      <c r="AG399"/>
      <c r="AH399" s="175"/>
      <c r="AI399" s="175"/>
      <c r="AJ399" s="175"/>
      <c r="AK399" s="175"/>
      <c r="AL399" s="179" t="str">
        <f t="shared" si="12"/>
        <v/>
      </c>
      <c r="AM399" s="172" t="str">
        <f t="shared" si="13"/>
        <v/>
      </c>
      <c r="AN399"/>
      <c r="AO399"/>
      <c r="AP399">
        <v>397</v>
      </c>
      <c r="AQ399"/>
      <c r="AR399"/>
      <c r="AS399"/>
      <c r="AT399"/>
      <c r="AU399"/>
      <c r="AV399"/>
      <c r="AW399"/>
      <c r="AX399"/>
      <c r="AY399"/>
      <c r="AZ399"/>
      <c r="BA399"/>
      <c r="BB399"/>
      <c r="BC399"/>
      <c r="BD399"/>
      <c r="BE399"/>
      <c r="BF399"/>
      <c r="BG399"/>
      <c r="BH399"/>
      <c r="BI399"/>
      <c r="BJ399" t="s">
        <v>5145</v>
      </c>
      <c r="BK399"/>
      <c r="BL399"/>
      <c r="BM399"/>
      <c r="BN399"/>
      <c r="BO399"/>
      <c r="BP399"/>
      <c r="BQ399"/>
      <c r="BR399"/>
      <c r="BS399"/>
      <c r="BT399"/>
      <c r="BU399"/>
      <c r="BV399"/>
      <c r="BW399"/>
      <c r="BX399"/>
      <c r="BY399"/>
      <c r="BZ399"/>
      <c r="CA399"/>
      <c r="CB399"/>
      <c r="CC399"/>
      <c r="CD399"/>
      <c r="CE399"/>
      <c r="CF399"/>
      <c r="CG399"/>
      <c r="CH399"/>
      <c r="CI399"/>
      <c r="CJ399"/>
      <c r="CK399"/>
      <c r="CL399"/>
      <c r="CM399"/>
      <c r="CN399"/>
      <c r="CO399"/>
      <c r="CP399"/>
      <c r="CQ399"/>
      <c r="CR399"/>
      <c r="CS399" t="s">
        <v>5146</v>
      </c>
      <c r="CT399"/>
      <c r="CU399"/>
      <c r="CV399"/>
      <c r="CW399"/>
      <c r="CX399"/>
      <c r="CY399"/>
      <c r="CZ399"/>
      <c r="DA399"/>
      <c r="DB399"/>
      <c r="DC399"/>
      <c r="DD399"/>
      <c r="DE399"/>
      <c r="DF399"/>
      <c r="DG399"/>
      <c r="DH399"/>
      <c r="DI399"/>
      <c r="DJ399"/>
      <c r="DK399"/>
      <c r="DL399"/>
      <c r="DM399"/>
      <c r="DN399"/>
      <c r="DO399"/>
      <c r="DP399"/>
    </row>
    <row r="400" spans="33:120" ht="15" hidden="1" customHeight="1">
      <c r="AG400"/>
      <c r="AH400" s="175"/>
      <c r="AI400" s="175"/>
      <c r="AJ400" s="175"/>
      <c r="AK400" s="175"/>
      <c r="AL400" s="179" t="str">
        <f t="shared" si="12"/>
        <v/>
      </c>
      <c r="AM400" s="172" t="str">
        <f t="shared" si="13"/>
        <v/>
      </c>
      <c r="AN400"/>
      <c r="AO400"/>
      <c r="AP400">
        <v>398</v>
      </c>
      <c r="AQ400"/>
      <c r="AR400"/>
      <c r="AS400"/>
      <c r="AT400"/>
      <c r="AU400"/>
      <c r="AV400"/>
      <c r="AW400"/>
      <c r="AX400"/>
      <c r="AY400"/>
      <c r="AZ400"/>
      <c r="BA400"/>
      <c r="BB400"/>
      <c r="BC400"/>
      <c r="BD400"/>
      <c r="BE400"/>
      <c r="BF400"/>
      <c r="BG400"/>
      <c r="BH400"/>
      <c r="BI400"/>
      <c r="BJ400" t="s">
        <v>5147</v>
      </c>
      <c r="BK400"/>
      <c r="BL400"/>
      <c r="BM400"/>
      <c r="BN400"/>
      <c r="BO400"/>
      <c r="BP400"/>
      <c r="BQ400"/>
      <c r="BR400"/>
      <c r="BS400"/>
      <c r="BT400"/>
      <c r="BU400"/>
      <c r="BV400"/>
      <c r="BW400"/>
      <c r="BX400"/>
      <c r="BY400"/>
      <c r="BZ400"/>
      <c r="CA400"/>
      <c r="CB400"/>
      <c r="CC400"/>
      <c r="CD400"/>
      <c r="CE400"/>
      <c r="CF400"/>
      <c r="CG400"/>
      <c r="CH400"/>
      <c r="CI400"/>
      <c r="CJ400"/>
      <c r="CK400"/>
      <c r="CL400"/>
      <c r="CM400"/>
      <c r="CN400"/>
      <c r="CO400"/>
      <c r="CP400"/>
      <c r="CQ400"/>
      <c r="CR400"/>
      <c r="CS400" t="s">
        <v>5148</v>
      </c>
      <c r="CT400"/>
      <c r="CU400"/>
      <c r="CV400"/>
      <c r="CW400"/>
      <c r="CX400"/>
      <c r="CY400"/>
      <c r="CZ400"/>
      <c r="DA400"/>
      <c r="DB400"/>
      <c r="DC400"/>
      <c r="DD400"/>
      <c r="DE400"/>
      <c r="DF400"/>
      <c r="DG400"/>
      <c r="DH400"/>
      <c r="DI400"/>
      <c r="DJ400"/>
      <c r="DK400"/>
      <c r="DL400"/>
      <c r="DM400"/>
      <c r="DN400"/>
      <c r="DO400"/>
      <c r="DP400"/>
    </row>
    <row r="401" spans="33:120" ht="15" hidden="1" customHeight="1">
      <c r="AG401"/>
      <c r="AH401" s="175"/>
      <c r="AI401" s="175"/>
      <c r="AJ401" s="175"/>
      <c r="AK401" s="175"/>
      <c r="AL401" s="179" t="str">
        <f t="shared" si="12"/>
        <v/>
      </c>
      <c r="AM401" s="172" t="str">
        <f t="shared" si="13"/>
        <v/>
      </c>
      <c r="AN401"/>
      <c r="AO401"/>
      <c r="AP401">
        <v>399</v>
      </c>
      <c r="AQ401"/>
      <c r="AR401"/>
      <c r="AS401"/>
      <c r="AT401"/>
      <c r="AU401"/>
      <c r="AV401"/>
      <c r="AW401"/>
      <c r="AX401"/>
      <c r="AY401"/>
      <c r="AZ401"/>
      <c r="BA401"/>
      <c r="BB401"/>
      <c r="BC401"/>
      <c r="BD401"/>
      <c r="BE401"/>
      <c r="BF401"/>
      <c r="BG401"/>
      <c r="BH401"/>
      <c r="BI401"/>
      <c r="BJ401" t="s">
        <v>5149</v>
      </c>
      <c r="BK401"/>
      <c r="BL401"/>
      <c r="BM401"/>
      <c r="BN401"/>
      <c r="BO401"/>
      <c r="BP401"/>
      <c r="BQ401"/>
      <c r="BR401"/>
      <c r="BS401"/>
      <c r="BT401"/>
      <c r="BU401"/>
      <c r="BV401"/>
      <c r="BW401"/>
      <c r="BX401"/>
      <c r="BY401"/>
      <c r="BZ401"/>
      <c r="CA401"/>
      <c r="CB401"/>
      <c r="CC401"/>
      <c r="CD401"/>
      <c r="CE401"/>
      <c r="CF401"/>
      <c r="CG401"/>
      <c r="CH401"/>
      <c r="CI401"/>
      <c r="CJ401"/>
      <c r="CK401"/>
      <c r="CL401"/>
      <c r="CM401"/>
      <c r="CN401"/>
      <c r="CO401"/>
      <c r="CP401"/>
      <c r="CQ401"/>
      <c r="CR401"/>
      <c r="CS401" t="s">
        <v>5150</v>
      </c>
      <c r="CT401"/>
      <c r="CU401"/>
      <c r="CV401"/>
      <c r="CW401"/>
      <c r="CX401"/>
      <c r="CY401"/>
      <c r="CZ401"/>
      <c r="DA401"/>
      <c r="DB401"/>
      <c r="DC401"/>
      <c r="DD401"/>
      <c r="DE401"/>
      <c r="DF401"/>
      <c r="DG401"/>
      <c r="DH401"/>
      <c r="DI401"/>
      <c r="DJ401"/>
      <c r="DK401"/>
      <c r="DL401"/>
      <c r="DM401"/>
      <c r="DN401"/>
      <c r="DO401"/>
      <c r="DP401"/>
    </row>
    <row r="402" spans="33:120" ht="15" hidden="1" customHeight="1">
      <c r="AG402"/>
      <c r="AH402" s="175"/>
      <c r="AI402" s="175"/>
      <c r="AJ402" s="175"/>
      <c r="AK402" s="175"/>
      <c r="AL402" s="179" t="str">
        <f t="shared" si="12"/>
        <v/>
      </c>
      <c r="AM402" s="172" t="str">
        <f t="shared" si="13"/>
        <v/>
      </c>
      <c r="AN402"/>
      <c r="AO402"/>
      <c r="AP402">
        <v>400</v>
      </c>
      <c r="AQ402"/>
      <c r="AR402"/>
      <c r="AS402"/>
      <c r="AT402"/>
      <c r="AU402"/>
      <c r="AV402"/>
      <c r="AW402"/>
      <c r="AX402"/>
      <c r="AY402"/>
      <c r="AZ402"/>
      <c r="BA402"/>
      <c r="BB402"/>
      <c r="BC402"/>
      <c r="BD402"/>
      <c r="BE402"/>
      <c r="BF402"/>
      <c r="BG402"/>
      <c r="BH402"/>
      <c r="BI402"/>
      <c r="BJ402" t="s">
        <v>5151</v>
      </c>
      <c r="BK402"/>
      <c r="BL402"/>
      <c r="BM402"/>
      <c r="BN402"/>
      <c r="BO402"/>
      <c r="BP402"/>
      <c r="BQ402"/>
      <c r="BR402"/>
      <c r="BS402"/>
      <c r="BT402"/>
      <c r="BU402"/>
      <c r="BV402"/>
      <c r="BW402"/>
      <c r="BX402"/>
      <c r="BY402"/>
      <c r="BZ402"/>
      <c r="CA402"/>
      <c r="CB402"/>
      <c r="CC402"/>
      <c r="CD402"/>
      <c r="CE402"/>
      <c r="CF402"/>
      <c r="CG402"/>
      <c r="CH402"/>
      <c r="CI402"/>
      <c r="CJ402"/>
      <c r="CK402"/>
      <c r="CL402"/>
      <c r="CM402"/>
      <c r="CN402"/>
      <c r="CO402"/>
      <c r="CP402"/>
      <c r="CQ402"/>
      <c r="CR402"/>
      <c r="CS402" t="s">
        <v>5152</v>
      </c>
      <c r="CT402"/>
      <c r="CU402"/>
      <c r="CV402"/>
      <c r="CW402"/>
      <c r="CX402"/>
      <c r="CY402"/>
      <c r="CZ402"/>
      <c r="DA402"/>
      <c r="DB402"/>
      <c r="DC402"/>
      <c r="DD402"/>
      <c r="DE402"/>
      <c r="DF402"/>
      <c r="DG402"/>
      <c r="DH402"/>
      <c r="DI402"/>
      <c r="DJ402"/>
      <c r="DK402"/>
      <c r="DL402"/>
      <c r="DM402"/>
      <c r="DN402"/>
      <c r="DO402"/>
      <c r="DP402"/>
    </row>
    <row r="403" spans="33:120" ht="15" hidden="1" customHeight="1">
      <c r="AG403"/>
      <c r="AH403" s="175"/>
      <c r="AI403" s="175"/>
      <c r="AJ403" s="175"/>
      <c r="AK403" s="175"/>
      <c r="AL403" s="179" t="str">
        <f t="shared" si="12"/>
        <v/>
      </c>
      <c r="AM403" s="172" t="str">
        <f t="shared" si="13"/>
        <v/>
      </c>
      <c r="AN403"/>
      <c r="AO403"/>
      <c r="AP403">
        <v>401</v>
      </c>
      <c r="AQ403"/>
      <c r="AR403"/>
      <c r="AS403"/>
      <c r="AT403"/>
      <c r="AU403"/>
      <c r="AV403"/>
      <c r="AW403"/>
      <c r="AX403"/>
      <c r="AY403"/>
      <c r="AZ403"/>
      <c r="BA403"/>
      <c r="BB403"/>
      <c r="BC403"/>
      <c r="BD403"/>
      <c r="BE403"/>
      <c r="BF403"/>
      <c r="BG403"/>
      <c r="BH403"/>
      <c r="BI403"/>
      <c r="BJ403" t="s">
        <v>5153</v>
      </c>
      <c r="BK403"/>
      <c r="BL403"/>
      <c r="BM403"/>
      <c r="BN403"/>
      <c r="BO403"/>
      <c r="BP403"/>
      <c r="BQ403"/>
      <c r="BR403"/>
      <c r="BS403"/>
      <c r="BT403"/>
      <c r="BU403"/>
      <c r="BV403"/>
      <c r="BW403"/>
      <c r="BX403"/>
      <c r="BY403"/>
      <c r="BZ403"/>
      <c r="CA403"/>
      <c r="CB403"/>
      <c r="CC403"/>
      <c r="CD403"/>
      <c r="CE403"/>
      <c r="CF403"/>
      <c r="CG403"/>
      <c r="CH403"/>
      <c r="CI403"/>
      <c r="CJ403"/>
      <c r="CK403"/>
      <c r="CL403"/>
      <c r="CM403"/>
      <c r="CN403"/>
      <c r="CO403"/>
      <c r="CP403"/>
      <c r="CQ403"/>
      <c r="CR403"/>
      <c r="CS403" t="s">
        <v>5154</v>
      </c>
      <c r="CT403"/>
      <c r="CU403"/>
      <c r="CV403"/>
      <c r="CW403"/>
      <c r="CX403"/>
      <c r="CY403"/>
      <c r="CZ403"/>
      <c r="DA403"/>
      <c r="DB403"/>
      <c r="DC403"/>
      <c r="DD403"/>
      <c r="DE403"/>
      <c r="DF403"/>
      <c r="DG403"/>
      <c r="DH403"/>
      <c r="DI403"/>
      <c r="DJ403"/>
      <c r="DK403"/>
      <c r="DL403"/>
      <c r="DM403"/>
      <c r="DN403"/>
      <c r="DO403"/>
      <c r="DP403"/>
    </row>
    <row r="404" spans="33:120" ht="15" hidden="1" customHeight="1">
      <c r="AG404"/>
      <c r="AH404" s="175"/>
      <c r="AI404" s="175"/>
      <c r="AJ404" s="175"/>
      <c r="AK404" s="175"/>
      <c r="AL404" s="179" t="str">
        <f t="shared" si="12"/>
        <v/>
      </c>
      <c r="AM404" s="172" t="str">
        <f t="shared" si="13"/>
        <v/>
      </c>
      <c r="AN404"/>
      <c r="AO404"/>
      <c r="AP404">
        <v>402</v>
      </c>
      <c r="AQ404"/>
      <c r="AR404"/>
      <c r="AS404"/>
      <c r="AT404"/>
      <c r="AU404"/>
      <c r="AV404"/>
      <c r="AW404"/>
      <c r="AX404"/>
      <c r="AY404"/>
      <c r="AZ404"/>
      <c r="BA404"/>
      <c r="BB404"/>
      <c r="BC404"/>
      <c r="BD404"/>
      <c r="BE404"/>
      <c r="BF404"/>
      <c r="BG404"/>
      <c r="BH404"/>
      <c r="BI404"/>
      <c r="BJ404" t="s">
        <v>5155</v>
      </c>
      <c r="BK404"/>
      <c r="BL404"/>
      <c r="BM404"/>
      <c r="BN404"/>
      <c r="BO404"/>
      <c r="BP404"/>
      <c r="BQ404"/>
      <c r="BR404"/>
      <c r="BS404"/>
      <c r="BT404"/>
      <c r="BU404"/>
      <c r="BV404"/>
      <c r="BW404"/>
      <c r="BX404"/>
      <c r="BY404"/>
      <c r="BZ404"/>
      <c r="CA404"/>
      <c r="CB404"/>
      <c r="CC404"/>
      <c r="CD404"/>
      <c r="CE404"/>
      <c r="CF404"/>
      <c r="CG404"/>
      <c r="CH404"/>
      <c r="CI404"/>
      <c r="CJ404"/>
      <c r="CK404"/>
      <c r="CL404"/>
      <c r="CM404"/>
      <c r="CN404"/>
      <c r="CO404"/>
      <c r="CP404"/>
      <c r="CQ404"/>
      <c r="CR404"/>
      <c r="CS404" t="s">
        <v>5156</v>
      </c>
      <c r="CT404"/>
      <c r="CU404"/>
      <c r="CV404"/>
      <c r="CW404"/>
      <c r="CX404"/>
      <c r="CY404"/>
      <c r="CZ404"/>
      <c r="DA404"/>
      <c r="DB404"/>
      <c r="DC404"/>
      <c r="DD404"/>
      <c r="DE404"/>
      <c r="DF404"/>
      <c r="DG404"/>
      <c r="DH404"/>
      <c r="DI404"/>
      <c r="DJ404"/>
      <c r="DK404"/>
      <c r="DL404"/>
      <c r="DM404"/>
      <c r="DN404"/>
      <c r="DO404"/>
      <c r="DP404"/>
    </row>
    <row r="405" spans="33:120" ht="15" hidden="1" customHeight="1">
      <c r="AG405"/>
      <c r="AH405" s="175"/>
      <c r="AI405" s="175"/>
      <c r="AJ405" s="175"/>
      <c r="AK405" s="175"/>
      <c r="AL405" s="179" t="str">
        <f t="shared" si="12"/>
        <v/>
      </c>
      <c r="AM405" s="172" t="str">
        <f t="shared" si="13"/>
        <v/>
      </c>
      <c r="AN405"/>
      <c r="AO405"/>
      <c r="AP405">
        <v>403</v>
      </c>
      <c r="AQ405"/>
      <c r="AR405"/>
      <c r="AS405"/>
      <c r="AT405"/>
      <c r="AU405"/>
      <c r="AV405"/>
      <c r="AW405"/>
      <c r="AX405"/>
      <c r="AY405"/>
      <c r="AZ405"/>
      <c r="BA405"/>
      <c r="BB405"/>
      <c r="BC405"/>
      <c r="BD405"/>
      <c r="BE405"/>
      <c r="BF405"/>
      <c r="BG405"/>
      <c r="BH405"/>
      <c r="BI405"/>
      <c r="BJ405" t="s">
        <v>5157</v>
      </c>
      <c r="BK405"/>
      <c r="BL405"/>
      <c r="BM405"/>
      <c r="BN405"/>
      <c r="BO405"/>
      <c r="BP405"/>
      <c r="BQ405"/>
      <c r="BR405"/>
      <c r="BS405"/>
      <c r="BT405"/>
      <c r="BU405"/>
      <c r="BV405"/>
      <c r="BW405"/>
      <c r="BX405"/>
      <c r="BY405"/>
      <c r="BZ405"/>
      <c r="CA405"/>
      <c r="CB405"/>
      <c r="CC405"/>
      <c r="CD405"/>
      <c r="CE405"/>
      <c r="CF405"/>
      <c r="CG405"/>
      <c r="CH405"/>
      <c r="CI405"/>
      <c r="CJ405"/>
      <c r="CK405"/>
      <c r="CL405"/>
      <c r="CM405"/>
      <c r="CN405"/>
      <c r="CO405"/>
      <c r="CP405"/>
      <c r="CQ405"/>
      <c r="CR405"/>
      <c r="CS405" t="s">
        <v>5158</v>
      </c>
      <c r="CT405"/>
      <c r="CU405"/>
      <c r="CV405"/>
      <c r="CW405"/>
      <c r="CX405"/>
      <c r="CY405"/>
      <c r="CZ405"/>
      <c r="DA405"/>
      <c r="DB405"/>
      <c r="DC405"/>
      <c r="DD405"/>
      <c r="DE405"/>
      <c r="DF405"/>
      <c r="DG405"/>
      <c r="DH405"/>
      <c r="DI405"/>
      <c r="DJ405"/>
      <c r="DK405"/>
      <c r="DL405"/>
      <c r="DM405"/>
      <c r="DN405"/>
      <c r="DO405"/>
      <c r="DP405"/>
    </row>
    <row r="406" spans="33:120" ht="15" hidden="1" customHeight="1">
      <c r="AG406"/>
      <c r="AH406" s="175"/>
      <c r="AI406" s="175"/>
      <c r="AJ406" s="175"/>
      <c r="AK406" s="175"/>
      <c r="AL406" s="179" t="str">
        <f t="shared" si="12"/>
        <v/>
      </c>
      <c r="AM406" s="172" t="str">
        <f t="shared" si="13"/>
        <v/>
      </c>
      <c r="AN406"/>
      <c r="AO406"/>
      <c r="AP406">
        <v>404</v>
      </c>
      <c r="AQ406"/>
      <c r="AR406"/>
      <c r="AS406"/>
      <c r="AT406"/>
      <c r="AU406"/>
      <c r="AV406"/>
      <c r="AW406"/>
      <c r="AX406"/>
      <c r="AY406"/>
      <c r="AZ406"/>
      <c r="BA406"/>
      <c r="BB406"/>
      <c r="BC406"/>
      <c r="BD406"/>
      <c r="BE406"/>
      <c r="BF406"/>
      <c r="BG406"/>
      <c r="BH406"/>
      <c r="BI406"/>
      <c r="BJ406" t="s">
        <v>5159</v>
      </c>
      <c r="BK406"/>
      <c r="BL406"/>
      <c r="BM406"/>
      <c r="BN406"/>
      <c r="BO406"/>
      <c r="BP406"/>
      <c r="BQ406"/>
      <c r="BR406"/>
      <c r="BS406"/>
      <c r="BT406"/>
      <c r="BU406"/>
      <c r="BV406"/>
      <c r="BW406"/>
      <c r="BX406"/>
      <c r="BY406"/>
      <c r="BZ406"/>
      <c r="CA406"/>
      <c r="CB406"/>
      <c r="CC406"/>
      <c r="CD406"/>
      <c r="CE406"/>
      <c r="CF406"/>
      <c r="CG406"/>
      <c r="CH406"/>
      <c r="CI406"/>
      <c r="CJ406"/>
      <c r="CK406"/>
      <c r="CL406"/>
      <c r="CM406"/>
      <c r="CN406"/>
      <c r="CO406"/>
      <c r="CP406"/>
      <c r="CQ406"/>
      <c r="CR406"/>
      <c r="CS406" t="s">
        <v>5160</v>
      </c>
      <c r="CT406"/>
      <c r="CU406"/>
      <c r="CV406"/>
      <c r="CW406"/>
      <c r="CX406"/>
      <c r="CY406"/>
      <c r="CZ406"/>
      <c r="DA406"/>
      <c r="DB406"/>
      <c r="DC406"/>
      <c r="DD406"/>
      <c r="DE406"/>
      <c r="DF406"/>
      <c r="DG406"/>
      <c r="DH406"/>
      <c r="DI406"/>
      <c r="DJ406"/>
      <c r="DK406"/>
      <c r="DL406"/>
      <c r="DM406"/>
      <c r="DN406"/>
      <c r="DO406"/>
      <c r="DP406"/>
    </row>
    <row r="407" spans="33:120" ht="15" hidden="1" customHeight="1">
      <c r="AG407"/>
      <c r="AH407" s="175"/>
      <c r="AI407" s="175"/>
      <c r="AJ407" s="175"/>
      <c r="AK407" s="175"/>
      <c r="AL407" s="179" t="str">
        <f t="shared" si="12"/>
        <v/>
      </c>
      <c r="AM407" s="172" t="str">
        <f t="shared" si="13"/>
        <v/>
      </c>
      <c r="AN407"/>
      <c r="AO407"/>
      <c r="AP407">
        <v>405</v>
      </c>
      <c r="AQ407"/>
      <c r="AR407"/>
      <c r="AS407"/>
      <c r="AT407"/>
      <c r="AU407"/>
      <c r="AV407"/>
      <c r="AW407"/>
      <c r="AX407"/>
      <c r="AY407"/>
      <c r="AZ407"/>
      <c r="BA407"/>
      <c r="BB407"/>
      <c r="BC407"/>
      <c r="BD407"/>
      <c r="BE407"/>
      <c r="BF407"/>
      <c r="BG407"/>
      <c r="BH407"/>
      <c r="BI407"/>
      <c r="BJ407" t="s">
        <v>5161</v>
      </c>
      <c r="BK407"/>
      <c r="BL407"/>
      <c r="BM407"/>
      <c r="BN407"/>
      <c r="BO407"/>
      <c r="BP407"/>
      <c r="BQ407"/>
      <c r="BR407"/>
      <c r="BS407"/>
      <c r="BT407"/>
      <c r="BU407"/>
      <c r="BV407"/>
      <c r="BW407"/>
      <c r="BX407"/>
      <c r="BY407"/>
      <c r="BZ407"/>
      <c r="CA407"/>
      <c r="CB407"/>
      <c r="CC407"/>
      <c r="CD407"/>
      <c r="CE407"/>
      <c r="CF407"/>
      <c r="CG407"/>
      <c r="CH407"/>
      <c r="CI407"/>
      <c r="CJ407"/>
      <c r="CK407"/>
      <c r="CL407"/>
      <c r="CM407"/>
      <c r="CN407"/>
      <c r="CO407"/>
      <c r="CP407"/>
      <c r="CQ407"/>
      <c r="CR407"/>
      <c r="CS407" t="s">
        <v>5162</v>
      </c>
      <c r="CT407"/>
      <c r="CU407"/>
      <c r="CV407"/>
      <c r="CW407"/>
      <c r="CX407"/>
      <c r="CY407"/>
      <c r="CZ407"/>
      <c r="DA407"/>
      <c r="DB407"/>
      <c r="DC407"/>
      <c r="DD407"/>
      <c r="DE407"/>
      <c r="DF407"/>
      <c r="DG407"/>
      <c r="DH407"/>
      <c r="DI407"/>
      <c r="DJ407"/>
      <c r="DK407"/>
      <c r="DL407"/>
      <c r="DM407"/>
      <c r="DN407"/>
      <c r="DO407"/>
      <c r="DP407"/>
    </row>
    <row r="408" spans="33:120" ht="15" hidden="1" customHeight="1">
      <c r="AG408"/>
      <c r="AH408" s="175"/>
      <c r="AI408" s="175"/>
      <c r="AJ408" s="175"/>
      <c r="AK408" s="175"/>
      <c r="AL408" s="179" t="str">
        <f t="shared" si="12"/>
        <v/>
      </c>
      <c r="AM408" s="172" t="str">
        <f t="shared" si="13"/>
        <v/>
      </c>
      <c r="AN408"/>
      <c r="AO408"/>
      <c r="AP408">
        <v>406</v>
      </c>
      <c r="AQ408"/>
      <c r="AR408"/>
      <c r="AS408"/>
      <c r="AT408"/>
      <c r="AU408"/>
      <c r="AV408"/>
      <c r="AW408"/>
      <c r="AX408"/>
      <c r="AY408"/>
      <c r="AZ408"/>
      <c r="BA408"/>
      <c r="BB408"/>
      <c r="BC408"/>
      <c r="BD408"/>
      <c r="BE408"/>
      <c r="BF408"/>
      <c r="BG408"/>
      <c r="BH408"/>
      <c r="BI408"/>
      <c r="BJ408" t="s">
        <v>5163</v>
      </c>
      <c r="BK408"/>
      <c r="BL408"/>
      <c r="BM408"/>
      <c r="BN408"/>
      <c r="BO408"/>
      <c r="BP408"/>
      <c r="BQ408"/>
      <c r="BR408"/>
      <c r="BS408"/>
      <c r="BT408"/>
      <c r="BU408"/>
      <c r="BV408"/>
      <c r="BW408"/>
      <c r="BX408"/>
      <c r="BY408"/>
      <c r="BZ408"/>
      <c r="CA408"/>
      <c r="CB408"/>
      <c r="CC408"/>
      <c r="CD408"/>
      <c r="CE408"/>
      <c r="CF408"/>
      <c r="CG408"/>
      <c r="CH408"/>
      <c r="CI408"/>
      <c r="CJ408"/>
      <c r="CK408"/>
      <c r="CL408"/>
      <c r="CM408"/>
      <c r="CN408"/>
      <c r="CO408"/>
      <c r="CP408"/>
      <c r="CQ408"/>
      <c r="CR408"/>
      <c r="CS408" t="s">
        <v>5164</v>
      </c>
      <c r="CT408"/>
      <c r="CU408"/>
      <c r="CV408"/>
      <c r="CW408"/>
      <c r="CX408"/>
      <c r="CY408"/>
      <c r="CZ408"/>
      <c r="DA408"/>
      <c r="DB408"/>
      <c r="DC408"/>
      <c r="DD408"/>
      <c r="DE408"/>
      <c r="DF408"/>
      <c r="DG408"/>
      <c r="DH408"/>
      <c r="DI408"/>
      <c r="DJ408"/>
      <c r="DK408"/>
      <c r="DL408"/>
      <c r="DM408"/>
      <c r="DN408"/>
      <c r="DO408"/>
      <c r="DP408"/>
    </row>
    <row r="409" spans="33:120" ht="15" hidden="1" customHeight="1">
      <c r="AG409"/>
      <c r="AH409" s="175"/>
      <c r="AI409" s="175"/>
      <c r="AJ409" s="175"/>
      <c r="AK409" s="175"/>
      <c r="AL409" s="179" t="str">
        <f t="shared" si="12"/>
        <v/>
      </c>
      <c r="AM409" s="172" t="str">
        <f t="shared" si="13"/>
        <v/>
      </c>
      <c r="AN409"/>
      <c r="AO409"/>
      <c r="AP409">
        <v>407</v>
      </c>
      <c r="AQ409"/>
      <c r="AR409"/>
      <c r="AS409"/>
      <c r="AT409"/>
      <c r="AU409"/>
      <c r="AV409"/>
      <c r="AW409"/>
      <c r="AX409"/>
      <c r="AY409"/>
      <c r="AZ409"/>
      <c r="BA409"/>
      <c r="BB409"/>
      <c r="BC409"/>
      <c r="BD409"/>
      <c r="BE409"/>
      <c r="BF409"/>
      <c r="BG409"/>
      <c r="BH409"/>
      <c r="BI409"/>
      <c r="BJ409" t="s">
        <v>5165</v>
      </c>
      <c r="BK409"/>
      <c r="BL409"/>
      <c r="BM409"/>
      <c r="BN409"/>
      <c r="BO409"/>
      <c r="BP409"/>
      <c r="BQ409"/>
      <c r="BR409"/>
      <c r="BS409"/>
      <c r="BT409"/>
      <c r="BU409"/>
      <c r="BV409"/>
      <c r="BW409"/>
      <c r="BX409"/>
      <c r="BY409"/>
      <c r="BZ409"/>
      <c r="CA409"/>
      <c r="CB409"/>
      <c r="CC409"/>
      <c r="CD409"/>
      <c r="CE409"/>
      <c r="CF409"/>
      <c r="CG409"/>
      <c r="CH409"/>
      <c r="CI409"/>
      <c r="CJ409"/>
      <c r="CK409"/>
      <c r="CL409"/>
      <c r="CM409"/>
      <c r="CN409"/>
      <c r="CO409"/>
      <c r="CP409"/>
      <c r="CQ409"/>
      <c r="CR409"/>
      <c r="CS409" t="s">
        <v>5166</v>
      </c>
      <c r="CT409"/>
      <c r="CU409"/>
      <c r="CV409"/>
      <c r="CW409"/>
      <c r="CX409"/>
      <c r="CY409"/>
      <c r="CZ409"/>
      <c r="DA409"/>
      <c r="DB409"/>
      <c r="DC409"/>
      <c r="DD409"/>
      <c r="DE409"/>
      <c r="DF409"/>
      <c r="DG409"/>
      <c r="DH409"/>
      <c r="DI409"/>
      <c r="DJ409"/>
      <c r="DK409"/>
      <c r="DL409"/>
      <c r="DM409"/>
      <c r="DN409"/>
      <c r="DO409"/>
      <c r="DP409"/>
    </row>
    <row r="410" spans="33:120" ht="15" hidden="1" customHeight="1">
      <c r="AG410"/>
      <c r="AH410" s="175"/>
      <c r="AI410" s="175"/>
      <c r="AJ410" s="175"/>
      <c r="AK410" s="175"/>
      <c r="AL410" s="179" t="str">
        <f t="shared" si="12"/>
        <v/>
      </c>
      <c r="AM410" s="172" t="str">
        <f t="shared" si="13"/>
        <v/>
      </c>
      <c r="AN410"/>
      <c r="AO410"/>
      <c r="AP410">
        <v>408</v>
      </c>
      <c r="AQ410"/>
      <c r="AR410"/>
      <c r="AS410"/>
      <c r="AT410"/>
      <c r="AU410"/>
      <c r="AV410"/>
      <c r="AW410"/>
      <c r="AX410"/>
      <c r="AY410"/>
      <c r="AZ410"/>
      <c r="BA410"/>
      <c r="BB410"/>
      <c r="BC410"/>
      <c r="BD410"/>
      <c r="BE410"/>
      <c r="BF410"/>
      <c r="BG410"/>
      <c r="BH410"/>
      <c r="BI410"/>
      <c r="BJ410" t="s">
        <v>5167</v>
      </c>
      <c r="BK410"/>
      <c r="BL410"/>
      <c r="BM410"/>
      <c r="BN410"/>
      <c r="BO410"/>
      <c r="BP410"/>
      <c r="BQ410"/>
      <c r="BR410"/>
      <c r="BS410"/>
      <c r="BT410"/>
      <c r="BU410"/>
      <c r="BV410"/>
      <c r="BW410"/>
      <c r="BX410"/>
      <c r="BY410"/>
      <c r="BZ410"/>
      <c r="CA410"/>
      <c r="CB410"/>
      <c r="CC410"/>
      <c r="CD410"/>
      <c r="CE410"/>
      <c r="CF410"/>
      <c r="CG410"/>
      <c r="CH410"/>
      <c r="CI410"/>
      <c r="CJ410"/>
      <c r="CK410"/>
      <c r="CL410"/>
      <c r="CM410"/>
      <c r="CN410"/>
      <c r="CO410"/>
      <c r="CP410"/>
      <c r="CQ410"/>
      <c r="CR410"/>
      <c r="CS410" t="s">
        <v>5168</v>
      </c>
      <c r="CT410"/>
      <c r="CU410"/>
      <c r="CV410"/>
      <c r="CW410"/>
      <c r="CX410"/>
      <c r="CY410"/>
      <c r="CZ410"/>
      <c r="DA410"/>
      <c r="DB410"/>
      <c r="DC410"/>
      <c r="DD410"/>
      <c r="DE410"/>
      <c r="DF410"/>
      <c r="DG410"/>
      <c r="DH410"/>
      <c r="DI410"/>
      <c r="DJ410"/>
      <c r="DK410"/>
      <c r="DL410"/>
      <c r="DM410"/>
      <c r="DN410"/>
      <c r="DO410"/>
      <c r="DP410"/>
    </row>
    <row r="411" spans="33:120" ht="15" hidden="1" customHeight="1">
      <c r="AG411"/>
      <c r="AH411" s="175"/>
      <c r="AI411" s="175"/>
      <c r="AJ411" s="175"/>
      <c r="AK411" s="175"/>
      <c r="AL411" s="179" t="str">
        <f t="shared" si="12"/>
        <v/>
      </c>
      <c r="AM411" s="172" t="str">
        <f t="shared" si="13"/>
        <v/>
      </c>
      <c r="AN411"/>
      <c r="AO411"/>
      <c r="AP411">
        <v>409</v>
      </c>
      <c r="AQ411"/>
      <c r="AR411"/>
      <c r="AS411"/>
      <c r="AT411"/>
      <c r="AU411"/>
      <c r="AV411"/>
      <c r="AW411"/>
      <c r="AX411"/>
      <c r="AY411"/>
      <c r="AZ411"/>
      <c r="BA411"/>
      <c r="BB411"/>
      <c r="BC411"/>
      <c r="BD411"/>
      <c r="BE411"/>
      <c r="BF411"/>
      <c r="BG411"/>
      <c r="BH411"/>
      <c r="BI411"/>
      <c r="BJ411" t="s">
        <v>5169</v>
      </c>
      <c r="BK411"/>
      <c r="BL411"/>
      <c r="BM411"/>
      <c r="BN411"/>
      <c r="BO411"/>
      <c r="BP411"/>
      <c r="BQ411"/>
      <c r="BR411"/>
      <c r="BS411"/>
      <c r="BT411"/>
      <c r="BU411"/>
      <c r="BV411"/>
      <c r="BW411"/>
      <c r="BX411"/>
      <c r="BY411"/>
      <c r="BZ411"/>
      <c r="CA411"/>
      <c r="CB411"/>
      <c r="CC411"/>
      <c r="CD411"/>
      <c r="CE411"/>
      <c r="CF411"/>
      <c r="CG411"/>
      <c r="CH411"/>
      <c r="CI411"/>
      <c r="CJ411"/>
      <c r="CK411"/>
      <c r="CL411"/>
      <c r="CM411"/>
      <c r="CN411"/>
      <c r="CO411"/>
      <c r="CP411"/>
      <c r="CQ411"/>
      <c r="CR411"/>
      <c r="CS411" t="s">
        <v>5170</v>
      </c>
      <c r="CT411"/>
      <c r="CU411"/>
      <c r="CV411"/>
      <c r="CW411"/>
      <c r="CX411"/>
      <c r="CY411"/>
      <c r="CZ411"/>
      <c r="DA411"/>
      <c r="DB411"/>
      <c r="DC411"/>
      <c r="DD411"/>
      <c r="DE411"/>
      <c r="DF411"/>
      <c r="DG411"/>
      <c r="DH411"/>
      <c r="DI411"/>
      <c r="DJ411"/>
      <c r="DK411"/>
      <c r="DL411"/>
      <c r="DM411"/>
      <c r="DN411"/>
      <c r="DO411"/>
      <c r="DP411"/>
    </row>
    <row r="412" spans="33:120" ht="15" hidden="1" customHeight="1">
      <c r="AG412"/>
      <c r="AH412" s="175"/>
      <c r="AI412" s="175"/>
      <c r="AJ412" s="175"/>
      <c r="AK412" s="175"/>
      <c r="AL412" s="179" t="str">
        <f t="shared" si="12"/>
        <v/>
      </c>
      <c r="AM412" s="172" t="str">
        <f t="shared" si="13"/>
        <v/>
      </c>
      <c r="AN412"/>
      <c r="AO412"/>
      <c r="AP412">
        <v>410</v>
      </c>
      <c r="AQ412"/>
      <c r="AR412"/>
      <c r="AS412"/>
      <c r="AT412"/>
      <c r="AU412"/>
      <c r="AV412"/>
      <c r="AW412"/>
      <c r="AX412"/>
      <c r="AY412"/>
      <c r="AZ412"/>
      <c r="BA412"/>
      <c r="BB412"/>
      <c r="BC412"/>
      <c r="BD412"/>
      <c r="BE412"/>
      <c r="BF412"/>
      <c r="BG412"/>
      <c r="BH412"/>
      <c r="BI412"/>
      <c r="BJ412" t="s">
        <v>5171</v>
      </c>
      <c r="BK412"/>
      <c r="BL412"/>
      <c r="BM412"/>
      <c r="BN412"/>
      <c r="BO412"/>
      <c r="BP412"/>
      <c r="BQ412"/>
      <c r="BR412"/>
      <c r="BS412"/>
      <c r="BT412"/>
      <c r="BU412"/>
      <c r="BV412"/>
      <c r="BW412"/>
      <c r="BX412"/>
      <c r="BY412"/>
      <c r="BZ412"/>
      <c r="CA412"/>
      <c r="CB412"/>
      <c r="CC412"/>
      <c r="CD412"/>
      <c r="CE412"/>
      <c r="CF412"/>
      <c r="CG412"/>
      <c r="CH412"/>
      <c r="CI412"/>
      <c r="CJ412"/>
      <c r="CK412"/>
      <c r="CL412"/>
      <c r="CM412"/>
      <c r="CN412"/>
      <c r="CO412"/>
      <c r="CP412"/>
      <c r="CQ412"/>
      <c r="CR412"/>
      <c r="CS412" t="s">
        <v>5172</v>
      </c>
      <c r="CT412"/>
      <c r="CU412"/>
      <c r="CV412"/>
      <c r="CW412"/>
      <c r="CX412"/>
      <c r="CY412"/>
      <c r="CZ412"/>
      <c r="DA412"/>
      <c r="DB412"/>
      <c r="DC412"/>
      <c r="DD412"/>
      <c r="DE412"/>
      <c r="DF412"/>
      <c r="DG412"/>
      <c r="DH412"/>
      <c r="DI412"/>
      <c r="DJ412"/>
      <c r="DK412"/>
      <c r="DL412"/>
      <c r="DM412"/>
      <c r="DN412"/>
      <c r="DO412"/>
      <c r="DP412"/>
    </row>
    <row r="413" spans="33:120" ht="15" hidden="1" customHeight="1">
      <c r="AG413"/>
      <c r="AH413" s="175"/>
      <c r="AI413" s="175"/>
      <c r="AJ413" s="175"/>
      <c r="AK413" s="175"/>
      <c r="AL413" s="179" t="str">
        <f t="shared" si="12"/>
        <v/>
      </c>
      <c r="AM413" s="172" t="str">
        <f t="shared" si="13"/>
        <v/>
      </c>
      <c r="AN413"/>
      <c r="AO413"/>
      <c r="AP413">
        <v>411</v>
      </c>
      <c r="AQ413"/>
      <c r="AR413"/>
      <c r="AS413"/>
      <c r="AT413"/>
      <c r="AU413"/>
      <c r="AV413"/>
      <c r="AW413"/>
      <c r="AX413"/>
      <c r="AY413"/>
      <c r="AZ413"/>
      <c r="BA413"/>
      <c r="BB413"/>
      <c r="BC413"/>
      <c r="BD413"/>
      <c r="BE413"/>
      <c r="BF413"/>
      <c r="BG413"/>
      <c r="BH413"/>
      <c r="BI413"/>
      <c r="BJ413" t="s">
        <v>5173</v>
      </c>
      <c r="BK413"/>
      <c r="BL413"/>
      <c r="BM413"/>
      <c r="BN413"/>
      <c r="BO413"/>
      <c r="BP413"/>
      <c r="BQ413"/>
      <c r="BR413"/>
      <c r="BS413"/>
      <c r="BT413"/>
      <c r="BU413"/>
      <c r="BV413"/>
      <c r="BW413"/>
      <c r="BX413"/>
      <c r="BY413"/>
      <c r="BZ413"/>
      <c r="CA413"/>
      <c r="CB413"/>
      <c r="CC413"/>
      <c r="CD413"/>
      <c r="CE413"/>
      <c r="CF413"/>
      <c r="CG413"/>
      <c r="CH413"/>
      <c r="CI413"/>
      <c r="CJ413"/>
      <c r="CK413"/>
      <c r="CL413"/>
      <c r="CM413"/>
      <c r="CN413"/>
      <c r="CO413"/>
      <c r="CP413"/>
      <c r="CQ413"/>
      <c r="CR413"/>
      <c r="CS413" t="s">
        <v>5174</v>
      </c>
      <c r="CT413"/>
      <c r="CU413"/>
      <c r="CV413"/>
      <c r="CW413"/>
      <c r="CX413"/>
      <c r="CY413"/>
      <c r="CZ413"/>
      <c r="DA413"/>
      <c r="DB413"/>
      <c r="DC413"/>
      <c r="DD413"/>
      <c r="DE413"/>
      <c r="DF413"/>
      <c r="DG413"/>
      <c r="DH413"/>
      <c r="DI413"/>
      <c r="DJ413"/>
      <c r="DK413"/>
      <c r="DL413"/>
      <c r="DM413"/>
      <c r="DN413"/>
      <c r="DO413"/>
      <c r="DP413"/>
    </row>
    <row r="414" spans="33:120" ht="15" hidden="1" customHeight="1">
      <c r="AG414"/>
      <c r="AH414" s="175"/>
      <c r="AI414" s="175"/>
      <c r="AJ414" s="175"/>
      <c r="AK414" s="175"/>
      <c r="AL414" s="179" t="str">
        <f t="shared" si="12"/>
        <v/>
      </c>
      <c r="AM414" s="172" t="str">
        <f t="shared" si="13"/>
        <v/>
      </c>
      <c r="AN414"/>
      <c r="AO414"/>
      <c r="AP414">
        <v>412</v>
      </c>
      <c r="AQ414"/>
      <c r="AR414"/>
      <c r="AS414"/>
      <c r="AT414"/>
      <c r="AU414"/>
      <c r="AV414"/>
      <c r="AW414"/>
      <c r="AX414"/>
      <c r="AY414"/>
      <c r="AZ414"/>
      <c r="BA414"/>
      <c r="BB414"/>
      <c r="BC414"/>
      <c r="BD414"/>
      <c r="BE414"/>
      <c r="BF414"/>
      <c r="BG414"/>
      <c r="BH414"/>
      <c r="BI414"/>
      <c r="BJ414" t="s">
        <v>5175</v>
      </c>
      <c r="BK414"/>
      <c r="BL414"/>
      <c r="BM414"/>
      <c r="BN414"/>
      <c r="BO414"/>
      <c r="BP414"/>
      <c r="BQ414"/>
      <c r="BR414"/>
      <c r="BS414"/>
      <c r="BT414"/>
      <c r="BU414"/>
      <c r="BV414"/>
      <c r="BW414"/>
      <c r="BX414"/>
      <c r="BY414"/>
      <c r="BZ414"/>
      <c r="CA414"/>
      <c r="CB414"/>
      <c r="CC414"/>
      <c r="CD414"/>
      <c r="CE414"/>
      <c r="CF414"/>
      <c r="CG414"/>
      <c r="CH414"/>
      <c r="CI414"/>
      <c r="CJ414"/>
      <c r="CK414"/>
      <c r="CL414"/>
      <c r="CM414"/>
      <c r="CN414"/>
      <c r="CO414"/>
      <c r="CP414"/>
      <c r="CQ414"/>
      <c r="CR414"/>
      <c r="CS414" t="s">
        <v>5176</v>
      </c>
      <c r="CT414"/>
      <c r="CU414"/>
      <c r="CV414"/>
      <c r="CW414"/>
      <c r="CX414"/>
      <c r="CY414"/>
      <c r="CZ414"/>
      <c r="DA414"/>
      <c r="DB414"/>
      <c r="DC414"/>
      <c r="DD414"/>
      <c r="DE414"/>
      <c r="DF414"/>
      <c r="DG414"/>
      <c r="DH414"/>
      <c r="DI414"/>
      <c r="DJ414"/>
      <c r="DK414"/>
      <c r="DL414"/>
      <c r="DM414"/>
      <c r="DN414"/>
      <c r="DO414"/>
      <c r="DP414"/>
    </row>
    <row r="415" spans="33:120" ht="15" hidden="1" customHeight="1">
      <c r="AG415"/>
      <c r="AH415" s="175"/>
      <c r="AI415" s="175"/>
      <c r="AJ415" s="175"/>
      <c r="AK415" s="175"/>
      <c r="AL415" s="179" t="str">
        <f t="shared" si="12"/>
        <v/>
      </c>
      <c r="AM415" s="172" t="str">
        <f t="shared" si="13"/>
        <v/>
      </c>
      <c r="AN415"/>
      <c r="AO415"/>
      <c r="AP415">
        <v>413</v>
      </c>
      <c r="AQ415"/>
      <c r="AR415"/>
      <c r="AS415"/>
      <c r="AT415"/>
      <c r="AU415"/>
      <c r="AV415"/>
      <c r="AW415"/>
      <c r="AX415"/>
      <c r="AY415"/>
      <c r="AZ415"/>
      <c r="BA415"/>
      <c r="BB415"/>
      <c r="BC415"/>
      <c r="BD415"/>
      <c r="BE415"/>
      <c r="BF415"/>
      <c r="BG415"/>
      <c r="BH415"/>
      <c r="BI415"/>
      <c r="BJ415" t="s">
        <v>5177</v>
      </c>
      <c r="BK415"/>
      <c r="BL415"/>
      <c r="BM415"/>
      <c r="BN415"/>
      <c r="BO415"/>
      <c r="BP415"/>
      <c r="BQ415"/>
      <c r="BR415"/>
      <c r="BS415"/>
      <c r="BT415"/>
      <c r="BU415"/>
      <c r="BV415"/>
      <c r="BW415"/>
      <c r="BX415"/>
      <c r="BY415"/>
      <c r="BZ415"/>
      <c r="CA415"/>
      <c r="CB415"/>
      <c r="CC415"/>
      <c r="CD415"/>
      <c r="CE415"/>
      <c r="CF415"/>
      <c r="CG415"/>
      <c r="CH415"/>
      <c r="CI415"/>
      <c r="CJ415"/>
      <c r="CK415"/>
      <c r="CL415"/>
      <c r="CM415"/>
      <c r="CN415"/>
      <c r="CO415"/>
      <c r="CP415"/>
      <c r="CQ415"/>
      <c r="CR415"/>
      <c r="CS415" t="s">
        <v>5178</v>
      </c>
      <c r="CT415"/>
      <c r="CU415"/>
      <c r="CV415"/>
      <c r="CW415"/>
      <c r="CX415"/>
      <c r="CY415"/>
      <c r="CZ415"/>
      <c r="DA415"/>
      <c r="DB415"/>
      <c r="DC415"/>
      <c r="DD415"/>
      <c r="DE415"/>
      <c r="DF415"/>
      <c r="DG415"/>
      <c r="DH415"/>
      <c r="DI415"/>
      <c r="DJ415"/>
      <c r="DK415"/>
      <c r="DL415"/>
      <c r="DM415"/>
      <c r="DN415"/>
      <c r="DO415"/>
      <c r="DP415"/>
    </row>
    <row r="416" spans="33:120" ht="15" hidden="1" customHeight="1">
      <c r="AG416"/>
      <c r="AH416" s="175"/>
      <c r="AI416" s="175"/>
      <c r="AJ416" s="175"/>
      <c r="AK416" s="175"/>
      <c r="AL416" s="179" t="str">
        <f t="shared" si="12"/>
        <v/>
      </c>
      <c r="AM416" s="172" t="str">
        <f t="shared" si="13"/>
        <v/>
      </c>
      <c r="AN416"/>
      <c r="AO416"/>
      <c r="AP416">
        <v>414</v>
      </c>
      <c r="AQ416"/>
      <c r="AR416"/>
      <c r="AS416"/>
      <c r="AT416"/>
      <c r="AU416"/>
      <c r="AV416"/>
      <c r="AW416"/>
      <c r="AX416"/>
      <c r="AY416"/>
      <c r="AZ416"/>
      <c r="BA416"/>
      <c r="BB416"/>
      <c r="BC416"/>
      <c r="BD416"/>
      <c r="BE416"/>
      <c r="BF416"/>
      <c r="BG416"/>
      <c r="BH416"/>
      <c r="BI416"/>
      <c r="BJ416" t="s">
        <v>5179</v>
      </c>
      <c r="BK416"/>
      <c r="BL416"/>
      <c r="BM416"/>
      <c r="BN416"/>
      <c r="BO416"/>
      <c r="BP416"/>
      <c r="BQ416"/>
      <c r="BR416"/>
      <c r="BS416"/>
      <c r="BT416"/>
      <c r="BU416"/>
      <c r="BV416"/>
      <c r="BW416"/>
      <c r="BX416"/>
      <c r="BY416"/>
      <c r="BZ416"/>
      <c r="CA416"/>
      <c r="CB416"/>
      <c r="CC416"/>
      <c r="CD416"/>
      <c r="CE416"/>
      <c r="CF416"/>
      <c r="CG416"/>
      <c r="CH416"/>
      <c r="CI416"/>
      <c r="CJ416"/>
      <c r="CK416"/>
      <c r="CL416"/>
      <c r="CM416"/>
      <c r="CN416"/>
      <c r="CO416"/>
      <c r="CP416"/>
      <c r="CQ416"/>
      <c r="CR416"/>
      <c r="CS416" t="s">
        <v>5180</v>
      </c>
      <c r="CT416"/>
      <c r="CU416"/>
      <c r="CV416"/>
      <c r="CW416"/>
      <c r="CX416"/>
      <c r="CY416"/>
      <c r="CZ416"/>
      <c r="DA416"/>
      <c r="DB416"/>
      <c r="DC416"/>
      <c r="DD416"/>
      <c r="DE416"/>
      <c r="DF416"/>
      <c r="DG416"/>
      <c r="DH416"/>
      <c r="DI416"/>
      <c r="DJ416"/>
      <c r="DK416"/>
      <c r="DL416"/>
      <c r="DM416"/>
      <c r="DN416"/>
      <c r="DO416"/>
      <c r="DP416"/>
    </row>
    <row r="417" spans="33:120" ht="15" hidden="1" customHeight="1">
      <c r="AG417"/>
      <c r="AH417" s="175"/>
      <c r="AI417" s="175"/>
      <c r="AJ417" s="175"/>
      <c r="AK417" s="175"/>
      <c r="AL417" s="179" t="str">
        <f t="shared" si="12"/>
        <v/>
      </c>
      <c r="AM417" s="172" t="str">
        <f t="shared" si="13"/>
        <v/>
      </c>
      <c r="AN417"/>
      <c r="AO417"/>
      <c r="AP417">
        <v>415</v>
      </c>
      <c r="AQ417"/>
      <c r="AR417"/>
      <c r="AS417"/>
      <c r="AT417"/>
      <c r="AU417"/>
      <c r="AV417"/>
      <c r="AW417"/>
      <c r="AX417"/>
      <c r="AY417"/>
      <c r="AZ417"/>
      <c r="BA417"/>
      <c r="BB417"/>
      <c r="BC417"/>
      <c r="BD417"/>
      <c r="BE417"/>
      <c r="BF417"/>
      <c r="BG417"/>
      <c r="BH417"/>
      <c r="BI417"/>
      <c r="BJ417" t="s">
        <v>5181</v>
      </c>
      <c r="BK417"/>
      <c r="BL417"/>
      <c r="BM417"/>
      <c r="BN417"/>
      <c r="BO417"/>
      <c r="BP417"/>
      <c r="BQ417"/>
      <c r="BR417"/>
      <c r="BS417"/>
      <c r="BT417"/>
      <c r="BU417"/>
      <c r="BV417"/>
      <c r="BW417"/>
      <c r="BX417"/>
      <c r="BY417"/>
      <c r="BZ417"/>
      <c r="CA417"/>
      <c r="CB417"/>
      <c r="CC417"/>
      <c r="CD417"/>
      <c r="CE417"/>
      <c r="CF417"/>
      <c r="CG417"/>
      <c r="CH417"/>
      <c r="CI417"/>
      <c r="CJ417"/>
      <c r="CK417"/>
      <c r="CL417"/>
      <c r="CM417"/>
      <c r="CN417"/>
      <c r="CO417"/>
      <c r="CP417"/>
      <c r="CQ417"/>
      <c r="CR417"/>
      <c r="CS417" t="s">
        <v>5182</v>
      </c>
      <c r="CT417"/>
      <c r="CU417"/>
      <c r="CV417"/>
      <c r="CW417"/>
      <c r="CX417"/>
      <c r="CY417"/>
      <c r="CZ417"/>
      <c r="DA417"/>
      <c r="DB417"/>
      <c r="DC417"/>
      <c r="DD417"/>
      <c r="DE417"/>
      <c r="DF417"/>
      <c r="DG417"/>
      <c r="DH417"/>
      <c r="DI417"/>
      <c r="DJ417"/>
      <c r="DK417"/>
      <c r="DL417"/>
      <c r="DM417"/>
      <c r="DN417"/>
      <c r="DO417"/>
      <c r="DP417"/>
    </row>
    <row r="418" spans="33:120" ht="15" hidden="1" customHeight="1">
      <c r="AG418"/>
      <c r="AH418" s="175"/>
      <c r="AI418" s="175"/>
      <c r="AJ418" s="175"/>
      <c r="AK418" s="175"/>
      <c r="AL418" s="179" t="str">
        <f t="shared" si="12"/>
        <v/>
      </c>
      <c r="AM418" s="172" t="str">
        <f t="shared" si="13"/>
        <v/>
      </c>
      <c r="AN418"/>
      <c r="AO418"/>
      <c r="AP418">
        <v>416</v>
      </c>
      <c r="AQ418"/>
      <c r="AR418"/>
      <c r="AS418"/>
      <c r="AT418"/>
      <c r="AU418"/>
      <c r="AV418"/>
      <c r="AW418"/>
      <c r="AX418"/>
      <c r="AY418"/>
      <c r="AZ418"/>
      <c r="BA418"/>
      <c r="BB418"/>
      <c r="BC418"/>
      <c r="BD418"/>
      <c r="BE418"/>
      <c r="BF418"/>
      <c r="BG418"/>
      <c r="BH418"/>
      <c r="BI418"/>
      <c r="BJ418" t="s">
        <v>5183</v>
      </c>
      <c r="BK418"/>
      <c r="BL418"/>
      <c r="BM418"/>
      <c r="BN418"/>
      <c r="BO418"/>
      <c r="BP418"/>
      <c r="BQ418"/>
      <c r="BR418"/>
      <c r="BS418"/>
      <c r="BT418"/>
      <c r="BU418"/>
      <c r="BV418"/>
      <c r="BW418"/>
      <c r="BX418"/>
      <c r="BY418"/>
      <c r="BZ418"/>
      <c r="CA418"/>
      <c r="CB418"/>
      <c r="CC418"/>
      <c r="CD418"/>
      <c r="CE418"/>
      <c r="CF418"/>
      <c r="CG418"/>
      <c r="CH418"/>
      <c r="CI418"/>
      <c r="CJ418"/>
      <c r="CK418"/>
      <c r="CL418"/>
      <c r="CM418"/>
      <c r="CN418"/>
      <c r="CO418"/>
      <c r="CP418"/>
      <c r="CQ418"/>
      <c r="CR418"/>
      <c r="CS418" t="s">
        <v>5184</v>
      </c>
      <c r="CT418"/>
      <c r="CU418"/>
      <c r="CV418"/>
      <c r="CW418"/>
      <c r="CX418"/>
      <c r="CY418"/>
      <c r="CZ418"/>
      <c r="DA418"/>
      <c r="DB418"/>
      <c r="DC418"/>
      <c r="DD418"/>
      <c r="DE418"/>
      <c r="DF418"/>
      <c r="DG418"/>
      <c r="DH418"/>
      <c r="DI418"/>
      <c r="DJ418"/>
      <c r="DK418"/>
      <c r="DL418"/>
      <c r="DM418"/>
      <c r="DN418"/>
      <c r="DO418"/>
      <c r="DP418"/>
    </row>
    <row r="419" spans="33:120" ht="15" hidden="1" customHeight="1">
      <c r="AG419"/>
      <c r="AH419" s="175"/>
      <c r="AI419" s="175"/>
      <c r="AJ419" s="175"/>
      <c r="AK419" s="175"/>
      <c r="AL419" s="179" t="str">
        <f t="shared" si="12"/>
        <v/>
      </c>
      <c r="AM419" s="172" t="str">
        <f t="shared" si="13"/>
        <v/>
      </c>
      <c r="AN419"/>
      <c r="AO419"/>
      <c r="AP419">
        <v>417</v>
      </c>
      <c r="AQ419"/>
      <c r="AR419"/>
      <c r="AS419"/>
      <c r="AT419"/>
      <c r="AU419"/>
      <c r="AV419"/>
      <c r="AW419"/>
      <c r="AX419"/>
      <c r="AY419"/>
      <c r="AZ419"/>
      <c r="BA419"/>
      <c r="BB419"/>
      <c r="BC419"/>
      <c r="BD419"/>
      <c r="BE419"/>
      <c r="BF419"/>
      <c r="BG419"/>
      <c r="BH419"/>
      <c r="BI419"/>
      <c r="BJ419" t="s">
        <v>5185</v>
      </c>
      <c r="BK419"/>
      <c r="BL419"/>
      <c r="BM419"/>
      <c r="BN419"/>
      <c r="BO419"/>
      <c r="BP419"/>
      <c r="BQ419"/>
      <c r="BR419"/>
      <c r="BS419"/>
      <c r="BT419"/>
      <c r="BU419"/>
      <c r="BV419"/>
      <c r="BW419"/>
      <c r="BX419"/>
      <c r="BY419"/>
      <c r="BZ419"/>
      <c r="CA419"/>
      <c r="CB419"/>
      <c r="CC419"/>
      <c r="CD419"/>
      <c r="CE419"/>
      <c r="CF419"/>
      <c r="CG419"/>
      <c r="CH419"/>
      <c r="CI419"/>
      <c r="CJ419"/>
      <c r="CK419"/>
      <c r="CL419"/>
      <c r="CM419"/>
      <c r="CN419"/>
      <c r="CO419"/>
      <c r="CP419"/>
      <c r="CQ419"/>
      <c r="CR419"/>
      <c r="CS419" t="s">
        <v>5186</v>
      </c>
      <c r="CT419"/>
      <c r="CU419"/>
      <c r="CV419"/>
      <c r="CW419"/>
      <c r="CX419"/>
      <c r="CY419"/>
      <c r="CZ419"/>
      <c r="DA419"/>
      <c r="DB419"/>
      <c r="DC419"/>
      <c r="DD419"/>
      <c r="DE419"/>
      <c r="DF419"/>
      <c r="DG419"/>
      <c r="DH419"/>
      <c r="DI419"/>
      <c r="DJ419"/>
      <c r="DK419"/>
      <c r="DL419"/>
      <c r="DM419"/>
      <c r="DN419"/>
      <c r="DO419"/>
      <c r="DP419"/>
    </row>
    <row r="420" spans="33:120" ht="15" hidden="1" customHeight="1">
      <c r="AG420"/>
      <c r="AH420" s="175"/>
      <c r="AI420" s="175"/>
      <c r="AJ420" s="175"/>
      <c r="AK420" s="175"/>
      <c r="AL420" s="179" t="str">
        <f t="shared" si="12"/>
        <v/>
      </c>
      <c r="AM420" s="172" t="str">
        <f t="shared" si="13"/>
        <v/>
      </c>
      <c r="AN420"/>
      <c r="AO420"/>
      <c r="AP420">
        <v>418</v>
      </c>
      <c r="AQ420"/>
      <c r="AR420"/>
      <c r="AS420"/>
      <c r="AT420"/>
      <c r="AU420"/>
      <c r="AV420"/>
      <c r="AW420"/>
      <c r="AX420"/>
      <c r="AY420"/>
      <c r="AZ420"/>
      <c r="BA420"/>
      <c r="BB420"/>
      <c r="BC420"/>
      <c r="BD420"/>
      <c r="BE420"/>
      <c r="BF420"/>
      <c r="BG420"/>
      <c r="BH420"/>
      <c r="BI420"/>
      <c r="BJ420" t="s">
        <v>5187</v>
      </c>
      <c r="BK420"/>
      <c r="BL420"/>
      <c r="BM420"/>
      <c r="BN420"/>
      <c r="BO420"/>
      <c r="BP420"/>
      <c r="BQ420"/>
      <c r="BR420"/>
      <c r="BS420"/>
      <c r="BT420"/>
      <c r="BU420"/>
      <c r="BV420"/>
      <c r="BW420"/>
      <c r="BX420"/>
      <c r="BY420"/>
      <c r="BZ420"/>
      <c r="CA420"/>
      <c r="CB420"/>
      <c r="CC420"/>
      <c r="CD420"/>
      <c r="CE420"/>
      <c r="CF420"/>
      <c r="CG420"/>
      <c r="CH420"/>
      <c r="CI420"/>
      <c r="CJ420"/>
      <c r="CK420"/>
      <c r="CL420"/>
      <c r="CM420"/>
      <c r="CN420"/>
      <c r="CO420"/>
      <c r="CP420"/>
      <c r="CQ420"/>
      <c r="CR420"/>
      <c r="CS420" t="s">
        <v>5188</v>
      </c>
      <c r="CT420"/>
      <c r="CU420"/>
      <c r="CV420"/>
      <c r="CW420"/>
      <c r="CX420"/>
      <c r="CY420"/>
      <c r="CZ420"/>
      <c r="DA420"/>
      <c r="DB420"/>
      <c r="DC420"/>
      <c r="DD420"/>
      <c r="DE420"/>
      <c r="DF420"/>
      <c r="DG420"/>
      <c r="DH420"/>
      <c r="DI420"/>
      <c r="DJ420"/>
      <c r="DK420"/>
      <c r="DL420"/>
      <c r="DM420"/>
      <c r="DN420"/>
      <c r="DO420"/>
      <c r="DP420"/>
    </row>
    <row r="421" spans="33:120" ht="15" hidden="1" customHeight="1">
      <c r="AG421"/>
      <c r="AH421" s="175"/>
      <c r="AI421" s="175"/>
      <c r="AJ421" s="175"/>
      <c r="AK421" s="175"/>
      <c r="AL421" s="179" t="str">
        <f t="shared" si="12"/>
        <v/>
      </c>
      <c r="AM421" s="172" t="str">
        <f t="shared" si="13"/>
        <v/>
      </c>
      <c r="AN421"/>
      <c r="AO421"/>
      <c r="AP421">
        <v>419</v>
      </c>
      <c r="AQ421"/>
      <c r="AR421"/>
      <c r="AS421"/>
      <c r="AT421"/>
      <c r="AU421"/>
      <c r="AV421"/>
      <c r="AW421"/>
      <c r="AX421"/>
      <c r="AY421"/>
      <c r="AZ421"/>
      <c r="BA421"/>
      <c r="BB421"/>
      <c r="BC421"/>
      <c r="BD421"/>
      <c r="BE421"/>
      <c r="BF421"/>
      <c r="BG421"/>
      <c r="BH421"/>
      <c r="BI421"/>
      <c r="BJ421" t="s">
        <v>5189</v>
      </c>
      <c r="BK421"/>
      <c r="BL421"/>
      <c r="BM421"/>
      <c r="BN421"/>
      <c r="BO421"/>
      <c r="BP421"/>
      <c r="BQ421"/>
      <c r="BR421"/>
      <c r="BS421"/>
      <c r="BT421"/>
      <c r="BU421"/>
      <c r="BV421"/>
      <c r="BW421"/>
      <c r="BX421"/>
      <c r="BY421"/>
      <c r="BZ421"/>
      <c r="CA421"/>
      <c r="CB421"/>
      <c r="CC421"/>
      <c r="CD421"/>
      <c r="CE421"/>
      <c r="CF421"/>
      <c r="CG421"/>
      <c r="CH421"/>
      <c r="CI421"/>
      <c r="CJ421"/>
      <c r="CK421"/>
      <c r="CL421"/>
      <c r="CM421"/>
      <c r="CN421"/>
      <c r="CO421"/>
      <c r="CP421"/>
      <c r="CQ421"/>
      <c r="CR421"/>
      <c r="CS421" t="s">
        <v>5190</v>
      </c>
      <c r="CT421"/>
      <c r="CU421"/>
      <c r="CV421"/>
      <c r="CW421"/>
      <c r="CX421"/>
      <c r="CY421"/>
      <c r="CZ421"/>
      <c r="DA421"/>
      <c r="DB421"/>
      <c r="DC421"/>
      <c r="DD421"/>
      <c r="DE421"/>
      <c r="DF421"/>
      <c r="DG421"/>
      <c r="DH421"/>
      <c r="DI421"/>
      <c r="DJ421"/>
      <c r="DK421"/>
      <c r="DL421"/>
      <c r="DM421"/>
      <c r="DN421"/>
      <c r="DO421"/>
      <c r="DP421"/>
    </row>
    <row r="422" spans="33:120" ht="15" hidden="1" customHeight="1">
      <c r="AG422"/>
      <c r="AH422" s="175"/>
      <c r="AI422" s="175"/>
      <c r="AJ422" s="175"/>
      <c r="AK422" s="175"/>
      <c r="AL422" s="179" t="str">
        <f t="shared" si="12"/>
        <v/>
      </c>
      <c r="AM422" s="172" t="str">
        <f t="shared" si="13"/>
        <v/>
      </c>
      <c r="AN422"/>
      <c r="AO422"/>
      <c r="AP422">
        <v>420</v>
      </c>
      <c r="AQ422"/>
      <c r="AR422"/>
      <c r="AS422"/>
      <c r="AT422"/>
      <c r="AU422"/>
      <c r="AV422"/>
      <c r="AW422"/>
      <c r="AX422"/>
      <c r="AY422"/>
      <c r="AZ422"/>
      <c r="BA422"/>
      <c r="BB422"/>
      <c r="BC422"/>
      <c r="BD422"/>
      <c r="BE422"/>
      <c r="BF422"/>
      <c r="BG422"/>
      <c r="BH422"/>
      <c r="BI422"/>
      <c r="BJ422" t="s">
        <v>5191</v>
      </c>
      <c r="BK422"/>
      <c r="BL422"/>
      <c r="BM422"/>
      <c r="BN422"/>
      <c r="BO422"/>
      <c r="BP422"/>
      <c r="BQ422"/>
      <c r="BR422"/>
      <c r="BS422"/>
      <c r="BT422"/>
      <c r="BU422"/>
      <c r="BV422"/>
      <c r="BW422"/>
      <c r="BX422"/>
      <c r="BY422"/>
      <c r="BZ422"/>
      <c r="CA422"/>
      <c r="CB422"/>
      <c r="CC422"/>
      <c r="CD422"/>
      <c r="CE422"/>
      <c r="CF422"/>
      <c r="CG422"/>
      <c r="CH422"/>
      <c r="CI422"/>
      <c r="CJ422"/>
      <c r="CK422"/>
      <c r="CL422"/>
      <c r="CM422"/>
      <c r="CN422"/>
      <c r="CO422"/>
      <c r="CP422"/>
      <c r="CQ422"/>
      <c r="CR422"/>
      <c r="CS422" t="s">
        <v>5192</v>
      </c>
      <c r="CT422"/>
      <c r="CU422"/>
      <c r="CV422"/>
      <c r="CW422"/>
      <c r="CX422"/>
      <c r="CY422"/>
      <c r="CZ422"/>
      <c r="DA422"/>
      <c r="DB422"/>
      <c r="DC422"/>
      <c r="DD422"/>
      <c r="DE422"/>
      <c r="DF422"/>
      <c r="DG422"/>
      <c r="DH422"/>
      <c r="DI422"/>
      <c r="DJ422"/>
      <c r="DK422"/>
      <c r="DL422"/>
      <c r="DM422"/>
      <c r="DN422"/>
      <c r="DO422"/>
      <c r="DP422"/>
    </row>
    <row r="423" spans="33:120" ht="15" hidden="1" customHeight="1">
      <c r="AG423"/>
      <c r="AH423" s="175"/>
      <c r="AI423" s="175"/>
      <c r="AJ423" s="175"/>
      <c r="AK423" s="175"/>
      <c r="AL423" s="179" t="str">
        <f t="shared" si="12"/>
        <v/>
      </c>
      <c r="AM423" s="172" t="str">
        <f t="shared" si="13"/>
        <v/>
      </c>
      <c r="AN423"/>
      <c r="AO423"/>
      <c r="AP423">
        <v>421</v>
      </c>
      <c r="AQ423"/>
      <c r="AR423"/>
      <c r="AS423"/>
      <c r="AT423"/>
      <c r="AU423"/>
      <c r="AV423"/>
      <c r="AW423"/>
      <c r="AX423"/>
      <c r="AY423"/>
      <c r="AZ423"/>
      <c r="BA423"/>
      <c r="BB423"/>
      <c r="BC423"/>
      <c r="BD423"/>
      <c r="BE423"/>
      <c r="BF423"/>
      <c r="BG423"/>
      <c r="BH423"/>
      <c r="BI423"/>
      <c r="BJ423" t="s">
        <v>5193</v>
      </c>
      <c r="BK423"/>
      <c r="BL423"/>
      <c r="BM423"/>
      <c r="BN423"/>
      <c r="BO423"/>
      <c r="BP423"/>
      <c r="BQ423"/>
      <c r="BR423"/>
      <c r="BS423"/>
      <c r="BT423"/>
      <c r="BU423"/>
      <c r="BV423"/>
      <c r="BW423"/>
      <c r="BX423"/>
      <c r="BY423"/>
      <c r="BZ423"/>
      <c r="CA423"/>
      <c r="CB423"/>
      <c r="CC423"/>
      <c r="CD423"/>
      <c r="CE423"/>
      <c r="CF423"/>
      <c r="CG423"/>
      <c r="CH423"/>
      <c r="CI423"/>
      <c r="CJ423"/>
      <c r="CK423"/>
      <c r="CL423"/>
      <c r="CM423"/>
      <c r="CN423"/>
      <c r="CO423"/>
      <c r="CP423"/>
      <c r="CQ423"/>
      <c r="CR423"/>
      <c r="CS423" t="s">
        <v>5194</v>
      </c>
      <c r="CT423"/>
      <c r="CU423"/>
      <c r="CV423"/>
      <c r="CW423"/>
      <c r="CX423"/>
      <c r="CY423"/>
      <c r="CZ423"/>
      <c r="DA423"/>
      <c r="DB423"/>
      <c r="DC423"/>
      <c r="DD423"/>
      <c r="DE423"/>
      <c r="DF423"/>
      <c r="DG423"/>
      <c r="DH423"/>
      <c r="DI423"/>
      <c r="DJ423"/>
      <c r="DK423"/>
      <c r="DL423"/>
      <c r="DM423"/>
      <c r="DN423"/>
      <c r="DO423"/>
      <c r="DP423"/>
    </row>
    <row r="424" spans="33:120" ht="15" hidden="1" customHeight="1">
      <c r="AG424"/>
      <c r="AH424" s="175"/>
      <c r="AI424" s="175"/>
      <c r="AJ424" s="175"/>
      <c r="AK424" s="175"/>
      <c r="AL424" s="179" t="str">
        <f t="shared" si="12"/>
        <v/>
      </c>
      <c r="AM424" s="172" t="str">
        <f t="shared" si="13"/>
        <v/>
      </c>
      <c r="AN424"/>
      <c r="AO424"/>
      <c r="AP424">
        <v>422</v>
      </c>
      <c r="AQ424"/>
      <c r="AR424"/>
      <c r="AS424"/>
      <c r="AT424"/>
      <c r="AU424"/>
      <c r="AV424"/>
      <c r="AW424"/>
      <c r="AX424"/>
      <c r="AY424"/>
      <c r="AZ424"/>
      <c r="BA424"/>
      <c r="BB424"/>
      <c r="BC424"/>
      <c r="BD424"/>
      <c r="BE424"/>
      <c r="BF424"/>
      <c r="BG424"/>
      <c r="BH424"/>
      <c r="BI424"/>
      <c r="BJ424" t="s">
        <v>5195</v>
      </c>
      <c r="BK424"/>
      <c r="BL424"/>
      <c r="BM424"/>
      <c r="BN424"/>
      <c r="BO424"/>
      <c r="BP424"/>
      <c r="BQ424"/>
      <c r="BR424"/>
      <c r="BS424"/>
      <c r="BT424"/>
      <c r="BU424"/>
      <c r="BV424"/>
      <c r="BW424"/>
      <c r="BX424"/>
      <c r="BY424"/>
      <c r="BZ424"/>
      <c r="CA424"/>
      <c r="CB424"/>
      <c r="CC424"/>
      <c r="CD424"/>
      <c r="CE424"/>
      <c r="CF424"/>
      <c r="CG424"/>
      <c r="CH424"/>
      <c r="CI424"/>
      <c r="CJ424"/>
      <c r="CK424"/>
      <c r="CL424"/>
      <c r="CM424"/>
      <c r="CN424"/>
      <c r="CO424"/>
      <c r="CP424"/>
      <c r="CQ424"/>
      <c r="CR424"/>
      <c r="CS424" t="s">
        <v>5196</v>
      </c>
      <c r="CT424"/>
      <c r="CU424"/>
      <c r="CV424"/>
      <c r="CW424"/>
      <c r="CX424"/>
      <c r="CY424"/>
      <c r="CZ424"/>
      <c r="DA424"/>
      <c r="DB424"/>
      <c r="DC424"/>
      <c r="DD424"/>
      <c r="DE424"/>
      <c r="DF424"/>
      <c r="DG424"/>
      <c r="DH424"/>
      <c r="DI424"/>
      <c r="DJ424"/>
      <c r="DK424"/>
      <c r="DL424"/>
      <c r="DM424"/>
      <c r="DN424"/>
      <c r="DO424"/>
      <c r="DP424"/>
    </row>
    <row r="425" spans="33:120" ht="15" hidden="1" customHeight="1">
      <c r="AG425"/>
      <c r="AH425" s="175"/>
      <c r="AI425" s="175"/>
      <c r="AJ425" s="175"/>
      <c r="AK425" s="175"/>
      <c r="AL425" s="179" t="str">
        <f t="shared" si="12"/>
        <v/>
      </c>
      <c r="AM425" s="172" t="str">
        <f t="shared" si="13"/>
        <v/>
      </c>
      <c r="AN425"/>
      <c r="AO425"/>
      <c r="AP425">
        <v>423</v>
      </c>
      <c r="AQ425"/>
      <c r="AR425"/>
      <c r="AS425"/>
      <c r="AT425"/>
      <c r="AU425"/>
      <c r="AV425"/>
      <c r="AW425"/>
      <c r="AX425"/>
      <c r="AY425"/>
      <c r="AZ425"/>
      <c r="BA425"/>
      <c r="BB425"/>
      <c r="BC425"/>
      <c r="BD425"/>
      <c r="BE425"/>
      <c r="BF425"/>
      <c r="BG425"/>
      <c r="BH425"/>
      <c r="BI425"/>
      <c r="BJ425" t="s">
        <v>5197</v>
      </c>
      <c r="BK425"/>
      <c r="BL425"/>
      <c r="BM425"/>
      <c r="BN425"/>
      <c r="BO425"/>
      <c r="BP425"/>
      <c r="BQ425"/>
      <c r="BR425"/>
      <c r="BS425"/>
      <c r="BT425"/>
      <c r="BU425"/>
      <c r="BV425"/>
      <c r="BW425"/>
      <c r="BX425"/>
      <c r="BY425"/>
      <c r="BZ425"/>
      <c r="CA425"/>
      <c r="CB425"/>
      <c r="CC425"/>
      <c r="CD425"/>
      <c r="CE425"/>
      <c r="CF425"/>
      <c r="CG425"/>
      <c r="CH425"/>
      <c r="CI425"/>
      <c r="CJ425"/>
      <c r="CK425"/>
      <c r="CL425"/>
      <c r="CM425"/>
      <c r="CN425"/>
      <c r="CO425"/>
      <c r="CP425"/>
      <c r="CQ425"/>
      <c r="CR425"/>
      <c r="CS425" t="s">
        <v>5198</v>
      </c>
      <c r="CT425"/>
      <c r="CU425"/>
      <c r="CV425"/>
      <c r="CW425"/>
      <c r="CX425"/>
      <c r="CY425"/>
      <c r="CZ425"/>
      <c r="DA425"/>
      <c r="DB425"/>
      <c r="DC425"/>
      <c r="DD425"/>
      <c r="DE425"/>
      <c r="DF425"/>
      <c r="DG425"/>
      <c r="DH425"/>
      <c r="DI425"/>
      <c r="DJ425"/>
      <c r="DK425"/>
      <c r="DL425"/>
      <c r="DM425"/>
      <c r="DN425"/>
      <c r="DO425"/>
      <c r="DP425"/>
    </row>
    <row r="426" spans="33:120" ht="15" hidden="1" customHeight="1">
      <c r="AG426"/>
      <c r="AH426" s="175"/>
      <c r="AI426" s="175"/>
      <c r="AJ426" s="175"/>
      <c r="AK426" s="175"/>
      <c r="AL426" s="179" t="str">
        <f t="shared" si="12"/>
        <v/>
      </c>
      <c r="AM426" s="172" t="str">
        <f t="shared" si="13"/>
        <v/>
      </c>
      <c r="AN426"/>
      <c r="AO426"/>
      <c r="AP426">
        <v>424</v>
      </c>
      <c r="AQ426"/>
      <c r="AR426"/>
      <c r="AS426"/>
      <c r="AT426"/>
      <c r="AU426"/>
      <c r="AV426"/>
      <c r="AW426"/>
      <c r="AX426"/>
      <c r="AY426"/>
      <c r="AZ426"/>
      <c r="BA426"/>
      <c r="BB426"/>
      <c r="BC426"/>
      <c r="BD426"/>
      <c r="BE426"/>
      <c r="BF426"/>
      <c r="BG426"/>
      <c r="BH426"/>
      <c r="BI426"/>
      <c r="BJ426" t="s">
        <v>5199</v>
      </c>
      <c r="BK426"/>
      <c r="BL426"/>
      <c r="BM426"/>
      <c r="BN426"/>
      <c r="BO426"/>
      <c r="BP426"/>
      <c r="BQ426"/>
      <c r="BR426"/>
      <c r="BS426"/>
      <c r="BT426"/>
      <c r="BU426"/>
      <c r="BV426"/>
      <c r="BW426"/>
      <c r="BX426"/>
      <c r="BY426"/>
      <c r="BZ426"/>
      <c r="CA426"/>
      <c r="CB426"/>
      <c r="CC426"/>
      <c r="CD426"/>
      <c r="CE426"/>
      <c r="CF426"/>
      <c r="CG426"/>
      <c r="CH426"/>
      <c r="CI426"/>
      <c r="CJ426"/>
      <c r="CK426"/>
      <c r="CL426"/>
      <c r="CM426"/>
      <c r="CN426"/>
      <c r="CO426"/>
      <c r="CP426"/>
      <c r="CQ426"/>
      <c r="CR426"/>
      <c r="CS426" t="s">
        <v>5200</v>
      </c>
      <c r="CT426"/>
      <c r="CU426"/>
      <c r="CV426"/>
      <c r="CW426"/>
      <c r="CX426"/>
      <c r="CY426"/>
      <c r="CZ426"/>
      <c r="DA426"/>
      <c r="DB426"/>
      <c r="DC426"/>
      <c r="DD426"/>
      <c r="DE426"/>
      <c r="DF426"/>
      <c r="DG426"/>
      <c r="DH426"/>
      <c r="DI426"/>
      <c r="DJ426"/>
      <c r="DK426"/>
      <c r="DL426"/>
      <c r="DM426"/>
      <c r="DN426"/>
      <c r="DO426"/>
      <c r="DP426"/>
    </row>
    <row r="427" spans="33:120" ht="15" hidden="1" customHeight="1">
      <c r="AG427"/>
      <c r="AH427" s="175"/>
      <c r="AI427" s="175"/>
      <c r="AJ427" s="175"/>
      <c r="AK427" s="175"/>
      <c r="AL427" s="179" t="str">
        <f t="shared" si="12"/>
        <v/>
      </c>
      <c r="AM427" s="172" t="str">
        <f t="shared" si="13"/>
        <v/>
      </c>
      <c r="AN427"/>
      <c r="AO427"/>
      <c r="AP427">
        <v>425</v>
      </c>
      <c r="AQ427"/>
      <c r="AR427"/>
      <c r="AS427"/>
      <c r="AT427"/>
      <c r="AU427"/>
      <c r="AV427"/>
      <c r="AW427"/>
      <c r="AX427"/>
      <c r="AY427"/>
      <c r="AZ427"/>
      <c r="BA427"/>
      <c r="BB427"/>
      <c r="BC427"/>
      <c r="BD427"/>
      <c r="BE427"/>
      <c r="BF427"/>
      <c r="BG427"/>
      <c r="BH427"/>
      <c r="BI427"/>
      <c r="BJ427" t="s">
        <v>5201</v>
      </c>
      <c r="BK427"/>
      <c r="BL427"/>
      <c r="BM427"/>
      <c r="BN427"/>
      <c r="BO427"/>
      <c r="BP427"/>
      <c r="BQ427"/>
      <c r="BR427"/>
      <c r="BS427"/>
      <c r="BT427"/>
      <c r="BU427"/>
      <c r="BV427"/>
      <c r="BW427"/>
      <c r="BX427"/>
      <c r="BY427"/>
      <c r="BZ427"/>
      <c r="CA427"/>
      <c r="CB427"/>
      <c r="CC427"/>
      <c r="CD427"/>
      <c r="CE427"/>
      <c r="CF427"/>
      <c r="CG427"/>
      <c r="CH427"/>
      <c r="CI427"/>
      <c r="CJ427"/>
      <c r="CK427"/>
      <c r="CL427"/>
      <c r="CM427"/>
      <c r="CN427"/>
      <c r="CO427"/>
      <c r="CP427"/>
      <c r="CQ427"/>
      <c r="CR427"/>
      <c r="CS427" t="s">
        <v>5202</v>
      </c>
      <c r="CT427"/>
      <c r="CU427"/>
      <c r="CV427"/>
      <c r="CW427"/>
      <c r="CX427"/>
      <c r="CY427"/>
      <c r="CZ427"/>
      <c r="DA427"/>
      <c r="DB427"/>
      <c r="DC427"/>
      <c r="DD427"/>
      <c r="DE427"/>
      <c r="DF427"/>
      <c r="DG427"/>
      <c r="DH427"/>
      <c r="DI427"/>
      <c r="DJ427"/>
      <c r="DK427"/>
      <c r="DL427"/>
      <c r="DM427"/>
      <c r="DN427"/>
      <c r="DO427"/>
      <c r="DP427"/>
    </row>
    <row r="428" spans="33:120" ht="15" hidden="1" customHeight="1">
      <c r="AG428"/>
      <c r="AH428" s="175"/>
      <c r="AI428" s="175"/>
      <c r="AJ428" s="175"/>
      <c r="AK428" s="175"/>
      <c r="AL428" s="179" t="str">
        <f t="shared" si="12"/>
        <v/>
      </c>
      <c r="AM428" s="172" t="str">
        <f t="shared" si="13"/>
        <v/>
      </c>
      <c r="AN428"/>
      <c r="AO428"/>
      <c r="AP428">
        <v>426</v>
      </c>
      <c r="AQ428"/>
      <c r="AR428"/>
      <c r="AS428"/>
      <c r="AT428"/>
      <c r="AU428"/>
      <c r="AV428"/>
      <c r="AW428"/>
      <c r="AX428"/>
      <c r="AY428"/>
      <c r="AZ428"/>
      <c r="BA428"/>
      <c r="BB428"/>
      <c r="BC428"/>
      <c r="BD428"/>
      <c r="BE428"/>
      <c r="BF428"/>
      <c r="BG428"/>
      <c r="BH428"/>
      <c r="BI428"/>
      <c r="BJ428" t="s">
        <v>5203</v>
      </c>
      <c r="BK428"/>
      <c r="BL428"/>
      <c r="BM428"/>
      <c r="BN428"/>
      <c r="BO428"/>
      <c r="BP428"/>
      <c r="BQ428"/>
      <c r="BR428"/>
      <c r="BS428"/>
      <c r="BT428"/>
      <c r="BU428"/>
      <c r="BV428"/>
      <c r="BW428"/>
      <c r="BX428"/>
      <c r="BY428"/>
      <c r="BZ428"/>
      <c r="CA428"/>
      <c r="CB428"/>
      <c r="CC428"/>
      <c r="CD428"/>
      <c r="CE428"/>
      <c r="CF428"/>
      <c r="CG428"/>
      <c r="CH428"/>
      <c r="CI428"/>
      <c r="CJ428"/>
      <c r="CK428"/>
      <c r="CL428"/>
      <c r="CM428"/>
      <c r="CN428"/>
      <c r="CO428"/>
      <c r="CP428"/>
      <c r="CQ428"/>
      <c r="CR428"/>
      <c r="CS428" t="s">
        <v>5204</v>
      </c>
      <c r="CT428"/>
      <c r="CU428"/>
      <c r="CV428"/>
      <c r="CW428"/>
      <c r="CX428"/>
      <c r="CY428"/>
      <c r="CZ428"/>
      <c r="DA428"/>
      <c r="DB428"/>
      <c r="DC428"/>
      <c r="DD428"/>
      <c r="DE428"/>
      <c r="DF428"/>
      <c r="DG428"/>
      <c r="DH428"/>
      <c r="DI428"/>
      <c r="DJ428"/>
      <c r="DK428"/>
      <c r="DL428"/>
      <c r="DM428"/>
      <c r="DN428"/>
      <c r="DO428"/>
      <c r="DP428"/>
    </row>
    <row r="429" spans="33:120" ht="15" hidden="1" customHeight="1">
      <c r="AG429"/>
      <c r="AH429" s="175"/>
      <c r="AI429" s="175"/>
      <c r="AJ429" s="175"/>
      <c r="AK429" s="175"/>
      <c r="AL429" s="179" t="str">
        <f t="shared" si="12"/>
        <v/>
      </c>
      <c r="AM429" s="172" t="str">
        <f t="shared" si="13"/>
        <v/>
      </c>
      <c r="AN429"/>
      <c r="AO429"/>
      <c r="AP429">
        <v>427</v>
      </c>
      <c r="AQ429"/>
      <c r="AR429"/>
      <c r="AS429"/>
      <c r="AT429"/>
      <c r="AU429"/>
      <c r="AV429"/>
      <c r="AW429"/>
      <c r="AX429"/>
      <c r="AY429"/>
      <c r="AZ429"/>
      <c r="BA429"/>
      <c r="BB429"/>
      <c r="BC429"/>
      <c r="BD429"/>
      <c r="BE429"/>
      <c r="BF429"/>
      <c r="BG429"/>
      <c r="BH429"/>
      <c r="BI429"/>
      <c r="BJ429" t="s">
        <v>5205</v>
      </c>
      <c r="BK429"/>
      <c r="BL429"/>
      <c r="BM429"/>
      <c r="BN429"/>
      <c r="BO429"/>
      <c r="BP429"/>
      <c r="BQ429"/>
      <c r="BR429"/>
      <c r="BS429"/>
      <c r="BT429"/>
      <c r="BU429"/>
      <c r="BV429"/>
      <c r="BW429"/>
      <c r="BX429"/>
      <c r="BY429"/>
      <c r="BZ429"/>
      <c r="CA429"/>
      <c r="CB429"/>
      <c r="CC429"/>
      <c r="CD429"/>
      <c r="CE429"/>
      <c r="CF429"/>
      <c r="CG429"/>
      <c r="CH429"/>
      <c r="CI429"/>
      <c r="CJ429"/>
      <c r="CK429"/>
      <c r="CL429"/>
      <c r="CM429"/>
      <c r="CN429"/>
      <c r="CO429"/>
      <c r="CP429"/>
      <c r="CQ429"/>
      <c r="CR429"/>
      <c r="CS429" t="s">
        <v>5206</v>
      </c>
      <c r="CT429"/>
      <c r="CU429"/>
      <c r="CV429"/>
      <c r="CW429"/>
      <c r="CX429"/>
      <c r="CY429"/>
      <c r="CZ429"/>
      <c r="DA429"/>
      <c r="DB429"/>
      <c r="DC429"/>
      <c r="DD429"/>
      <c r="DE429"/>
      <c r="DF429"/>
      <c r="DG429"/>
      <c r="DH429"/>
      <c r="DI429"/>
      <c r="DJ429"/>
      <c r="DK429"/>
      <c r="DL429"/>
      <c r="DM429"/>
      <c r="DN429"/>
      <c r="DO429"/>
      <c r="DP429"/>
    </row>
    <row r="430" spans="33:120" ht="15" hidden="1" customHeight="1">
      <c r="AG430"/>
      <c r="AH430" s="175"/>
      <c r="AI430" s="175"/>
      <c r="AJ430" s="175"/>
      <c r="AK430" s="175"/>
      <c r="AL430" s="179" t="str">
        <f t="shared" si="12"/>
        <v/>
      </c>
      <c r="AM430" s="172" t="str">
        <f t="shared" si="13"/>
        <v/>
      </c>
      <c r="AN430"/>
      <c r="AO430"/>
      <c r="AP430">
        <v>428</v>
      </c>
      <c r="AQ430"/>
      <c r="AR430"/>
      <c r="AS430"/>
      <c r="AT430"/>
      <c r="AU430"/>
      <c r="AV430"/>
      <c r="AW430"/>
      <c r="AX430"/>
      <c r="AY430"/>
      <c r="AZ430"/>
      <c r="BA430"/>
      <c r="BB430"/>
      <c r="BC430"/>
      <c r="BD430"/>
      <c r="BE430"/>
      <c r="BF430"/>
      <c r="BG430"/>
      <c r="BH430"/>
      <c r="BI430"/>
      <c r="BJ430" t="s">
        <v>5207</v>
      </c>
      <c r="BK430"/>
      <c r="BL430"/>
      <c r="BM430"/>
      <c r="BN430"/>
      <c r="BO430"/>
      <c r="BP430"/>
      <c r="BQ430"/>
      <c r="BR430"/>
      <c r="BS430"/>
      <c r="BT430"/>
      <c r="BU430"/>
      <c r="BV430"/>
      <c r="BW430"/>
      <c r="BX430"/>
      <c r="BY430"/>
      <c r="BZ430"/>
      <c r="CA430"/>
      <c r="CB430"/>
      <c r="CC430"/>
      <c r="CD430"/>
      <c r="CE430"/>
      <c r="CF430"/>
      <c r="CG430"/>
      <c r="CH430"/>
      <c r="CI430"/>
      <c r="CJ430"/>
      <c r="CK430"/>
      <c r="CL430"/>
      <c r="CM430"/>
      <c r="CN430"/>
      <c r="CO430"/>
      <c r="CP430"/>
      <c r="CQ430"/>
      <c r="CR430"/>
      <c r="CS430" t="s">
        <v>5208</v>
      </c>
      <c r="CT430"/>
      <c r="CU430"/>
      <c r="CV430"/>
      <c r="CW430"/>
      <c r="CX430"/>
      <c r="CY430"/>
      <c r="CZ430"/>
      <c r="DA430"/>
      <c r="DB430"/>
      <c r="DC430"/>
      <c r="DD430"/>
      <c r="DE430"/>
      <c r="DF430"/>
      <c r="DG430"/>
      <c r="DH430"/>
      <c r="DI430"/>
      <c r="DJ430"/>
      <c r="DK430"/>
      <c r="DL430"/>
      <c r="DM430"/>
      <c r="DN430"/>
      <c r="DO430"/>
      <c r="DP430"/>
    </row>
    <row r="431" spans="33:120" ht="15" hidden="1" customHeight="1">
      <c r="AG431"/>
      <c r="AH431" s="175"/>
      <c r="AI431" s="175"/>
      <c r="AJ431" s="175"/>
      <c r="AK431" s="175"/>
      <c r="AL431" s="179" t="str">
        <f t="shared" si="12"/>
        <v/>
      </c>
      <c r="AM431" s="172" t="str">
        <f t="shared" si="13"/>
        <v/>
      </c>
      <c r="AN431"/>
      <c r="AO431"/>
      <c r="AP431">
        <v>429</v>
      </c>
      <c r="AQ431"/>
      <c r="AR431"/>
      <c r="AS431"/>
      <c r="AT431"/>
      <c r="AU431"/>
      <c r="AV431"/>
      <c r="AW431"/>
      <c r="AX431"/>
      <c r="AY431"/>
      <c r="AZ431"/>
      <c r="BA431"/>
      <c r="BB431"/>
      <c r="BC431"/>
      <c r="BD431"/>
      <c r="BE431"/>
      <c r="BF431"/>
      <c r="BG431"/>
      <c r="BH431"/>
      <c r="BI431"/>
      <c r="BJ431" t="s">
        <v>5209</v>
      </c>
      <c r="BK431"/>
      <c r="BL431"/>
      <c r="BM431"/>
      <c r="BN431"/>
      <c r="BO431"/>
      <c r="BP431"/>
      <c r="BQ431"/>
      <c r="BR431"/>
      <c r="BS431"/>
      <c r="BT431"/>
      <c r="BU431"/>
      <c r="BV431"/>
      <c r="BW431"/>
      <c r="BX431"/>
      <c r="BY431"/>
      <c r="BZ431"/>
      <c r="CA431"/>
      <c r="CB431"/>
      <c r="CC431"/>
      <c r="CD431"/>
      <c r="CE431"/>
      <c r="CF431"/>
      <c r="CG431"/>
      <c r="CH431"/>
      <c r="CI431"/>
      <c r="CJ431"/>
      <c r="CK431"/>
      <c r="CL431"/>
      <c r="CM431"/>
      <c r="CN431"/>
      <c r="CO431"/>
      <c r="CP431"/>
      <c r="CQ431"/>
      <c r="CR431"/>
      <c r="CS431" t="s">
        <v>5210</v>
      </c>
      <c r="CT431"/>
      <c r="CU431"/>
      <c r="CV431"/>
      <c r="CW431"/>
      <c r="CX431"/>
      <c r="CY431"/>
      <c r="CZ431"/>
      <c r="DA431"/>
      <c r="DB431"/>
      <c r="DC431"/>
      <c r="DD431"/>
      <c r="DE431"/>
      <c r="DF431"/>
      <c r="DG431"/>
      <c r="DH431"/>
      <c r="DI431"/>
      <c r="DJ431"/>
      <c r="DK431"/>
      <c r="DL431"/>
      <c r="DM431"/>
      <c r="DN431"/>
      <c r="DO431"/>
      <c r="DP431"/>
    </row>
    <row r="432" spans="33:120" ht="15" hidden="1" customHeight="1">
      <c r="AG432"/>
      <c r="AH432" s="175"/>
      <c r="AI432" s="175"/>
      <c r="AJ432" s="175"/>
      <c r="AK432" s="175"/>
      <c r="AL432" s="179" t="str">
        <f t="shared" si="12"/>
        <v/>
      </c>
      <c r="AM432" s="172" t="str">
        <f t="shared" si="13"/>
        <v/>
      </c>
      <c r="AN432"/>
      <c r="AO432"/>
      <c r="AP432">
        <v>430</v>
      </c>
      <c r="AQ432"/>
      <c r="AR432"/>
      <c r="AS432"/>
      <c r="AT432"/>
      <c r="AU432"/>
      <c r="AV432"/>
      <c r="AW432"/>
      <c r="AX432"/>
      <c r="AY432"/>
      <c r="AZ432"/>
      <c r="BA432"/>
      <c r="BB432"/>
      <c r="BC432"/>
      <c r="BD432"/>
      <c r="BE432"/>
      <c r="BF432"/>
      <c r="BG432"/>
      <c r="BH432"/>
      <c r="BI432"/>
      <c r="BJ432" t="s">
        <v>5211</v>
      </c>
      <c r="BK432"/>
      <c r="BL432"/>
      <c r="BM432"/>
      <c r="BN432"/>
      <c r="BO432"/>
      <c r="BP432"/>
      <c r="BQ432"/>
      <c r="BR432"/>
      <c r="BS432"/>
      <c r="BT432"/>
      <c r="BU432"/>
      <c r="BV432"/>
      <c r="BW432"/>
      <c r="BX432"/>
      <c r="BY432"/>
      <c r="BZ432"/>
      <c r="CA432"/>
      <c r="CB432"/>
      <c r="CC432"/>
      <c r="CD432"/>
      <c r="CE432"/>
      <c r="CF432"/>
      <c r="CG432"/>
      <c r="CH432"/>
      <c r="CI432"/>
      <c r="CJ432"/>
      <c r="CK432"/>
      <c r="CL432"/>
      <c r="CM432"/>
      <c r="CN432"/>
      <c r="CO432"/>
      <c r="CP432"/>
      <c r="CQ432"/>
      <c r="CR432"/>
      <c r="CS432" t="s">
        <v>5212</v>
      </c>
      <c r="CT432"/>
      <c r="CU432"/>
      <c r="CV432"/>
      <c r="CW432"/>
      <c r="CX432"/>
      <c r="CY432"/>
      <c r="CZ432"/>
      <c r="DA432"/>
      <c r="DB432"/>
      <c r="DC432"/>
      <c r="DD432"/>
      <c r="DE432"/>
      <c r="DF432"/>
      <c r="DG432"/>
      <c r="DH432"/>
      <c r="DI432"/>
      <c r="DJ432"/>
      <c r="DK432"/>
      <c r="DL432"/>
      <c r="DM432"/>
      <c r="DN432"/>
      <c r="DO432"/>
      <c r="DP432"/>
    </row>
    <row r="433" spans="33:120" ht="15" hidden="1" customHeight="1">
      <c r="AG433"/>
      <c r="AH433" s="175"/>
      <c r="AI433" s="175"/>
      <c r="AJ433" s="175"/>
      <c r="AK433" s="175"/>
      <c r="AL433" s="179" t="str">
        <f t="shared" si="12"/>
        <v/>
      </c>
      <c r="AM433" s="172" t="str">
        <f t="shared" si="13"/>
        <v/>
      </c>
      <c r="AN433"/>
      <c r="AO433"/>
      <c r="AP433">
        <v>431</v>
      </c>
      <c r="AQ433"/>
      <c r="AR433"/>
      <c r="AS433"/>
      <c r="AT433"/>
      <c r="AU433"/>
      <c r="AV433"/>
      <c r="AW433"/>
      <c r="AX433"/>
      <c r="AY433"/>
      <c r="AZ433"/>
      <c r="BA433"/>
      <c r="BB433"/>
      <c r="BC433"/>
      <c r="BD433"/>
      <c r="BE433"/>
      <c r="BF433"/>
      <c r="BG433"/>
      <c r="BH433"/>
      <c r="BI433"/>
      <c r="BJ433" t="s">
        <v>5213</v>
      </c>
      <c r="BK433"/>
      <c r="BL433"/>
      <c r="BM433"/>
      <c r="BN433"/>
      <c r="BO433"/>
      <c r="BP433"/>
      <c r="BQ433"/>
      <c r="BR433"/>
      <c r="BS433"/>
      <c r="BT433"/>
      <c r="BU433"/>
      <c r="BV433"/>
      <c r="BW433"/>
      <c r="BX433"/>
      <c r="BY433"/>
      <c r="BZ433"/>
      <c r="CA433"/>
      <c r="CB433"/>
      <c r="CC433"/>
      <c r="CD433"/>
      <c r="CE433"/>
      <c r="CF433"/>
      <c r="CG433"/>
      <c r="CH433"/>
      <c r="CI433"/>
      <c r="CJ433"/>
      <c r="CK433"/>
      <c r="CL433"/>
      <c r="CM433"/>
      <c r="CN433"/>
      <c r="CO433"/>
      <c r="CP433"/>
      <c r="CQ433"/>
      <c r="CR433"/>
      <c r="CS433" t="s">
        <v>5214</v>
      </c>
      <c r="CT433"/>
      <c r="CU433"/>
      <c r="CV433"/>
      <c r="CW433"/>
      <c r="CX433"/>
      <c r="CY433"/>
      <c r="CZ433"/>
      <c r="DA433"/>
      <c r="DB433"/>
      <c r="DC433"/>
      <c r="DD433"/>
      <c r="DE433"/>
      <c r="DF433"/>
      <c r="DG433"/>
      <c r="DH433"/>
      <c r="DI433"/>
      <c r="DJ433"/>
      <c r="DK433"/>
      <c r="DL433"/>
      <c r="DM433"/>
      <c r="DN433"/>
      <c r="DO433"/>
      <c r="DP433"/>
    </row>
    <row r="434" spans="33:120" ht="15" hidden="1" customHeight="1">
      <c r="AG434"/>
      <c r="AH434" s="175"/>
      <c r="AI434" s="175"/>
      <c r="AJ434" s="175"/>
      <c r="AK434" s="175"/>
      <c r="AL434" s="179" t="str">
        <f t="shared" si="12"/>
        <v/>
      </c>
      <c r="AM434" s="172" t="str">
        <f t="shared" si="13"/>
        <v/>
      </c>
      <c r="AN434"/>
      <c r="AO434"/>
      <c r="AP434">
        <v>432</v>
      </c>
      <c r="AQ434"/>
      <c r="AR434"/>
      <c r="AS434"/>
      <c r="AT434"/>
      <c r="AU434"/>
      <c r="AV434"/>
      <c r="AW434"/>
      <c r="AX434"/>
      <c r="AY434"/>
      <c r="AZ434"/>
      <c r="BA434"/>
      <c r="BB434"/>
      <c r="BC434"/>
      <c r="BD434"/>
      <c r="BE434"/>
      <c r="BF434"/>
      <c r="BG434"/>
      <c r="BH434"/>
      <c r="BI434"/>
      <c r="BJ434" t="s">
        <v>5215</v>
      </c>
      <c r="BK434"/>
      <c r="BL434"/>
      <c r="BM434"/>
      <c r="BN434"/>
      <c r="BO434"/>
      <c r="BP434"/>
      <c r="BQ434"/>
      <c r="BR434"/>
      <c r="BS434"/>
      <c r="BT434"/>
      <c r="BU434"/>
      <c r="BV434"/>
      <c r="BW434"/>
      <c r="BX434"/>
      <c r="BY434"/>
      <c r="BZ434"/>
      <c r="CA434"/>
      <c r="CB434"/>
      <c r="CC434"/>
      <c r="CD434"/>
      <c r="CE434"/>
      <c r="CF434"/>
      <c r="CG434"/>
      <c r="CH434"/>
      <c r="CI434"/>
      <c r="CJ434"/>
      <c r="CK434"/>
      <c r="CL434"/>
      <c r="CM434"/>
      <c r="CN434"/>
      <c r="CO434"/>
      <c r="CP434"/>
      <c r="CQ434"/>
      <c r="CR434"/>
      <c r="CS434" t="s">
        <v>5216</v>
      </c>
      <c r="CT434"/>
      <c r="CU434"/>
      <c r="CV434"/>
      <c r="CW434"/>
      <c r="CX434"/>
      <c r="CY434"/>
      <c r="CZ434"/>
      <c r="DA434"/>
      <c r="DB434"/>
      <c r="DC434"/>
      <c r="DD434"/>
      <c r="DE434"/>
      <c r="DF434"/>
      <c r="DG434"/>
      <c r="DH434"/>
      <c r="DI434"/>
      <c r="DJ434"/>
      <c r="DK434"/>
      <c r="DL434"/>
      <c r="DM434"/>
      <c r="DN434"/>
      <c r="DO434"/>
      <c r="DP434"/>
    </row>
    <row r="435" spans="33:120" ht="15" hidden="1" customHeight="1">
      <c r="AG435"/>
      <c r="AH435" s="175"/>
      <c r="AI435" s="175"/>
      <c r="AJ435" s="175"/>
      <c r="AK435" s="175"/>
      <c r="AL435" s="179" t="str">
        <f t="shared" si="12"/>
        <v/>
      </c>
      <c r="AM435" s="172" t="str">
        <f t="shared" si="13"/>
        <v/>
      </c>
      <c r="AN435"/>
      <c r="AO435"/>
      <c r="AP435">
        <v>433</v>
      </c>
      <c r="AQ435"/>
      <c r="AR435"/>
      <c r="AS435"/>
      <c r="AT435"/>
      <c r="AU435"/>
      <c r="AV435"/>
      <c r="AW435"/>
      <c r="AX435"/>
      <c r="AY435"/>
      <c r="AZ435"/>
      <c r="BA435"/>
      <c r="BB435"/>
      <c r="BC435"/>
      <c r="BD435"/>
      <c r="BE435"/>
      <c r="BF435"/>
      <c r="BG435"/>
      <c r="BH435"/>
      <c r="BI435"/>
      <c r="BJ435" t="s">
        <v>5217</v>
      </c>
      <c r="BK435"/>
      <c r="BL435"/>
      <c r="BM435"/>
      <c r="BN435"/>
      <c r="BO435"/>
      <c r="BP435"/>
      <c r="BQ435"/>
      <c r="BR435"/>
      <c r="BS435"/>
      <c r="BT435"/>
      <c r="BU435"/>
      <c r="BV435"/>
      <c r="BW435"/>
      <c r="BX435"/>
      <c r="BY435"/>
      <c r="BZ435"/>
      <c r="CA435"/>
      <c r="CB435"/>
      <c r="CC435"/>
      <c r="CD435"/>
      <c r="CE435"/>
      <c r="CF435"/>
      <c r="CG435"/>
      <c r="CH435"/>
      <c r="CI435"/>
      <c r="CJ435"/>
      <c r="CK435"/>
      <c r="CL435"/>
      <c r="CM435"/>
      <c r="CN435"/>
      <c r="CO435"/>
      <c r="CP435"/>
      <c r="CQ435"/>
      <c r="CR435"/>
      <c r="CS435" t="s">
        <v>5218</v>
      </c>
      <c r="CT435"/>
      <c r="CU435"/>
      <c r="CV435"/>
      <c r="CW435"/>
      <c r="CX435"/>
      <c r="CY435"/>
      <c r="CZ435"/>
      <c r="DA435"/>
      <c r="DB435"/>
      <c r="DC435"/>
      <c r="DD435"/>
      <c r="DE435"/>
      <c r="DF435"/>
      <c r="DG435"/>
      <c r="DH435"/>
      <c r="DI435"/>
      <c r="DJ435"/>
      <c r="DK435"/>
      <c r="DL435"/>
      <c r="DM435"/>
      <c r="DN435"/>
      <c r="DO435"/>
      <c r="DP435"/>
    </row>
    <row r="436" spans="33:120" ht="15" hidden="1" customHeight="1">
      <c r="AG436"/>
      <c r="AH436" s="175"/>
      <c r="AI436" s="175"/>
      <c r="AJ436" s="175"/>
      <c r="AK436" s="175"/>
      <c r="AL436" s="179" t="str">
        <f t="shared" si="12"/>
        <v/>
      </c>
      <c r="AM436" s="172" t="str">
        <f t="shared" si="13"/>
        <v/>
      </c>
      <c r="AN436"/>
      <c r="AO436"/>
      <c r="AP436">
        <v>434</v>
      </c>
      <c r="AQ436"/>
      <c r="AR436"/>
      <c r="AS436"/>
      <c r="AT436"/>
      <c r="AU436"/>
      <c r="AV436"/>
      <c r="AW436"/>
      <c r="AX436"/>
      <c r="AY436"/>
      <c r="AZ436"/>
      <c r="BA436"/>
      <c r="BB436"/>
      <c r="BC436"/>
      <c r="BD436"/>
      <c r="BE436"/>
      <c r="BF436"/>
      <c r="BG436"/>
      <c r="BH436"/>
      <c r="BI436"/>
      <c r="BJ436" t="s">
        <v>5219</v>
      </c>
      <c r="BK436"/>
      <c r="BL436"/>
      <c r="BM436"/>
      <c r="BN436"/>
      <c r="BO436"/>
      <c r="BP436"/>
      <c r="BQ436"/>
      <c r="BR436"/>
      <c r="BS436"/>
      <c r="BT436"/>
      <c r="BU436"/>
      <c r="BV436"/>
      <c r="BW436"/>
      <c r="BX436"/>
      <c r="BY436"/>
      <c r="BZ436"/>
      <c r="CA436"/>
      <c r="CB436"/>
      <c r="CC436"/>
      <c r="CD436"/>
      <c r="CE436"/>
      <c r="CF436"/>
      <c r="CG436"/>
      <c r="CH436"/>
      <c r="CI436"/>
      <c r="CJ436"/>
      <c r="CK436"/>
      <c r="CL436"/>
      <c r="CM436"/>
      <c r="CN436"/>
      <c r="CO436"/>
      <c r="CP436"/>
      <c r="CQ436"/>
      <c r="CR436"/>
      <c r="CS436" t="s">
        <v>5220</v>
      </c>
      <c r="CT436"/>
      <c r="CU436"/>
      <c r="CV436"/>
      <c r="CW436"/>
      <c r="CX436"/>
      <c r="CY436"/>
      <c r="CZ436"/>
      <c r="DA436"/>
      <c r="DB436"/>
      <c r="DC436"/>
      <c r="DD436"/>
      <c r="DE436"/>
      <c r="DF436"/>
      <c r="DG436"/>
      <c r="DH436"/>
      <c r="DI436"/>
      <c r="DJ436"/>
      <c r="DK436"/>
      <c r="DL436"/>
      <c r="DM436"/>
      <c r="DN436"/>
      <c r="DO436"/>
      <c r="DP436"/>
    </row>
    <row r="437" spans="33:120" ht="15" hidden="1" customHeight="1">
      <c r="AG437"/>
      <c r="AH437" s="175"/>
      <c r="AI437" s="175"/>
      <c r="AJ437" s="175"/>
      <c r="AK437" s="175"/>
      <c r="AL437" s="179" t="str">
        <f t="shared" si="12"/>
        <v/>
      </c>
      <c r="AM437" s="172" t="str">
        <f t="shared" si="13"/>
        <v/>
      </c>
      <c r="AN437"/>
      <c r="AO437"/>
      <c r="AP437">
        <v>435</v>
      </c>
      <c r="AQ437"/>
      <c r="AR437"/>
      <c r="AS437"/>
      <c r="AT437"/>
      <c r="AU437"/>
      <c r="AV437"/>
      <c r="AW437"/>
      <c r="AX437"/>
      <c r="AY437"/>
      <c r="AZ437"/>
      <c r="BA437"/>
      <c r="BB437"/>
      <c r="BC437"/>
      <c r="BD437"/>
      <c r="BE437"/>
      <c r="BF437"/>
      <c r="BG437"/>
      <c r="BH437"/>
      <c r="BI437"/>
      <c r="BJ437" t="s">
        <v>5221</v>
      </c>
      <c r="BK437"/>
      <c r="BL437"/>
      <c r="BM437"/>
      <c r="BN437"/>
      <c r="BO437"/>
      <c r="BP437"/>
      <c r="BQ437"/>
      <c r="BR437"/>
      <c r="BS437"/>
      <c r="BT437"/>
      <c r="BU437"/>
      <c r="BV437"/>
      <c r="BW437"/>
      <c r="BX437"/>
      <c r="BY437"/>
      <c r="BZ437"/>
      <c r="CA437"/>
      <c r="CB437"/>
      <c r="CC437"/>
      <c r="CD437"/>
      <c r="CE437"/>
      <c r="CF437"/>
      <c r="CG437"/>
      <c r="CH437"/>
      <c r="CI437"/>
      <c r="CJ437"/>
      <c r="CK437"/>
      <c r="CL437"/>
      <c r="CM437"/>
      <c r="CN437"/>
      <c r="CO437"/>
      <c r="CP437"/>
      <c r="CQ437"/>
      <c r="CR437"/>
      <c r="CS437" t="s">
        <v>5222</v>
      </c>
      <c r="CT437"/>
      <c r="CU437"/>
      <c r="CV437"/>
      <c r="CW437"/>
      <c r="CX437"/>
      <c r="CY437"/>
      <c r="CZ437"/>
      <c r="DA437"/>
      <c r="DB437"/>
      <c r="DC437"/>
      <c r="DD437"/>
      <c r="DE437"/>
      <c r="DF437"/>
      <c r="DG437"/>
      <c r="DH437"/>
      <c r="DI437"/>
      <c r="DJ437"/>
      <c r="DK437"/>
      <c r="DL437"/>
      <c r="DM437"/>
      <c r="DN437"/>
      <c r="DO437"/>
      <c r="DP437"/>
    </row>
    <row r="438" spans="33:120" ht="15" hidden="1" customHeight="1">
      <c r="AG438"/>
      <c r="AH438" s="175"/>
      <c r="AI438" s="175"/>
      <c r="AJ438" s="175"/>
      <c r="AK438" s="175"/>
      <c r="AL438" s="179" t="str">
        <f t="shared" si="12"/>
        <v/>
      </c>
      <c r="AM438" s="172" t="str">
        <f t="shared" si="13"/>
        <v/>
      </c>
      <c r="AN438"/>
      <c r="AO438"/>
      <c r="AP438">
        <v>436</v>
      </c>
      <c r="AQ438"/>
      <c r="AR438"/>
      <c r="AS438"/>
      <c r="AT438"/>
      <c r="AU438"/>
      <c r="AV438"/>
      <c r="AW438"/>
      <c r="AX438"/>
      <c r="AY438"/>
      <c r="AZ438"/>
      <c r="BA438"/>
      <c r="BB438"/>
      <c r="BC438"/>
      <c r="BD438"/>
      <c r="BE438"/>
      <c r="BF438"/>
      <c r="BG438"/>
      <c r="BH438"/>
      <c r="BI438"/>
      <c r="BJ438" t="s">
        <v>5223</v>
      </c>
      <c r="BK438"/>
      <c r="BL438"/>
      <c r="BM438"/>
      <c r="BN438"/>
      <c r="BO438"/>
      <c r="BP438"/>
      <c r="BQ438"/>
      <c r="BR438"/>
      <c r="BS438"/>
      <c r="BT438"/>
      <c r="BU438"/>
      <c r="BV438"/>
      <c r="BW438"/>
      <c r="BX438"/>
      <c r="BY438"/>
      <c r="BZ438"/>
      <c r="CA438"/>
      <c r="CB438"/>
      <c r="CC438"/>
      <c r="CD438"/>
      <c r="CE438"/>
      <c r="CF438"/>
      <c r="CG438"/>
      <c r="CH438"/>
      <c r="CI438"/>
      <c r="CJ438"/>
      <c r="CK438"/>
      <c r="CL438"/>
      <c r="CM438"/>
      <c r="CN438"/>
      <c r="CO438"/>
      <c r="CP438"/>
      <c r="CQ438"/>
      <c r="CR438"/>
      <c r="CS438" t="s">
        <v>5224</v>
      </c>
      <c r="CT438"/>
      <c r="CU438"/>
      <c r="CV438"/>
      <c r="CW438"/>
      <c r="CX438"/>
      <c r="CY438"/>
      <c r="CZ438"/>
      <c r="DA438"/>
      <c r="DB438"/>
      <c r="DC438"/>
      <c r="DD438"/>
      <c r="DE438"/>
      <c r="DF438"/>
      <c r="DG438"/>
      <c r="DH438"/>
      <c r="DI438"/>
      <c r="DJ438"/>
      <c r="DK438"/>
      <c r="DL438"/>
      <c r="DM438"/>
      <c r="DN438"/>
      <c r="DO438"/>
      <c r="DP438"/>
    </row>
    <row r="439" spans="33:120" ht="15" hidden="1" customHeight="1">
      <c r="AG439"/>
      <c r="AH439" s="60"/>
      <c r="AI439" s="60"/>
      <c r="AJ439" s="60"/>
      <c r="AK439" s="60"/>
      <c r="AL439" s="179" t="str">
        <f t="shared" si="12"/>
        <v/>
      </c>
      <c r="AM439" s="172" t="str">
        <f t="shared" si="13"/>
        <v/>
      </c>
      <c r="AN439"/>
      <c r="AO439"/>
      <c r="AP439">
        <v>437</v>
      </c>
      <c r="AQ439"/>
      <c r="AR439"/>
      <c r="AS439"/>
      <c r="AT439"/>
      <c r="AU439"/>
      <c r="AV439"/>
      <c r="AW439"/>
      <c r="AX439"/>
      <c r="AY439"/>
      <c r="AZ439"/>
      <c r="BA439"/>
      <c r="BB439"/>
      <c r="BC439"/>
      <c r="BD439"/>
      <c r="BE439"/>
      <c r="BF439"/>
      <c r="BG439"/>
      <c r="BH439"/>
      <c r="BI439"/>
      <c r="BJ439" t="s">
        <v>5225</v>
      </c>
      <c r="BK439"/>
      <c r="BL439"/>
      <c r="BM439"/>
      <c r="BN439"/>
      <c r="BO439"/>
      <c r="BP439"/>
      <c r="BQ439"/>
      <c r="BR439"/>
      <c r="BS439"/>
      <c r="BT439"/>
      <c r="BU439"/>
      <c r="BV439"/>
      <c r="BW439"/>
      <c r="BX439"/>
      <c r="BY439"/>
      <c r="BZ439"/>
      <c r="CA439"/>
      <c r="CB439"/>
      <c r="CC439"/>
      <c r="CD439"/>
      <c r="CE439"/>
      <c r="CF439"/>
      <c r="CG439"/>
      <c r="CH439"/>
      <c r="CI439"/>
      <c r="CJ439"/>
      <c r="CK439"/>
      <c r="CL439"/>
      <c r="CM439"/>
      <c r="CN439"/>
      <c r="CO439"/>
      <c r="CP439"/>
      <c r="CQ439"/>
      <c r="CR439"/>
      <c r="CS439" t="s">
        <v>5226</v>
      </c>
      <c r="CT439"/>
      <c r="CU439"/>
      <c r="CV439"/>
      <c r="CW439"/>
      <c r="CX439"/>
      <c r="CY439"/>
      <c r="CZ439"/>
      <c r="DA439"/>
      <c r="DB439"/>
      <c r="DC439"/>
      <c r="DD439"/>
      <c r="DE439"/>
      <c r="DF439"/>
      <c r="DG439"/>
      <c r="DH439"/>
      <c r="DI439"/>
      <c r="DJ439"/>
      <c r="DK439"/>
      <c r="DL439"/>
      <c r="DM439"/>
      <c r="DN439"/>
      <c r="DO439"/>
      <c r="DP439"/>
    </row>
    <row r="440" spans="33:120" ht="15" hidden="1" customHeight="1">
      <c r="AG440"/>
      <c r="AH440" s="175"/>
      <c r="AI440" s="175"/>
      <c r="AJ440" s="175"/>
      <c r="AK440" s="175"/>
      <c r="AL440" s="179" t="str">
        <f t="shared" si="12"/>
        <v/>
      </c>
      <c r="AM440" s="172" t="str">
        <f t="shared" si="13"/>
        <v/>
      </c>
      <c r="AN440"/>
      <c r="AO440"/>
      <c r="AP440">
        <v>438</v>
      </c>
      <c r="AQ440"/>
      <c r="AR440"/>
      <c r="AS440"/>
      <c r="AT440"/>
      <c r="AU440"/>
      <c r="AV440"/>
      <c r="AW440"/>
      <c r="AX440"/>
      <c r="AY440"/>
      <c r="AZ440"/>
      <c r="BA440"/>
      <c r="BB440"/>
      <c r="BC440"/>
      <c r="BD440"/>
      <c r="BE440"/>
      <c r="BF440"/>
      <c r="BG440"/>
      <c r="BH440"/>
      <c r="BI440"/>
      <c r="BJ440" t="s">
        <v>5227</v>
      </c>
      <c r="BK440"/>
      <c r="BL440"/>
      <c r="BM440"/>
      <c r="BN440"/>
      <c r="BO440"/>
      <c r="BP440"/>
      <c r="BQ440"/>
      <c r="BR440"/>
      <c r="BS440"/>
      <c r="BT440"/>
      <c r="BU440"/>
      <c r="BV440"/>
      <c r="BW440"/>
      <c r="BX440"/>
      <c r="BY440"/>
      <c r="BZ440"/>
      <c r="CA440"/>
      <c r="CB440"/>
      <c r="CC440"/>
      <c r="CD440"/>
      <c r="CE440"/>
      <c r="CF440"/>
      <c r="CG440"/>
      <c r="CH440"/>
      <c r="CI440"/>
      <c r="CJ440"/>
      <c r="CK440"/>
      <c r="CL440"/>
      <c r="CM440"/>
      <c r="CN440"/>
      <c r="CO440"/>
      <c r="CP440"/>
      <c r="CQ440"/>
      <c r="CR440"/>
      <c r="CS440" t="s">
        <v>5228</v>
      </c>
      <c r="CT440"/>
      <c r="CU440"/>
      <c r="CV440"/>
      <c r="CW440"/>
      <c r="CX440"/>
      <c r="CY440"/>
      <c r="CZ440"/>
      <c r="DA440"/>
      <c r="DB440"/>
      <c r="DC440"/>
      <c r="DD440"/>
      <c r="DE440"/>
      <c r="DF440"/>
      <c r="DG440"/>
      <c r="DH440"/>
      <c r="DI440"/>
      <c r="DJ440"/>
      <c r="DK440"/>
      <c r="DL440"/>
      <c r="DM440"/>
      <c r="DN440"/>
      <c r="DO440"/>
      <c r="DP440"/>
    </row>
    <row r="441" spans="33:120" ht="15" hidden="1" customHeight="1">
      <c r="AG441"/>
      <c r="AH441" s="175"/>
      <c r="AI441" s="175"/>
      <c r="AJ441" s="175"/>
      <c r="AK441" s="175"/>
      <c r="AL441" s="179" t="str">
        <f t="shared" si="12"/>
        <v/>
      </c>
      <c r="AM441" s="172" t="str">
        <f t="shared" si="13"/>
        <v/>
      </c>
      <c r="AN441"/>
      <c r="AO441"/>
      <c r="AP441">
        <v>439</v>
      </c>
      <c r="AQ441"/>
      <c r="AR441"/>
      <c r="AS441"/>
      <c r="AT441"/>
      <c r="AU441"/>
      <c r="AV441"/>
      <c r="AW441"/>
      <c r="AX441"/>
      <c r="AY441"/>
      <c r="AZ441"/>
      <c r="BA441"/>
      <c r="BB441"/>
      <c r="BC441"/>
      <c r="BD441"/>
      <c r="BE441"/>
      <c r="BF441"/>
      <c r="BG441"/>
      <c r="BH441"/>
      <c r="BI441"/>
      <c r="BJ441" t="s">
        <v>5229</v>
      </c>
      <c r="BK441"/>
      <c r="BL441"/>
      <c r="BM441"/>
      <c r="BN441"/>
      <c r="BO441"/>
      <c r="BP441"/>
      <c r="BQ441"/>
      <c r="BR441"/>
      <c r="BS441"/>
      <c r="BT441"/>
      <c r="BU441"/>
      <c r="BV441"/>
      <c r="BW441"/>
      <c r="BX441"/>
      <c r="BY441"/>
      <c r="BZ441"/>
      <c r="CA441"/>
      <c r="CB441"/>
      <c r="CC441"/>
      <c r="CD441"/>
      <c r="CE441"/>
      <c r="CF441"/>
      <c r="CG441"/>
      <c r="CH441"/>
      <c r="CI441"/>
      <c r="CJ441"/>
      <c r="CK441"/>
      <c r="CL441"/>
      <c r="CM441"/>
      <c r="CN441"/>
      <c r="CO441"/>
      <c r="CP441"/>
      <c r="CQ441"/>
      <c r="CR441"/>
      <c r="CS441" t="s">
        <v>5230</v>
      </c>
      <c r="CT441"/>
      <c r="CU441"/>
      <c r="CV441"/>
      <c r="CW441"/>
      <c r="CX441"/>
      <c r="CY441"/>
      <c r="CZ441"/>
      <c r="DA441"/>
      <c r="DB441"/>
      <c r="DC441"/>
      <c r="DD441"/>
      <c r="DE441"/>
      <c r="DF441"/>
      <c r="DG441"/>
      <c r="DH441"/>
      <c r="DI441"/>
      <c r="DJ441"/>
      <c r="DK441"/>
      <c r="DL441"/>
      <c r="DM441"/>
      <c r="DN441"/>
      <c r="DO441"/>
      <c r="DP441"/>
    </row>
    <row r="442" spans="33:120" ht="15" hidden="1" customHeight="1">
      <c r="AG442"/>
      <c r="AH442" s="175"/>
      <c r="AI442" s="175"/>
      <c r="AJ442" s="175"/>
      <c r="AK442" s="175"/>
      <c r="AL442" s="179" t="str">
        <f t="shared" si="12"/>
        <v/>
      </c>
      <c r="AM442" s="172" t="str">
        <f t="shared" si="13"/>
        <v/>
      </c>
      <c r="AN442"/>
      <c r="AO442"/>
      <c r="AP442">
        <v>440</v>
      </c>
      <c r="AQ442"/>
      <c r="AR442"/>
      <c r="AS442"/>
      <c r="AT442"/>
      <c r="AU442"/>
      <c r="AV442"/>
      <c r="AW442"/>
      <c r="AX442"/>
      <c r="AY442"/>
      <c r="AZ442"/>
      <c r="BA442"/>
      <c r="BB442"/>
      <c r="BC442"/>
      <c r="BD442"/>
      <c r="BE442"/>
      <c r="BF442"/>
      <c r="BG442"/>
      <c r="BH442"/>
      <c r="BI442"/>
      <c r="BJ442" t="s">
        <v>5231</v>
      </c>
      <c r="BK442"/>
      <c r="BL442"/>
      <c r="BM442"/>
      <c r="BN442"/>
      <c r="BO442"/>
      <c r="BP442"/>
      <c r="BQ442"/>
      <c r="BR442"/>
      <c r="BS442"/>
      <c r="BT442"/>
      <c r="BU442"/>
      <c r="BV442"/>
      <c r="BW442"/>
      <c r="BX442"/>
      <c r="BY442"/>
      <c r="BZ442"/>
      <c r="CA442"/>
      <c r="CB442"/>
      <c r="CC442"/>
      <c r="CD442"/>
      <c r="CE442"/>
      <c r="CF442"/>
      <c r="CG442"/>
      <c r="CH442"/>
      <c r="CI442"/>
      <c r="CJ442"/>
      <c r="CK442"/>
      <c r="CL442"/>
      <c r="CM442"/>
      <c r="CN442"/>
      <c r="CO442"/>
      <c r="CP442"/>
      <c r="CQ442"/>
      <c r="CR442"/>
      <c r="CS442" t="s">
        <v>5232</v>
      </c>
      <c r="CT442"/>
      <c r="CU442"/>
      <c r="CV442"/>
      <c r="CW442"/>
      <c r="CX442"/>
      <c r="CY442"/>
      <c r="CZ442"/>
      <c r="DA442"/>
      <c r="DB442"/>
      <c r="DC442"/>
      <c r="DD442"/>
      <c r="DE442"/>
      <c r="DF442"/>
      <c r="DG442"/>
      <c r="DH442"/>
      <c r="DI442"/>
      <c r="DJ442"/>
      <c r="DK442"/>
      <c r="DL442"/>
      <c r="DM442"/>
      <c r="DN442"/>
      <c r="DO442"/>
      <c r="DP442"/>
    </row>
    <row r="443" spans="33:120" ht="15" hidden="1" customHeight="1">
      <c r="AG443"/>
      <c r="AH443" s="175"/>
      <c r="AI443" s="175"/>
      <c r="AJ443" s="175"/>
      <c r="AK443" s="175"/>
      <c r="AL443" s="179" t="str">
        <f t="shared" si="12"/>
        <v/>
      </c>
      <c r="AM443" s="172" t="str">
        <f t="shared" si="13"/>
        <v/>
      </c>
      <c r="AN443"/>
      <c r="AO443"/>
      <c r="AP443">
        <v>441</v>
      </c>
      <c r="AQ443"/>
      <c r="AR443"/>
      <c r="AS443"/>
      <c r="AT443"/>
      <c r="AU443"/>
      <c r="AV443"/>
      <c r="AW443"/>
      <c r="AX443"/>
      <c r="AY443"/>
      <c r="AZ443"/>
      <c r="BA443"/>
      <c r="BB443"/>
      <c r="BC443"/>
      <c r="BD443"/>
      <c r="BE443"/>
      <c r="BF443"/>
      <c r="BG443"/>
      <c r="BH443"/>
      <c r="BI443"/>
      <c r="BJ443" t="s">
        <v>5233</v>
      </c>
      <c r="BK443"/>
      <c r="BL443"/>
      <c r="BM443"/>
      <c r="BN443"/>
      <c r="BO443"/>
      <c r="BP443"/>
      <c r="BQ443"/>
      <c r="BR443"/>
      <c r="BS443"/>
      <c r="BT443"/>
      <c r="BU443"/>
      <c r="BV443"/>
      <c r="BW443"/>
      <c r="BX443"/>
      <c r="BY443"/>
      <c r="BZ443"/>
      <c r="CA443"/>
      <c r="CB443"/>
      <c r="CC443"/>
      <c r="CD443"/>
      <c r="CE443"/>
      <c r="CF443"/>
      <c r="CG443"/>
      <c r="CH443"/>
      <c r="CI443"/>
      <c r="CJ443"/>
      <c r="CK443"/>
      <c r="CL443"/>
      <c r="CM443"/>
      <c r="CN443"/>
      <c r="CO443"/>
      <c r="CP443"/>
      <c r="CQ443"/>
      <c r="CR443"/>
      <c r="CS443" t="s">
        <v>5234</v>
      </c>
      <c r="CT443"/>
      <c r="CU443"/>
      <c r="CV443"/>
      <c r="CW443"/>
      <c r="CX443"/>
      <c r="CY443"/>
      <c r="CZ443"/>
      <c r="DA443"/>
      <c r="DB443"/>
      <c r="DC443"/>
      <c r="DD443"/>
      <c r="DE443"/>
      <c r="DF443"/>
      <c r="DG443"/>
      <c r="DH443"/>
      <c r="DI443"/>
      <c r="DJ443"/>
      <c r="DK443"/>
      <c r="DL443"/>
      <c r="DM443"/>
      <c r="DN443"/>
      <c r="DO443"/>
      <c r="DP443"/>
    </row>
    <row r="444" spans="33:120" ht="15" hidden="1" customHeight="1">
      <c r="AG444"/>
      <c r="AH444" s="175"/>
      <c r="AI444" s="175"/>
      <c r="AJ444" s="175"/>
      <c r="AK444" s="175"/>
      <c r="AL444" s="179" t="str">
        <f t="shared" si="12"/>
        <v/>
      </c>
      <c r="AM444" s="172" t="str">
        <f t="shared" si="13"/>
        <v/>
      </c>
      <c r="AN444"/>
      <c r="AO444"/>
      <c r="AP444">
        <v>442</v>
      </c>
      <c r="AQ444"/>
      <c r="AR444"/>
      <c r="AS444"/>
      <c r="AT444"/>
      <c r="AU444"/>
      <c r="AV444"/>
      <c r="AW444"/>
      <c r="AX444"/>
      <c r="AY444"/>
      <c r="AZ444"/>
      <c r="BA444"/>
      <c r="BB444"/>
      <c r="BC444"/>
      <c r="BD444"/>
      <c r="BE444"/>
      <c r="BF444"/>
      <c r="BG444"/>
      <c r="BH444"/>
      <c r="BI444"/>
      <c r="BJ444" t="s">
        <v>5235</v>
      </c>
      <c r="BK444"/>
      <c r="BL444"/>
      <c r="BM444"/>
      <c r="BN444"/>
      <c r="BO444"/>
      <c r="BP444"/>
      <c r="BQ444"/>
      <c r="BR444"/>
      <c r="BS444"/>
      <c r="BT444"/>
      <c r="BU444"/>
      <c r="BV444"/>
      <c r="BW444"/>
      <c r="BX444"/>
      <c r="BY444"/>
      <c r="BZ444"/>
      <c r="CA444"/>
      <c r="CB444"/>
      <c r="CC444"/>
      <c r="CD444"/>
      <c r="CE444"/>
      <c r="CF444"/>
      <c r="CG444"/>
      <c r="CH444"/>
      <c r="CI444"/>
      <c r="CJ444"/>
      <c r="CK444"/>
      <c r="CL444"/>
      <c r="CM444"/>
      <c r="CN444"/>
      <c r="CO444"/>
      <c r="CP444"/>
      <c r="CQ444"/>
      <c r="CR444"/>
      <c r="CS444" t="s">
        <v>5236</v>
      </c>
      <c r="CT444"/>
      <c r="CU444"/>
      <c r="CV444"/>
      <c r="CW444"/>
      <c r="CX444"/>
      <c r="CY444"/>
      <c r="CZ444"/>
      <c r="DA444"/>
      <c r="DB444"/>
      <c r="DC444"/>
      <c r="DD444"/>
      <c r="DE444"/>
      <c r="DF444"/>
      <c r="DG444"/>
      <c r="DH444"/>
      <c r="DI444"/>
      <c r="DJ444"/>
      <c r="DK444"/>
      <c r="DL444"/>
      <c r="DM444"/>
      <c r="DN444"/>
      <c r="DO444"/>
      <c r="DP444"/>
    </row>
    <row r="445" spans="33:120" ht="15" hidden="1" customHeight="1">
      <c r="AG445"/>
      <c r="AH445" s="175"/>
      <c r="AI445" s="175"/>
      <c r="AJ445" s="175"/>
      <c r="AK445" s="175"/>
      <c r="AL445" s="179" t="str">
        <f t="shared" si="12"/>
        <v/>
      </c>
      <c r="AM445" s="172" t="str">
        <f t="shared" si="13"/>
        <v/>
      </c>
      <c r="AN445"/>
      <c r="AO445"/>
      <c r="AP445">
        <v>443</v>
      </c>
      <c r="AQ445"/>
      <c r="AR445"/>
      <c r="AS445"/>
      <c r="AT445"/>
      <c r="AU445"/>
      <c r="AV445"/>
      <c r="AW445"/>
      <c r="AX445"/>
      <c r="AY445"/>
      <c r="AZ445"/>
      <c r="BA445"/>
      <c r="BB445"/>
      <c r="BC445"/>
      <c r="BD445"/>
      <c r="BE445"/>
      <c r="BF445"/>
      <c r="BG445"/>
      <c r="BH445"/>
      <c r="BI445"/>
      <c r="BJ445" t="s">
        <v>5237</v>
      </c>
      <c r="BK445"/>
      <c r="BL445"/>
      <c r="BM445"/>
      <c r="BN445"/>
      <c r="BO445"/>
      <c r="BP445"/>
      <c r="BQ445"/>
      <c r="BR445"/>
      <c r="BS445"/>
      <c r="BT445"/>
      <c r="BU445"/>
      <c r="BV445"/>
      <c r="BW445"/>
      <c r="BX445"/>
      <c r="BY445"/>
      <c r="BZ445"/>
      <c r="CA445"/>
      <c r="CB445"/>
      <c r="CC445"/>
      <c r="CD445"/>
      <c r="CE445"/>
      <c r="CF445"/>
      <c r="CG445"/>
      <c r="CH445"/>
      <c r="CI445"/>
      <c r="CJ445"/>
      <c r="CK445"/>
      <c r="CL445"/>
      <c r="CM445"/>
      <c r="CN445"/>
      <c r="CO445"/>
      <c r="CP445"/>
      <c r="CQ445"/>
      <c r="CR445"/>
      <c r="CS445" t="s">
        <v>5238</v>
      </c>
      <c r="CT445"/>
      <c r="CU445"/>
      <c r="CV445"/>
      <c r="CW445"/>
      <c r="CX445"/>
      <c r="CY445"/>
      <c r="CZ445"/>
      <c r="DA445"/>
      <c r="DB445"/>
      <c r="DC445"/>
      <c r="DD445"/>
      <c r="DE445"/>
      <c r="DF445"/>
      <c r="DG445"/>
      <c r="DH445"/>
      <c r="DI445"/>
      <c r="DJ445"/>
      <c r="DK445"/>
      <c r="DL445"/>
      <c r="DM445"/>
      <c r="DN445"/>
      <c r="DO445"/>
      <c r="DP445"/>
    </row>
    <row r="446" spans="33:120" ht="15" hidden="1" customHeight="1">
      <c r="AG446"/>
      <c r="AH446" s="175"/>
      <c r="AI446" s="175"/>
      <c r="AJ446" s="175"/>
      <c r="AK446" s="175"/>
      <c r="AL446" s="179" t="str">
        <f t="shared" si="12"/>
        <v/>
      </c>
      <c r="AM446" s="172" t="str">
        <f t="shared" si="13"/>
        <v/>
      </c>
      <c r="AN446"/>
      <c r="AO446"/>
      <c r="AP446">
        <v>444</v>
      </c>
      <c r="AQ446"/>
      <c r="AR446"/>
      <c r="AS446"/>
      <c r="AT446"/>
      <c r="AU446"/>
      <c r="AV446"/>
      <c r="AW446"/>
      <c r="AX446"/>
      <c r="AY446"/>
      <c r="AZ446"/>
      <c r="BA446"/>
      <c r="BB446"/>
      <c r="BC446"/>
      <c r="BD446"/>
      <c r="BE446"/>
      <c r="BF446"/>
      <c r="BG446"/>
      <c r="BH446"/>
      <c r="BI446"/>
      <c r="BJ446" t="s">
        <v>5239</v>
      </c>
      <c r="BK446"/>
      <c r="BL446"/>
      <c r="BM446"/>
      <c r="BN446"/>
      <c r="BO446"/>
      <c r="BP446"/>
      <c r="BQ446"/>
      <c r="BR446"/>
      <c r="BS446"/>
      <c r="BT446"/>
      <c r="BU446"/>
      <c r="BV446"/>
      <c r="BW446"/>
      <c r="BX446"/>
      <c r="BY446"/>
      <c r="BZ446"/>
      <c r="CA446"/>
      <c r="CB446"/>
      <c r="CC446"/>
      <c r="CD446"/>
      <c r="CE446"/>
      <c r="CF446"/>
      <c r="CG446"/>
      <c r="CH446"/>
      <c r="CI446"/>
      <c r="CJ446"/>
      <c r="CK446"/>
      <c r="CL446"/>
      <c r="CM446"/>
      <c r="CN446"/>
      <c r="CO446"/>
      <c r="CP446"/>
      <c r="CQ446"/>
      <c r="CR446"/>
      <c r="CS446" t="s">
        <v>5240</v>
      </c>
      <c r="CT446"/>
      <c r="CU446"/>
      <c r="CV446"/>
      <c r="CW446"/>
      <c r="CX446"/>
      <c r="CY446"/>
      <c r="CZ446"/>
      <c r="DA446"/>
      <c r="DB446"/>
      <c r="DC446"/>
      <c r="DD446"/>
      <c r="DE446"/>
      <c r="DF446"/>
      <c r="DG446"/>
      <c r="DH446"/>
      <c r="DI446"/>
      <c r="DJ446"/>
      <c r="DK446"/>
      <c r="DL446"/>
      <c r="DM446"/>
      <c r="DN446"/>
      <c r="DO446"/>
      <c r="DP446"/>
    </row>
    <row r="447" spans="33:120" ht="15" hidden="1" customHeight="1">
      <c r="AG447"/>
      <c r="AH447" s="175"/>
      <c r="AI447" s="175"/>
      <c r="AJ447" s="175"/>
      <c r="AK447" s="175"/>
      <c r="AL447" s="179" t="str">
        <f t="shared" si="12"/>
        <v/>
      </c>
      <c r="AM447" s="172" t="str">
        <f t="shared" si="13"/>
        <v/>
      </c>
      <c r="AN447"/>
      <c r="AO447"/>
      <c r="AP447">
        <v>445</v>
      </c>
      <c r="AQ447"/>
      <c r="AR447"/>
      <c r="AS447"/>
      <c r="AT447"/>
      <c r="AU447"/>
      <c r="AV447"/>
      <c r="AW447"/>
      <c r="AX447"/>
      <c r="AY447"/>
      <c r="AZ447"/>
      <c r="BA447"/>
      <c r="BB447"/>
      <c r="BC447"/>
      <c r="BD447"/>
      <c r="BE447"/>
      <c r="BF447"/>
      <c r="BG447"/>
      <c r="BH447"/>
      <c r="BI447"/>
      <c r="BJ447" t="s">
        <v>5241</v>
      </c>
      <c r="BK447"/>
      <c r="BL447"/>
      <c r="BM447"/>
      <c r="BN447"/>
      <c r="BO447"/>
      <c r="BP447"/>
      <c r="BQ447"/>
      <c r="BR447"/>
      <c r="BS447"/>
      <c r="BT447"/>
      <c r="BU447"/>
      <c r="BV447"/>
      <c r="BW447"/>
      <c r="BX447"/>
      <c r="BY447"/>
      <c r="BZ447"/>
      <c r="CA447"/>
      <c r="CB447"/>
      <c r="CC447"/>
      <c r="CD447"/>
      <c r="CE447"/>
      <c r="CF447"/>
      <c r="CG447"/>
      <c r="CH447"/>
      <c r="CI447"/>
      <c r="CJ447"/>
      <c r="CK447"/>
      <c r="CL447"/>
      <c r="CM447"/>
      <c r="CN447"/>
      <c r="CO447"/>
      <c r="CP447"/>
      <c r="CQ447"/>
      <c r="CR447"/>
      <c r="CS447" t="s">
        <v>5242</v>
      </c>
      <c r="CT447"/>
      <c r="CU447"/>
      <c r="CV447"/>
      <c r="CW447"/>
      <c r="CX447"/>
      <c r="CY447"/>
      <c r="CZ447"/>
      <c r="DA447"/>
      <c r="DB447"/>
      <c r="DC447"/>
      <c r="DD447"/>
      <c r="DE447"/>
      <c r="DF447"/>
      <c r="DG447"/>
      <c r="DH447"/>
      <c r="DI447"/>
      <c r="DJ447"/>
      <c r="DK447"/>
      <c r="DL447"/>
      <c r="DM447"/>
      <c r="DN447"/>
      <c r="DO447"/>
      <c r="DP447"/>
    </row>
    <row r="448" spans="33:120" ht="15" hidden="1" customHeight="1">
      <c r="AG448"/>
      <c r="AH448" s="175"/>
      <c r="AI448" s="175"/>
      <c r="AJ448" s="175"/>
      <c r="AK448" s="175"/>
      <c r="AL448" s="179" t="str">
        <f t="shared" si="12"/>
        <v/>
      </c>
      <c r="AM448" s="172" t="str">
        <f t="shared" si="13"/>
        <v/>
      </c>
      <c r="AN448"/>
      <c r="AO448"/>
      <c r="AP448">
        <v>446</v>
      </c>
      <c r="AQ448"/>
      <c r="AR448"/>
      <c r="AS448"/>
      <c r="AT448"/>
      <c r="AU448"/>
      <c r="AV448"/>
      <c r="AW448"/>
      <c r="AX448"/>
      <c r="AY448"/>
      <c r="AZ448"/>
      <c r="BA448"/>
      <c r="BB448"/>
      <c r="BC448"/>
      <c r="BD448"/>
      <c r="BE448"/>
      <c r="BF448"/>
      <c r="BG448"/>
      <c r="BH448"/>
      <c r="BI448"/>
      <c r="BJ448" t="s">
        <v>5243</v>
      </c>
      <c r="BK448"/>
      <c r="BL448"/>
      <c r="BM448"/>
      <c r="BN448"/>
      <c r="BO448"/>
      <c r="BP448"/>
      <c r="BQ448"/>
      <c r="BR448"/>
      <c r="BS448"/>
      <c r="BT448"/>
      <c r="BU448"/>
      <c r="BV448"/>
      <c r="BW448"/>
      <c r="BX448"/>
      <c r="BY448"/>
      <c r="BZ448"/>
      <c r="CA448"/>
      <c r="CB448"/>
      <c r="CC448"/>
      <c r="CD448"/>
      <c r="CE448"/>
      <c r="CF448"/>
      <c r="CG448"/>
      <c r="CH448"/>
      <c r="CI448"/>
      <c r="CJ448"/>
      <c r="CK448"/>
      <c r="CL448"/>
      <c r="CM448"/>
      <c r="CN448"/>
      <c r="CO448"/>
      <c r="CP448"/>
      <c r="CQ448"/>
      <c r="CR448"/>
      <c r="CS448" t="s">
        <v>5244</v>
      </c>
      <c r="CT448"/>
      <c r="CU448"/>
      <c r="CV448"/>
      <c r="CW448"/>
      <c r="CX448"/>
      <c r="CY448"/>
      <c r="CZ448"/>
      <c r="DA448"/>
      <c r="DB448"/>
      <c r="DC448"/>
      <c r="DD448"/>
      <c r="DE448"/>
      <c r="DF448"/>
      <c r="DG448"/>
      <c r="DH448"/>
      <c r="DI448"/>
      <c r="DJ448"/>
      <c r="DK448"/>
      <c r="DL448"/>
      <c r="DM448"/>
      <c r="DN448"/>
      <c r="DO448"/>
      <c r="DP448"/>
    </row>
    <row r="449" spans="33:120" ht="15" hidden="1" customHeight="1">
      <c r="AG449"/>
      <c r="AH449" s="175"/>
      <c r="AI449" s="175"/>
      <c r="AJ449" s="175"/>
      <c r="AK449" s="175"/>
      <c r="AL449" s="179" t="str">
        <f t="shared" si="12"/>
        <v/>
      </c>
      <c r="AM449" s="172" t="str">
        <f t="shared" si="13"/>
        <v/>
      </c>
      <c r="AN449"/>
      <c r="AO449"/>
      <c r="AP449">
        <v>447</v>
      </c>
      <c r="AQ449"/>
      <c r="AR449"/>
      <c r="AS449"/>
      <c r="AT449"/>
      <c r="AU449"/>
      <c r="AV449"/>
      <c r="AW449"/>
      <c r="AX449"/>
      <c r="AY449"/>
      <c r="AZ449"/>
      <c r="BA449"/>
      <c r="BB449"/>
      <c r="BC449"/>
      <c r="BD449"/>
      <c r="BE449"/>
      <c r="BF449"/>
      <c r="BG449"/>
      <c r="BH449"/>
      <c r="BI449"/>
      <c r="BJ449" t="s">
        <v>5245</v>
      </c>
      <c r="BK449"/>
      <c r="BL449"/>
      <c r="BM449"/>
      <c r="BN449"/>
      <c r="BO449"/>
      <c r="BP449"/>
      <c r="BQ449"/>
      <c r="BR449"/>
      <c r="BS449"/>
      <c r="BT449"/>
      <c r="BU449"/>
      <c r="BV449"/>
      <c r="BW449"/>
      <c r="BX449"/>
      <c r="BY449"/>
      <c r="BZ449"/>
      <c r="CA449"/>
      <c r="CB449"/>
      <c r="CC449"/>
      <c r="CD449"/>
      <c r="CE449"/>
      <c r="CF449"/>
      <c r="CG449"/>
      <c r="CH449"/>
      <c r="CI449"/>
      <c r="CJ449"/>
      <c r="CK449"/>
      <c r="CL449"/>
      <c r="CM449"/>
      <c r="CN449"/>
      <c r="CO449"/>
      <c r="CP449"/>
      <c r="CQ449"/>
      <c r="CR449"/>
      <c r="CS449" t="s">
        <v>5246</v>
      </c>
      <c r="CT449"/>
      <c r="CU449"/>
      <c r="CV449"/>
      <c r="CW449"/>
      <c r="CX449"/>
      <c r="CY449"/>
      <c r="CZ449"/>
      <c r="DA449"/>
      <c r="DB449"/>
      <c r="DC449"/>
      <c r="DD449"/>
      <c r="DE449"/>
      <c r="DF449"/>
      <c r="DG449"/>
      <c r="DH449"/>
      <c r="DI449"/>
      <c r="DJ449"/>
      <c r="DK449"/>
      <c r="DL449"/>
      <c r="DM449"/>
      <c r="DN449"/>
      <c r="DO449"/>
      <c r="DP449"/>
    </row>
    <row r="450" spans="33:120" ht="15" hidden="1" customHeight="1">
      <c r="AG450"/>
      <c r="AH450" s="175"/>
      <c r="AI450" s="175"/>
      <c r="AJ450" s="175"/>
      <c r="AK450" s="175"/>
      <c r="AL450" s="179" t="str">
        <f t="shared" si="12"/>
        <v/>
      </c>
      <c r="AM450" s="172" t="str">
        <f t="shared" si="13"/>
        <v/>
      </c>
      <c r="AN450"/>
      <c r="AO450"/>
      <c r="AP450">
        <v>448</v>
      </c>
      <c r="AQ450"/>
      <c r="AR450"/>
      <c r="AS450"/>
      <c r="AT450"/>
      <c r="AU450"/>
      <c r="AV450"/>
      <c r="AW450"/>
      <c r="AX450"/>
      <c r="AY450"/>
      <c r="AZ450"/>
      <c r="BA450"/>
      <c r="BB450"/>
      <c r="BC450"/>
      <c r="BD450"/>
      <c r="BE450"/>
      <c r="BF450"/>
      <c r="BG450"/>
      <c r="BH450"/>
      <c r="BI450"/>
      <c r="BJ450" t="s">
        <v>5247</v>
      </c>
      <c r="BK450"/>
      <c r="BL450"/>
      <c r="BM450"/>
      <c r="BN450"/>
      <c r="BO450"/>
      <c r="BP450"/>
      <c r="BQ450"/>
      <c r="BR450"/>
      <c r="BS450"/>
      <c r="BT450"/>
      <c r="BU450"/>
      <c r="BV450"/>
      <c r="BW450"/>
      <c r="BX450"/>
      <c r="BY450"/>
      <c r="BZ450"/>
      <c r="CA450"/>
      <c r="CB450"/>
      <c r="CC450"/>
      <c r="CD450"/>
      <c r="CE450"/>
      <c r="CF450"/>
      <c r="CG450"/>
      <c r="CH450"/>
      <c r="CI450"/>
      <c r="CJ450"/>
      <c r="CK450"/>
      <c r="CL450"/>
      <c r="CM450"/>
      <c r="CN450"/>
      <c r="CO450"/>
      <c r="CP450"/>
      <c r="CQ450"/>
      <c r="CR450"/>
      <c r="CS450" t="s">
        <v>5248</v>
      </c>
      <c r="CT450"/>
      <c r="CU450"/>
      <c r="CV450"/>
      <c r="CW450"/>
      <c r="CX450"/>
      <c r="CY450"/>
      <c r="CZ450"/>
      <c r="DA450"/>
      <c r="DB450"/>
      <c r="DC450"/>
      <c r="DD450"/>
      <c r="DE450"/>
      <c r="DF450"/>
      <c r="DG450"/>
      <c r="DH450"/>
      <c r="DI450"/>
      <c r="DJ450"/>
      <c r="DK450"/>
      <c r="DL450"/>
      <c r="DM450"/>
      <c r="DN450"/>
      <c r="DO450"/>
      <c r="DP450"/>
    </row>
    <row r="451" spans="33:120" ht="15" hidden="1" customHeight="1">
      <c r="AG451"/>
      <c r="AH451" s="175"/>
      <c r="AI451" s="175"/>
      <c r="AJ451" s="175"/>
      <c r="AK451" s="175"/>
      <c r="AL451" s="179" t="str">
        <f t="shared" si="12"/>
        <v/>
      </c>
      <c r="AM451" s="172" t="str">
        <f t="shared" si="13"/>
        <v/>
      </c>
      <c r="AN451"/>
      <c r="AO451"/>
      <c r="AP451">
        <v>449</v>
      </c>
      <c r="AQ451"/>
      <c r="AR451"/>
      <c r="AS451"/>
      <c r="AT451"/>
      <c r="AU451"/>
      <c r="AV451"/>
      <c r="AW451"/>
      <c r="AX451"/>
      <c r="AY451"/>
      <c r="AZ451"/>
      <c r="BA451"/>
      <c r="BB451"/>
      <c r="BC451"/>
      <c r="BD451"/>
      <c r="BE451"/>
      <c r="BF451"/>
      <c r="BG451"/>
      <c r="BH451"/>
      <c r="BI451"/>
      <c r="BJ451" t="s">
        <v>5249</v>
      </c>
      <c r="BK451"/>
      <c r="BL451"/>
      <c r="BM451"/>
      <c r="BN451"/>
      <c r="BO451"/>
      <c r="BP451"/>
      <c r="BQ451"/>
      <c r="BR451"/>
      <c r="BS451"/>
      <c r="BT451"/>
      <c r="BU451"/>
      <c r="BV451"/>
      <c r="BW451"/>
      <c r="BX451"/>
      <c r="BY451"/>
      <c r="BZ451"/>
      <c r="CA451"/>
      <c r="CB451"/>
      <c r="CC451"/>
      <c r="CD451"/>
      <c r="CE451"/>
      <c r="CF451"/>
      <c r="CG451"/>
      <c r="CH451"/>
      <c r="CI451"/>
      <c r="CJ451"/>
      <c r="CK451"/>
      <c r="CL451"/>
      <c r="CM451"/>
      <c r="CN451"/>
      <c r="CO451"/>
      <c r="CP451"/>
      <c r="CQ451"/>
      <c r="CR451"/>
      <c r="CS451" t="s">
        <v>5250</v>
      </c>
      <c r="CT451"/>
      <c r="CU451"/>
      <c r="CV451"/>
      <c r="CW451"/>
      <c r="CX451"/>
      <c r="CY451"/>
      <c r="CZ451"/>
      <c r="DA451"/>
      <c r="DB451"/>
      <c r="DC451"/>
      <c r="DD451"/>
      <c r="DE451"/>
      <c r="DF451"/>
      <c r="DG451"/>
      <c r="DH451"/>
      <c r="DI451"/>
      <c r="DJ451"/>
      <c r="DK451"/>
      <c r="DL451"/>
      <c r="DM451"/>
      <c r="DN451"/>
      <c r="DO451"/>
      <c r="DP451"/>
    </row>
    <row r="452" spans="33:120" ht="15" hidden="1" customHeight="1">
      <c r="AG452"/>
      <c r="AH452" s="175"/>
      <c r="AI452" s="175"/>
      <c r="AJ452" s="175"/>
      <c r="AK452" s="175"/>
      <c r="AL452" s="179" t="str">
        <f t="shared" si="12"/>
        <v/>
      </c>
      <c r="AM452" s="172" t="str">
        <f t="shared" si="13"/>
        <v/>
      </c>
      <c r="AN452"/>
      <c r="AO452"/>
      <c r="AP452">
        <v>450</v>
      </c>
      <c r="AQ452"/>
      <c r="AR452"/>
      <c r="AS452"/>
      <c r="AT452"/>
      <c r="AU452"/>
      <c r="AV452"/>
      <c r="AW452"/>
      <c r="AX452"/>
      <c r="AY452"/>
      <c r="AZ452"/>
      <c r="BA452"/>
      <c r="BB452"/>
      <c r="BC452"/>
      <c r="BD452"/>
      <c r="BE452"/>
      <c r="BF452"/>
      <c r="BG452"/>
      <c r="BH452"/>
      <c r="BI452"/>
      <c r="BJ452" t="s">
        <v>5251</v>
      </c>
      <c r="BK452"/>
      <c r="BL452"/>
      <c r="BM452"/>
      <c r="BN452"/>
      <c r="BO452"/>
      <c r="BP452"/>
      <c r="BQ452"/>
      <c r="BR452"/>
      <c r="BS452"/>
      <c r="BT452"/>
      <c r="BU452"/>
      <c r="BV452"/>
      <c r="BW452"/>
      <c r="BX452"/>
      <c r="BY452"/>
      <c r="BZ452"/>
      <c r="CA452"/>
      <c r="CB452"/>
      <c r="CC452"/>
      <c r="CD452"/>
      <c r="CE452"/>
      <c r="CF452"/>
      <c r="CG452"/>
      <c r="CH452"/>
      <c r="CI452"/>
      <c r="CJ452"/>
      <c r="CK452"/>
      <c r="CL452"/>
      <c r="CM452"/>
      <c r="CN452"/>
      <c r="CO452"/>
      <c r="CP452"/>
      <c r="CQ452"/>
      <c r="CR452"/>
      <c r="CS452" t="s">
        <v>5252</v>
      </c>
      <c r="CT452"/>
      <c r="CU452"/>
      <c r="CV452"/>
      <c r="CW452"/>
      <c r="CX452"/>
      <c r="CY452"/>
      <c r="CZ452"/>
      <c r="DA452"/>
      <c r="DB452"/>
      <c r="DC452"/>
      <c r="DD452"/>
      <c r="DE452"/>
      <c r="DF452"/>
      <c r="DG452"/>
      <c r="DH452"/>
      <c r="DI452"/>
      <c r="DJ452"/>
      <c r="DK452"/>
      <c r="DL452"/>
      <c r="DM452"/>
      <c r="DN452"/>
      <c r="DO452"/>
      <c r="DP452"/>
    </row>
    <row r="453" spans="33:120" ht="15" hidden="1" customHeight="1">
      <c r="AG453"/>
      <c r="AH453" s="175"/>
      <c r="AI453" s="175"/>
      <c r="AJ453" s="175"/>
      <c r="AK453" s="175"/>
      <c r="AL453" s="179" t="str">
        <f t="shared" ref="AL453:AL516" si="14">IFERROR(IF(HLOOKUP($N$10, $BZ$3:$DE$574, $AP453, FALSE )="", "", HLOOKUP($N$10, $BZ$3:$DE$574, $AP453, FALSE)), "")</f>
        <v/>
      </c>
      <c r="AM453" s="172" t="str">
        <f t="shared" ref="AM453:AM516" si="15">IFERROR(IF(AL453="", "", HLOOKUP($N$10, $AQ$3:$BV$574, AP453, FALSE)), "")</f>
        <v/>
      </c>
      <c r="AN453"/>
      <c r="AO453"/>
      <c r="AP453">
        <v>451</v>
      </c>
      <c r="AQ453"/>
      <c r="AR453"/>
      <c r="AS453"/>
      <c r="AT453"/>
      <c r="AU453"/>
      <c r="AV453"/>
      <c r="AW453"/>
      <c r="AX453"/>
      <c r="AY453"/>
      <c r="AZ453"/>
      <c r="BA453"/>
      <c r="BB453"/>
      <c r="BC453"/>
      <c r="BD453"/>
      <c r="BE453"/>
      <c r="BF453"/>
      <c r="BG453"/>
      <c r="BH453"/>
      <c r="BI453"/>
      <c r="BJ453" t="s">
        <v>5253</v>
      </c>
      <c r="BK453"/>
      <c r="BL453"/>
      <c r="BM453"/>
      <c r="BN453"/>
      <c r="BO453"/>
      <c r="BP453"/>
      <c r="BQ453"/>
      <c r="BR453"/>
      <c r="BS453"/>
      <c r="BT453"/>
      <c r="BU453"/>
      <c r="BV453"/>
      <c r="BW453"/>
      <c r="BX453"/>
      <c r="BY453"/>
      <c r="BZ453"/>
      <c r="CA453"/>
      <c r="CB453"/>
      <c r="CC453"/>
      <c r="CD453"/>
      <c r="CE453"/>
      <c r="CF453"/>
      <c r="CG453"/>
      <c r="CH453"/>
      <c r="CI453"/>
      <c r="CJ453"/>
      <c r="CK453"/>
      <c r="CL453"/>
      <c r="CM453"/>
      <c r="CN453"/>
      <c r="CO453"/>
      <c r="CP453"/>
      <c r="CQ453"/>
      <c r="CR453"/>
      <c r="CS453" t="s">
        <v>5254</v>
      </c>
      <c r="CT453"/>
      <c r="CU453"/>
      <c r="CV453"/>
      <c r="CW453"/>
      <c r="CX453"/>
      <c r="CY453"/>
      <c r="CZ453"/>
      <c r="DA453"/>
      <c r="DB453"/>
      <c r="DC453"/>
      <c r="DD453"/>
      <c r="DE453"/>
      <c r="DF453"/>
      <c r="DG453"/>
      <c r="DH453"/>
      <c r="DI453"/>
      <c r="DJ453"/>
      <c r="DK453"/>
      <c r="DL453"/>
      <c r="DM453"/>
      <c r="DN453"/>
      <c r="DO453"/>
      <c r="DP453"/>
    </row>
    <row r="454" spans="33:120" ht="15" hidden="1" customHeight="1">
      <c r="AG454"/>
      <c r="AH454" s="175"/>
      <c r="AI454" s="175"/>
      <c r="AJ454" s="175"/>
      <c r="AK454" s="175"/>
      <c r="AL454" s="179" t="str">
        <f t="shared" si="14"/>
        <v/>
      </c>
      <c r="AM454" s="172" t="str">
        <f t="shared" si="15"/>
        <v/>
      </c>
      <c r="AN454"/>
      <c r="AO454"/>
      <c r="AP454">
        <v>452</v>
      </c>
      <c r="AQ454"/>
      <c r="AR454"/>
      <c r="AS454"/>
      <c r="AT454"/>
      <c r="AU454"/>
      <c r="AV454"/>
      <c r="AW454"/>
      <c r="AX454"/>
      <c r="AY454"/>
      <c r="AZ454"/>
      <c r="BA454"/>
      <c r="BB454"/>
      <c r="BC454"/>
      <c r="BD454"/>
      <c r="BE454"/>
      <c r="BF454"/>
      <c r="BG454"/>
      <c r="BH454"/>
      <c r="BI454"/>
      <c r="BJ454" t="s">
        <v>5255</v>
      </c>
      <c r="BK454"/>
      <c r="BL454"/>
      <c r="BM454"/>
      <c r="BN454"/>
      <c r="BO454"/>
      <c r="BP454"/>
      <c r="BQ454"/>
      <c r="BR454"/>
      <c r="BS454"/>
      <c r="BT454"/>
      <c r="BU454"/>
      <c r="BV454"/>
      <c r="BW454"/>
      <c r="BX454"/>
      <c r="BY454"/>
      <c r="BZ454"/>
      <c r="CA454"/>
      <c r="CB454"/>
      <c r="CC454"/>
      <c r="CD454"/>
      <c r="CE454"/>
      <c r="CF454"/>
      <c r="CG454"/>
      <c r="CH454"/>
      <c r="CI454"/>
      <c r="CJ454"/>
      <c r="CK454"/>
      <c r="CL454"/>
      <c r="CM454"/>
      <c r="CN454"/>
      <c r="CO454"/>
      <c r="CP454"/>
      <c r="CQ454"/>
      <c r="CR454"/>
      <c r="CS454" t="s">
        <v>5256</v>
      </c>
      <c r="CT454"/>
      <c r="CU454"/>
      <c r="CV454"/>
      <c r="CW454"/>
      <c r="CX454"/>
      <c r="CY454"/>
      <c r="CZ454"/>
      <c r="DA454"/>
      <c r="DB454"/>
      <c r="DC454"/>
      <c r="DD454"/>
      <c r="DE454"/>
      <c r="DF454"/>
      <c r="DG454"/>
      <c r="DH454"/>
      <c r="DI454"/>
      <c r="DJ454"/>
      <c r="DK454"/>
      <c r="DL454"/>
      <c r="DM454"/>
      <c r="DN454"/>
      <c r="DO454"/>
      <c r="DP454"/>
    </row>
    <row r="455" spans="33:120" ht="15" hidden="1" customHeight="1">
      <c r="AG455"/>
      <c r="AH455" s="175"/>
      <c r="AI455" s="175"/>
      <c r="AJ455" s="175"/>
      <c r="AK455" s="175"/>
      <c r="AL455" s="179" t="str">
        <f t="shared" si="14"/>
        <v/>
      </c>
      <c r="AM455" s="172" t="str">
        <f t="shared" si="15"/>
        <v/>
      </c>
      <c r="AN455"/>
      <c r="AO455"/>
      <c r="AP455">
        <v>453</v>
      </c>
      <c r="AQ455"/>
      <c r="AR455"/>
      <c r="AS455"/>
      <c r="AT455"/>
      <c r="AU455"/>
      <c r="AV455"/>
      <c r="AW455"/>
      <c r="AX455"/>
      <c r="AY455"/>
      <c r="AZ455"/>
      <c r="BA455"/>
      <c r="BB455"/>
      <c r="BC455"/>
      <c r="BD455"/>
      <c r="BE455"/>
      <c r="BF455"/>
      <c r="BG455"/>
      <c r="BH455"/>
      <c r="BI455"/>
      <c r="BJ455" t="s">
        <v>5257</v>
      </c>
      <c r="BK455"/>
      <c r="BL455"/>
      <c r="BM455"/>
      <c r="BN455"/>
      <c r="BO455"/>
      <c r="BP455"/>
      <c r="BQ455"/>
      <c r="BR455"/>
      <c r="BS455"/>
      <c r="BT455"/>
      <c r="BU455"/>
      <c r="BV455"/>
      <c r="BW455"/>
      <c r="BX455"/>
      <c r="BY455"/>
      <c r="BZ455"/>
      <c r="CA455"/>
      <c r="CB455"/>
      <c r="CC455"/>
      <c r="CD455"/>
      <c r="CE455"/>
      <c r="CF455"/>
      <c r="CG455"/>
      <c r="CH455"/>
      <c r="CI455"/>
      <c r="CJ455"/>
      <c r="CK455"/>
      <c r="CL455"/>
      <c r="CM455"/>
      <c r="CN455"/>
      <c r="CO455"/>
      <c r="CP455"/>
      <c r="CQ455"/>
      <c r="CR455"/>
      <c r="CS455" t="s">
        <v>5258</v>
      </c>
      <c r="CT455"/>
      <c r="CU455"/>
      <c r="CV455"/>
      <c r="CW455"/>
      <c r="CX455"/>
      <c r="CY455"/>
      <c r="CZ455"/>
      <c r="DA455"/>
      <c r="DB455"/>
      <c r="DC455"/>
      <c r="DD455"/>
      <c r="DE455"/>
      <c r="DF455"/>
      <c r="DG455"/>
      <c r="DH455"/>
      <c r="DI455"/>
      <c r="DJ455"/>
      <c r="DK455"/>
      <c r="DL455"/>
      <c r="DM455"/>
      <c r="DN455"/>
      <c r="DO455"/>
      <c r="DP455"/>
    </row>
    <row r="456" spans="33:120" ht="15" hidden="1" customHeight="1">
      <c r="AG456"/>
      <c r="AH456" s="175"/>
      <c r="AI456" s="175"/>
      <c r="AJ456" s="175"/>
      <c r="AK456" s="175"/>
      <c r="AL456" s="179" t="str">
        <f t="shared" si="14"/>
        <v/>
      </c>
      <c r="AM456" s="172" t="str">
        <f t="shared" si="15"/>
        <v/>
      </c>
      <c r="AN456"/>
      <c r="AO456"/>
      <c r="AP456">
        <v>454</v>
      </c>
      <c r="AQ456"/>
      <c r="AR456"/>
      <c r="AS456"/>
      <c r="AT456"/>
      <c r="AU456"/>
      <c r="AV456"/>
      <c r="AW456"/>
      <c r="AX456"/>
      <c r="AY456"/>
      <c r="AZ456"/>
      <c r="BA456"/>
      <c r="BB456"/>
      <c r="BC456"/>
      <c r="BD456"/>
      <c r="BE456"/>
      <c r="BF456"/>
      <c r="BG456"/>
      <c r="BH456"/>
      <c r="BI456"/>
      <c r="BJ456" t="s">
        <v>5259</v>
      </c>
      <c r="BK456"/>
      <c r="BL456"/>
      <c r="BM456"/>
      <c r="BN456"/>
      <c r="BO456"/>
      <c r="BP456"/>
      <c r="BQ456"/>
      <c r="BR456"/>
      <c r="BS456"/>
      <c r="BT456"/>
      <c r="BU456"/>
      <c r="BV456"/>
      <c r="BW456"/>
      <c r="BX456"/>
      <c r="BY456"/>
      <c r="BZ456"/>
      <c r="CA456"/>
      <c r="CB456"/>
      <c r="CC456"/>
      <c r="CD456"/>
      <c r="CE456"/>
      <c r="CF456"/>
      <c r="CG456"/>
      <c r="CH456"/>
      <c r="CI456"/>
      <c r="CJ456"/>
      <c r="CK456"/>
      <c r="CL456"/>
      <c r="CM456"/>
      <c r="CN456"/>
      <c r="CO456"/>
      <c r="CP456"/>
      <c r="CQ456"/>
      <c r="CR456"/>
      <c r="CS456" t="s">
        <v>5260</v>
      </c>
      <c r="CT456"/>
      <c r="CU456"/>
      <c r="CV456"/>
      <c r="CW456"/>
      <c r="CX456"/>
      <c r="CY456"/>
      <c r="CZ456"/>
      <c r="DA456"/>
      <c r="DB456"/>
      <c r="DC456"/>
      <c r="DD456"/>
      <c r="DE456"/>
      <c r="DF456"/>
      <c r="DG456"/>
      <c r="DH456"/>
      <c r="DI456"/>
      <c r="DJ456"/>
      <c r="DK456"/>
      <c r="DL456"/>
      <c r="DM456"/>
      <c r="DN456"/>
      <c r="DO456"/>
      <c r="DP456"/>
    </row>
    <row r="457" spans="33:120" ht="15" hidden="1" customHeight="1">
      <c r="AG457"/>
      <c r="AH457" s="175"/>
      <c r="AI457" s="175"/>
      <c r="AJ457" s="175"/>
      <c r="AK457" s="175"/>
      <c r="AL457" s="179" t="str">
        <f t="shared" si="14"/>
        <v/>
      </c>
      <c r="AM457" s="172" t="str">
        <f t="shared" si="15"/>
        <v/>
      </c>
      <c r="AN457"/>
      <c r="AO457"/>
      <c r="AP457">
        <v>455</v>
      </c>
      <c r="AQ457"/>
      <c r="AR457"/>
      <c r="AS457"/>
      <c r="AT457"/>
      <c r="AU457"/>
      <c r="AV457"/>
      <c r="AW457"/>
      <c r="AX457"/>
      <c r="AY457"/>
      <c r="AZ457"/>
      <c r="BA457"/>
      <c r="BB457"/>
      <c r="BC457"/>
      <c r="BD457"/>
      <c r="BE457"/>
      <c r="BF457"/>
      <c r="BG457"/>
      <c r="BH457"/>
      <c r="BI457"/>
      <c r="BJ457" t="s">
        <v>5261</v>
      </c>
      <c r="BK457"/>
      <c r="BL457"/>
      <c r="BM457"/>
      <c r="BN457"/>
      <c r="BO457"/>
      <c r="BP457"/>
      <c r="BQ457"/>
      <c r="BR457"/>
      <c r="BS457"/>
      <c r="BT457"/>
      <c r="BU457"/>
      <c r="BV457"/>
      <c r="BW457"/>
      <c r="BX457"/>
      <c r="BY457"/>
      <c r="BZ457"/>
      <c r="CA457"/>
      <c r="CB457"/>
      <c r="CC457"/>
      <c r="CD457"/>
      <c r="CE457"/>
      <c r="CF457"/>
      <c r="CG457"/>
      <c r="CH457"/>
      <c r="CI457"/>
      <c r="CJ457"/>
      <c r="CK457"/>
      <c r="CL457"/>
      <c r="CM457"/>
      <c r="CN457"/>
      <c r="CO457"/>
      <c r="CP457"/>
      <c r="CQ457"/>
      <c r="CR457"/>
      <c r="CS457" t="s">
        <v>5262</v>
      </c>
      <c r="CT457"/>
      <c r="CU457"/>
      <c r="CV457"/>
      <c r="CW457"/>
      <c r="CX457"/>
      <c r="CY457"/>
      <c r="CZ457"/>
      <c r="DA457"/>
      <c r="DB457"/>
      <c r="DC457"/>
      <c r="DD457"/>
      <c r="DE457"/>
      <c r="DF457"/>
      <c r="DG457"/>
      <c r="DH457"/>
      <c r="DI457"/>
      <c r="DJ457"/>
      <c r="DK457"/>
      <c r="DL457"/>
      <c r="DM457"/>
      <c r="DN457"/>
      <c r="DO457"/>
      <c r="DP457"/>
    </row>
    <row r="458" spans="33:120" ht="15" hidden="1" customHeight="1">
      <c r="AG458"/>
      <c r="AH458" s="175"/>
      <c r="AI458" s="175"/>
      <c r="AJ458" s="175"/>
      <c r="AK458" s="175"/>
      <c r="AL458" s="179" t="str">
        <f t="shared" si="14"/>
        <v/>
      </c>
      <c r="AM458" s="172" t="str">
        <f t="shared" si="15"/>
        <v/>
      </c>
      <c r="AN458"/>
      <c r="AO458"/>
      <c r="AP458">
        <v>456</v>
      </c>
      <c r="AQ458"/>
      <c r="AR458"/>
      <c r="AS458"/>
      <c r="AT458"/>
      <c r="AU458"/>
      <c r="AV458"/>
      <c r="AW458"/>
      <c r="AX458"/>
      <c r="AY458"/>
      <c r="AZ458"/>
      <c r="BA458"/>
      <c r="BB458"/>
      <c r="BC458"/>
      <c r="BD458"/>
      <c r="BE458"/>
      <c r="BF458"/>
      <c r="BG458"/>
      <c r="BH458"/>
      <c r="BI458"/>
      <c r="BJ458" t="s">
        <v>5263</v>
      </c>
      <c r="BK458"/>
      <c r="BL458"/>
      <c r="BM458"/>
      <c r="BN458"/>
      <c r="BO458"/>
      <c r="BP458"/>
      <c r="BQ458"/>
      <c r="BR458"/>
      <c r="BS458"/>
      <c r="BT458"/>
      <c r="BU458"/>
      <c r="BV458"/>
      <c r="BW458"/>
      <c r="BX458"/>
      <c r="BY458"/>
      <c r="BZ458"/>
      <c r="CA458"/>
      <c r="CB458"/>
      <c r="CC458"/>
      <c r="CD458"/>
      <c r="CE458"/>
      <c r="CF458"/>
      <c r="CG458"/>
      <c r="CH458"/>
      <c r="CI458"/>
      <c r="CJ458"/>
      <c r="CK458"/>
      <c r="CL458"/>
      <c r="CM458"/>
      <c r="CN458"/>
      <c r="CO458"/>
      <c r="CP458"/>
      <c r="CQ458"/>
      <c r="CR458"/>
      <c r="CS458" t="s">
        <v>5264</v>
      </c>
      <c r="CT458"/>
      <c r="CU458"/>
      <c r="CV458"/>
      <c r="CW458"/>
      <c r="CX458"/>
      <c r="CY458"/>
      <c r="CZ458"/>
      <c r="DA458"/>
      <c r="DB458"/>
      <c r="DC458"/>
      <c r="DD458"/>
      <c r="DE458"/>
      <c r="DF458"/>
      <c r="DG458"/>
      <c r="DH458"/>
      <c r="DI458"/>
      <c r="DJ458"/>
      <c r="DK458"/>
      <c r="DL458"/>
      <c r="DM458"/>
      <c r="DN458"/>
      <c r="DO458"/>
      <c r="DP458"/>
    </row>
    <row r="459" spans="33:120" ht="15" hidden="1" customHeight="1">
      <c r="AG459"/>
      <c r="AH459" s="175"/>
      <c r="AI459" s="175"/>
      <c r="AJ459" s="175"/>
      <c r="AK459" s="175"/>
      <c r="AL459" s="179" t="str">
        <f t="shared" si="14"/>
        <v/>
      </c>
      <c r="AM459" s="172" t="str">
        <f t="shared" si="15"/>
        <v/>
      </c>
      <c r="AN459"/>
      <c r="AO459"/>
      <c r="AP459">
        <v>457</v>
      </c>
      <c r="AQ459"/>
      <c r="AR459"/>
      <c r="AS459"/>
      <c r="AT459"/>
      <c r="AU459"/>
      <c r="AV459"/>
      <c r="AW459"/>
      <c r="AX459"/>
      <c r="AY459"/>
      <c r="AZ459"/>
      <c r="BA459"/>
      <c r="BB459"/>
      <c r="BC459"/>
      <c r="BD459"/>
      <c r="BE459"/>
      <c r="BF459"/>
      <c r="BG459"/>
      <c r="BH459"/>
      <c r="BI459"/>
      <c r="BJ459" t="s">
        <v>5265</v>
      </c>
      <c r="BK459"/>
      <c r="BL459"/>
      <c r="BM459"/>
      <c r="BN459"/>
      <c r="BO459"/>
      <c r="BP459"/>
      <c r="BQ459"/>
      <c r="BR459"/>
      <c r="BS459"/>
      <c r="BT459"/>
      <c r="BU459"/>
      <c r="BV459"/>
      <c r="BW459"/>
      <c r="BX459"/>
      <c r="BY459"/>
      <c r="BZ459"/>
      <c r="CA459"/>
      <c r="CB459"/>
      <c r="CC459"/>
      <c r="CD459"/>
      <c r="CE459"/>
      <c r="CF459"/>
      <c r="CG459"/>
      <c r="CH459"/>
      <c r="CI459"/>
      <c r="CJ459"/>
      <c r="CK459"/>
      <c r="CL459"/>
      <c r="CM459"/>
      <c r="CN459"/>
      <c r="CO459"/>
      <c r="CP459"/>
      <c r="CQ459"/>
      <c r="CR459"/>
      <c r="CS459" t="s">
        <v>5266</v>
      </c>
      <c r="CT459"/>
      <c r="CU459"/>
      <c r="CV459"/>
      <c r="CW459"/>
      <c r="CX459"/>
      <c r="CY459"/>
      <c r="CZ459"/>
      <c r="DA459"/>
      <c r="DB459"/>
      <c r="DC459"/>
      <c r="DD459"/>
      <c r="DE459"/>
      <c r="DF459"/>
      <c r="DG459"/>
      <c r="DH459"/>
      <c r="DI459"/>
      <c r="DJ459"/>
      <c r="DK459"/>
      <c r="DL459"/>
      <c r="DM459"/>
      <c r="DN459"/>
      <c r="DO459"/>
      <c r="DP459"/>
    </row>
    <row r="460" spans="33:120" ht="15" hidden="1" customHeight="1">
      <c r="AG460"/>
      <c r="AH460" s="175"/>
      <c r="AI460" s="175"/>
      <c r="AJ460" s="175"/>
      <c r="AK460" s="175"/>
      <c r="AL460" s="179" t="str">
        <f t="shared" si="14"/>
        <v/>
      </c>
      <c r="AM460" s="172" t="str">
        <f t="shared" si="15"/>
        <v/>
      </c>
      <c r="AN460"/>
      <c r="AO460"/>
      <c r="AP460">
        <v>458</v>
      </c>
      <c r="AQ460"/>
      <c r="AR460"/>
      <c r="AS460"/>
      <c r="AT460"/>
      <c r="AU460"/>
      <c r="AV460"/>
      <c r="AW460"/>
      <c r="AX460"/>
      <c r="AY460"/>
      <c r="AZ460"/>
      <c r="BA460"/>
      <c r="BB460"/>
      <c r="BC460"/>
      <c r="BD460"/>
      <c r="BE460"/>
      <c r="BF460"/>
      <c r="BG460"/>
      <c r="BH460"/>
      <c r="BI460"/>
      <c r="BJ460" t="s">
        <v>5267</v>
      </c>
      <c r="BK460"/>
      <c r="BL460"/>
      <c r="BM460"/>
      <c r="BN460"/>
      <c r="BO460"/>
      <c r="BP460"/>
      <c r="BQ460"/>
      <c r="BR460"/>
      <c r="BS460"/>
      <c r="BT460"/>
      <c r="BU460"/>
      <c r="BV460"/>
      <c r="BW460"/>
      <c r="BX460"/>
      <c r="BY460"/>
      <c r="BZ460"/>
      <c r="CA460"/>
      <c r="CB460"/>
      <c r="CC460"/>
      <c r="CD460"/>
      <c r="CE460"/>
      <c r="CF460"/>
      <c r="CG460"/>
      <c r="CH460"/>
      <c r="CI460"/>
      <c r="CJ460"/>
      <c r="CK460"/>
      <c r="CL460"/>
      <c r="CM460"/>
      <c r="CN460"/>
      <c r="CO460"/>
      <c r="CP460"/>
      <c r="CQ460"/>
      <c r="CR460"/>
      <c r="CS460" t="s">
        <v>5268</v>
      </c>
      <c r="CT460"/>
      <c r="CU460"/>
      <c r="CV460"/>
      <c r="CW460"/>
      <c r="CX460"/>
      <c r="CY460"/>
      <c r="CZ460"/>
      <c r="DA460"/>
      <c r="DB460"/>
      <c r="DC460"/>
      <c r="DD460"/>
      <c r="DE460"/>
      <c r="DF460"/>
      <c r="DG460"/>
      <c r="DH460"/>
      <c r="DI460"/>
      <c r="DJ460"/>
      <c r="DK460"/>
      <c r="DL460"/>
      <c r="DM460"/>
      <c r="DN460"/>
      <c r="DO460"/>
      <c r="DP460"/>
    </row>
    <row r="461" spans="33:120" ht="15" hidden="1" customHeight="1">
      <c r="AG461"/>
      <c r="AH461" s="175"/>
      <c r="AI461" s="175"/>
      <c r="AJ461" s="175"/>
      <c r="AK461" s="175"/>
      <c r="AL461" s="179" t="str">
        <f t="shared" si="14"/>
        <v/>
      </c>
      <c r="AM461" s="172" t="str">
        <f t="shared" si="15"/>
        <v/>
      </c>
      <c r="AN461"/>
      <c r="AO461"/>
      <c r="AP461">
        <v>459</v>
      </c>
      <c r="AQ461"/>
      <c r="AR461"/>
      <c r="AS461"/>
      <c r="AT461"/>
      <c r="AU461"/>
      <c r="AV461"/>
      <c r="AW461"/>
      <c r="AX461"/>
      <c r="AY461"/>
      <c r="AZ461"/>
      <c r="BA461"/>
      <c r="BB461"/>
      <c r="BC461"/>
      <c r="BD461"/>
      <c r="BE461"/>
      <c r="BF461"/>
      <c r="BG461"/>
      <c r="BH461"/>
      <c r="BI461"/>
      <c r="BJ461" t="s">
        <v>5269</v>
      </c>
      <c r="BK461"/>
      <c r="BL461"/>
      <c r="BM461"/>
      <c r="BN461"/>
      <c r="BO461"/>
      <c r="BP461"/>
      <c r="BQ461"/>
      <c r="BR461"/>
      <c r="BS461"/>
      <c r="BT461"/>
      <c r="BU461"/>
      <c r="BV461"/>
      <c r="BW461"/>
      <c r="BX461"/>
      <c r="BY461"/>
      <c r="BZ461"/>
      <c r="CA461"/>
      <c r="CB461"/>
      <c r="CC461"/>
      <c r="CD461"/>
      <c r="CE461"/>
      <c r="CF461"/>
      <c r="CG461"/>
      <c r="CH461"/>
      <c r="CI461"/>
      <c r="CJ461"/>
      <c r="CK461"/>
      <c r="CL461"/>
      <c r="CM461"/>
      <c r="CN461"/>
      <c r="CO461"/>
      <c r="CP461"/>
      <c r="CQ461"/>
      <c r="CR461"/>
      <c r="CS461" t="s">
        <v>5270</v>
      </c>
      <c r="CT461"/>
      <c r="CU461"/>
      <c r="CV461"/>
      <c r="CW461"/>
      <c r="CX461"/>
      <c r="CY461"/>
      <c r="CZ461"/>
      <c r="DA461"/>
      <c r="DB461"/>
      <c r="DC461"/>
      <c r="DD461"/>
      <c r="DE461"/>
      <c r="DF461"/>
      <c r="DG461"/>
      <c r="DH461"/>
      <c r="DI461"/>
      <c r="DJ461"/>
      <c r="DK461"/>
      <c r="DL461"/>
      <c r="DM461"/>
      <c r="DN461"/>
      <c r="DO461"/>
      <c r="DP461"/>
    </row>
    <row r="462" spans="33:120" ht="15" hidden="1" customHeight="1">
      <c r="AG462"/>
      <c r="AH462" s="175"/>
      <c r="AI462" s="175"/>
      <c r="AJ462" s="175"/>
      <c r="AK462" s="175"/>
      <c r="AL462" s="179" t="str">
        <f t="shared" si="14"/>
        <v/>
      </c>
      <c r="AM462" s="172" t="str">
        <f t="shared" si="15"/>
        <v/>
      </c>
      <c r="AN462"/>
      <c r="AO462"/>
      <c r="AP462">
        <v>460</v>
      </c>
      <c r="AQ462"/>
      <c r="AR462"/>
      <c r="AS462"/>
      <c r="AT462"/>
      <c r="AU462"/>
      <c r="AV462"/>
      <c r="AW462"/>
      <c r="AX462"/>
      <c r="AY462"/>
      <c r="AZ462"/>
      <c r="BA462"/>
      <c r="BB462"/>
      <c r="BC462"/>
      <c r="BD462"/>
      <c r="BE462"/>
      <c r="BF462"/>
      <c r="BG462"/>
      <c r="BH462"/>
      <c r="BI462"/>
      <c r="BJ462" t="s">
        <v>5271</v>
      </c>
      <c r="BK462"/>
      <c r="BL462"/>
      <c r="BM462"/>
      <c r="BN462"/>
      <c r="BO462"/>
      <c r="BP462"/>
      <c r="BQ462"/>
      <c r="BR462"/>
      <c r="BS462"/>
      <c r="BT462"/>
      <c r="BU462"/>
      <c r="BV462"/>
      <c r="BW462"/>
      <c r="BX462"/>
      <c r="BY462"/>
      <c r="BZ462"/>
      <c r="CA462"/>
      <c r="CB462"/>
      <c r="CC462"/>
      <c r="CD462"/>
      <c r="CE462"/>
      <c r="CF462"/>
      <c r="CG462"/>
      <c r="CH462"/>
      <c r="CI462"/>
      <c r="CJ462"/>
      <c r="CK462"/>
      <c r="CL462"/>
      <c r="CM462"/>
      <c r="CN462"/>
      <c r="CO462"/>
      <c r="CP462"/>
      <c r="CQ462"/>
      <c r="CR462"/>
      <c r="CS462" t="s">
        <v>5272</v>
      </c>
      <c r="CT462"/>
      <c r="CU462"/>
      <c r="CV462"/>
      <c r="CW462"/>
      <c r="CX462"/>
      <c r="CY462"/>
      <c r="CZ462"/>
      <c r="DA462"/>
      <c r="DB462"/>
      <c r="DC462"/>
      <c r="DD462"/>
      <c r="DE462"/>
      <c r="DF462"/>
      <c r="DG462"/>
      <c r="DH462"/>
      <c r="DI462"/>
      <c r="DJ462"/>
      <c r="DK462"/>
      <c r="DL462"/>
      <c r="DM462"/>
      <c r="DN462"/>
      <c r="DO462"/>
      <c r="DP462"/>
    </row>
    <row r="463" spans="33:120" ht="15" hidden="1" customHeight="1">
      <c r="AG463"/>
      <c r="AH463" s="175"/>
      <c r="AI463" s="175"/>
      <c r="AJ463" s="175"/>
      <c r="AK463" s="175"/>
      <c r="AL463" s="179" t="str">
        <f t="shared" si="14"/>
        <v/>
      </c>
      <c r="AM463" s="172" t="str">
        <f t="shared" si="15"/>
        <v/>
      </c>
      <c r="AN463"/>
      <c r="AO463"/>
      <c r="AP463">
        <v>461</v>
      </c>
      <c r="AQ463"/>
      <c r="AR463"/>
      <c r="AS463"/>
      <c r="AT463"/>
      <c r="AU463"/>
      <c r="AV463"/>
      <c r="AW463"/>
      <c r="AX463"/>
      <c r="AY463"/>
      <c r="AZ463"/>
      <c r="BA463"/>
      <c r="BB463"/>
      <c r="BC463"/>
      <c r="BD463"/>
      <c r="BE463"/>
      <c r="BF463"/>
      <c r="BG463"/>
      <c r="BH463"/>
      <c r="BI463"/>
      <c r="BJ463" t="s">
        <v>5273</v>
      </c>
      <c r="BK463"/>
      <c r="BL463"/>
      <c r="BM463"/>
      <c r="BN463"/>
      <c r="BO463"/>
      <c r="BP463"/>
      <c r="BQ463"/>
      <c r="BR463"/>
      <c r="BS463"/>
      <c r="BT463"/>
      <c r="BU463"/>
      <c r="BV463"/>
      <c r="BW463"/>
      <c r="BX463"/>
      <c r="BY463"/>
      <c r="BZ463"/>
      <c r="CA463"/>
      <c r="CB463"/>
      <c r="CC463"/>
      <c r="CD463"/>
      <c r="CE463"/>
      <c r="CF463"/>
      <c r="CG463"/>
      <c r="CH463"/>
      <c r="CI463"/>
      <c r="CJ463"/>
      <c r="CK463"/>
      <c r="CL463"/>
      <c r="CM463"/>
      <c r="CN463"/>
      <c r="CO463"/>
      <c r="CP463"/>
      <c r="CQ463"/>
      <c r="CR463"/>
      <c r="CS463" t="s">
        <v>5274</v>
      </c>
      <c r="CT463"/>
      <c r="CU463"/>
      <c r="CV463"/>
      <c r="CW463"/>
      <c r="CX463"/>
      <c r="CY463"/>
      <c r="CZ463"/>
      <c r="DA463"/>
      <c r="DB463"/>
      <c r="DC463"/>
      <c r="DD463"/>
      <c r="DE463"/>
      <c r="DF463"/>
      <c r="DG463"/>
      <c r="DH463"/>
      <c r="DI463"/>
      <c r="DJ463"/>
      <c r="DK463"/>
      <c r="DL463"/>
      <c r="DM463"/>
      <c r="DN463"/>
      <c r="DO463"/>
      <c r="DP463"/>
    </row>
    <row r="464" spans="33:120" ht="15" hidden="1" customHeight="1">
      <c r="AG464"/>
      <c r="AH464" s="175"/>
      <c r="AI464" s="175"/>
      <c r="AJ464" s="175"/>
      <c r="AK464" s="175"/>
      <c r="AL464" s="179" t="str">
        <f t="shared" si="14"/>
        <v/>
      </c>
      <c r="AM464" s="172" t="str">
        <f t="shared" si="15"/>
        <v/>
      </c>
      <c r="AN464"/>
      <c r="AO464"/>
      <c r="AP464">
        <v>462</v>
      </c>
      <c r="AQ464"/>
      <c r="AR464"/>
      <c r="AS464"/>
      <c r="AT464"/>
      <c r="AU464"/>
      <c r="AV464"/>
      <c r="AW464"/>
      <c r="AX464"/>
      <c r="AY464"/>
      <c r="AZ464"/>
      <c r="BA464"/>
      <c r="BB464"/>
      <c r="BC464"/>
      <c r="BD464"/>
      <c r="BE464"/>
      <c r="BF464"/>
      <c r="BG464"/>
      <c r="BH464"/>
      <c r="BI464"/>
      <c r="BJ464" t="s">
        <v>5275</v>
      </c>
      <c r="BK464"/>
      <c r="BL464"/>
      <c r="BM464"/>
      <c r="BN464"/>
      <c r="BO464"/>
      <c r="BP464"/>
      <c r="BQ464"/>
      <c r="BR464"/>
      <c r="BS464"/>
      <c r="BT464"/>
      <c r="BU464"/>
      <c r="BV464"/>
      <c r="BW464"/>
      <c r="BX464"/>
      <c r="BY464"/>
      <c r="BZ464"/>
      <c r="CA464"/>
      <c r="CB464"/>
      <c r="CC464"/>
      <c r="CD464"/>
      <c r="CE464"/>
      <c r="CF464"/>
      <c r="CG464"/>
      <c r="CH464"/>
      <c r="CI464"/>
      <c r="CJ464"/>
      <c r="CK464"/>
      <c r="CL464"/>
      <c r="CM464"/>
      <c r="CN464"/>
      <c r="CO464"/>
      <c r="CP464"/>
      <c r="CQ464"/>
      <c r="CR464"/>
      <c r="CS464" t="s">
        <v>5276</v>
      </c>
      <c r="CT464"/>
      <c r="CU464"/>
      <c r="CV464"/>
      <c r="CW464"/>
      <c r="CX464"/>
      <c r="CY464"/>
      <c r="CZ464"/>
      <c r="DA464"/>
      <c r="DB464"/>
      <c r="DC464"/>
      <c r="DD464"/>
      <c r="DE464"/>
      <c r="DF464"/>
      <c r="DG464"/>
      <c r="DH464"/>
      <c r="DI464"/>
      <c r="DJ464"/>
      <c r="DK464"/>
      <c r="DL464"/>
      <c r="DM464"/>
      <c r="DN464"/>
      <c r="DO464"/>
      <c r="DP464"/>
    </row>
    <row r="465" spans="33:120" ht="15" hidden="1" customHeight="1">
      <c r="AG465"/>
      <c r="AH465" s="175"/>
      <c r="AI465" s="175"/>
      <c r="AJ465" s="175"/>
      <c r="AK465" s="175"/>
      <c r="AL465" s="179" t="str">
        <f t="shared" si="14"/>
        <v/>
      </c>
      <c r="AM465" s="172" t="str">
        <f t="shared" si="15"/>
        <v/>
      </c>
      <c r="AN465"/>
      <c r="AO465"/>
      <c r="AP465">
        <v>463</v>
      </c>
      <c r="AQ465"/>
      <c r="AR465"/>
      <c r="AS465"/>
      <c r="AT465"/>
      <c r="AU465"/>
      <c r="AV465"/>
      <c r="AW465"/>
      <c r="AX465"/>
      <c r="AY465"/>
      <c r="AZ465"/>
      <c r="BA465"/>
      <c r="BB465"/>
      <c r="BC465"/>
      <c r="BD465"/>
      <c r="BE465"/>
      <c r="BF465"/>
      <c r="BG465"/>
      <c r="BH465"/>
      <c r="BI465"/>
      <c r="BJ465" t="s">
        <v>5277</v>
      </c>
      <c r="BK465"/>
      <c r="BL465"/>
      <c r="BM465"/>
      <c r="BN465"/>
      <c r="BO465"/>
      <c r="BP465"/>
      <c r="BQ465"/>
      <c r="BR465"/>
      <c r="BS465"/>
      <c r="BT465"/>
      <c r="BU465"/>
      <c r="BV465"/>
      <c r="BW465"/>
      <c r="BX465"/>
      <c r="BY465"/>
      <c r="BZ465"/>
      <c r="CA465"/>
      <c r="CB465"/>
      <c r="CC465"/>
      <c r="CD465"/>
      <c r="CE465"/>
      <c r="CF465"/>
      <c r="CG465"/>
      <c r="CH465"/>
      <c r="CI465"/>
      <c r="CJ465"/>
      <c r="CK465"/>
      <c r="CL465"/>
      <c r="CM465"/>
      <c r="CN465"/>
      <c r="CO465"/>
      <c r="CP465"/>
      <c r="CQ465"/>
      <c r="CR465"/>
      <c r="CS465" t="s">
        <v>5278</v>
      </c>
      <c r="CT465"/>
      <c r="CU465"/>
      <c r="CV465"/>
      <c r="CW465"/>
      <c r="CX465"/>
      <c r="CY465"/>
      <c r="CZ465"/>
      <c r="DA465"/>
      <c r="DB465"/>
      <c r="DC465"/>
      <c r="DD465"/>
      <c r="DE465"/>
      <c r="DF465"/>
      <c r="DG465"/>
      <c r="DH465"/>
      <c r="DI465"/>
      <c r="DJ465"/>
      <c r="DK465"/>
      <c r="DL465"/>
      <c r="DM465"/>
      <c r="DN465"/>
      <c r="DO465"/>
      <c r="DP465"/>
    </row>
    <row r="466" spans="33:120" ht="15" hidden="1" customHeight="1">
      <c r="AG466"/>
      <c r="AH466" s="175"/>
      <c r="AI466" s="175"/>
      <c r="AJ466" s="175"/>
      <c r="AK466" s="175"/>
      <c r="AL466" s="179" t="str">
        <f t="shared" si="14"/>
        <v/>
      </c>
      <c r="AM466" s="172" t="str">
        <f t="shared" si="15"/>
        <v/>
      </c>
      <c r="AN466"/>
      <c r="AO466"/>
      <c r="AP466">
        <v>464</v>
      </c>
      <c r="AQ466"/>
      <c r="AR466"/>
      <c r="AS466"/>
      <c r="AT466"/>
      <c r="AU466"/>
      <c r="AV466"/>
      <c r="AW466"/>
      <c r="AX466"/>
      <c r="AY466"/>
      <c r="AZ466"/>
      <c r="BA466"/>
      <c r="BB466"/>
      <c r="BC466"/>
      <c r="BD466"/>
      <c r="BE466"/>
      <c r="BF466"/>
      <c r="BG466"/>
      <c r="BH466"/>
      <c r="BI466"/>
      <c r="BJ466" t="s">
        <v>5279</v>
      </c>
      <c r="BK466"/>
      <c r="BL466"/>
      <c r="BM466"/>
      <c r="BN466"/>
      <c r="BO466"/>
      <c r="BP466"/>
      <c r="BQ466"/>
      <c r="BR466"/>
      <c r="BS466"/>
      <c r="BT466"/>
      <c r="BU466"/>
      <c r="BV466"/>
      <c r="BW466"/>
      <c r="BX466"/>
      <c r="BY466"/>
      <c r="BZ466"/>
      <c r="CA466"/>
      <c r="CB466"/>
      <c r="CC466"/>
      <c r="CD466"/>
      <c r="CE466"/>
      <c r="CF466"/>
      <c r="CG466"/>
      <c r="CH466"/>
      <c r="CI466"/>
      <c r="CJ466"/>
      <c r="CK466"/>
      <c r="CL466"/>
      <c r="CM466"/>
      <c r="CN466"/>
      <c r="CO466"/>
      <c r="CP466"/>
      <c r="CQ466"/>
      <c r="CR466"/>
      <c r="CS466" t="s">
        <v>5280</v>
      </c>
      <c r="CT466"/>
      <c r="CU466"/>
      <c r="CV466"/>
      <c r="CW466"/>
      <c r="CX466"/>
      <c r="CY466"/>
      <c r="CZ466"/>
      <c r="DA466"/>
      <c r="DB466"/>
      <c r="DC466"/>
      <c r="DD466"/>
      <c r="DE466"/>
      <c r="DF466"/>
      <c r="DG466"/>
      <c r="DH466"/>
      <c r="DI466"/>
      <c r="DJ466"/>
      <c r="DK466"/>
      <c r="DL466"/>
      <c r="DM466"/>
      <c r="DN466"/>
      <c r="DO466"/>
      <c r="DP466"/>
    </row>
    <row r="467" spans="33:120" ht="15" hidden="1" customHeight="1">
      <c r="AG467"/>
      <c r="AH467" s="175"/>
      <c r="AI467" s="175"/>
      <c r="AJ467" s="175"/>
      <c r="AK467" s="175"/>
      <c r="AL467" s="179" t="str">
        <f t="shared" si="14"/>
        <v/>
      </c>
      <c r="AM467" s="172" t="str">
        <f t="shared" si="15"/>
        <v/>
      </c>
      <c r="AN467"/>
      <c r="AO467"/>
      <c r="AP467">
        <v>465</v>
      </c>
      <c r="AQ467"/>
      <c r="AR467"/>
      <c r="AS467"/>
      <c r="AT467"/>
      <c r="AU467"/>
      <c r="AV467"/>
      <c r="AW467"/>
      <c r="AX467"/>
      <c r="AY467"/>
      <c r="AZ467"/>
      <c r="BA467"/>
      <c r="BB467"/>
      <c r="BC467"/>
      <c r="BD467"/>
      <c r="BE467"/>
      <c r="BF467"/>
      <c r="BG467"/>
      <c r="BH467"/>
      <c r="BI467"/>
      <c r="BJ467" t="s">
        <v>5281</v>
      </c>
      <c r="BK467"/>
      <c r="BL467"/>
      <c r="BM467"/>
      <c r="BN467"/>
      <c r="BO467"/>
      <c r="BP467"/>
      <c r="BQ467"/>
      <c r="BR467"/>
      <c r="BS467"/>
      <c r="BT467"/>
      <c r="BU467"/>
      <c r="BV467"/>
      <c r="BW467"/>
      <c r="BX467"/>
      <c r="BY467"/>
      <c r="BZ467"/>
      <c r="CA467"/>
      <c r="CB467"/>
      <c r="CC467"/>
      <c r="CD467"/>
      <c r="CE467"/>
      <c r="CF467"/>
      <c r="CG467"/>
      <c r="CH467"/>
      <c r="CI467"/>
      <c r="CJ467"/>
      <c r="CK467"/>
      <c r="CL467"/>
      <c r="CM467"/>
      <c r="CN467"/>
      <c r="CO467"/>
      <c r="CP467"/>
      <c r="CQ467"/>
      <c r="CR467"/>
      <c r="CS467" t="s">
        <v>5282</v>
      </c>
      <c r="CT467"/>
      <c r="CU467"/>
      <c r="CV467"/>
      <c r="CW467"/>
      <c r="CX467"/>
      <c r="CY467"/>
      <c r="CZ467"/>
      <c r="DA467"/>
      <c r="DB467"/>
      <c r="DC467"/>
      <c r="DD467"/>
      <c r="DE467"/>
      <c r="DF467"/>
      <c r="DG467"/>
      <c r="DH467"/>
      <c r="DI467"/>
      <c r="DJ467"/>
      <c r="DK467"/>
      <c r="DL467"/>
      <c r="DM467"/>
      <c r="DN467"/>
      <c r="DO467"/>
      <c r="DP467"/>
    </row>
    <row r="468" spans="33:120" ht="15" hidden="1" customHeight="1">
      <c r="AG468"/>
      <c r="AH468" s="175"/>
      <c r="AI468" s="175"/>
      <c r="AJ468" s="175"/>
      <c r="AK468" s="175"/>
      <c r="AL468" s="179" t="str">
        <f t="shared" si="14"/>
        <v/>
      </c>
      <c r="AM468" s="172" t="str">
        <f t="shared" si="15"/>
        <v/>
      </c>
      <c r="AN468"/>
      <c r="AO468"/>
      <c r="AP468">
        <v>466</v>
      </c>
      <c r="AQ468"/>
      <c r="AR468"/>
      <c r="AS468"/>
      <c r="AT468"/>
      <c r="AU468"/>
      <c r="AV468"/>
      <c r="AW468"/>
      <c r="AX468"/>
      <c r="AY468"/>
      <c r="AZ468"/>
      <c r="BA468"/>
      <c r="BB468"/>
      <c r="BC468"/>
      <c r="BD468"/>
      <c r="BE468"/>
      <c r="BF468"/>
      <c r="BG468"/>
      <c r="BH468"/>
      <c r="BI468"/>
      <c r="BJ468" t="s">
        <v>5283</v>
      </c>
      <c r="BK468"/>
      <c r="BL468"/>
      <c r="BM468"/>
      <c r="BN468"/>
      <c r="BO468"/>
      <c r="BP468"/>
      <c r="BQ468"/>
      <c r="BR468"/>
      <c r="BS468"/>
      <c r="BT468"/>
      <c r="BU468"/>
      <c r="BV468"/>
      <c r="BW468"/>
      <c r="BX468"/>
      <c r="BY468"/>
      <c r="BZ468"/>
      <c r="CA468"/>
      <c r="CB468"/>
      <c r="CC468"/>
      <c r="CD468"/>
      <c r="CE468"/>
      <c r="CF468"/>
      <c r="CG468"/>
      <c r="CH468"/>
      <c r="CI468"/>
      <c r="CJ468"/>
      <c r="CK468"/>
      <c r="CL468"/>
      <c r="CM468"/>
      <c r="CN468"/>
      <c r="CO468"/>
      <c r="CP468"/>
      <c r="CQ468"/>
      <c r="CR468"/>
      <c r="CS468" t="s">
        <v>5284</v>
      </c>
      <c r="CT468"/>
      <c r="CU468"/>
      <c r="CV468"/>
      <c r="CW468"/>
      <c r="CX468"/>
      <c r="CY468"/>
      <c r="CZ468"/>
      <c r="DA468"/>
      <c r="DB468"/>
      <c r="DC468"/>
      <c r="DD468"/>
      <c r="DE468"/>
      <c r="DF468"/>
      <c r="DG468"/>
      <c r="DH468"/>
      <c r="DI468"/>
      <c r="DJ468"/>
      <c r="DK468"/>
      <c r="DL468"/>
      <c r="DM468"/>
      <c r="DN468"/>
      <c r="DO468"/>
      <c r="DP468"/>
    </row>
    <row r="469" spans="33:120" ht="15" hidden="1" customHeight="1">
      <c r="AG469"/>
      <c r="AH469" s="60"/>
      <c r="AI469" s="60"/>
      <c r="AJ469" s="60"/>
      <c r="AK469" s="60"/>
      <c r="AL469" s="179" t="str">
        <f t="shared" si="14"/>
        <v/>
      </c>
      <c r="AM469" s="172" t="str">
        <f t="shared" si="15"/>
        <v/>
      </c>
      <c r="AN469"/>
      <c r="AO469"/>
      <c r="AP469">
        <v>467</v>
      </c>
      <c r="AQ469"/>
      <c r="AR469"/>
      <c r="AS469"/>
      <c r="AT469"/>
      <c r="AU469"/>
      <c r="AV469"/>
      <c r="AW469"/>
      <c r="AX469"/>
      <c r="AY469"/>
      <c r="AZ469"/>
      <c r="BA469"/>
      <c r="BB469"/>
      <c r="BC469"/>
      <c r="BD469"/>
      <c r="BE469"/>
      <c r="BF469"/>
      <c r="BG469"/>
      <c r="BH469"/>
      <c r="BI469"/>
      <c r="BJ469" t="s">
        <v>5285</v>
      </c>
      <c r="BK469"/>
      <c r="BL469"/>
      <c r="BM469"/>
      <c r="BN469"/>
      <c r="BO469"/>
      <c r="BP469"/>
      <c r="BQ469"/>
      <c r="BR469"/>
      <c r="BS469"/>
      <c r="BT469"/>
      <c r="BU469"/>
      <c r="BV469"/>
      <c r="BW469"/>
      <c r="BX469"/>
      <c r="BY469"/>
      <c r="BZ469"/>
      <c r="CA469"/>
      <c r="CB469"/>
      <c r="CC469"/>
      <c r="CD469"/>
      <c r="CE469"/>
      <c r="CF469"/>
      <c r="CG469"/>
      <c r="CH469"/>
      <c r="CI469"/>
      <c r="CJ469"/>
      <c r="CK469"/>
      <c r="CL469"/>
      <c r="CM469"/>
      <c r="CN469"/>
      <c r="CO469"/>
      <c r="CP469"/>
      <c r="CQ469"/>
      <c r="CR469"/>
      <c r="CS469" t="s">
        <v>5286</v>
      </c>
      <c r="CT469"/>
      <c r="CU469"/>
      <c r="CV469"/>
      <c r="CW469"/>
      <c r="CX469"/>
      <c r="CY469"/>
      <c r="CZ469"/>
      <c r="DA469"/>
      <c r="DB469"/>
      <c r="DC469"/>
      <c r="DD469"/>
      <c r="DE469"/>
      <c r="DF469"/>
      <c r="DG469"/>
      <c r="DH469"/>
      <c r="DI469"/>
      <c r="DJ469"/>
      <c r="DK469"/>
      <c r="DL469"/>
      <c r="DM469"/>
      <c r="DN469"/>
      <c r="DO469"/>
      <c r="DP469"/>
    </row>
    <row r="470" spans="33:120" ht="15" hidden="1" customHeight="1">
      <c r="AG470"/>
      <c r="AH470" s="175"/>
      <c r="AI470" s="175"/>
      <c r="AJ470" s="175"/>
      <c r="AK470" s="175"/>
      <c r="AL470" s="179" t="str">
        <f t="shared" si="14"/>
        <v/>
      </c>
      <c r="AM470" s="172" t="str">
        <f t="shared" si="15"/>
        <v/>
      </c>
      <c r="AN470"/>
      <c r="AO470"/>
      <c r="AP470">
        <v>468</v>
      </c>
      <c r="AQ470"/>
      <c r="AR470"/>
      <c r="AS470"/>
      <c r="AT470"/>
      <c r="AU470"/>
      <c r="AV470"/>
      <c r="AW470"/>
      <c r="AX470"/>
      <c r="AY470"/>
      <c r="AZ470"/>
      <c r="BA470"/>
      <c r="BB470"/>
      <c r="BC470"/>
      <c r="BD470"/>
      <c r="BE470"/>
      <c r="BF470"/>
      <c r="BG470"/>
      <c r="BH470"/>
      <c r="BI470"/>
      <c r="BJ470" t="s">
        <v>5287</v>
      </c>
      <c r="BK470"/>
      <c r="BL470"/>
      <c r="BM470"/>
      <c r="BN470"/>
      <c r="BO470"/>
      <c r="BP470"/>
      <c r="BQ470"/>
      <c r="BR470"/>
      <c r="BS470"/>
      <c r="BT470"/>
      <c r="BU470"/>
      <c r="BV470"/>
      <c r="BW470"/>
      <c r="BX470"/>
      <c r="BY470"/>
      <c r="BZ470"/>
      <c r="CA470"/>
      <c r="CB470"/>
      <c r="CC470"/>
      <c r="CD470"/>
      <c r="CE470"/>
      <c r="CF470"/>
      <c r="CG470"/>
      <c r="CH470"/>
      <c r="CI470"/>
      <c r="CJ470"/>
      <c r="CK470"/>
      <c r="CL470"/>
      <c r="CM470"/>
      <c r="CN470"/>
      <c r="CO470"/>
      <c r="CP470"/>
      <c r="CQ470"/>
      <c r="CR470"/>
      <c r="CS470" t="s">
        <v>5288</v>
      </c>
      <c r="CT470"/>
      <c r="CU470"/>
      <c r="CV470"/>
      <c r="CW470"/>
      <c r="CX470"/>
      <c r="CY470"/>
      <c r="CZ470"/>
      <c r="DA470"/>
      <c r="DB470"/>
      <c r="DC470"/>
      <c r="DD470"/>
      <c r="DE470"/>
      <c r="DF470"/>
      <c r="DG470"/>
      <c r="DH470"/>
      <c r="DI470"/>
      <c r="DJ470"/>
      <c r="DK470"/>
      <c r="DL470"/>
      <c r="DM470"/>
      <c r="DN470"/>
      <c r="DO470"/>
      <c r="DP470"/>
    </row>
    <row r="471" spans="33:120" ht="15" hidden="1" customHeight="1">
      <c r="AG471"/>
      <c r="AH471" s="175"/>
      <c r="AI471" s="175"/>
      <c r="AJ471" s="175"/>
      <c r="AK471" s="175"/>
      <c r="AL471" s="179" t="str">
        <f t="shared" si="14"/>
        <v/>
      </c>
      <c r="AM471" s="172" t="str">
        <f t="shared" si="15"/>
        <v/>
      </c>
      <c r="AN471"/>
      <c r="AO471"/>
      <c r="AP471">
        <v>469</v>
      </c>
      <c r="AQ471"/>
      <c r="AR471"/>
      <c r="AS471"/>
      <c r="AT471"/>
      <c r="AU471"/>
      <c r="AV471"/>
      <c r="AW471"/>
      <c r="AX471"/>
      <c r="AY471"/>
      <c r="AZ471"/>
      <c r="BA471"/>
      <c r="BB471"/>
      <c r="BC471"/>
      <c r="BD471"/>
      <c r="BE471"/>
      <c r="BF471"/>
      <c r="BG471"/>
      <c r="BH471"/>
      <c r="BI471"/>
      <c r="BJ471" t="s">
        <v>5289</v>
      </c>
      <c r="BK471"/>
      <c r="BL471"/>
      <c r="BM471"/>
      <c r="BN471"/>
      <c r="BO471"/>
      <c r="BP471"/>
      <c r="BQ471"/>
      <c r="BR471"/>
      <c r="BS471"/>
      <c r="BT471"/>
      <c r="BU471"/>
      <c r="BV471"/>
      <c r="BW471"/>
      <c r="BX471"/>
      <c r="BY471"/>
      <c r="BZ471"/>
      <c r="CA471"/>
      <c r="CB471"/>
      <c r="CC471"/>
      <c r="CD471"/>
      <c r="CE471"/>
      <c r="CF471"/>
      <c r="CG471"/>
      <c r="CH471"/>
      <c r="CI471"/>
      <c r="CJ471"/>
      <c r="CK471"/>
      <c r="CL471"/>
      <c r="CM471"/>
      <c r="CN471"/>
      <c r="CO471"/>
      <c r="CP471"/>
      <c r="CQ471"/>
      <c r="CR471"/>
      <c r="CS471" t="s">
        <v>5290</v>
      </c>
      <c r="CT471"/>
      <c r="CU471"/>
      <c r="CV471"/>
      <c r="CW471"/>
      <c r="CX471"/>
      <c r="CY471"/>
      <c r="CZ471"/>
      <c r="DA471"/>
      <c r="DB471"/>
      <c r="DC471"/>
      <c r="DD471"/>
      <c r="DE471"/>
      <c r="DF471"/>
      <c r="DG471"/>
      <c r="DH471"/>
      <c r="DI471"/>
      <c r="DJ471"/>
      <c r="DK471"/>
      <c r="DL471"/>
      <c r="DM471"/>
      <c r="DN471"/>
      <c r="DO471"/>
      <c r="DP471"/>
    </row>
    <row r="472" spans="33:120" ht="15" hidden="1" customHeight="1">
      <c r="AG472"/>
      <c r="AH472" s="175"/>
      <c r="AI472" s="175"/>
      <c r="AJ472" s="175"/>
      <c r="AK472" s="175"/>
      <c r="AL472" s="179" t="str">
        <f t="shared" si="14"/>
        <v/>
      </c>
      <c r="AM472" s="172" t="str">
        <f t="shared" si="15"/>
        <v/>
      </c>
      <c r="AN472"/>
      <c r="AO472"/>
      <c r="AP472">
        <v>470</v>
      </c>
      <c r="AQ472"/>
      <c r="AR472"/>
      <c r="AS472"/>
      <c r="AT472"/>
      <c r="AU472"/>
      <c r="AV472"/>
      <c r="AW472"/>
      <c r="AX472"/>
      <c r="AY472"/>
      <c r="AZ472"/>
      <c r="BA472"/>
      <c r="BB472"/>
      <c r="BC472"/>
      <c r="BD472"/>
      <c r="BE472"/>
      <c r="BF472"/>
      <c r="BG472"/>
      <c r="BH472"/>
      <c r="BI472"/>
      <c r="BJ472" t="s">
        <v>5291</v>
      </c>
      <c r="BK472"/>
      <c r="BL472"/>
      <c r="BM472"/>
      <c r="BN472"/>
      <c r="BO472"/>
      <c r="BP472"/>
      <c r="BQ472"/>
      <c r="BR472"/>
      <c r="BS472"/>
      <c r="BT472"/>
      <c r="BU472"/>
      <c r="BV472"/>
      <c r="BW472"/>
      <c r="BX472"/>
      <c r="BY472"/>
      <c r="BZ472"/>
      <c r="CA472"/>
      <c r="CB472"/>
      <c r="CC472"/>
      <c r="CD472"/>
      <c r="CE472"/>
      <c r="CF472"/>
      <c r="CG472"/>
      <c r="CH472"/>
      <c r="CI472"/>
      <c r="CJ472"/>
      <c r="CK472"/>
      <c r="CL472"/>
      <c r="CM472"/>
      <c r="CN472"/>
      <c r="CO472"/>
      <c r="CP472"/>
      <c r="CQ472"/>
      <c r="CR472"/>
      <c r="CS472" t="s">
        <v>5292</v>
      </c>
      <c r="CT472"/>
      <c r="CU472"/>
      <c r="CV472"/>
      <c r="CW472"/>
      <c r="CX472"/>
      <c r="CY472"/>
      <c r="CZ472"/>
      <c r="DA472"/>
      <c r="DB472"/>
      <c r="DC472"/>
      <c r="DD472"/>
      <c r="DE472"/>
      <c r="DF472"/>
      <c r="DG472"/>
      <c r="DH472"/>
      <c r="DI472"/>
      <c r="DJ472"/>
      <c r="DK472"/>
      <c r="DL472"/>
      <c r="DM472"/>
      <c r="DN472"/>
      <c r="DO472"/>
      <c r="DP472"/>
    </row>
    <row r="473" spans="33:120" ht="15" hidden="1" customHeight="1">
      <c r="AG473"/>
      <c r="AH473" s="175"/>
      <c r="AI473" s="175"/>
      <c r="AJ473" s="175"/>
      <c r="AK473" s="175"/>
      <c r="AL473" s="179" t="str">
        <f t="shared" si="14"/>
        <v/>
      </c>
      <c r="AM473" s="172" t="str">
        <f t="shared" si="15"/>
        <v/>
      </c>
      <c r="AN473"/>
      <c r="AO473"/>
      <c r="AP473">
        <v>471</v>
      </c>
      <c r="AQ473"/>
      <c r="AR473"/>
      <c r="AS473"/>
      <c r="AT473"/>
      <c r="AU473"/>
      <c r="AV473"/>
      <c r="AW473"/>
      <c r="AX473"/>
      <c r="AY473"/>
      <c r="AZ473"/>
      <c r="BA473"/>
      <c r="BB473"/>
      <c r="BC473"/>
      <c r="BD473"/>
      <c r="BE473"/>
      <c r="BF473"/>
      <c r="BG473"/>
      <c r="BH473"/>
      <c r="BI473"/>
      <c r="BJ473" t="s">
        <v>5293</v>
      </c>
      <c r="BK473"/>
      <c r="BL473"/>
      <c r="BM473"/>
      <c r="BN473"/>
      <c r="BO473"/>
      <c r="BP473"/>
      <c r="BQ473"/>
      <c r="BR473"/>
      <c r="BS473"/>
      <c r="BT473"/>
      <c r="BU473"/>
      <c r="BV473"/>
      <c r="BW473"/>
      <c r="BX473"/>
      <c r="BY473"/>
      <c r="BZ473"/>
      <c r="CA473"/>
      <c r="CB473"/>
      <c r="CC473"/>
      <c r="CD473"/>
      <c r="CE473"/>
      <c r="CF473"/>
      <c r="CG473"/>
      <c r="CH473"/>
      <c r="CI473"/>
      <c r="CJ473"/>
      <c r="CK473"/>
      <c r="CL473"/>
      <c r="CM473"/>
      <c r="CN473"/>
      <c r="CO473"/>
      <c r="CP473"/>
      <c r="CQ473"/>
      <c r="CR473"/>
      <c r="CS473" t="s">
        <v>5294</v>
      </c>
      <c r="CT473"/>
      <c r="CU473"/>
      <c r="CV473"/>
      <c r="CW473"/>
      <c r="CX473"/>
      <c r="CY473"/>
      <c r="CZ473"/>
      <c r="DA473"/>
      <c r="DB473"/>
      <c r="DC473"/>
      <c r="DD473"/>
      <c r="DE473"/>
      <c r="DF473"/>
      <c r="DG473"/>
      <c r="DH473"/>
      <c r="DI473"/>
      <c r="DJ473"/>
      <c r="DK473"/>
      <c r="DL473"/>
      <c r="DM473"/>
      <c r="DN473"/>
      <c r="DO473"/>
      <c r="DP473"/>
    </row>
    <row r="474" spans="33:120" ht="15" hidden="1" customHeight="1">
      <c r="AG474"/>
      <c r="AH474" s="175"/>
      <c r="AI474" s="175"/>
      <c r="AJ474" s="175"/>
      <c r="AK474" s="175"/>
      <c r="AL474" s="179" t="str">
        <f t="shared" si="14"/>
        <v/>
      </c>
      <c r="AM474" s="172" t="str">
        <f t="shared" si="15"/>
        <v/>
      </c>
      <c r="AN474"/>
      <c r="AO474"/>
      <c r="AP474">
        <v>472</v>
      </c>
      <c r="AQ474"/>
      <c r="AR474"/>
      <c r="AS474"/>
      <c r="AT474"/>
      <c r="AU474"/>
      <c r="AV474"/>
      <c r="AW474"/>
      <c r="AX474"/>
      <c r="AY474"/>
      <c r="AZ474"/>
      <c r="BA474"/>
      <c r="BB474"/>
      <c r="BC474"/>
      <c r="BD474"/>
      <c r="BE474"/>
      <c r="BF474"/>
      <c r="BG474"/>
      <c r="BH474"/>
      <c r="BI474"/>
      <c r="BJ474" t="s">
        <v>5295</v>
      </c>
      <c r="BK474"/>
      <c r="BL474"/>
      <c r="BM474"/>
      <c r="BN474"/>
      <c r="BO474"/>
      <c r="BP474"/>
      <c r="BQ474"/>
      <c r="BR474"/>
      <c r="BS474"/>
      <c r="BT474"/>
      <c r="BU474"/>
      <c r="BV474"/>
      <c r="BW474"/>
      <c r="BX474"/>
      <c r="BY474"/>
      <c r="BZ474"/>
      <c r="CA474"/>
      <c r="CB474"/>
      <c r="CC474"/>
      <c r="CD474"/>
      <c r="CE474"/>
      <c r="CF474"/>
      <c r="CG474"/>
      <c r="CH474"/>
      <c r="CI474"/>
      <c r="CJ474"/>
      <c r="CK474"/>
      <c r="CL474"/>
      <c r="CM474"/>
      <c r="CN474"/>
      <c r="CO474"/>
      <c r="CP474"/>
      <c r="CQ474"/>
      <c r="CR474"/>
      <c r="CS474" t="s">
        <v>5296</v>
      </c>
      <c r="CT474"/>
      <c r="CU474"/>
      <c r="CV474"/>
      <c r="CW474"/>
      <c r="CX474"/>
      <c r="CY474"/>
      <c r="CZ474"/>
      <c r="DA474"/>
      <c r="DB474"/>
      <c r="DC474"/>
      <c r="DD474"/>
      <c r="DE474"/>
      <c r="DF474"/>
      <c r="DG474"/>
      <c r="DH474"/>
      <c r="DI474"/>
      <c r="DJ474"/>
      <c r="DK474"/>
      <c r="DL474"/>
      <c r="DM474"/>
      <c r="DN474"/>
      <c r="DO474"/>
      <c r="DP474"/>
    </row>
    <row r="475" spans="33:120" ht="15" hidden="1" customHeight="1">
      <c r="AG475"/>
      <c r="AH475" s="175"/>
      <c r="AI475" s="175"/>
      <c r="AJ475" s="175"/>
      <c r="AK475" s="175"/>
      <c r="AL475" s="179" t="str">
        <f t="shared" si="14"/>
        <v/>
      </c>
      <c r="AM475" s="172" t="str">
        <f t="shared" si="15"/>
        <v/>
      </c>
      <c r="AN475"/>
      <c r="AO475"/>
      <c r="AP475">
        <v>473</v>
      </c>
      <c r="AQ475"/>
      <c r="AR475"/>
      <c r="AS475"/>
      <c r="AT475"/>
      <c r="AU475"/>
      <c r="AV475"/>
      <c r="AW475"/>
      <c r="AX475"/>
      <c r="AY475"/>
      <c r="AZ475"/>
      <c r="BA475"/>
      <c r="BB475"/>
      <c r="BC475"/>
      <c r="BD475"/>
      <c r="BE475"/>
      <c r="BF475"/>
      <c r="BG475"/>
      <c r="BH475"/>
      <c r="BI475"/>
      <c r="BJ475" t="s">
        <v>5297</v>
      </c>
      <c r="BK475"/>
      <c r="BL475"/>
      <c r="BM475"/>
      <c r="BN475"/>
      <c r="BO475"/>
      <c r="BP475"/>
      <c r="BQ475"/>
      <c r="BR475"/>
      <c r="BS475"/>
      <c r="BT475"/>
      <c r="BU475"/>
      <c r="BV475"/>
      <c r="BW475"/>
      <c r="BX475"/>
      <c r="BY475"/>
      <c r="BZ475"/>
      <c r="CA475"/>
      <c r="CB475"/>
      <c r="CC475"/>
      <c r="CD475"/>
      <c r="CE475"/>
      <c r="CF475"/>
      <c r="CG475"/>
      <c r="CH475"/>
      <c r="CI475"/>
      <c r="CJ475"/>
      <c r="CK475"/>
      <c r="CL475"/>
      <c r="CM475"/>
      <c r="CN475"/>
      <c r="CO475"/>
      <c r="CP475"/>
      <c r="CQ475"/>
      <c r="CR475"/>
      <c r="CS475" t="s">
        <v>5298</v>
      </c>
      <c r="CT475"/>
      <c r="CU475"/>
      <c r="CV475"/>
      <c r="CW475"/>
      <c r="CX475"/>
      <c r="CY475"/>
      <c r="CZ475"/>
      <c r="DA475"/>
      <c r="DB475"/>
      <c r="DC475"/>
      <c r="DD475"/>
      <c r="DE475"/>
      <c r="DF475"/>
      <c r="DG475"/>
      <c r="DH475"/>
      <c r="DI475"/>
      <c r="DJ475"/>
      <c r="DK475"/>
      <c r="DL475"/>
      <c r="DM475"/>
      <c r="DN475"/>
      <c r="DO475"/>
      <c r="DP475"/>
    </row>
    <row r="476" spans="33:120" ht="15" hidden="1" customHeight="1">
      <c r="AG476"/>
      <c r="AH476" s="175"/>
      <c r="AI476" s="175"/>
      <c r="AJ476" s="175"/>
      <c r="AK476" s="175"/>
      <c r="AL476" s="179" t="str">
        <f t="shared" si="14"/>
        <v/>
      </c>
      <c r="AM476" s="172" t="str">
        <f t="shared" si="15"/>
        <v/>
      </c>
      <c r="AN476"/>
      <c r="AO476"/>
      <c r="AP476">
        <v>474</v>
      </c>
      <c r="AQ476"/>
      <c r="AR476"/>
      <c r="AS476"/>
      <c r="AT476"/>
      <c r="AU476"/>
      <c r="AV476"/>
      <c r="AW476"/>
      <c r="AX476"/>
      <c r="AY476"/>
      <c r="AZ476"/>
      <c r="BA476"/>
      <c r="BB476"/>
      <c r="BC476"/>
      <c r="BD476"/>
      <c r="BE476"/>
      <c r="BF476"/>
      <c r="BG476"/>
      <c r="BH476"/>
      <c r="BI476"/>
      <c r="BJ476" t="s">
        <v>5299</v>
      </c>
      <c r="BK476"/>
      <c r="BL476"/>
      <c r="BM476"/>
      <c r="BN476"/>
      <c r="BO476"/>
      <c r="BP476"/>
      <c r="BQ476"/>
      <c r="BR476"/>
      <c r="BS476"/>
      <c r="BT476"/>
      <c r="BU476"/>
      <c r="BV476"/>
      <c r="BW476"/>
      <c r="BX476"/>
      <c r="BY476"/>
      <c r="BZ476"/>
      <c r="CA476"/>
      <c r="CB476"/>
      <c r="CC476"/>
      <c r="CD476"/>
      <c r="CE476"/>
      <c r="CF476"/>
      <c r="CG476"/>
      <c r="CH476"/>
      <c r="CI476"/>
      <c r="CJ476"/>
      <c r="CK476"/>
      <c r="CL476"/>
      <c r="CM476"/>
      <c r="CN476"/>
      <c r="CO476"/>
      <c r="CP476"/>
      <c r="CQ476"/>
      <c r="CR476"/>
      <c r="CS476" t="s">
        <v>5300</v>
      </c>
      <c r="CT476"/>
      <c r="CU476"/>
      <c r="CV476"/>
      <c r="CW476"/>
      <c r="CX476"/>
      <c r="CY476"/>
      <c r="CZ476"/>
      <c r="DA476"/>
      <c r="DB476"/>
      <c r="DC476"/>
      <c r="DD476"/>
      <c r="DE476"/>
      <c r="DF476"/>
      <c r="DG476"/>
      <c r="DH476"/>
      <c r="DI476"/>
      <c r="DJ476"/>
      <c r="DK476"/>
      <c r="DL476"/>
      <c r="DM476"/>
      <c r="DN476"/>
      <c r="DO476"/>
      <c r="DP476"/>
    </row>
    <row r="477" spans="33:120" ht="15" hidden="1" customHeight="1">
      <c r="AG477"/>
      <c r="AH477" s="175"/>
      <c r="AI477" s="175"/>
      <c r="AJ477" s="175"/>
      <c r="AK477" s="175"/>
      <c r="AL477" s="179" t="str">
        <f t="shared" si="14"/>
        <v/>
      </c>
      <c r="AM477" s="172" t="str">
        <f t="shared" si="15"/>
        <v/>
      </c>
      <c r="AN477"/>
      <c r="AO477"/>
      <c r="AP477">
        <v>475</v>
      </c>
      <c r="AQ477"/>
      <c r="AR477"/>
      <c r="AS477"/>
      <c r="AT477"/>
      <c r="AU477"/>
      <c r="AV477"/>
      <c r="AW477"/>
      <c r="AX477"/>
      <c r="AY477"/>
      <c r="AZ477"/>
      <c r="BA477"/>
      <c r="BB477"/>
      <c r="BC477"/>
      <c r="BD477"/>
      <c r="BE477"/>
      <c r="BF477"/>
      <c r="BG477"/>
      <c r="BH477"/>
      <c r="BI477"/>
      <c r="BJ477" t="s">
        <v>5301</v>
      </c>
      <c r="BK477"/>
      <c r="BL477"/>
      <c r="BM477"/>
      <c r="BN477"/>
      <c r="BO477"/>
      <c r="BP477"/>
      <c r="BQ477"/>
      <c r="BR477"/>
      <c r="BS477"/>
      <c r="BT477"/>
      <c r="BU477"/>
      <c r="BV477"/>
      <c r="BW477"/>
      <c r="BX477"/>
      <c r="BY477"/>
      <c r="BZ477"/>
      <c r="CA477"/>
      <c r="CB477"/>
      <c r="CC477"/>
      <c r="CD477"/>
      <c r="CE477"/>
      <c r="CF477"/>
      <c r="CG477"/>
      <c r="CH477"/>
      <c r="CI477"/>
      <c r="CJ477"/>
      <c r="CK477"/>
      <c r="CL477"/>
      <c r="CM477"/>
      <c r="CN477"/>
      <c r="CO477"/>
      <c r="CP477"/>
      <c r="CQ477"/>
      <c r="CR477"/>
      <c r="CS477" t="s">
        <v>5302</v>
      </c>
      <c r="CT477"/>
      <c r="CU477"/>
      <c r="CV477"/>
      <c r="CW477"/>
      <c r="CX477"/>
      <c r="CY477"/>
      <c r="CZ477"/>
      <c r="DA477"/>
      <c r="DB477"/>
      <c r="DC477"/>
      <c r="DD477"/>
      <c r="DE477"/>
      <c r="DF477"/>
      <c r="DG477"/>
      <c r="DH477"/>
      <c r="DI477"/>
      <c r="DJ477"/>
      <c r="DK477"/>
      <c r="DL477"/>
      <c r="DM477"/>
      <c r="DN477"/>
      <c r="DO477"/>
      <c r="DP477"/>
    </row>
    <row r="478" spans="33:120" ht="15" hidden="1" customHeight="1">
      <c r="AG478"/>
      <c r="AH478" s="175"/>
      <c r="AI478" s="175"/>
      <c r="AJ478" s="175"/>
      <c r="AK478" s="175"/>
      <c r="AL478" s="179" t="str">
        <f t="shared" si="14"/>
        <v/>
      </c>
      <c r="AM478" s="172" t="str">
        <f t="shared" si="15"/>
        <v/>
      </c>
      <c r="AN478"/>
      <c r="AO478"/>
      <c r="AP478">
        <v>476</v>
      </c>
      <c r="AQ478"/>
      <c r="AR478"/>
      <c r="AS478"/>
      <c r="AT478"/>
      <c r="AU478"/>
      <c r="AV478"/>
      <c r="AW478"/>
      <c r="AX478"/>
      <c r="AY478"/>
      <c r="AZ478"/>
      <c r="BA478"/>
      <c r="BB478"/>
      <c r="BC478"/>
      <c r="BD478"/>
      <c r="BE478"/>
      <c r="BF478"/>
      <c r="BG478"/>
      <c r="BH478"/>
      <c r="BI478"/>
      <c r="BJ478" t="s">
        <v>5303</v>
      </c>
      <c r="BK478"/>
      <c r="BL478"/>
      <c r="BM478"/>
      <c r="BN478"/>
      <c r="BO478"/>
      <c r="BP478"/>
      <c r="BQ478"/>
      <c r="BR478"/>
      <c r="BS478"/>
      <c r="BT478"/>
      <c r="BU478"/>
      <c r="BV478"/>
      <c r="BW478"/>
      <c r="BX478"/>
      <c r="BY478"/>
      <c r="BZ478"/>
      <c r="CA478"/>
      <c r="CB478"/>
      <c r="CC478"/>
      <c r="CD478"/>
      <c r="CE478"/>
      <c r="CF478"/>
      <c r="CG478"/>
      <c r="CH478"/>
      <c r="CI478"/>
      <c r="CJ478"/>
      <c r="CK478"/>
      <c r="CL478"/>
      <c r="CM478"/>
      <c r="CN478"/>
      <c r="CO478"/>
      <c r="CP478"/>
      <c r="CQ478"/>
      <c r="CR478"/>
      <c r="CS478" t="s">
        <v>5304</v>
      </c>
      <c r="CT478"/>
      <c r="CU478"/>
      <c r="CV478"/>
      <c r="CW478"/>
      <c r="CX478"/>
      <c r="CY478"/>
      <c r="CZ478"/>
      <c r="DA478"/>
      <c r="DB478"/>
      <c r="DC478"/>
      <c r="DD478"/>
      <c r="DE478"/>
      <c r="DF478"/>
      <c r="DG478"/>
      <c r="DH478"/>
      <c r="DI478"/>
      <c r="DJ478"/>
      <c r="DK478"/>
      <c r="DL478"/>
      <c r="DM478"/>
      <c r="DN478"/>
      <c r="DO478"/>
      <c r="DP478"/>
    </row>
    <row r="479" spans="33:120" ht="15" hidden="1" customHeight="1">
      <c r="AG479"/>
      <c r="AH479" s="175"/>
      <c r="AI479" s="175"/>
      <c r="AJ479" s="175"/>
      <c r="AK479" s="175"/>
      <c r="AL479" s="179" t="str">
        <f t="shared" si="14"/>
        <v/>
      </c>
      <c r="AM479" s="172" t="str">
        <f t="shared" si="15"/>
        <v/>
      </c>
      <c r="AN479"/>
      <c r="AO479"/>
      <c r="AP479">
        <v>477</v>
      </c>
      <c r="AQ479"/>
      <c r="AR479"/>
      <c r="AS479"/>
      <c r="AT479"/>
      <c r="AU479"/>
      <c r="AV479"/>
      <c r="AW479"/>
      <c r="AX479"/>
      <c r="AY479"/>
      <c r="AZ479"/>
      <c r="BA479"/>
      <c r="BB479"/>
      <c r="BC479"/>
      <c r="BD479"/>
      <c r="BE479"/>
      <c r="BF479"/>
      <c r="BG479"/>
      <c r="BH479"/>
      <c r="BI479"/>
      <c r="BJ479" t="s">
        <v>5305</v>
      </c>
      <c r="BK479"/>
      <c r="BL479"/>
      <c r="BM479"/>
      <c r="BN479"/>
      <c r="BO479"/>
      <c r="BP479"/>
      <c r="BQ479"/>
      <c r="BR479"/>
      <c r="BS479"/>
      <c r="BT479"/>
      <c r="BU479"/>
      <c r="BV479"/>
      <c r="BW479"/>
      <c r="BX479"/>
      <c r="BY479"/>
      <c r="BZ479"/>
      <c r="CA479"/>
      <c r="CB479"/>
      <c r="CC479"/>
      <c r="CD479"/>
      <c r="CE479"/>
      <c r="CF479"/>
      <c r="CG479"/>
      <c r="CH479"/>
      <c r="CI479"/>
      <c r="CJ479"/>
      <c r="CK479"/>
      <c r="CL479"/>
      <c r="CM479"/>
      <c r="CN479"/>
      <c r="CO479"/>
      <c r="CP479"/>
      <c r="CQ479"/>
      <c r="CR479"/>
      <c r="CS479" t="s">
        <v>5306</v>
      </c>
      <c r="CT479"/>
      <c r="CU479"/>
      <c r="CV479"/>
      <c r="CW479"/>
      <c r="CX479"/>
      <c r="CY479"/>
      <c r="CZ479"/>
      <c r="DA479"/>
      <c r="DB479"/>
      <c r="DC479"/>
      <c r="DD479"/>
      <c r="DE479"/>
      <c r="DF479"/>
      <c r="DG479"/>
      <c r="DH479"/>
      <c r="DI479"/>
      <c r="DJ479"/>
      <c r="DK479"/>
      <c r="DL479"/>
      <c r="DM479"/>
      <c r="DN479"/>
      <c r="DO479"/>
      <c r="DP479"/>
    </row>
    <row r="480" spans="33:120" ht="15" hidden="1" customHeight="1">
      <c r="AG480"/>
      <c r="AH480" s="175"/>
      <c r="AI480" s="175"/>
      <c r="AJ480" s="175"/>
      <c r="AK480" s="175"/>
      <c r="AL480" s="179" t="str">
        <f t="shared" si="14"/>
        <v/>
      </c>
      <c r="AM480" s="172" t="str">
        <f t="shared" si="15"/>
        <v/>
      </c>
      <c r="AN480"/>
      <c r="AO480"/>
      <c r="AP480">
        <v>478</v>
      </c>
      <c r="AQ480"/>
      <c r="AR480"/>
      <c r="AS480"/>
      <c r="AT480"/>
      <c r="AU480"/>
      <c r="AV480"/>
      <c r="AW480"/>
      <c r="AX480"/>
      <c r="AY480"/>
      <c r="AZ480"/>
      <c r="BA480"/>
      <c r="BB480"/>
      <c r="BC480"/>
      <c r="BD480"/>
      <c r="BE480"/>
      <c r="BF480"/>
      <c r="BG480"/>
      <c r="BH480"/>
      <c r="BI480"/>
      <c r="BJ480" t="s">
        <v>5307</v>
      </c>
      <c r="BK480"/>
      <c r="BL480"/>
      <c r="BM480"/>
      <c r="BN480"/>
      <c r="BO480"/>
      <c r="BP480"/>
      <c r="BQ480"/>
      <c r="BR480"/>
      <c r="BS480"/>
      <c r="BT480"/>
      <c r="BU480"/>
      <c r="BV480"/>
      <c r="BW480"/>
      <c r="BX480"/>
      <c r="BY480"/>
      <c r="BZ480"/>
      <c r="CA480"/>
      <c r="CB480"/>
      <c r="CC480"/>
      <c r="CD480"/>
      <c r="CE480"/>
      <c r="CF480"/>
      <c r="CG480"/>
      <c r="CH480"/>
      <c r="CI480"/>
      <c r="CJ480"/>
      <c r="CK480"/>
      <c r="CL480"/>
      <c r="CM480"/>
      <c r="CN480"/>
      <c r="CO480"/>
      <c r="CP480"/>
      <c r="CQ480"/>
      <c r="CR480"/>
      <c r="CS480" t="s">
        <v>5308</v>
      </c>
      <c r="CT480"/>
      <c r="CU480"/>
      <c r="CV480"/>
      <c r="CW480"/>
      <c r="CX480"/>
      <c r="CY480"/>
      <c r="CZ480"/>
      <c r="DA480"/>
      <c r="DB480"/>
      <c r="DC480"/>
      <c r="DD480"/>
      <c r="DE480"/>
      <c r="DF480"/>
      <c r="DG480"/>
      <c r="DH480"/>
      <c r="DI480"/>
      <c r="DJ480"/>
      <c r="DK480"/>
      <c r="DL480"/>
      <c r="DM480"/>
      <c r="DN480"/>
      <c r="DO480"/>
      <c r="DP480"/>
    </row>
    <row r="481" spans="33:120" ht="15" hidden="1" customHeight="1">
      <c r="AG481"/>
      <c r="AH481" s="175"/>
      <c r="AI481" s="175"/>
      <c r="AJ481" s="175"/>
      <c r="AK481" s="175"/>
      <c r="AL481" s="179" t="str">
        <f t="shared" si="14"/>
        <v/>
      </c>
      <c r="AM481" s="172" t="str">
        <f t="shared" si="15"/>
        <v/>
      </c>
      <c r="AN481"/>
      <c r="AO481"/>
      <c r="AP481">
        <v>479</v>
      </c>
      <c r="AQ481"/>
      <c r="AR481"/>
      <c r="AS481"/>
      <c r="AT481"/>
      <c r="AU481"/>
      <c r="AV481"/>
      <c r="AW481"/>
      <c r="AX481"/>
      <c r="AY481"/>
      <c r="AZ481"/>
      <c r="BA481"/>
      <c r="BB481"/>
      <c r="BC481"/>
      <c r="BD481"/>
      <c r="BE481"/>
      <c r="BF481"/>
      <c r="BG481"/>
      <c r="BH481"/>
      <c r="BI481"/>
      <c r="BJ481" t="s">
        <v>5309</v>
      </c>
      <c r="BK481"/>
      <c r="BL481"/>
      <c r="BM481"/>
      <c r="BN481"/>
      <c r="BO481"/>
      <c r="BP481"/>
      <c r="BQ481"/>
      <c r="BR481"/>
      <c r="BS481"/>
      <c r="BT481"/>
      <c r="BU481"/>
      <c r="BV481"/>
      <c r="BW481"/>
      <c r="BX481"/>
      <c r="BY481"/>
      <c r="BZ481"/>
      <c r="CA481"/>
      <c r="CB481"/>
      <c r="CC481"/>
      <c r="CD481"/>
      <c r="CE481"/>
      <c r="CF481"/>
      <c r="CG481"/>
      <c r="CH481"/>
      <c r="CI481"/>
      <c r="CJ481"/>
      <c r="CK481"/>
      <c r="CL481"/>
      <c r="CM481"/>
      <c r="CN481"/>
      <c r="CO481"/>
      <c r="CP481"/>
      <c r="CQ481"/>
      <c r="CR481"/>
      <c r="CS481" t="s">
        <v>5310</v>
      </c>
      <c r="CT481"/>
      <c r="CU481"/>
      <c r="CV481"/>
      <c r="CW481"/>
      <c r="CX481"/>
      <c r="CY481"/>
      <c r="CZ481"/>
      <c r="DA481"/>
      <c r="DB481"/>
      <c r="DC481"/>
      <c r="DD481"/>
      <c r="DE481"/>
      <c r="DF481"/>
      <c r="DG481"/>
      <c r="DH481"/>
      <c r="DI481"/>
      <c r="DJ481"/>
      <c r="DK481"/>
      <c r="DL481"/>
      <c r="DM481"/>
      <c r="DN481"/>
      <c r="DO481"/>
      <c r="DP481"/>
    </row>
    <row r="482" spans="33:120" ht="15" hidden="1" customHeight="1">
      <c r="AG482"/>
      <c r="AH482" s="175"/>
      <c r="AI482" s="175"/>
      <c r="AJ482" s="175"/>
      <c r="AK482" s="175"/>
      <c r="AL482" s="179" t="str">
        <f t="shared" si="14"/>
        <v/>
      </c>
      <c r="AM482" s="172" t="str">
        <f t="shared" si="15"/>
        <v/>
      </c>
      <c r="AN482"/>
      <c r="AO482"/>
      <c r="AP482">
        <v>480</v>
      </c>
      <c r="AQ482"/>
      <c r="AR482"/>
      <c r="AS482"/>
      <c r="AT482"/>
      <c r="AU482"/>
      <c r="AV482"/>
      <c r="AW482"/>
      <c r="AX482"/>
      <c r="AY482"/>
      <c r="AZ482"/>
      <c r="BA482"/>
      <c r="BB482"/>
      <c r="BC482"/>
      <c r="BD482"/>
      <c r="BE482"/>
      <c r="BF482"/>
      <c r="BG482"/>
      <c r="BH482"/>
      <c r="BI482"/>
      <c r="BJ482" t="s">
        <v>5311</v>
      </c>
      <c r="BK482"/>
      <c r="BL482"/>
      <c r="BM482"/>
      <c r="BN482"/>
      <c r="BO482"/>
      <c r="BP482"/>
      <c r="BQ482"/>
      <c r="BR482"/>
      <c r="BS482"/>
      <c r="BT482"/>
      <c r="BU482"/>
      <c r="BV482"/>
      <c r="BW482"/>
      <c r="BX482"/>
      <c r="BY482"/>
      <c r="BZ482"/>
      <c r="CA482"/>
      <c r="CB482"/>
      <c r="CC482"/>
      <c r="CD482"/>
      <c r="CE482"/>
      <c r="CF482"/>
      <c r="CG482"/>
      <c r="CH482"/>
      <c r="CI482"/>
      <c r="CJ482"/>
      <c r="CK482"/>
      <c r="CL482"/>
      <c r="CM482"/>
      <c r="CN482"/>
      <c r="CO482"/>
      <c r="CP482"/>
      <c r="CQ482"/>
      <c r="CR482"/>
      <c r="CS482" t="s">
        <v>5312</v>
      </c>
      <c r="CT482"/>
      <c r="CU482"/>
      <c r="CV482"/>
      <c r="CW482"/>
      <c r="CX482"/>
      <c r="CY482"/>
      <c r="CZ482"/>
      <c r="DA482"/>
      <c r="DB482"/>
      <c r="DC482"/>
      <c r="DD482"/>
      <c r="DE482"/>
      <c r="DF482"/>
      <c r="DG482"/>
      <c r="DH482"/>
      <c r="DI482"/>
      <c r="DJ482"/>
      <c r="DK482"/>
      <c r="DL482"/>
      <c r="DM482"/>
      <c r="DN482"/>
      <c r="DO482"/>
      <c r="DP482"/>
    </row>
    <row r="483" spans="33:120" ht="15" hidden="1" customHeight="1">
      <c r="AG483"/>
      <c r="AH483" s="175"/>
      <c r="AI483" s="175"/>
      <c r="AJ483" s="175"/>
      <c r="AK483" s="175"/>
      <c r="AL483" s="179" t="str">
        <f t="shared" si="14"/>
        <v/>
      </c>
      <c r="AM483" s="172" t="str">
        <f t="shared" si="15"/>
        <v/>
      </c>
      <c r="AN483"/>
      <c r="AO483"/>
      <c r="AP483">
        <v>481</v>
      </c>
      <c r="AQ483"/>
      <c r="AR483"/>
      <c r="AS483"/>
      <c r="AT483"/>
      <c r="AU483"/>
      <c r="AV483"/>
      <c r="AW483"/>
      <c r="AX483"/>
      <c r="AY483"/>
      <c r="AZ483"/>
      <c r="BA483"/>
      <c r="BB483"/>
      <c r="BC483"/>
      <c r="BD483"/>
      <c r="BE483"/>
      <c r="BF483"/>
      <c r="BG483"/>
      <c r="BH483"/>
      <c r="BI483"/>
      <c r="BJ483" t="s">
        <v>5313</v>
      </c>
      <c r="BK483"/>
      <c r="BL483"/>
      <c r="BM483"/>
      <c r="BN483"/>
      <c r="BO483"/>
      <c r="BP483"/>
      <c r="BQ483"/>
      <c r="BR483"/>
      <c r="BS483"/>
      <c r="BT483"/>
      <c r="BU483"/>
      <c r="BV483"/>
      <c r="BW483"/>
      <c r="BX483"/>
      <c r="BY483"/>
      <c r="BZ483"/>
      <c r="CA483"/>
      <c r="CB483"/>
      <c r="CC483"/>
      <c r="CD483"/>
      <c r="CE483"/>
      <c r="CF483"/>
      <c r="CG483"/>
      <c r="CH483"/>
      <c r="CI483"/>
      <c r="CJ483"/>
      <c r="CK483"/>
      <c r="CL483"/>
      <c r="CM483"/>
      <c r="CN483"/>
      <c r="CO483"/>
      <c r="CP483"/>
      <c r="CQ483"/>
      <c r="CR483"/>
      <c r="CS483" t="s">
        <v>5314</v>
      </c>
      <c r="CT483"/>
      <c r="CU483"/>
      <c r="CV483"/>
      <c r="CW483"/>
      <c r="CX483"/>
      <c r="CY483"/>
      <c r="CZ483"/>
      <c r="DA483"/>
      <c r="DB483"/>
      <c r="DC483"/>
      <c r="DD483"/>
      <c r="DE483"/>
      <c r="DF483"/>
      <c r="DG483"/>
      <c r="DH483"/>
      <c r="DI483"/>
      <c r="DJ483"/>
      <c r="DK483"/>
      <c r="DL483"/>
      <c r="DM483"/>
      <c r="DN483"/>
      <c r="DO483"/>
      <c r="DP483"/>
    </row>
    <row r="484" spans="33:120" ht="15" hidden="1" customHeight="1">
      <c r="AG484"/>
      <c r="AH484" s="175"/>
      <c r="AI484" s="175"/>
      <c r="AJ484" s="175"/>
      <c r="AK484" s="175"/>
      <c r="AL484" s="179" t="str">
        <f t="shared" si="14"/>
        <v/>
      </c>
      <c r="AM484" s="172" t="str">
        <f t="shared" si="15"/>
        <v/>
      </c>
      <c r="AN484"/>
      <c r="AO484"/>
      <c r="AP484">
        <v>482</v>
      </c>
      <c r="AQ484"/>
      <c r="AR484"/>
      <c r="AS484"/>
      <c r="AT484"/>
      <c r="AU484"/>
      <c r="AV484"/>
      <c r="AW484"/>
      <c r="AX484"/>
      <c r="AY484"/>
      <c r="AZ484"/>
      <c r="BA484"/>
      <c r="BB484"/>
      <c r="BC484"/>
      <c r="BD484"/>
      <c r="BE484"/>
      <c r="BF484"/>
      <c r="BG484"/>
      <c r="BH484"/>
      <c r="BI484"/>
      <c r="BJ484" t="s">
        <v>5315</v>
      </c>
      <c r="BK484"/>
      <c r="BL484"/>
      <c r="BM484"/>
      <c r="BN484"/>
      <c r="BO484"/>
      <c r="BP484"/>
      <c r="BQ484"/>
      <c r="BR484"/>
      <c r="BS484"/>
      <c r="BT484"/>
      <c r="BU484"/>
      <c r="BV484"/>
      <c r="BW484"/>
      <c r="BX484"/>
      <c r="BY484"/>
      <c r="BZ484"/>
      <c r="CA484"/>
      <c r="CB484"/>
      <c r="CC484"/>
      <c r="CD484"/>
      <c r="CE484"/>
      <c r="CF484"/>
      <c r="CG484"/>
      <c r="CH484"/>
      <c r="CI484"/>
      <c r="CJ484"/>
      <c r="CK484"/>
      <c r="CL484"/>
      <c r="CM484"/>
      <c r="CN484"/>
      <c r="CO484"/>
      <c r="CP484"/>
      <c r="CQ484"/>
      <c r="CR484"/>
      <c r="CS484" t="s">
        <v>5316</v>
      </c>
      <c r="CT484"/>
      <c r="CU484"/>
      <c r="CV484"/>
      <c r="CW484"/>
      <c r="CX484"/>
      <c r="CY484"/>
      <c r="CZ484"/>
      <c r="DA484"/>
      <c r="DB484"/>
      <c r="DC484"/>
      <c r="DD484"/>
      <c r="DE484"/>
      <c r="DF484"/>
      <c r="DG484"/>
      <c r="DH484"/>
      <c r="DI484"/>
      <c r="DJ484"/>
      <c r="DK484"/>
      <c r="DL484"/>
      <c r="DM484"/>
      <c r="DN484"/>
      <c r="DO484"/>
      <c r="DP484"/>
    </row>
    <row r="485" spans="33:120" ht="15" hidden="1" customHeight="1">
      <c r="AG485"/>
      <c r="AH485" s="175"/>
      <c r="AI485" s="175"/>
      <c r="AJ485" s="175"/>
      <c r="AK485" s="175"/>
      <c r="AL485" s="179" t="str">
        <f t="shared" si="14"/>
        <v/>
      </c>
      <c r="AM485" s="172" t="str">
        <f t="shared" si="15"/>
        <v/>
      </c>
      <c r="AN485"/>
      <c r="AO485"/>
      <c r="AP485">
        <v>483</v>
      </c>
      <c r="AQ485"/>
      <c r="AR485"/>
      <c r="AS485"/>
      <c r="AT485"/>
      <c r="AU485"/>
      <c r="AV485"/>
      <c r="AW485"/>
      <c r="AX485"/>
      <c r="AY485"/>
      <c r="AZ485"/>
      <c r="BA485"/>
      <c r="BB485"/>
      <c r="BC485"/>
      <c r="BD485"/>
      <c r="BE485"/>
      <c r="BF485"/>
      <c r="BG485"/>
      <c r="BH485"/>
      <c r="BI485"/>
      <c r="BJ485" t="s">
        <v>5317</v>
      </c>
      <c r="BK485"/>
      <c r="BL485"/>
      <c r="BM485"/>
      <c r="BN485"/>
      <c r="BO485"/>
      <c r="BP485"/>
      <c r="BQ485"/>
      <c r="BR485"/>
      <c r="BS485"/>
      <c r="BT485"/>
      <c r="BU485"/>
      <c r="BV485"/>
      <c r="BW485"/>
      <c r="BX485"/>
      <c r="BY485"/>
      <c r="BZ485"/>
      <c r="CA485"/>
      <c r="CB485"/>
      <c r="CC485"/>
      <c r="CD485"/>
      <c r="CE485"/>
      <c r="CF485"/>
      <c r="CG485"/>
      <c r="CH485"/>
      <c r="CI485"/>
      <c r="CJ485"/>
      <c r="CK485"/>
      <c r="CL485"/>
      <c r="CM485"/>
      <c r="CN485"/>
      <c r="CO485"/>
      <c r="CP485"/>
      <c r="CQ485"/>
      <c r="CR485"/>
      <c r="CS485" t="s">
        <v>5318</v>
      </c>
      <c r="CT485"/>
      <c r="CU485"/>
      <c r="CV485"/>
      <c r="CW485"/>
      <c r="CX485"/>
      <c r="CY485"/>
      <c r="CZ485"/>
      <c r="DA485"/>
      <c r="DB485"/>
      <c r="DC485"/>
      <c r="DD485"/>
      <c r="DE485"/>
      <c r="DF485"/>
      <c r="DG485"/>
      <c r="DH485"/>
      <c r="DI485"/>
      <c r="DJ485"/>
      <c r="DK485"/>
      <c r="DL485"/>
      <c r="DM485"/>
      <c r="DN485"/>
      <c r="DO485"/>
      <c r="DP485"/>
    </row>
    <row r="486" spans="33:120" ht="15" hidden="1" customHeight="1">
      <c r="AG486"/>
      <c r="AH486" s="175"/>
      <c r="AI486" s="175"/>
      <c r="AJ486" s="175"/>
      <c r="AK486" s="175"/>
      <c r="AL486" s="179" t="str">
        <f t="shared" si="14"/>
        <v/>
      </c>
      <c r="AM486" s="172" t="str">
        <f t="shared" si="15"/>
        <v/>
      </c>
      <c r="AN486"/>
      <c r="AO486"/>
      <c r="AP486">
        <v>484</v>
      </c>
      <c r="AQ486"/>
      <c r="AR486"/>
      <c r="AS486"/>
      <c r="AT486"/>
      <c r="AU486"/>
      <c r="AV486"/>
      <c r="AW486"/>
      <c r="AX486"/>
      <c r="AY486"/>
      <c r="AZ486"/>
      <c r="BA486"/>
      <c r="BB486"/>
      <c r="BC486"/>
      <c r="BD486"/>
      <c r="BE486"/>
      <c r="BF486"/>
      <c r="BG486"/>
      <c r="BH486"/>
      <c r="BI486"/>
      <c r="BJ486" t="s">
        <v>5319</v>
      </c>
      <c r="BK486"/>
      <c r="BL486"/>
      <c r="BM486"/>
      <c r="BN486"/>
      <c r="BO486"/>
      <c r="BP486"/>
      <c r="BQ486"/>
      <c r="BR486"/>
      <c r="BS486"/>
      <c r="BT486"/>
      <c r="BU486"/>
      <c r="BV486"/>
      <c r="BW486"/>
      <c r="BX486"/>
      <c r="BY486"/>
      <c r="BZ486"/>
      <c r="CA486"/>
      <c r="CB486"/>
      <c r="CC486"/>
      <c r="CD486"/>
      <c r="CE486"/>
      <c r="CF486"/>
      <c r="CG486"/>
      <c r="CH486"/>
      <c r="CI486"/>
      <c r="CJ486"/>
      <c r="CK486"/>
      <c r="CL486"/>
      <c r="CM486"/>
      <c r="CN486"/>
      <c r="CO486"/>
      <c r="CP486"/>
      <c r="CQ486"/>
      <c r="CR486"/>
      <c r="CS486" t="s">
        <v>5320</v>
      </c>
      <c r="CT486"/>
      <c r="CU486"/>
      <c r="CV486"/>
      <c r="CW486"/>
      <c r="CX486"/>
      <c r="CY486"/>
      <c r="CZ486"/>
      <c r="DA486"/>
      <c r="DB486"/>
      <c r="DC486"/>
      <c r="DD486"/>
      <c r="DE486"/>
      <c r="DF486"/>
      <c r="DG486"/>
      <c r="DH486"/>
      <c r="DI486"/>
      <c r="DJ486"/>
      <c r="DK486"/>
      <c r="DL486"/>
      <c r="DM486"/>
      <c r="DN486"/>
      <c r="DO486"/>
      <c r="DP486"/>
    </row>
    <row r="487" spans="33:120" ht="15" hidden="1" customHeight="1">
      <c r="AG487"/>
      <c r="AH487" s="175"/>
      <c r="AI487" s="175"/>
      <c r="AJ487" s="175"/>
      <c r="AK487" s="175"/>
      <c r="AL487" s="179" t="str">
        <f t="shared" si="14"/>
        <v/>
      </c>
      <c r="AM487" s="172" t="str">
        <f t="shared" si="15"/>
        <v/>
      </c>
      <c r="AN487"/>
      <c r="AO487"/>
      <c r="AP487">
        <v>485</v>
      </c>
      <c r="AQ487"/>
      <c r="AR487"/>
      <c r="AS487"/>
      <c r="AT487"/>
      <c r="AU487"/>
      <c r="AV487"/>
      <c r="AW487"/>
      <c r="AX487"/>
      <c r="AY487"/>
      <c r="AZ487"/>
      <c r="BA487"/>
      <c r="BB487"/>
      <c r="BC487"/>
      <c r="BD487"/>
      <c r="BE487"/>
      <c r="BF487"/>
      <c r="BG487"/>
      <c r="BH487"/>
      <c r="BI487"/>
      <c r="BJ487" t="s">
        <v>5321</v>
      </c>
      <c r="BK487"/>
      <c r="BL487"/>
      <c r="BM487"/>
      <c r="BN487"/>
      <c r="BO487"/>
      <c r="BP487"/>
      <c r="BQ487"/>
      <c r="BR487"/>
      <c r="BS487"/>
      <c r="BT487"/>
      <c r="BU487"/>
      <c r="BV487"/>
      <c r="BW487"/>
      <c r="BX487"/>
      <c r="BY487"/>
      <c r="BZ487"/>
      <c r="CA487"/>
      <c r="CB487"/>
      <c r="CC487"/>
      <c r="CD487"/>
      <c r="CE487"/>
      <c r="CF487"/>
      <c r="CG487"/>
      <c r="CH487"/>
      <c r="CI487"/>
      <c r="CJ487"/>
      <c r="CK487"/>
      <c r="CL487"/>
      <c r="CM487"/>
      <c r="CN487"/>
      <c r="CO487"/>
      <c r="CP487"/>
      <c r="CQ487"/>
      <c r="CR487"/>
      <c r="CS487" t="s">
        <v>5322</v>
      </c>
      <c r="CT487"/>
      <c r="CU487"/>
      <c r="CV487"/>
      <c r="CW487"/>
      <c r="CX487"/>
      <c r="CY487"/>
      <c r="CZ487"/>
      <c r="DA487"/>
      <c r="DB487"/>
      <c r="DC487"/>
      <c r="DD487"/>
      <c r="DE487"/>
      <c r="DF487"/>
      <c r="DG487"/>
      <c r="DH487"/>
      <c r="DI487"/>
      <c r="DJ487"/>
      <c r="DK487"/>
      <c r="DL487"/>
      <c r="DM487"/>
      <c r="DN487"/>
      <c r="DO487"/>
      <c r="DP487"/>
    </row>
    <row r="488" spans="33:120" ht="15" hidden="1" customHeight="1">
      <c r="AG488"/>
      <c r="AH488" s="175"/>
      <c r="AI488" s="175"/>
      <c r="AJ488" s="175"/>
      <c r="AK488" s="175"/>
      <c r="AL488" s="179" t="str">
        <f t="shared" si="14"/>
        <v/>
      </c>
      <c r="AM488" s="172" t="str">
        <f t="shared" si="15"/>
        <v/>
      </c>
      <c r="AN488"/>
      <c r="AO488"/>
      <c r="AP488">
        <v>486</v>
      </c>
      <c r="AQ488"/>
      <c r="AR488"/>
      <c r="AS488"/>
      <c r="AT488"/>
      <c r="AU488"/>
      <c r="AV488"/>
      <c r="AW488"/>
      <c r="AX488"/>
      <c r="AY488"/>
      <c r="AZ488"/>
      <c r="BA488"/>
      <c r="BB488"/>
      <c r="BC488"/>
      <c r="BD488"/>
      <c r="BE488"/>
      <c r="BF488"/>
      <c r="BG488"/>
      <c r="BH488"/>
      <c r="BI488"/>
      <c r="BJ488" t="s">
        <v>5323</v>
      </c>
      <c r="BK488"/>
      <c r="BL488"/>
      <c r="BM488"/>
      <c r="BN488"/>
      <c r="BO488"/>
      <c r="BP488"/>
      <c r="BQ488"/>
      <c r="BR488"/>
      <c r="BS488"/>
      <c r="BT488"/>
      <c r="BU488"/>
      <c r="BV488"/>
      <c r="BW488"/>
      <c r="BX488"/>
      <c r="BY488"/>
      <c r="BZ488"/>
      <c r="CA488"/>
      <c r="CB488"/>
      <c r="CC488"/>
      <c r="CD488"/>
      <c r="CE488"/>
      <c r="CF488"/>
      <c r="CG488"/>
      <c r="CH488"/>
      <c r="CI488"/>
      <c r="CJ488"/>
      <c r="CK488"/>
      <c r="CL488"/>
      <c r="CM488"/>
      <c r="CN488"/>
      <c r="CO488"/>
      <c r="CP488"/>
      <c r="CQ488"/>
      <c r="CR488"/>
      <c r="CS488" t="s">
        <v>5324</v>
      </c>
      <c r="CT488"/>
      <c r="CU488"/>
      <c r="CV488"/>
      <c r="CW488"/>
      <c r="CX488"/>
      <c r="CY488"/>
      <c r="CZ488"/>
      <c r="DA488"/>
      <c r="DB488"/>
      <c r="DC488"/>
      <c r="DD488"/>
      <c r="DE488"/>
      <c r="DF488"/>
      <c r="DG488"/>
      <c r="DH488"/>
      <c r="DI488"/>
      <c r="DJ488"/>
      <c r="DK488"/>
      <c r="DL488"/>
      <c r="DM488"/>
      <c r="DN488"/>
      <c r="DO488"/>
      <c r="DP488"/>
    </row>
    <row r="489" spans="33:120" ht="15" hidden="1" customHeight="1">
      <c r="AG489"/>
      <c r="AH489" s="175"/>
      <c r="AI489" s="175"/>
      <c r="AJ489" s="175"/>
      <c r="AK489" s="175"/>
      <c r="AL489" s="179" t="str">
        <f t="shared" si="14"/>
        <v/>
      </c>
      <c r="AM489" s="172" t="str">
        <f t="shared" si="15"/>
        <v/>
      </c>
      <c r="AN489"/>
      <c r="AO489"/>
      <c r="AP489">
        <v>487</v>
      </c>
      <c r="AQ489"/>
      <c r="AR489"/>
      <c r="AS489"/>
      <c r="AT489"/>
      <c r="AU489"/>
      <c r="AV489"/>
      <c r="AW489"/>
      <c r="AX489"/>
      <c r="AY489"/>
      <c r="AZ489"/>
      <c r="BA489"/>
      <c r="BB489"/>
      <c r="BC489"/>
      <c r="BD489"/>
      <c r="BE489"/>
      <c r="BF489"/>
      <c r="BG489"/>
      <c r="BH489"/>
      <c r="BI489"/>
      <c r="BJ489" t="s">
        <v>5325</v>
      </c>
      <c r="BK489"/>
      <c r="BL489"/>
      <c r="BM489"/>
      <c r="BN489"/>
      <c r="BO489"/>
      <c r="BP489"/>
      <c r="BQ489"/>
      <c r="BR489"/>
      <c r="BS489"/>
      <c r="BT489"/>
      <c r="BU489"/>
      <c r="BV489"/>
      <c r="BW489"/>
      <c r="BX489"/>
      <c r="BY489"/>
      <c r="BZ489"/>
      <c r="CA489"/>
      <c r="CB489"/>
      <c r="CC489"/>
      <c r="CD489"/>
      <c r="CE489"/>
      <c r="CF489"/>
      <c r="CG489"/>
      <c r="CH489"/>
      <c r="CI489"/>
      <c r="CJ489"/>
      <c r="CK489"/>
      <c r="CL489"/>
      <c r="CM489"/>
      <c r="CN489"/>
      <c r="CO489"/>
      <c r="CP489"/>
      <c r="CQ489"/>
      <c r="CR489"/>
      <c r="CS489" t="s">
        <v>5326</v>
      </c>
      <c r="CT489"/>
      <c r="CU489"/>
      <c r="CV489"/>
      <c r="CW489"/>
      <c r="CX489"/>
      <c r="CY489"/>
      <c r="CZ489"/>
      <c r="DA489"/>
      <c r="DB489"/>
      <c r="DC489"/>
      <c r="DD489"/>
      <c r="DE489"/>
      <c r="DF489"/>
      <c r="DG489"/>
      <c r="DH489"/>
      <c r="DI489"/>
      <c r="DJ489"/>
      <c r="DK489"/>
      <c r="DL489"/>
      <c r="DM489"/>
      <c r="DN489"/>
      <c r="DO489"/>
      <c r="DP489"/>
    </row>
    <row r="490" spans="33:120" ht="15" hidden="1" customHeight="1">
      <c r="AG490"/>
      <c r="AH490" s="175"/>
      <c r="AI490" s="175"/>
      <c r="AJ490" s="175"/>
      <c r="AK490" s="175"/>
      <c r="AL490" s="179" t="str">
        <f t="shared" si="14"/>
        <v/>
      </c>
      <c r="AM490" s="172" t="str">
        <f t="shared" si="15"/>
        <v/>
      </c>
      <c r="AN490"/>
      <c r="AO490"/>
      <c r="AP490">
        <v>488</v>
      </c>
      <c r="AQ490"/>
      <c r="AR490"/>
      <c r="AS490"/>
      <c r="AT490"/>
      <c r="AU490"/>
      <c r="AV490"/>
      <c r="AW490"/>
      <c r="AX490"/>
      <c r="AY490"/>
      <c r="AZ490"/>
      <c r="BA490"/>
      <c r="BB490"/>
      <c r="BC490"/>
      <c r="BD490"/>
      <c r="BE490"/>
      <c r="BF490"/>
      <c r="BG490"/>
      <c r="BH490"/>
      <c r="BI490"/>
      <c r="BJ490" t="s">
        <v>5327</v>
      </c>
      <c r="BK490"/>
      <c r="BL490"/>
      <c r="BM490"/>
      <c r="BN490"/>
      <c r="BO490"/>
      <c r="BP490"/>
      <c r="BQ490"/>
      <c r="BR490"/>
      <c r="BS490"/>
      <c r="BT490"/>
      <c r="BU490"/>
      <c r="BV490"/>
      <c r="BW490"/>
      <c r="BX490"/>
      <c r="BY490"/>
      <c r="BZ490"/>
      <c r="CA490"/>
      <c r="CB490"/>
      <c r="CC490"/>
      <c r="CD490"/>
      <c r="CE490"/>
      <c r="CF490"/>
      <c r="CG490"/>
      <c r="CH490"/>
      <c r="CI490"/>
      <c r="CJ490"/>
      <c r="CK490"/>
      <c r="CL490"/>
      <c r="CM490"/>
      <c r="CN490"/>
      <c r="CO490"/>
      <c r="CP490"/>
      <c r="CQ490"/>
      <c r="CR490"/>
      <c r="CS490" t="s">
        <v>5328</v>
      </c>
      <c r="CT490"/>
      <c r="CU490"/>
      <c r="CV490"/>
      <c r="CW490"/>
      <c r="CX490"/>
      <c r="CY490"/>
      <c r="CZ490"/>
      <c r="DA490"/>
      <c r="DB490"/>
      <c r="DC490"/>
      <c r="DD490"/>
      <c r="DE490"/>
      <c r="DF490"/>
      <c r="DG490"/>
      <c r="DH490"/>
      <c r="DI490"/>
      <c r="DJ490"/>
      <c r="DK490"/>
      <c r="DL490"/>
      <c r="DM490"/>
      <c r="DN490"/>
      <c r="DO490"/>
      <c r="DP490"/>
    </row>
    <row r="491" spans="33:120" ht="15" hidden="1" customHeight="1">
      <c r="AG491"/>
      <c r="AH491" s="175"/>
      <c r="AI491" s="175"/>
      <c r="AJ491" s="175"/>
      <c r="AK491" s="175"/>
      <c r="AL491" s="179" t="str">
        <f t="shared" si="14"/>
        <v/>
      </c>
      <c r="AM491" s="172" t="str">
        <f t="shared" si="15"/>
        <v/>
      </c>
      <c r="AN491"/>
      <c r="AO491"/>
      <c r="AP491">
        <v>489</v>
      </c>
      <c r="AQ491"/>
      <c r="AR491"/>
      <c r="AS491"/>
      <c r="AT491"/>
      <c r="AU491"/>
      <c r="AV491"/>
      <c r="AW491"/>
      <c r="AX491"/>
      <c r="AY491"/>
      <c r="AZ491"/>
      <c r="BA491"/>
      <c r="BB491"/>
      <c r="BC491"/>
      <c r="BD491"/>
      <c r="BE491"/>
      <c r="BF491"/>
      <c r="BG491"/>
      <c r="BH491"/>
      <c r="BI491"/>
      <c r="BJ491" t="s">
        <v>5329</v>
      </c>
      <c r="BK491"/>
      <c r="BL491"/>
      <c r="BM491"/>
      <c r="BN491"/>
      <c r="BO491"/>
      <c r="BP491"/>
      <c r="BQ491"/>
      <c r="BR491"/>
      <c r="BS491"/>
      <c r="BT491"/>
      <c r="BU491"/>
      <c r="BV491"/>
      <c r="BW491"/>
      <c r="BX491"/>
      <c r="BY491"/>
      <c r="BZ491"/>
      <c r="CA491"/>
      <c r="CB491"/>
      <c r="CC491"/>
      <c r="CD491"/>
      <c r="CE491"/>
      <c r="CF491"/>
      <c r="CG491"/>
      <c r="CH491"/>
      <c r="CI491"/>
      <c r="CJ491"/>
      <c r="CK491"/>
      <c r="CL491"/>
      <c r="CM491"/>
      <c r="CN491"/>
      <c r="CO491"/>
      <c r="CP491"/>
      <c r="CQ491"/>
      <c r="CR491"/>
      <c r="CS491" t="s">
        <v>5330</v>
      </c>
      <c r="CT491"/>
      <c r="CU491"/>
      <c r="CV491"/>
      <c r="CW491"/>
      <c r="CX491"/>
      <c r="CY491"/>
      <c r="CZ491"/>
      <c r="DA491"/>
      <c r="DB491"/>
      <c r="DC491"/>
      <c r="DD491"/>
      <c r="DE491"/>
      <c r="DF491"/>
      <c r="DG491"/>
      <c r="DH491"/>
      <c r="DI491"/>
      <c r="DJ491"/>
      <c r="DK491"/>
      <c r="DL491"/>
      <c r="DM491"/>
      <c r="DN491"/>
      <c r="DO491"/>
      <c r="DP491"/>
    </row>
    <row r="492" spans="33:120" ht="15" hidden="1" customHeight="1">
      <c r="AG492"/>
      <c r="AH492" s="175"/>
      <c r="AI492" s="175"/>
      <c r="AJ492" s="175"/>
      <c r="AK492" s="175"/>
      <c r="AL492" s="179" t="str">
        <f t="shared" si="14"/>
        <v/>
      </c>
      <c r="AM492" s="172" t="str">
        <f t="shared" si="15"/>
        <v/>
      </c>
      <c r="AN492"/>
      <c r="AO492"/>
      <c r="AP492">
        <v>490</v>
      </c>
      <c r="AQ492"/>
      <c r="AR492"/>
      <c r="AS492"/>
      <c r="AT492"/>
      <c r="AU492"/>
      <c r="AV492"/>
      <c r="AW492"/>
      <c r="AX492"/>
      <c r="AY492"/>
      <c r="AZ492"/>
      <c r="BA492"/>
      <c r="BB492"/>
      <c r="BC492"/>
      <c r="BD492"/>
      <c r="BE492"/>
      <c r="BF492"/>
      <c r="BG492"/>
      <c r="BH492"/>
      <c r="BI492"/>
      <c r="BJ492" t="s">
        <v>5331</v>
      </c>
      <c r="BK492"/>
      <c r="BL492"/>
      <c r="BM492"/>
      <c r="BN492"/>
      <c r="BO492"/>
      <c r="BP492"/>
      <c r="BQ492"/>
      <c r="BR492"/>
      <c r="BS492"/>
      <c r="BT492"/>
      <c r="BU492"/>
      <c r="BV492"/>
      <c r="BW492"/>
      <c r="BX492"/>
      <c r="BY492"/>
      <c r="BZ492"/>
      <c r="CA492"/>
      <c r="CB492"/>
      <c r="CC492"/>
      <c r="CD492"/>
      <c r="CE492"/>
      <c r="CF492"/>
      <c r="CG492"/>
      <c r="CH492"/>
      <c r="CI492"/>
      <c r="CJ492"/>
      <c r="CK492"/>
      <c r="CL492"/>
      <c r="CM492"/>
      <c r="CN492"/>
      <c r="CO492"/>
      <c r="CP492"/>
      <c r="CQ492"/>
      <c r="CR492"/>
      <c r="CS492" t="s">
        <v>5332</v>
      </c>
      <c r="CT492"/>
      <c r="CU492"/>
      <c r="CV492"/>
      <c r="CW492"/>
      <c r="CX492"/>
      <c r="CY492"/>
      <c r="CZ492"/>
      <c r="DA492"/>
      <c r="DB492"/>
      <c r="DC492"/>
      <c r="DD492"/>
      <c r="DE492"/>
      <c r="DF492"/>
      <c r="DG492"/>
      <c r="DH492"/>
      <c r="DI492"/>
      <c r="DJ492"/>
      <c r="DK492"/>
      <c r="DL492"/>
      <c r="DM492"/>
      <c r="DN492"/>
      <c r="DO492"/>
      <c r="DP492"/>
    </row>
    <row r="493" spans="33:120" ht="15" hidden="1" customHeight="1">
      <c r="AG493"/>
      <c r="AH493" s="60"/>
      <c r="AI493" s="60"/>
      <c r="AJ493" s="60"/>
      <c r="AK493" s="60"/>
      <c r="AL493" s="179" t="str">
        <f t="shared" si="14"/>
        <v/>
      </c>
      <c r="AM493" s="172" t="str">
        <f t="shared" si="15"/>
        <v/>
      </c>
      <c r="AN493"/>
      <c r="AO493"/>
      <c r="AP493">
        <v>491</v>
      </c>
      <c r="AQ493"/>
      <c r="AR493"/>
      <c r="AS493"/>
      <c r="AT493"/>
      <c r="AU493"/>
      <c r="AV493"/>
      <c r="AW493"/>
      <c r="AX493"/>
      <c r="AY493"/>
      <c r="AZ493"/>
      <c r="BA493"/>
      <c r="BB493"/>
      <c r="BC493"/>
      <c r="BD493"/>
      <c r="BE493"/>
      <c r="BF493"/>
      <c r="BG493"/>
      <c r="BH493"/>
      <c r="BI493"/>
      <c r="BJ493" t="s">
        <v>5333</v>
      </c>
      <c r="BK493"/>
      <c r="BL493"/>
      <c r="BM493"/>
      <c r="BN493"/>
      <c r="BO493"/>
      <c r="BP493"/>
      <c r="BQ493"/>
      <c r="BR493"/>
      <c r="BS493"/>
      <c r="BT493"/>
      <c r="BU493"/>
      <c r="BV493"/>
      <c r="BW493"/>
      <c r="BX493"/>
      <c r="BY493"/>
      <c r="BZ493"/>
      <c r="CA493"/>
      <c r="CB493"/>
      <c r="CC493"/>
      <c r="CD493"/>
      <c r="CE493"/>
      <c r="CF493"/>
      <c r="CG493"/>
      <c r="CH493"/>
      <c r="CI493"/>
      <c r="CJ493"/>
      <c r="CK493"/>
      <c r="CL493"/>
      <c r="CM493"/>
      <c r="CN493"/>
      <c r="CO493"/>
      <c r="CP493"/>
      <c r="CQ493"/>
      <c r="CR493"/>
      <c r="CS493" t="s">
        <v>5334</v>
      </c>
      <c r="CT493"/>
      <c r="CU493"/>
      <c r="CV493"/>
      <c r="CW493"/>
      <c r="CX493"/>
      <c r="CY493"/>
      <c r="CZ493"/>
      <c r="DA493"/>
      <c r="DB493"/>
      <c r="DC493"/>
      <c r="DD493"/>
      <c r="DE493"/>
      <c r="DF493"/>
      <c r="DG493"/>
      <c r="DH493"/>
      <c r="DI493"/>
      <c r="DJ493"/>
      <c r="DK493"/>
      <c r="DL493"/>
      <c r="DM493"/>
      <c r="DN493"/>
      <c r="DO493"/>
      <c r="DP493"/>
    </row>
    <row r="494" spans="33:120" ht="15" hidden="1" customHeight="1">
      <c r="AG494"/>
      <c r="AH494" s="175"/>
      <c r="AI494" s="175"/>
      <c r="AJ494" s="175"/>
      <c r="AK494" s="175"/>
      <c r="AL494" s="179" t="str">
        <f t="shared" si="14"/>
        <v/>
      </c>
      <c r="AM494" s="172" t="str">
        <f t="shared" si="15"/>
        <v/>
      </c>
      <c r="AN494"/>
      <c r="AO494"/>
      <c r="AP494">
        <v>492</v>
      </c>
      <c r="AQ494"/>
      <c r="AR494"/>
      <c r="AS494"/>
      <c r="AT494"/>
      <c r="AU494"/>
      <c r="AV494"/>
      <c r="AW494"/>
      <c r="AX494"/>
      <c r="AY494"/>
      <c r="AZ494"/>
      <c r="BA494"/>
      <c r="BB494"/>
      <c r="BC494"/>
      <c r="BD494"/>
      <c r="BE494"/>
      <c r="BF494"/>
      <c r="BG494"/>
      <c r="BH494"/>
      <c r="BI494"/>
      <c r="BJ494" t="s">
        <v>5335</v>
      </c>
      <c r="BK494"/>
      <c r="BL494"/>
      <c r="BM494"/>
      <c r="BN494"/>
      <c r="BO494"/>
      <c r="BP494"/>
      <c r="BQ494"/>
      <c r="BR494"/>
      <c r="BS494"/>
      <c r="BT494"/>
      <c r="BU494"/>
      <c r="BV494"/>
      <c r="BW494"/>
      <c r="BX494"/>
      <c r="BY494"/>
      <c r="BZ494"/>
      <c r="CA494"/>
      <c r="CB494"/>
      <c r="CC494"/>
      <c r="CD494"/>
      <c r="CE494"/>
      <c r="CF494"/>
      <c r="CG494"/>
      <c r="CH494"/>
      <c r="CI494"/>
      <c r="CJ494"/>
      <c r="CK494"/>
      <c r="CL494"/>
      <c r="CM494"/>
      <c r="CN494"/>
      <c r="CO494"/>
      <c r="CP494"/>
      <c r="CQ494"/>
      <c r="CR494"/>
      <c r="CS494" t="s">
        <v>5336</v>
      </c>
      <c r="CT494"/>
      <c r="CU494"/>
      <c r="CV494"/>
      <c r="CW494"/>
      <c r="CX494"/>
      <c r="CY494"/>
      <c r="CZ494"/>
      <c r="DA494"/>
      <c r="DB494"/>
      <c r="DC494"/>
      <c r="DD494"/>
      <c r="DE494"/>
      <c r="DF494"/>
      <c r="DG494"/>
      <c r="DH494"/>
      <c r="DI494"/>
      <c r="DJ494"/>
      <c r="DK494"/>
      <c r="DL494"/>
      <c r="DM494"/>
      <c r="DN494"/>
      <c r="DO494"/>
      <c r="DP494"/>
    </row>
    <row r="495" spans="33:120" ht="15" hidden="1" customHeight="1">
      <c r="AG495"/>
      <c r="AH495" s="175"/>
      <c r="AI495" s="175"/>
      <c r="AJ495" s="175"/>
      <c r="AK495" s="175"/>
      <c r="AL495" s="179" t="str">
        <f t="shared" si="14"/>
        <v/>
      </c>
      <c r="AM495" s="172" t="str">
        <f t="shared" si="15"/>
        <v/>
      </c>
      <c r="AN495"/>
      <c r="AO495"/>
      <c r="AP495">
        <v>493</v>
      </c>
      <c r="AQ495"/>
      <c r="AR495"/>
      <c r="AS495"/>
      <c r="AT495"/>
      <c r="AU495"/>
      <c r="AV495"/>
      <c r="AW495"/>
      <c r="AX495"/>
      <c r="AY495"/>
      <c r="AZ495"/>
      <c r="BA495"/>
      <c r="BB495"/>
      <c r="BC495"/>
      <c r="BD495"/>
      <c r="BE495"/>
      <c r="BF495"/>
      <c r="BG495"/>
      <c r="BH495"/>
      <c r="BI495"/>
      <c r="BJ495" t="s">
        <v>5337</v>
      </c>
      <c r="BK495"/>
      <c r="BL495"/>
      <c r="BM495"/>
      <c r="BN495"/>
      <c r="BO495"/>
      <c r="BP495"/>
      <c r="BQ495"/>
      <c r="BR495"/>
      <c r="BS495"/>
      <c r="BT495"/>
      <c r="BU495"/>
      <c r="BV495"/>
      <c r="BW495"/>
      <c r="BX495"/>
      <c r="BY495"/>
      <c r="BZ495"/>
      <c r="CA495"/>
      <c r="CB495"/>
      <c r="CC495"/>
      <c r="CD495"/>
      <c r="CE495"/>
      <c r="CF495"/>
      <c r="CG495"/>
      <c r="CH495"/>
      <c r="CI495"/>
      <c r="CJ495"/>
      <c r="CK495"/>
      <c r="CL495"/>
      <c r="CM495"/>
      <c r="CN495"/>
      <c r="CO495"/>
      <c r="CP495"/>
      <c r="CQ495"/>
      <c r="CR495"/>
      <c r="CS495" t="s">
        <v>5338</v>
      </c>
      <c r="CT495"/>
      <c r="CU495"/>
      <c r="CV495"/>
      <c r="CW495"/>
      <c r="CX495"/>
      <c r="CY495"/>
      <c r="CZ495"/>
      <c r="DA495"/>
      <c r="DB495"/>
      <c r="DC495"/>
      <c r="DD495"/>
      <c r="DE495"/>
      <c r="DF495"/>
      <c r="DG495"/>
      <c r="DH495"/>
      <c r="DI495"/>
      <c r="DJ495"/>
      <c r="DK495"/>
      <c r="DL495"/>
      <c r="DM495"/>
      <c r="DN495"/>
      <c r="DO495"/>
      <c r="DP495"/>
    </row>
    <row r="496" spans="33:120" ht="15" hidden="1" customHeight="1">
      <c r="AG496"/>
      <c r="AH496" s="175"/>
      <c r="AI496" s="175"/>
      <c r="AJ496" s="175"/>
      <c r="AK496" s="175"/>
      <c r="AL496" s="179" t="str">
        <f t="shared" si="14"/>
        <v/>
      </c>
      <c r="AM496" s="172" t="str">
        <f t="shared" si="15"/>
        <v/>
      </c>
      <c r="AN496"/>
      <c r="AO496"/>
      <c r="AP496">
        <v>494</v>
      </c>
      <c r="AQ496"/>
      <c r="AR496"/>
      <c r="AS496"/>
      <c r="AT496"/>
      <c r="AU496"/>
      <c r="AV496"/>
      <c r="AW496"/>
      <c r="AX496"/>
      <c r="AY496"/>
      <c r="AZ496"/>
      <c r="BA496"/>
      <c r="BB496"/>
      <c r="BC496"/>
      <c r="BD496"/>
      <c r="BE496"/>
      <c r="BF496"/>
      <c r="BG496"/>
      <c r="BH496"/>
      <c r="BI496"/>
      <c r="BJ496" t="s">
        <v>5339</v>
      </c>
      <c r="BK496"/>
      <c r="BL496"/>
      <c r="BM496"/>
      <c r="BN496"/>
      <c r="BO496"/>
      <c r="BP496"/>
      <c r="BQ496"/>
      <c r="BR496"/>
      <c r="BS496"/>
      <c r="BT496"/>
      <c r="BU496"/>
      <c r="BV496"/>
      <c r="BW496"/>
      <c r="BX496"/>
      <c r="BY496"/>
      <c r="BZ496"/>
      <c r="CA496"/>
      <c r="CB496"/>
      <c r="CC496"/>
      <c r="CD496"/>
      <c r="CE496"/>
      <c r="CF496"/>
      <c r="CG496"/>
      <c r="CH496"/>
      <c r="CI496"/>
      <c r="CJ496"/>
      <c r="CK496"/>
      <c r="CL496"/>
      <c r="CM496"/>
      <c r="CN496"/>
      <c r="CO496"/>
      <c r="CP496"/>
      <c r="CQ496"/>
      <c r="CR496"/>
      <c r="CS496" t="s">
        <v>5340</v>
      </c>
      <c r="CT496"/>
      <c r="CU496"/>
      <c r="CV496"/>
      <c r="CW496"/>
      <c r="CX496"/>
      <c r="CY496"/>
      <c r="CZ496"/>
      <c r="DA496"/>
      <c r="DB496"/>
      <c r="DC496"/>
      <c r="DD496"/>
      <c r="DE496"/>
      <c r="DF496"/>
      <c r="DG496"/>
      <c r="DH496"/>
      <c r="DI496"/>
      <c r="DJ496"/>
      <c r="DK496"/>
      <c r="DL496"/>
      <c r="DM496"/>
      <c r="DN496"/>
      <c r="DO496"/>
      <c r="DP496"/>
    </row>
    <row r="497" spans="33:120" ht="15" hidden="1" customHeight="1">
      <c r="AG497"/>
      <c r="AH497" s="175"/>
      <c r="AI497" s="175"/>
      <c r="AJ497" s="175"/>
      <c r="AK497" s="175"/>
      <c r="AL497" s="179" t="str">
        <f t="shared" si="14"/>
        <v/>
      </c>
      <c r="AM497" s="172" t="str">
        <f t="shared" si="15"/>
        <v/>
      </c>
      <c r="AN497"/>
      <c r="AO497"/>
      <c r="AP497">
        <v>495</v>
      </c>
      <c r="AQ497"/>
      <c r="AR497"/>
      <c r="AS497"/>
      <c r="AT497"/>
      <c r="AU497"/>
      <c r="AV497"/>
      <c r="AW497"/>
      <c r="AX497"/>
      <c r="AY497"/>
      <c r="AZ497"/>
      <c r="BA497"/>
      <c r="BB497"/>
      <c r="BC497"/>
      <c r="BD497"/>
      <c r="BE497"/>
      <c r="BF497"/>
      <c r="BG497"/>
      <c r="BH497"/>
      <c r="BI497"/>
      <c r="BJ497" t="s">
        <v>5341</v>
      </c>
      <c r="BK497"/>
      <c r="BL497"/>
      <c r="BM497"/>
      <c r="BN497"/>
      <c r="BO497"/>
      <c r="BP497"/>
      <c r="BQ497"/>
      <c r="BR497"/>
      <c r="BS497"/>
      <c r="BT497"/>
      <c r="BU497"/>
      <c r="BV497"/>
      <c r="BW497"/>
      <c r="BX497"/>
      <c r="BY497"/>
      <c r="BZ497"/>
      <c r="CA497"/>
      <c r="CB497"/>
      <c r="CC497"/>
      <c r="CD497"/>
      <c r="CE497"/>
      <c r="CF497"/>
      <c r="CG497"/>
      <c r="CH497"/>
      <c r="CI497"/>
      <c r="CJ497"/>
      <c r="CK497"/>
      <c r="CL497"/>
      <c r="CM497"/>
      <c r="CN497"/>
      <c r="CO497"/>
      <c r="CP497"/>
      <c r="CQ497"/>
      <c r="CR497"/>
      <c r="CS497" t="s">
        <v>5342</v>
      </c>
      <c r="CT497"/>
      <c r="CU497"/>
      <c r="CV497"/>
      <c r="CW497"/>
      <c r="CX497"/>
      <c r="CY497"/>
      <c r="CZ497"/>
      <c r="DA497"/>
      <c r="DB497"/>
      <c r="DC497"/>
      <c r="DD497"/>
      <c r="DE497"/>
      <c r="DF497"/>
      <c r="DG497"/>
      <c r="DH497"/>
      <c r="DI497"/>
      <c r="DJ497"/>
      <c r="DK497"/>
      <c r="DL497"/>
      <c r="DM497"/>
      <c r="DN497"/>
      <c r="DO497"/>
      <c r="DP497"/>
    </row>
    <row r="498" spans="33:120" ht="15" hidden="1" customHeight="1">
      <c r="AG498"/>
      <c r="AH498" s="175"/>
      <c r="AI498" s="175"/>
      <c r="AJ498" s="175"/>
      <c r="AK498" s="175"/>
      <c r="AL498" s="179" t="str">
        <f t="shared" si="14"/>
        <v/>
      </c>
      <c r="AM498" s="172" t="str">
        <f t="shared" si="15"/>
        <v/>
      </c>
      <c r="AN498"/>
      <c r="AO498"/>
      <c r="AP498">
        <v>496</v>
      </c>
      <c r="AQ498"/>
      <c r="AR498"/>
      <c r="AS498"/>
      <c r="AT498"/>
      <c r="AU498"/>
      <c r="AV498"/>
      <c r="AW498"/>
      <c r="AX498"/>
      <c r="AY498"/>
      <c r="AZ498"/>
      <c r="BA498"/>
      <c r="BB498"/>
      <c r="BC498"/>
      <c r="BD498"/>
      <c r="BE498"/>
      <c r="BF498"/>
      <c r="BG498"/>
      <c r="BH498"/>
      <c r="BI498"/>
      <c r="BJ498" t="s">
        <v>5343</v>
      </c>
      <c r="BK498"/>
      <c r="BL498"/>
      <c r="BM498"/>
      <c r="BN498"/>
      <c r="BO498"/>
      <c r="BP498"/>
      <c r="BQ498"/>
      <c r="BR498"/>
      <c r="BS498"/>
      <c r="BT498"/>
      <c r="BU498"/>
      <c r="BV498"/>
      <c r="BW498"/>
      <c r="BX498"/>
      <c r="BY498"/>
      <c r="BZ498"/>
      <c r="CA498"/>
      <c r="CB498"/>
      <c r="CC498"/>
      <c r="CD498"/>
      <c r="CE498"/>
      <c r="CF498"/>
      <c r="CG498"/>
      <c r="CH498"/>
      <c r="CI498"/>
      <c r="CJ498"/>
      <c r="CK498"/>
      <c r="CL498"/>
      <c r="CM498"/>
      <c r="CN498"/>
      <c r="CO498"/>
      <c r="CP498"/>
      <c r="CQ498"/>
      <c r="CR498"/>
      <c r="CS498" t="s">
        <v>5344</v>
      </c>
      <c r="CT498"/>
      <c r="CU498"/>
      <c r="CV498"/>
      <c r="CW498"/>
      <c r="CX498"/>
      <c r="CY498"/>
      <c r="CZ498"/>
      <c r="DA498"/>
      <c r="DB498"/>
      <c r="DC498"/>
      <c r="DD498"/>
      <c r="DE498"/>
      <c r="DF498"/>
      <c r="DG498"/>
      <c r="DH498"/>
      <c r="DI498"/>
      <c r="DJ498"/>
      <c r="DK498"/>
      <c r="DL498"/>
      <c r="DM498"/>
      <c r="DN498"/>
      <c r="DO498"/>
      <c r="DP498"/>
    </row>
    <row r="499" spans="33:120" ht="15" hidden="1" customHeight="1">
      <c r="AG499"/>
      <c r="AH499" s="175"/>
      <c r="AI499" s="175"/>
      <c r="AJ499" s="175"/>
      <c r="AK499" s="175"/>
      <c r="AL499" s="179" t="str">
        <f t="shared" si="14"/>
        <v/>
      </c>
      <c r="AM499" s="172" t="str">
        <f t="shared" si="15"/>
        <v/>
      </c>
      <c r="AN499"/>
      <c r="AO499"/>
      <c r="AP499">
        <v>497</v>
      </c>
      <c r="AQ499"/>
      <c r="AR499"/>
      <c r="AS499"/>
      <c r="AT499"/>
      <c r="AU499"/>
      <c r="AV499"/>
      <c r="AW499"/>
      <c r="AX499"/>
      <c r="AY499"/>
      <c r="AZ499"/>
      <c r="BA499"/>
      <c r="BB499"/>
      <c r="BC499"/>
      <c r="BD499"/>
      <c r="BE499"/>
      <c r="BF499"/>
      <c r="BG499"/>
      <c r="BH499"/>
      <c r="BI499"/>
      <c r="BJ499" t="s">
        <v>5345</v>
      </c>
      <c r="BK499"/>
      <c r="BL499"/>
      <c r="BM499"/>
      <c r="BN499"/>
      <c r="BO499"/>
      <c r="BP499"/>
      <c r="BQ499"/>
      <c r="BR499"/>
      <c r="BS499"/>
      <c r="BT499"/>
      <c r="BU499"/>
      <c r="BV499"/>
      <c r="BW499"/>
      <c r="BX499"/>
      <c r="BY499"/>
      <c r="BZ499"/>
      <c r="CA499"/>
      <c r="CB499"/>
      <c r="CC499"/>
      <c r="CD499"/>
      <c r="CE499"/>
      <c r="CF499"/>
      <c r="CG499"/>
      <c r="CH499"/>
      <c r="CI499"/>
      <c r="CJ499"/>
      <c r="CK499"/>
      <c r="CL499"/>
      <c r="CM499"/>
      <c r="CN499"/>
      <c r="CO499"/>
      <c r="CP499"/>
      <c r="CQ499"/>
      <c r="CR499"/>
      <c r="CS499" t="s">
        <v>5346</v>
      </c>
      <c r="CT499"/>
      <c r="CU499"/>
      <c r="CV499"/>
      <c r="CW499"/>
      <c r="CX499"/>
      <c r="CY499"/>
      <c r="CZ499"/>
      <c r="DA499"/>
      <c r="DB499"/>
      <c r="DC499"/>
      <c r="DD499"/>
      <c r="DE499"/>
      <c r="DF499"/>
      <c r="DG499"/>
      <c r="DH499"/>
      <c r="DI499"/>
      <c r="DJ499"/>
      <c r="DK499"/>
      <c r="DL499"/>
      <c r="DM499"/>
      <c r="DN499"/>
      <c r="DO499"/>
      <c r="DP499"/>
    </row>
    <row r="500" spans="33:120" ht="15" hidden="1" customHeight="1">
      <c r="AG500"/>
      <c r="AH500" s="175"/>
      <c r="AI500" s="175"/>
      <c r="AJ500" s="175"/>
      <c r="AK500" s="175"/>
      <c r="AL500" s="179" t="str">
        <f t="shared" si="14"/>
        <v/>
      </c>
      <c r="AM500" s="172" t="str">
        <f t="shared" si="15"/>
        <v/>
      </c>
      <c r="AN500"/>
      <c r="AO500"/>
      <c r="AP500">
        <v>498</v>
      </c>
      <c r="AQ500"/>
      <c r="AR500"/>
      <c r="AS500"/>
      <c r="AT500"/>
      <c r="AU500"/>
      <c r="AV500"/>
      <c r="AW500"/>
      <c r="AX500"/>
      <c r="AY500"/>
      <c r="AZ500"/>
      <c r="BA500"/>
      <c r="BB500"/>
      <c r="BC500"/>
      <c r="BD500"/>
      <c r="BE500"/>
      <c r="BF500"/>
      <c r="BG500"/>
      <c r="BH500"/>
      <c r="BI500"/>
      <c r="BJ500" t="s">
        <v>5347</v>
      </c>
      <c r="BK500"/>
      <c r="BL500"/>
      <c r="BM500"/>
      <c r="BN500"/>
      <c r="BO500"/>
      <c r="BP500"/>
      <c r="BQ500"/>
      <c r="BR500"/>
      <c r="BS500"/>
      <c r="BT500"/>
      <c r="BU500"/>
      <c r="BV500"/>
      <c r="BW500"/>
      <c r="BX500"/>
      <c r="BY500"/>
      <c r="BZ500"/>
      <c r="CA500"/>
      <c r="CB500"/>
      <c r="CC500"/>
      <c r="CD500"/>
      <c r="CE500"/>
      <c r="CF500"/>
      <c r="CG500"/>
      <c r="CH500"/>
      <c r="CI500"/>
      <c r="CJ500"/>
      <c r="CK500"/>
      <c r="CL500"/>
      <c r="CM500"/>
      <c r="CN500"/>
      <c r="CO500"/>
      <c r="CP500"/>
      <c r="CQ500"/>
      <c r="CR500"/>
      <c r="CS500" t="s">
        <v>5348</v>
      </c>
      <c r="CT500"/>
      <c r="CU500"/>
      <c r="CV500"/>
      <c r="CW500"/>
      <c r="CX500"/>
      <c r="CY500"/>
      <c r="CZ500"/>
      <c r="DA500"/>
      <c r="DB500"/>
      <c r="DC500"/>
      <c r="DD500"/>
      <c r="DE500"/>
      <c r="DF500"/>
      <c r="DG500"/>
      <c r="DH500"/>
      <c r="DI500"/>
      <c r="DJ500"/>
      <c r="DK500"/>
      <c r="DL500"/>
      <c r="DM500"/>
      <c r="DN500"/>
      <c r="DO500"/>
      <c r="DP500"/>
    </row>
    <row r="501" spans="33:120" ht="15" hidden="1" customHeight="1">
      <c r="AG501"/>
      <c r="AH501" s="175"/>
      <c r="AI501" s="175"/>
      <c r="AJ501" s="175"/>
      <c r="AK501" s="175"/>
      <c r="AL501" s="179" t="str">
        <f t="shared" si="14"/>
        <v/>
      </c>
      <c r="AM501" s="172" t="str">
        <f t="shared" si="15"/>
        <v/>
      </c>
      <c r="AN501"/>
      <c r="AO501"/>
      <c r="AP501">
        <v>499</v>
      </c>
      <c r="AQ501"/>
      <c r="AR501"/>
      <c r="AS501"/>
      <c r="AT501"/>
      <c r="AU501"/>
      <c r="AV501"/>
      <c r="AW501"/>
      <c r="AX501"/>
      <c r="AY501"/>
      <c r="AZ501"/>
      <c r="BA501"/>
      <c r="BB501"/>
      <c r="BC501"/>
      <c r="BD501"/>
      <c r="BE501"/>
      <c r="BF501"/>
      <c r="BG501"/>
      <c r="BH501"/>
      <c r="BI501"/>
      <c r="BJ501" t="s">
        <v>5349</v>
      </c>
      <c r="BK501"/>
      <c r="BL501"/>
      <c r="BM501"/>
      <c r="BN501"/>
      <c r="BO501"/>
      <c r="BP501"/>
      <c r="BQ501"/>
      <c r="BR501"/>
      <c r="BS501"/>
      <c r="BT501"/>
      <c r="BU501"/>
      <c r="BV501"/>
      <c r="BW501"/>
      <c r="BX501"/>
      <c r="BY501"/>
      <c r="BZ501"/>
      <c r="CA501"/>
      <c r="CB501"/>
      <c r="CC501"/>
      <c r="CD501"/>
      <c r="CE501"/>
      <c r="CF501"/>
      <c r="CG501"/>
      <c r="CH501"/>
      <c r="CI501"/>
      <c r="CJ501"/>
      <c r="CK501"/>
      <c r="CL501"/>
      <c r="CM501"/>
      <c r="CN501"/>
      <c r="CO501"/>
      <c r="CP501"/>
      <c r="CQ501"/>
      <c r="CR501"/>
      <c r="CS501" t="s">
        <v>5350</v>
      </c>
      <c r="CT501"/>
      <c r="CU501"/>
      <c r="CV501"/>
      <c r="CW501"/>
      <c r="CX501"/>
      <c r="CY501"/>
      <c r="CZ501"/>
      <c r="DA501"/>
      <c r="DB501"/>
      <c r="DC501"/>
      <c r="DD501"/>
      <c r="DE501"/>
      <c r="DF501"/>
      <c r="DG501"/>
      <c r="DH501"/>
      <c r="DI501"/>
      <c r="DJ501"/>
      <c r="DK501"/>
      <c r="DL501"/>
      <c r="DM501"/>
      <c r="DN501"/>
      <c r="DO501"/>
      <c r="DP501"/>
    </row>
    <row r="502" spans="33:120" ht="15" hidden="1" customHeight="1">
      <c r="AG502"/>
      <c r="AH502" s="175"/>
      <c r="AI502" s="175"/>
      <c r="AJ502" s="175"/>
      <c r="AK502" s="175"/>
      <c r="AL502" s="179" t="str">
        <f t="shared" si="14"/>
        <v/>
      </c>
      <c r="AM502" s="172" t="str">
        <f t="shared" si="15"/>
        <v/>
      </c>
      <c r="AN502"/>
      <c r="AO502"/>
      <c r="AP502">
        <v>500</v>
      </c>
      <c r="AQ502"/>
      <c r="AR502"/>
      <c r="AS502"/>
      <c r="AT502"/>
      <c r="AU502"/>
      <c r="AV502"/>
      <c r="AW502"/>
      <c r="AX502"/>
      <c r="AY502"/>
      <c r="AZ502"/>
      <c r="BA502"/>
      <c r="BB502"/>
      <c r="BC502"/>
      <c r="BD502"/>
      <c r="BE502"/>
      <c r="BF502"/>
      <c r="BG502"/>
      <c r="BH502"/>
      <c r="BI502"/>
      <c r="BJ502" t="s">
        <v>5351</v>
      </c>
      <c r="BK502"/>
      <c r="BL502"/>
      <c r="BM502"/>
      <c r="BN502"/>
      <c r="BO502"/>
      <c r="BP502"/>
      <c r="BQ502"/>
      <c r="BR502"/>
      <c r="BS502"/>
      <c r="BT502"/>
      <c r="BU502"/>
      <c r="BV502"/>
      <c r="BW502"/>
      <c r="BX502"/>
      <c r="BY502"/>
      <c r="BZ502"/>
      <c r="CA502"/>
      <c r="CB502"/>
      <c r="CC502"/>
      <c r="CD502"/>
      <c r="CE502"/>
      <c r="CF502"/>
      <c r="CG502"/>
      <c r="CH502"/>
      <c r="CI502"/>
      <c r="CJ502"/>
      <c r="CK502"/>
      <c r="CL502"/>
      <c r="CM502"/>
      <c r="CN502"/>
      <c r="CO502"/>
      <c r="CP502"/>
      <c r="CQ502"/>
      <c r="CR502"/>
      <c r="CS502" t="s">
        <v>5352</v>
      </c>
      <c r="CT502"/>
      <c r="CU502"/>
      <c r="CV502"/>
      <c r="CW502"/>
      <c r="CX502"/>
      <c r="CY502"/>
      <c r="CZ502"/>
      <c r="DA502"/>
      <c r="DB502"/>
      <c r="DC502"/>
      <c r="DD502"/>
      <c r="DE502"/>
      <c r="DF502"/>
      <c r="DG502"/>
      <c r="DH502"/>
      <c r="DI502"/>
      <c r="DJ502"/>
      <c r="DK502"/>
      <c r="DL502"/>
      <c r="DM502"/>
      <c r="DN502"/>
      <c r="DO502"/>
      <c r="DP502"/>
    </row>
    <row r="503" spans="33:120" ht="15" hidden="1" customHeight="1">
      <c r="AG503"/>
      <c r="AH503" s="175"/>
      <c r="AI503" s="175"/>
      <c r="AJ503" s="175"/>
      <c r="AK503" s="175"/>
      <c r="AL503" s="179" t="str">
        <f t="shared" si="14"/>
        <v/>
      </c>
      <c r="AM503" s="172" t="str">
        <f t="shared" si="15"/>
        <v/>
      </c>
      <c r="AN503"/>
      <c r="AO503"/>
      <c r="AP503">
        <v>501</v>
      </c>
      <c r="AQ503"/>
      <c r="AR503"/>
      <c r="AS503"/>
      <c r="AT503"/>
      <c r="AU503"/>
      <c r="AV503"/>
      <c r="AW503"/>
      <c r="AX503"/>
      <c r="AY503"/>
      <c r="AZ503"/>
      <c r="BA503"/>
      <c r="BB503"/>
      <c r="BC503"/>
      <c r="BD503"/>
      <c r="BE503"/>
      <c r="BF503"/>
      <c r="BG503"/>
      <c r="BH503"/>
      <c r="BI503"/>
      <c r="BJ503" t="s">
        <v>5353</v>
      </c>
      <c r="BK503"/>
      <c r="BL503"/>
      <c r="BM503"/>
      <c r="BN503"/>
      <c r="BO503"/>
      <c r="BP503"/>
      <c r="BQ503"/>
      <c r="BR503"/>
      <c r="BS503"/>
      <c r="BT503"/>
      <c r="BU503"/>
      <c r="BV503"/>
      <c r="BW503"/>
      <c r="BX503"/>
      <c r="BY503"/>
      <c r="BZ503"/>
      <c r="CA503"/>
      <c r="CB503"/>
      <c r="CC503"/>
      <c r="CD503"/>
      <c r="CE503"/>
      <c r="CF503"/>
      <c r="CG503"/>
      <c r="CH503"/>
      <c r="CI503"/>
      <c r="CJ503"/>
      <c r="CK503"/>
      <c r="CL503"/>
      <c r="CM503"/>
      <c r="CN503"/>
      <c r="CO503"/>
      <c r="CP503"/>
      <c r="CQ503"/>
      <c r="CR503"/>
      <c r="CS503" t="s">
        <v>5354</v>
      </c>
      <c r="CT503"/>
      <c r="CU503"/>
      <c r="CV503"/>
      <c r="CW503"/>
      <c r="CX503"/>
      <c r="CY503"/>
      <c r="CZ503"/>
      <c r="DA503"/>
      <c r="DB503"/>
      <c r="DC503"/>
      <c r="DD503"/>
      <c r="DE503"/>
      <c r="DF503"/>
      <c r="DG503"/>
      <c r="DH503"/>
      <c r="DI503"/>
      <c r="DJ503"/>
      <c r="DK503"/>
      <c r="DL503"/>
      <c r="DM503"/>
      <c r="DN503"/>
      <c r="DO503"/>
      <c r="DP503"/>
    </row>
    <row r="504" spans="33:120" ht="15" hidden="1" customHeight="1">
      <c r="AG504"/>
      <c r="AH504" s="175"/>
      <c r="AI504" s="175"/>
      <c r="AJ504" s="175"/>
      <c r="AK504" s="175"/>
      <c r="AL504" s="179" t="str">
        <f t="shared" si="14"/>
        <v/>
      </c>
      <c r="AM504" s="172" t="str">
        <f t="shared" si="15"/>
        <v/>
      </c>
      <c r="AN504"/>
      <c r="AO504"/>
      <c r="AP504">
        <v>502</v>
      </c>
      <c r="AQ504"/>
      <c r="AR504"/>
      <c r="AS504"/>
      <c r="AT504"/>
      <c r="AU504"/>
      <c r="AV504"/>
      <c r="AW504"/>
      <c r="AX504"/>
      <c r="AY504"/>
      <c r="AZ504"/>
      <c r="BA504"/>
      <c r="BB504"/>
      <c r="BC504"/>
      <c r="BD504"/>
      <c r="BE504"/>
      <c r="BF504"/>
      <c r="BG504"/>
      <c r="BH504"/>
      <c r="BI504"/>
      <c r="BJ504" t="s">
        <v>5355</v>
      </c>
      <c r="BK504"/>
      <c r="BL504"/>
      <c r="BM504"/>
      <c r="BN504"/>
      <c r="BO504"/>
      <c r="BP504"/>
      <c r="BQ504"/>
      <c r="BR504"/>
      <c r="BS504"/>
      <c r="BT504"/>
      <c r="BU504"/>
      <c r="BV504"/>
      <c r="BW504"/>
      <c r="BX504"/>
      <c r="BY504"/>
      <c r="BZ504"/>
      <c r="CA504"/>
      <c r="CB504"/>
      <c r="CC504"/>
      <c r="CD504"/>
      <c r="CE504"/>
      <c r="CF504"/>
      <c r="CG504"/>
      <c r="CH504"/>
      <c r="CI504"/>
      <c r="CJ504"/>
      <c r="CK504"/>
      <c r="CL504"/>
      <c r="CM504"/>
      <c r="CN504"/>
      <c r="CO504"/>
      <c r="CP504"/>
      <c r="CQ504"/>
      <c r="CR504"/>
      <c r="CS504" t="s">
        <v>5356</v>
      </c>
      <c r="CT504"/>
      <c r="CU504"/>
      <c r="CV504"/>
      <c r="CW504"/>
      <c r="CX504"/>
      <c r="CY504"/>
      <c r="CZ504"/>
      <c r="DA504"/>
      <c r="DB504"/>
      <c r="DC504"/>
      <c r="DD504"/>
      <c r="DE504"/>
      <c r="DF504"/>
      <c r="DG504"/>
      <c r="DH504"/>
      <c r="DI504"/>
      <c r="DJ504"/>
      <c r="DK504"/>
      <c r="DL504"/>
      <c r="DM504"/>
      <c r="DN504"/>
      <c r="DO504"/>
      <c r="DP504"/>
    </row>
    <row r="505" spans="33:120" ht="15" hidden="1" customHeight="1">
      <c r="AG505"/>
      <c r="AH505" s="175"/>
      <c r="AI505" s="175"/>
      <c r="AJ505" s="175"/>
      <c r="AK505" s="175"/>
      <c r="AL505" s="179" t="str">
        <f t="shared" si="14"/>
        <v/>
      </c>
      <c r="AM505" s="172" t="str">
        <f t="shared" si="15"/>
        <v/>
      </c>
      <c r="AN505"/>
      <c r="AO505"/>
      <c r="AP505">
        <v>503</v>
      </c>
      <c r="AQ505"/>
      <c r="AR505"/>
      <c r="AS505"/>
      <c r="AT505"/>
      <c r="AU505"/>
      <c r="AV505"/>
      <c r="AW505"/>
      <c r="AX505"/>
      <c r="AY505"/>
      <c r="AZ505"/>
      <c r="BA505"/>
      <c r="BB505"/>
      <c r="BC505"/>
      <c r="BD505"/>
      <c r="BE505"/>
      <c r="BF505"/>
      <c r="BG505"/>
      <c r="BH505"/>
      <c r="BI505"/>
      <c r="BJ505" t="s">
        <v>5357</v>
      </c>
      <c r="BK505"/>
      <c r="BL505"/>
      <c r="BM505"/>
      <c r="BN505"/>
      <c r="BO505"/>
      <c r="BP505"/>
      <c r="BQ505"/>
      <c r="BR505"/>
      <c r="BS505"/>
      <c r="BT505"/>
      <c r="BU505"/>
      <c r="BV505"/>
      <c r="BW505"/>
      <c r="BX505"/>
      <c r="BY505"/>
      <c r="BZ505"/>
      <c r="CA505"/>
      <c r="CB505"/>
      <c r="CC505"/>
      <c r="CD505"/>
      <c r="CE505"/>
      <c r="CF505"/>
      <c r="CG505"/>
      <c r="CH505"/>
      <c r="CI505"/>
      <c r="CJ505"/>
      <c r="CK505"/>
      <c r="CL505"/>
      <c r="CM505"/>
      <c r="CN505"/>
      <c r="CO505"/>
      <c r="CP505"/>
      <c r="CQ505"/>
      <c r="CR505"/>
      <c r="CS505" t="s">
        <v>5358</v>
      </c>
      <c r="CT505"/>
      <c r="CU505"/>
      <c r="CV505"/>
      <c r="CW505"/>
      <c r="CX505"/>
      <c r="CY505"/>
      <c r="CZ505"/>
      <c r="DA505"/>
      <c r="DB505"/>
      <c r="DC505"/>
      <c r="DD505"/>
      <c r="DE505"/>
      <c r="DF505"/>
      <c r="DG505"/>
      <c r="DH505"/>
      <c r="DI505"/>
      <c r="DJ505"/>
      <c r="DK505"/>
      <c r="DL505"/>
      <c r="DM505"/>
      <c r="DN505"/>
      <c r="DO505"/>
      <c r="DP505"/>
    </row>
    <row r="506" spans="33:120" ht="15" hidden="1" customHeight="1">
      <c r="AG506"/>
      <c r="AH506" s="175"/>
      <c r="AI506" s="175"/>
      <c r="AJ506" s="175"/>
      <c r="AK506" s="175"/>
      <c r="AL506" s="179" t="str">
        <f t="shared" si="14"/>
        <v/>
      </c>
      <c r="AM506" s="172" t="str">
        <f t="shared" si="15"/>
        <v/>
      </c>
      <c r="AN506"/>
      <c r="AO506"/>
      <c r="AP506">
        <v>504</v>
      </c>
      <c r="AQ506"/>
      <c r="AR506"/>
      <c r="AS506"/>
      <c r="AT506"/>
      <c r="AU506"/>
      <c r="AV506"/>
      <c r="AW506"/>
      <c r="AX506"/>
      <c r="AY506"/>
      <c r="AZ506"/>
      <c r="BA506"/>
      <c r="BB506"/>
      <c r="BC506"/>
      <c r="BD506"/>
      <c r="BE506"/>
      <c r="BF506"/>
      <c r="BG506"/>
      <c r="BH506"/>
      <c r="BI506"/>
      <c r="BJ506" t="s">
        <v>5359</v>
      </c>
      <c r="BK506"/>
      <c r="BL506"/>
      <c r="BM506"/>
      <c r="BN506"/>
      <c r="BO506"/>
      <c r="BP506"/>
      <c r="BQ506"/>
      <c r="BR506"/>
      <c r="BS506"/>
      <c r="BT506"/>
      <c r="BU506"/>
      <c r="BV506"/>
      <c r="BW506"/>
      <c r="BX506"/>
      <c r="BY506"/>
      <c r="BZ506"/>
      <c r="CA506"/>
      <c r="CB506"/>
      <c r="CC506"/>
      <c r="CD506"/>
      <c r="CE506"/>
      <c r="CF506"/>
      <c r="CG506"/>
      <c r="CH506"/>
      <c r="CI506"/>
      <c r="CJ506"/>
      <c r="CK506"/>
      <c r="CL506"/>
      <c r="CM506"/>
      <c r="CN506"/>
      <c r="CO506"/>
      <c r="CP506"/>
      <c r="CQ506"/>
      <c r="CR506"/>
      <c r="CS506" t="s">
        <v>5360</v>
      </c>
      <c r="CT506"/>
      <c r="CU506"/>
      <c r="CV506"/>
      <c r="CW506"/>
      <c r="CX506"/>
      <c r="CY506"/>
      <c r="CZ506"/>
      <c r="DA506"/>
      <c r="DB506"/>
      <c r="DC506"/>
      <c r="DD506"/>
      <c r="DE506"/>
      <c r="DF506"/>
      <c r="DG506"/>
      <c r="DH506"/>
      <c r="DI506"/>
      <c r="DJ506"/>
      <c r="DK506"/>
      <c r="DL506"/>
      <c r="DM506"/>
      <c r="DN506"/>
      <c r="DO506"/>
      <c r="DP506"/>
    </row>
    <row r="507" spans="33:120" ht="15" hidden="1" customHeight="1">
      <c r="AG507"/>
      <c r="AH507" s="175"/>
      <c r="AI507" s="175"/>
      <c r="AJ507" s="175"/>
      <c r="AK507" s="175"/>
      <c r="AL507" s="179" t="str">
        <f t="shared" si="14"/>
        <v/>
      </c>
      <c r="AM507" s="172" t="str">
        <f t="shared" si="15"/>
        <v/>
      </c>
      <c r="AN507"/>
      <c r="AO507"/>
      <c r="AP507">
        <v>505</v>
      </c>
      <c r="AQ507"/>
      <c r="AR507"/>
      <c r="AS507"/>
      <c r="AT507"/>
      <c r="AU507"/>
      <c r="AV507"/>
      <c r="AW507"/>
      <c r="AX507"/>
      <c r="AY507"/>
      <c r="AZ507"/>
      <c r="BA507"/>
      <c r="BB507"/>
      <c r="BC507"/>
      <c r="BD507"/>
      <c r="BE507"/>
      <c r="BF507"/>
      <c r="BG507"/>
      <c r="BH507"/>
      <c r="BI507"/>
      <c r="BJ507" t="s">
        <v>5361</v>
      </c>
      <c r="BK507"/>
      <c r="BL507"/>
      <c r="BM507"/>
      <c r="BN507"/>
      <c r="BO507"/>
      <c r="BP507"/>
      <c r="BQ507"/>
      <c r="BR507"/>
      <c r="BS507"/>
      <c r="BT507"/>
      <c r="BU507"/>
      <c r="BV507"/>
      <c r="BW507"/>
      <c r="BX507"/>
      <c r="BY507"/>
      <c r="BZ507"/>
      <c r="CA507"/>
      <c r="CB507"/>
      <c r="CC507"/>
      <c r="CD507"/>
      <c r="CE507"/>
      <c r="CF507"/>
      <c r="CG507"/>
      <c r="CH507"/>
      <c r="CI507"/>
      <c r="CJ507"/>
      <c r="CK507"/>
      <c r="CL507"/>
      <c r="CM507"/>
      <c r="CN507"/>
      <c r="CO507"/>
      <c r="CP507"/>
      <c r="CQ507"/>
      <c r="CR507"/>
      <c r="CS507" t="s">
        <v>5362</v>
      </c>
      <c r="CT507"/>
      <c r="CU507"/>
      <c r="CV507"/>
      <c r="CW507"/>
      <c r="CX507"/>
      <c r="CY507"/>
      <c r="CZ507"/>
      <c r="DA507"/>
      <c r="DB507"/>
      <c r="DC507"/>
      <c r="DD507"/>
      <c r="DE507"/>
      <c r="DF507"/>
      <c r="DG507"/>
      <c r="DH507"/>
      <c r="DI507"/>
      <c r="DJ507"/>
      <c r="DK507"/>
      <c r="DL507"/>
      <c r="DM507"/>
      <c r="DN507"/>
      <c r="DO507"/>
      <c r="DP507"/>
    </row>
    <row r="508" spans="33:120" ht="15" hidden="1" customHeight="1">
      <c r="AG508"/>
      <c r="AH508" s="175"/>
      <c r="AI508" s="175"/>
      <c r="AJ508" s="175"/>
      <c r="AK508" s="175"/>
      <c r="AL508" s="179" t="str">
        <f t="shared" si="14"/>
        <v/>
      </c>
      <c r="AM508" s="172" t="str">
        <f t="shared" si="15"/>
        <v/>
      </c>
      <c r="AN508"/>
      <c r="AO508"/>
      <c r="AP508">
        <v>506</v>
      </c>
      <c r="AQ508"/>
      <c r="AR508"/>
      <c r="AS508"/>
      <c r="AT508"/>
      <c r="AU508"/>
      <c r="AV508"/>
      <c r="AW508"/>
      <c r="AX508"/>
      <c r="AY508"/>
      <c r="AZ508"/>
      <c r="BA508"/>
      <c r="BB508"/>
      <c r="BC508"/>
      <c r="BD508"/>
      <c r="BE508"/>
      <c r="BF508"/>
      <c r="BG508"/>
      <c r="BH508"/>
      <c r="BI508"/>
      <c r="BJ508" t="s">
        <v>5363</v>
      </c>
      <c r="BK508"/>
      <c r="BL508"/>
      <c r="BM508"/>
      <c r="BN508"/>
      <c r="BO508"/>
      <c r="BP508"/>
      <c r="BQ508"/>
      <c r="BR508"/>
      <c r="BS508"/>
      <c r="BT508"/>
      <c r="BU508"/>
      <c r="BV508"/>
      <c r="BW508"/>
      <c r="BX508"/>
      <c r="BY508"/>
      <c r="BZ508"/>
      <c r="CA508"/>
      <c r="CB508"/>
      <c r="CC508"/>
      <c r="CD508"/>
      <c r="CE508"/>
      <c r="CF508"/>
      <c r="CG508"/>
      <c r="CH508"/>
      <c r="CI508"/>
      <c r="CJ508"/>
      <c r="CK508"/>
      <c r="CL508"/>
      <c r="CM508"/>
      <c r="CN508"/>
      <c r="CO508"/>
      <c r="CP508"/>
      <c r="CQ508"/>
      <c r="CR508"/>
      <c r="CS508" t="s">
        <v>5364</v>
      </c>
      <c r="CT508"/>
      <c r="CU508"/>
      <c r="CV508"/>
      <c r="CW508"/>
      <c r="CX508"/>
      <c r="CY508"/>
      <c r="CZ508"/>
      <c r="DA508"/>
      <c r="DB508"/>
      <c r="DC508"/>
      <c r="DD508"/>
      <c r="DE508"/>
      <c r="DF508"/>
      <c r="DG508"/>
      <c r="DH508"/>
      <c r="DI508"/>
      <c r="DJ508"/>
      <c r="DK508"/>
      <c r="DL508"/>
      <c r="DM508"/>
      <c r="DN508"/>
      <c r="DO508"/>
      <c r="DP508"/>
    </row>
    <row r="509" spans="33:120" ht="15" hidden="1" customHeight="1">
      <c r="AG509"/>
      <c r="AH509" s="175"/>
      <c r="AI509" s="175"/>
      <c r="AJ509" s="175"/>
      <c r="AK509" s="175"/>
      <c r="AL509" s="179" t="str">
        <f t="shared" si="14"/>
        <v/>
      </c>
      <c r="AM509" s="172" t="str">
        <f t="shared" si="15"/>
        <v/>
      </c>
      <c r="AN509"/>
      <c r="AO509"/>
      <c r="AP509">
        <v>507</v>
      </c>
      <c r="AQ509"/>
      <c r="AR509"/>
      <c r="AS509"/>
      <c r="AT509"/>
      <c r="AU509"/>
      <c r="AV509"/>
      <c r="AW509"/>
      <c r="AX509"/>
      <c r="AY509"/>
      <c r="AZ509"/>
      <c r="BA509"/>
      <c r="BB509"/>
      <c r="BC509"/>
      <c r="BD509"/>
      <c r="BE509"/>
      <c r="BF509"/>
      <c r="BG509"/>
      <c r="BH509"/>
      <c r="BI509"/>
      <c r="BJ509" t="s">
        <v>5365</v>
      </c>
      <c r="BK509"/>
      <c r="BL509"/>
      <c r="BM509"/>
      <c r="BN509"/>
      <c r="BO509"/>
      <c r="BP509"/>
      <c r="BQ509"/>
      <c r="BR509"/>
      <c r="BS509"/>
      <c r="BT509"/>
      <c r="BU509"/>
      <c r="BV509"/>
      <c r="BW509"/>
      <c r="BX509"/>
      <c r="BY509"/>
      <c r="BZ509"/>
      <c r="CA509"/>
      <c r="CB509"/>
      <c r="CC509"/>
      <c r="CD509"/>
      <c r="CE509"/>
      <c r="CF509"/>
      <c r="CG509"/>
      <c r="CH509"/>
      <c r="CI509"/>
      <c r="CJ509"/>
      <c r="CK509"/>
      <c r="CL509"/>
      <c r="CM509"/>
      <c r="CN509"/>
      <c r="CO509"/>
      <c r="CP509"/>
      <c r="CQ509"/>
      <c r="CR509"/>
      <c r="CS509" t="s">
        <v>5366</v>
      </c>
      <c r="CT509"/>
      <c r="CU509"/>
      <c r="CV509"/>
      <c r="CW509"/>
      <c r="CX509"/>
      <c r="CY509"/>
      <c r="CZ509"/>
      <c r="DA509"/>
      <c r="DB509"/>
      <c r="DC509"/>
      <c r="DD509"/>
      <c r="DE509"/>
      <c r="DF509"/>
      <c r="DG509"/>
      <c r="DH509"/>
      <c r="DI509"/>
      <c r="DJ509"/>
      <c r="DK509"/>
      <c r="DL509"/>
      <c r="DM509"/>
      <c r="DN509"/>
      <c r="DO509"/>
      <c r="DP509"/>
    </row>
    <row r="510" spans="33:120" ht="15" hidden="1" customHeight="1">
      <c r="AG510"/>
      <c r="AH510" s="175"/>
      <c r="AI510" s="175"/>
      <c r="AJ510" s="175"/>
      <c r="AK510" s="175"/>
      <c r="AL510" s="179" t="str">
        <f t="shared" si="14"/>
        <v/>
      </c>
      <c r="AM510" s="172" t="str">
        <f t="shared" si="15"/>
        <v/>
      </c>
      <c r="AN510"/>
      <c r="AO510"/>
      <c r="AP510">
        <v>508</v>
      </c>
      <c r="AQ510"/>
      <c r="AR510"/>
      <c r="AS510"/>
      <c r="AT510"/>
      <c r="AU510"/>
      <c r="AV510"/>
      <c r="AW510"/>
      <c r="AX510"/>
      <c r="AY510"/>
      <c r="AZ510"/>
      <c r="BA510"/>
      <c r="BB510"/>
      <c r="BC510"/>
      <c r="BD510"/>
      <c r="BE510"/>
      <c r="BF510"/>
      <c r="BG510"/>
      <c r="BH510"/>
      <c r="BI510"/>
      <c r="BJ510" t="s">
        <v>5367</v>
      </c>
      <c r="BK510"/>
      <c r="BL510"/>
      <c r="BM510"/>
      <c r="BN510"/>
      <c r="BO510"/>
      <c r="BP510"/>
      <c r="BQ510"/>
      <c r="BR510"/>
      <c r="BS510"/>
      <c r="BT510"/>
      <c r="BU510"/>
      <c r="BV510"/>
      <c r="BW510"/>
      <c r="BX510"/>
      <c r="BY510"/>
      <c r="BZ510"/>
      <c r="CA510"/>
      <c r="CB510"/>
      <c r="CC510"/>
      <c r="CD510"/>
      <c r="CE510"/>
      <c r="CF510"/>
      <c r="CG510"/>
      <c r="CH510"/>
      <c r="CI510"/>
      <c r="CJ510"/>
      <c r="CK510"/>
      <c r="CL510"/>
      <c r="CM510"/>
      <c r="CN510"/>
      <c r="CO510"/>
      <c r="CP510"/>
      <c r="CQ510"/>
      <c r="CR510"/>
      <c r="CS510" t="s">
        <v>5368</v>
      </c>
      <c r="CT510"/>
      <c r="CU510"/>
      <c r="CV510"/>
      <c r="CW510"/>
      <c r="CX510"/>
      <c r="CY510"/>
      <c r="CZ510"/>
      <c r="DA510"/>
      <c r="DB510"/>
      <c r="DC510"/>
      <c r="DD510"/>
      <c r="DE510"/>
      <c r="DF510"/>
      <c r="DG510"/>
      <c r="DH510"/>
      <c r="DI510"/>
      <c r="DJ510"/>
      <c r="DK510"/>
      <c r="DL510"/>
      <c r="DM510"/>
      <c r="DN510"/>
      <c r="DO510"/>
      <c r="DP510"/>
    </row>
    <row r="511" spans="33:120" ht="15" hidden="1" customHeight="1">
      <c r="AG511"/>
      <c r="AH511" s="175"/>
      <c r="AI511" s="175"/>
      <c r="AJ511" s="175"/>
      <c r="AK511" s="175"/>
      <c r="AL511" s="179" t="str">
        <f t="shared" si="14"/>
        <v/>
      </c>
      <c r="AM511" s="172" t="str">
        <f t="shared" si="15"/>
        <v/>
      </c>
      <c r="AN511"/>
      <c r="AO511"/>
      <c r="AP511">
        <v>509</v>
      </c>
      <c r="AQ511"/>
      <c r="AR511"/>
      <c r="AS511"/>
      <c r="AT511"/>
      <c r="AU511"/>
      <c r="AV511"/>
      <c r="AW511"/>
      <c r="AX511"/>
      <c r="AY511"/>
      <c r="AZ511"/>
      <c r="BA511"/>
      <c r="BB511"/>
      <c r="BC511"/>
      <c r="BD511"/>
      <c r="BE511"/>
      <c r="BF511"/>
      <c r="BG511"/>
      <c r="BH511"/>
      <c r="BI511"/>
      <c r="BJ511" t="s">
        <v>5369</v>
      </c>
      <c r="BK511"/>
      <c r="BL511"/>
      <c r="BM511"/>
      <c r="BN511"/>
      <c r="BO511"/>
      <c r="BP511"/>
      <c r="BQ511"/>
      <c r="BR511"/>
      <c r="BS511"/>
      <c r="BT511"/>
      <c r="BU511"/>
      <c r="BV511"/>
      <c r="BW511"/>
      <c r="BX511"/>
      <c r="BY511"/>
      <c r="BZ511"/>
      <c r="CA511"/>
      <c r="CB511"/>
      <c r="CC511"/>
      <c r="CD511"/>
      <c r="CE511"/>
      <c r="CF511"/>
      <c r="CG511"/>
      <c r="CH511"/>
      <c r="CI511"/>
      <c r="CJ511"/>
      <c r="CK511"/>
      <c r="CL511"/>
      <c r="CM511"/>
      <c r="CN511"/>
      <c r="CO511"/>
      <c r="CP511"/>
      <c r="CQ511"/>
      <c r="CR511"/>
      <c r="CS511" t="s">
        <v>5370</v>
      </c>
      <c r="CT511"/>
      <c r="CU511"/>
      <c r="CV511"/>
      <c r="CW511"/>
      <c r="CX511"/>
      <c r="CY511"/>
      <c r="CZ511"/>
      <c r="DA511"/>
      <c r="DB511"/>
      <c r="DC511"/>
      <c r="DD511"/>
      <c r="DE511"/>
      <c r="DF511"/>
      <c r="DG511"/>
      <c r="DH511"/>
      <c r="DI511"/>
      <c r="DJ511"/>
      <c r="DK511"/>
      <c r="DL511"/>
      <c r="DM511"/>
      <c r="DN511"/>
      <c r="DO511"/>
      <c r="DP511"/>
    </row>
    <row r="512" spans="33:120" ht="15" hidden="1" customHeight="1">
      <c r="AG512"/>
      <c r="AH512" s="175"/>
      <c r="AI512" s="175"/>
      <c r="AJ512" s="175"/>
      <c r="AK512" s="175"/>
      <c r="AL512" s="179" t="str">
        <f t="shared" si="14"/>
        <v/>
      </c>
      <c r="AM512" s="172" t="str">
        <f t="shared" si="15"/>
        <v/>
      </c>
      <c r="AN512"/>
      <c r="AO512"/>
      <c r="AP512">
        <v>510</v>
      </c>
      <c r="AQ512"/>
      <c r="AR512"/>
      <c r="AS512"/>
      <c r="AT512"/>
      <c r="AU512"/>
      <c r="AV512"/>
      <c r="AW512"/>
      <c r="AX512"/>
      <c r="AY512"/>
      <c r="AZ512"/>
      <c r="BA512"/>
      <c r="BB512"/>
      <c r="BC512"/>
      <c r="BD512"/>
      <c r="BE512"/>
      <c r="BF512"/>
      <c r="BG512"/>
      <c r="BH512"/>
      <c r="BI512"/>
      <c r="BJ512" t="s">
        <v>5371</v>
      </c>
      <c r="BK512"/>
      <c r="BL512"/>
      <c r="BM512"/>
      <c r="BN512"/>
      <c r="BO512"/>
      <c r="BP512"/>
      <c r="BQ512"/>
      <c r="BR512"/>
      <c r="BS512"/>
      <c r="BT512"/>
      <c r="BU512"/>
      <c r="BV512"/>
      <c r="BW512"/>
      <c r="BX512"/>
      <c r="BY512"/>
      <c r="BZ512"/>
      <c r="CA512"/>
      <c r="CB512"/>
      <c r="CC512"/>
      <c r="CD512"/>
      <c r="CE512"/>
      <c r="CF512"/>
      <c r="CG512"/>
      <c r="CH512"/>
      <c r="CI512"/>
      <c r="CJ512"/>
      <c r="CK512"/>
      <c r="CL512"/>
      <c r="CM512"/>
      <c r="CN512"/>
      <c r="CO512"/>
      <c r="CP512"/>
      <c r="CQ512"/>
      <c r="CR512"/>
      <c r="CS512" t="s">
        <v>5372</v>
      </c>
      <c r="CT512"/>
      <c r="CU512"/>
      <c r="CV512"/>
      <c r="CW512"/>
      <c r="CX512"/>
      <c r="CY512"/>
      <c r="CZ512"/>
      <c r="DA512"/>
      <c r="DB512"/>
      <c r="DC512"/>
      <c r="DD512"/>
      <c r="DE512"/>
      <c r="DF512"/>
      <c r="DG512"/>
      <c r="DH512"/>
      <c r="DI512"/>
      <c r="DJ512"/>
      <c r="DK512"/>
      <c r="DL512"/>
      <c r="DM512"/>
      <c r="DN512"/>
      <c r="DO512"/>
      <c r="DP512"/>
    </row>
    <row r="513" spans="33:120" ht="15" hidden="1" customHeight="1">
      <c r="AG513"/>
      <c r="AH513" s="175"/>
      <c r="AI513" s="175"/>
      <c r="AJ513" s="175"/>
      <c r="AK513" s="175"/>
      <c r="AL513" s="179" t="str">
        <f t="shared" si="14"/>
        <v/>
      </c>
      <c r="AM513" s="172" t="str">
        <f t="shared" si="15"/>
        <v/>
      </c>
      <c r="AN513"/>
      <c r="AO513"/>
      <c r="AP513">
        <v>511</v>
      </c>
      <c r="AQ513"/>
      <c r="AR513"/>
      <c r="AS513"/>
      <c r="AT513"/>
      <c r="AU513"/>
      <c r="AV513"/>
      <c r="AW513"/>
      <c r="AX513"/>
      <c r="AY513"/>
      <c r="AZ513"/>
      <c r="BA513"/>
      <c r="BB513"/>
      <c r="BC513"/>
      <c r="BD513"/>
      <c r="BE513"/>
      <c r="BF513"/>
      <c r="BG513"/>
      <c r="BH513"/>
      <c r="BI513"/>
      <c r="BJ513" t="s">
        <v>5373</v>
      </c>
      <c r="BK513"/>
      <c r="BL513"/>
      <c r="BM513"/>
      <c r="BN513"/>
      <c r="BO513"/>
      <c r="BP513"/>
      <c r="BQ513"/>
      <c r="BR513"/>
      <c r="BS513"/>
      <c r="BT513"/>
      <c r="BU513"/>
      <c r="BV513"/>
      <c r="BW513"/>
      <c r="BX513"/>
      <c r="BY513"/>
      <c r="BZ513"/>
      <c r="CA513"/>
      <c r="CB513"/>
      <c r="CC513"/>
      <c r="CD513"/>
      <c r="CE513"/>
      <c r="CF513"/>
      <c r="CG513"/>
      <c r="CH513"/>
      <c r="CI513"/>
      <c r="CJ513"/>
      <c r="CK513"/>
      <c r="CL513"/>
      <c r="CM513"/>
      <c r="CN513"/>
      <c r="CO513"/>
      <c r="CP513"/>
      <c r="CQ513"/>
      <c r="CR513"/>
      <c r="CS513" t="s">
        <v>5374</v>
      </c>
      <c r="CT513"/>
      <c r="CU513"/>
      <c r="CV513"/>
      <c r="CW513"/>
      <c r="CX513"/>
      <c r="CY513"/>
      <c r="CZ513"/>
      <c r="DA513"/>
      <c r="DB513"/>
      <c r="DC513"/>
      <c r="DD513"/>
      <c r="DE513"/>
      <c r="DF513"/>
      <c r="DG513"/>
      <c r="DH513"/>
      <c r="DI513"/>
      <c r="DJ513"/>
      <c r="DK513"/>
      <c r="DL513"/>
      <c r="DM513"/>
      <c r="DN513"/>
      <c r="DO513"/>
      <c r="DP513"/>
    </row>
    <row r="514" spans="33:120" ht="15" hidden="1" customHeight="1">
      <c r="AG514"/>
      <c r="AH514" s="175"/>
      <c r="AI514" s="175"/>
      <c r="AJ514" s="175"/>
      <c r="AK514" s="175"/>
      <c r="AL514" s="179" t="str">
        <f t="shared" si="14"/>
        <v/>
      </c>
      <c r="AM514" s="172" t="str">
        <f t="shared" si="15"/>
        <v/>
      </c>
      <c r="AN514"/>
      <c r="AO514"/>
      <c r="AP514">
        <v>512</v>
      </c>
      <c r="AQ514"/>
      <c r="AR514"/>
      <c r="AS514"/>
      <c r="AT514"/>
      <c r="AU514"/>
      <c r="AV514"/>
      <c r="AW514"/>
      <c r="AX514"/>
      <c r="AY514"/>
      <c r="AZ514"/>
      <c r="BA514"/>
      <c r="BB514"/>
      <c r="BC514"/>
      <c r="BD514"/>
      <c r="BE514"/>
      <c r="BF514"/>
      <c r="BG514"/>
      <c r="BH514"/>
      <c r="BI514"/>
      <c r="BJ514" t="s">
        <v>5375</v>
      </c>
      <c r="BK514"/>
      <c r="BL514"/>
      <c r="BM514"/>
      <c r="BN514"/>
      <c r="BO514"/>
      <c r="BP514"/>
      <c r="BQ514"/>
      <c r="BR514"/>
      <c r="BS514"/>
      <c r="BT514"/>
      <c r="BU514"/>
      <c r="BV514"/>
      <c r="BW514"/>
      <c r="BX514"/>
      <c r="BY514"/>
      <c r="BZ514"/>
      <c r="CA514"/>
      <c r="CB514"/>
      <c r="CC514"/>
      <c r="CD514"/>
      <c r="CE514"/>
      <c r="CF514"/>
      <c r="CG514"/>
      <c r="CH514"/>
      <c r="CI514"/>
      <c r="CJ514"/>
      <c r="CK514"/>
      <c r="CL514"/>
      <c r="CM514"/>
      <c r="CN514"/>
      <c r="CO514"/>
      <c r="CP514"/>
      <c r="CQ514"/>
      <c r="CR514"/>
      <c r="CS514" t="s">
        <v>5376</v>
      </c>
      <c r="CT514"/>
      <c r="CU514"/>
      <c r="CV514"/>
      <c r="CW514"/>
      <c r="CX514"/>
      <c r="CY514"/>
      <c r="CZ514"/>
      <c r="DA514"/>
      <c r="DB514"/>
      <c r="DC514"/>
      <c r="DD514"/>
      <c r="DE514"/>
      <c r="DF514"/>
      <c r="DG514"/>
      <c r="DH514"/>
      <c r="DI514"/>
      <c r="DJ514"/>
      <c r="DK514"/>
      <c r="DL514"/>
      <c r="DM514"/>
      <c r="DN514"/>
      <c r="DO514"/>
      <c r="DP514"/>
    </row>
    <row r="515" spans="33:120" ht="15" hidden="1" customHeight="1">
      <c r="AG515"/>
      <c r="AH515" s="175"/>
      <c r="AI515" s="175"/>
      <c r="AJ515" s="175"/>
      <c r="AK515" s="175"/>
      <c r="AL515" s="179" t="str">
        <f t="shared" si="14"/>
        <v/>
      </c>
      <c r="AM515" s="172" t="str">
        <f t="shared" si="15"/>
        <v/>
      </c>
      <c r="AN515"/>
      <c r="AO515"/>
      <c r="AP515">
        <v>513</v>
      </c>
      <c r="AQ515"/>
      <c r="AR515"/>
      <c r="AS515"/>
      <c r="AT515"/>
      <c r="AU515"/>
      <c r="AV515"/>
      <c r="AW515"/>
      <c r="AX515"/>
      <c r="AY515"/>
      <c r="AZ515"/>
      <c r="BA515"/>
      <c r="BB515"/>
      <c r="BC515"/>
      <c r="BD515"/>
      <c r="BE515"/>
      <c r="BF515"/>
      <c r="BG515"/>
      <c r="BH515"/>
      <c r="BI515"/>
      <c r="BJ515" t="s">
        <v>5377</v>
      </c>
      <c r="BK515"/>
      <c r="BL515"/>
      <c r="BM515"/>
      <c r="BN515"/>
      <c r="BO515"/>
      <c r="BP515"/>
      <c r="BQ515"/>
      <c r="BR515"/>
      <c r="BS515"/>
      <c r="BT515"/>
      <c r="BU515"/>
      <c r="BV515"/>
      <c r="BW515"/>
      <c r="BX515"/>
      <c r="BY515"/>
      <c r="BZ515"/>
      <c r="CA515"/>
      <c r="CB515"/>
      <c r="CC515"/>
      <c r="CD515"/>
      <c r="CE515"/>
      <c r="CF515"/>
      <c r="CG515"/>
      <c r="CH515"/>
      <c r="CI515"/>
      <c r="CJ515"/>
      <c r="CK515"/>
      <c r="CL515"/>
      <c r="CM515"/>
      <c r="CN515"/>
      <c r="CO515"/>
      <c r="CP515"/>
      <c r="CQ515"/>
      <c r="CR515"/>
      <c r="CS515" t="s">
        <v>5378</v>
      </c>
      <c r="CT515"/>
      <c r="CU515"/>
      <c r="CV515"/>
      <c r="CW515"/>
      <c r="CX515"/>
      <c r="CY515"/>
      <c r="CZ515"/>
      <c r="DA515"/>
      <c r="DB515"/>
      <c r="DC515"/>
      <c r="DD515"/>
      <c r="DE515"/>
      <c r="DF515"/>
      <c r="DG515"/>
      <c r="DH515"/>
      <c r="DI515"/>
      <c r="DJ515"/>
      <c r="DK515"/>
      <c r="DL515"/>
      <c r="DM515"/>
      <c r="DN515"/>
      <c r="DO515"/>
      <c r="DP515"/>
    </row>
    <row r="516" spans="33:120" ht="15" hidden="1" customHeight="1">
      <c r="AG516"/>
      <c r="AH516" s="175"/>
      <c r="AI516" s="175"/>
      <c r="AJ516" s="175"/>
      <c r="AK516" s="175"/>
      <c r="AL516" s="179" t="str">
        <f t="shared" si="14"/>
        <v/>
      </c>
      <c r="AM516" s="172" t="str">
        <f t="shared" si="15"/>
        <v/>
      </c>
      <c r="AN516"/>
      <c r="AO516"/>
      <c r="AP516">
        <v>514</v>
      </c>
      <c r="AQ516"/>
      <c r="AR516"/>
      <c r="AS516"/>
      <c r="AT516"/>
      <c r="AU516"/>
      <c r="AV516"/>
      <c r="AW516"/>
      <c r="AX516"/>
      <c r="AY516"/>
      <c r="AZ516"/>
      <c r="BA516"/>
      <c r="BB516"/>
      <c r="BC516"/>
      <c r="BD516"/>
      <c r="BE516"/>
      <c r="BF516"/>
      <c r="BG516"/>
      <c r="BH516"/>
      <c r="BI516"/>
      <c r="BJ516" t="s">
        <v>5379</v>
      </c>
      <c r="BK516"/>
      <c r="BL516"/>
      <c r="BM516"/>
      <c r="BN516"/>
      <c r="BO516"/>
      <c r="BP516"/>
      <c r="BQ516"/>
      <c r="BR516"/>
      <c r="BS516"/>
      <c r="BT516"/>
      <c r="BU516"/>
      <c r="BV516"/>
      <c r="BW516"/>
      <c r="BX516"/>
      <c r="BY516"/>
      <c r="BZ516"/>
      <c r="CA516"/>
      <c r="CB516"/>
      <c r="CC516"/>
      <c r="CD516"/>
      <c r="CE516"/>
      <c r="CF516"/>
      <c r="CG516"/>
      <c r="CH516"/>
      <c r="CI516"/>
      <c r="CJ516"/>
      <c r="CK516"/>
      <c r="CL516"/>
      <c r="CM516"/>
      <c r="CN516"/>
      <c r="CO516"/>
      <c r="CP516"/>
      <c r="CQ516"/>
      <c r="CR516"/>
      <c r="CS516" t="s">
        <v>5380</v>
      </c>
      <c r="CT516"/>
      <c r="CU516"/>
      <c r="CV516"/>
      <c r="CW516"/>
      <c r="CX516"/>
      <c r="CY516"/>
      <c r="CZ516"/>
      <c r="DA516"/>
      <c r="DB516"/>
      <c r="DC516"/>
      <c r="DD516"/>
      <c r="DE516"/>
      <c r="DF516"/>
      <c r="DG516"/>
      <c r="DH516"/>
      <c r="DI516"/>
      <c r="DJ516"/>
      <c r="DK516"/>
      <c r="DL516"/>
      <c r="DM516"/>
      <c r="DN516"/>
      <c r="DO516"/>
      <c r="DP516"/>
    </row>
    <row r="517" spans="33:120" ht="15" hidden="1" customHeight="1">
      <c r="AG517"/>
      <c r="AH517" s="175"/>
      <c r="AI517" s="175"/>
      <c r="AJ517" s="175"/>
      <c r="AK517" s="175"/>
      <c r="AL517" s="179" t="str">
        <f t="shared" ref="AL517:AL574" si="16">IFERROR(IF(HLOOKUP($N$10, $BZ$3:$DE$574, $AP517, FALSE )="", "", HLOOKUP($N$10, $BZ$3:$DE$574, $AP517, FALSE)), "")</f>
        <v/>
      </c>
      <c r="AM517" s="172" t="str">
        <f t="shared" ref="AM517:AM574" si="17">IFERROR(IF(AL517="", "", HLOOKUP($N$10, $AQ$3:$BV$574, AP517, FALSE)), "")</f>
        <v/>
      </c>
      <c r="AN517"/>
      <c r="AO517"/>
      <c r="AP517">
        <v>515</v>
      </c>
      <c r="AQ517"/>
      <c r="AR517"/>
      <c r="AS517"/>
      <c r="AT517"/>
      <c r="AU517"/>
      <c r="AV517"/>
      <c r="AW517"/>
      <c r="AX517"/>
      <c r="AY517"/>
      <c r="AZ517"/>
      <c r="BA517"/>
      <c r="BB517"/>
      <c r="BC517"/>
      <c r="BD517"/>
      <c r="BE517"/>
      <c r="BF517"/>
      <c r="BG517"/>
      <c r="BH517"/>
      <c r="BI517"/>
      <c r="BJ517" t="s">
        <v>5381</v>
      </c>
      <c r="BK517"/>
      <c r="BL517"/>
      <c r="BM517"/>
      <c r="BN517"/>
      <c r="BO517"/>
      <c r="BP517"/>
      <c r="BQ517"/>
      <c r="BR517"/>
      <c r="BS517"/>
      <c r="BT517"/>
      <c r="BU517"/>
      <c r="BV517"/>
      <c r="BW517"/>
      <c r="BX517"/>
      <c r="BY517"/>
      <c r="BZ517"/>
      <c r="CA517"/>
      <c r="CB517"/>
      <c r="CC517"/>
      <c r="CD517"/>
      <c r="CE517"/>
      <c r="CF517"/>
      <c r="CG517"/>
      <c r="CH517"/>
      <c r="CI517"/>
      <c r="CJ517"/>
      <c r="CK517"/>
      <c r="CL517"/>
      <c r="CM517"/>
      <c r="CN517"/>
      <c r="CO517"/>
      <c r="CP517"/>
      <c r="CQ517"/>
      <c r="CR517"/>
      <c r="CS517" t="s">
        <v>5382</v>
      </c>
      <c r="CT517"/>
      <c r="CU517"/>
      <c r="CV517"/>
      <c r="CW517"/>
      <c r="CX517"/>
      <c r="CY517"/>
      <c r="CZ517"/>
      <c r="DA517"/>
      <c r="DB517"/>
      <c r="DC517"/>
      <c r="DD517"/>
      <c r="DE517"/>
      <c r="DF517"/>
      <c r="DG517"/>
      <c r="DH517"/>
      <c r="DI517"/>
      <c r="DJ517"/>
      <c r="DK517"/>
      <c r="DL517"/>
      <c r="DM517"/>
      <c r="DN517"/>
      <c r="DO517"/>
      <c r="DP517"/>
    </row>
    <row r="518" spans="33:120" ht="15" hidden="1" customHeight="1">
      <c r="AG518"/>
      <c r="AH518" s="175"/>
      <c r="AI518" s="175"/>
      <c r="AJ518" s="175"/>
      <c r="AK518" s="175"/>
      <c r="AL518" s="179" t="str">
        <f t="shared" si="16"/>
        <v/>
      </c>
      <c r="AM518" s="172" t="str">
        <f t="shared" si="17"/>
        <v/>
      </c>
      <c r="AN518"/>
      <c r="AO518"/>
      <c r="AP518">
        <v>516</v>
      </c>
      <c r="AQ518"/>
      <c r="AR518"/>
      <c r="AS518"/>
      <c r="AT518"/>
      <c r="AU518"/>
      <c r="AV518"/>
      <c r="AW518"/>
      <c r="AX518"/>
      <c r="AY518"/>
      <c r="AZ518"/>
      <c r="BA518"/>
      <c r="BB518"/>
      <c r="BC518"/>
      <c r="BD518"/>
      <c r="BE518"/>
      <c r="BF518"/>
      <c r="BG518"/>
      <c r="BH518"/>
      <c r="BI518"/>
      <c r="BJ518" t="s">
        <v>5383</v>
      </c>
      <c r="BK518"/>
      <c r="BL518"/>
      <c r="BM518"/>
      <c r="BN518"/>
      <c r="BO518"/>
      <c r="BP518"/>
      <c r="BQ518"/>
      <c r="BR518"/>
      <c r="BS518"/>
      <c r="BT518"/>
      <c r="BU518"/>
      <c r="BV518"/>
      <c r="BW518"/>
      <c r="BX518"/>
      <c r="BY518"/>
      <c r="BZ518"/>
      <c r="CA518"/>
      <c r="CB518"/>
      <c r="CC518"/>
      <c r="CD518"/>
      <c r="CE518"/>
      <c r="CF518"/>
      <c r="CG518"/>
      <c r="CH518"/>
      <c r="CI518"/>
      <c r="CJ518"/>
      <c r="CK518"/>
      <c r="CL518"/>
      <c r="CM518"/>
      <c r="CN518"/>
      <c r="CO518"/>
      <c r="CP518"/>
      <c r="CQ518"/>
      <c r="CR518"/>
      <c r="CS518" t="s">
        <v>5384</v>
      </c>
      <c r="CT518"/>
      <c r="CU518"/>
      <c r="CV518"/>
      <c r="CW518"/>
      <c r="CX518"/>
      <c r="CY518"/>
      <c r="CZ518"/>
      <c r="DA518"/>
      <c r="DB518"/>
      <c r="DC518"/>
      <c r="DD518"/>
      <c r="DE518"/>
      <c r="DF518"/>
      <c r="DG518"/>
      <c r="DH518"/>
      <c r="DI518"/>
      <c r="DJ518"/>
      <c r="DK518"/>
      <c r="DL518"/>
      <c r="DM518"/>
      <c r="DN518"/>
      <c r="DO518"/>
      <c r="DP518"/>
    </row>
    <row r="519" spans="33:120" ht="15" hidden="1" customHeight="1">
      <c r="AG519"/>
      <c r="AH519" s="175"/>
      <c r="AI519" s="175"/>
      <c r="AJ519" s="175"/>
      <c r="AK519" s="175"/>
      <c r="AL519" s="179" t="str">
        <f t="shared" si="16"/>
        <v/>
      </c>
      <c r="AM519" s="172" t="str">
        <f t="shared" si="17"/>
        <v/>
      </c>
      <c r="AN519"/>
      <c r="AO519"/>
      <c r="AP519">
        <v>517</v>
      </c>
      <c r="AQ519"/>
      <c r="AR519"/>
      <c r="AS519"/>
      <c r="AT519"/>
      <c r="AU519"/>
      <c r="AV519"/>
      <c r="AW519"/>
      <c r="AX519"/>
      <c r="AY519"/>
      <c r="AZ519"/>
      <c r="BA519"/>
      <c r="BB519"/>
      <c r="BC519"/>
      <c r="BD519"/>
      <c r="BE519"/>
      <c r="BF519"/>
      <c r="BG519"/>
      <c r="BH519"/>
      <c r="BI519"/>
      <c r="BJ519" t="s">
        <v>5385</v>
      </c>
      <c r="BK519"/>
      <c r="BL519"/>
      <c r="BM519"/>
      <c r="BN519"/>
      <c r="BO519"/>
      <c r="BP519"/>
      <c r="BQ519"/>
      <c r="BR519"/>
      <c r="BS519"/>
      <c r="BT519"/>
      <c r="BU519"/>
      <c r="BV519"/>
      <c r="BW519"/>
      <c r="BX519"/>
      <c r="BY519"/>
      <c r="BZ519"/>
      <c r="CA519"/>
      <c r="CB519"/>
      <c r="CC519"/>
      <c r="CD519"/>
      <c r="CE519"/>
      <c r="CF519"/>
      <c r="CG519"/>
      <c r="CH519"/>
      <c r="CI519"/>
      <c r="CJ519"/>
      <c r="CK519"/>
      <c r="CL519"/>
      <c r="CM519"/>
      <c r="CN519"/>
      <c r="CO519"/>
      <c r="CP519"/>
      <c r="CQ519"/>
      <c r="CR519"/>
      <c r="CS519" t="s">
        <v>5386</v>
      </c>
      <c r="CT519"/>
      <c r="CU519"/>
      <c r="CV519"/>
      <c r="CW519"/>
      <c r="CX519"/>
      <c r="CY519"/>
      <c r="CZ519"/>
      <c r="DA519"/>
      <c r="DB519"/>
      <c r="DC519"/>
      <c r="DD519"/>
      <c r="DE519"/>
      <c r="DF519"/>
      <c r="DG519"/>
      <c r="DH519"/>
      <c r="DI519"/>
      <c r="DJ519"/>
      <c r="DK519"/>
      <c r="DL519"/>
      <c r="DM519"/>
      <c r="DN519"/>
      <c r="DO519"/>
      <c r="DP519"/>
    </row>
    <row r="520" spans="33:120" ht="15" hidden="1" customHeight="1">
      <c r="AG520"/>
      <c r="AH520" s="175"/>
      <c r="AI520" s="175"/>
      <c r="AJ520" s="175"/>
      <c r="AK520" s="175"/>
      <c r="AL520" s="179" t="str">
        <f t="shared" si="16"/>
        <v/>
      </c>
      <c r="AM520" s="172" t="str">
        <f t="shared" si="17"/>
        <v/>
      </c>
      <c r="AN520"/>
      <c r="AO520"/>
      <c r="AP520">
        <v>518</v>
      </c>
      <c r="AQ520"/>
      <c r="AR520"/>
      <c r="AS520"/>
      <c r="AT520"/>
      <c r="AU520"/>
      <c r="AV520"/>
      <c r="AW520"/>
      <c r="AX520"/>
      <c r="AY520"/>
      <c r="AZ520"/>
      <c r="BA520"/>
      <c r="BB520"/>
      <c r="BC520"/>
      <c r="BD520"/>
      <c r="BE520"/>
      <c r="BF520"/>
      <c r="BG520"/>
      <c r="BH520"/>
      <c r="BI520"/>
      <c r="BJ520" t="s">
        <v>5387</v>
      </c>
      <c r="BK520"/>
      <c r="BL520"/>
      <c r="BM520"/>
      <c r="BN520"/>
      <c r="BO520"/>
      <c r="BP520"/>
      <c r="BQ520"/>
      <c r="BR520"/>
      <c r="BS520"/>
      <c r="BT520"/>
      <c r="BU520"/>
      <c r="BV520"/>
      <c r="BW520"/>
      <c r="BX520"/>
      <c r="BY520"/>
      <c r="BZ520"/>
      <c r="CA520"/>
      <c r="CB520"/>
      <c r="CC520"/>
      <c r="CD520"/>
      <c r="CE520"/>
      <c r="CF520"/>
      <c r="CG520"/>
      <c r="CH520"/>
      <c r="CI520"/>
      <c r="CJ520"/>
      <c r="CK520"/>
      <c r="CL520"/>
      <c r="CM520"/>
      <c r="CN520"/>
      <c r="CO520"/>
      <c r="CP520"/>
      <c r="CQ520"/>
      <c r="CR520"/>
      <c r="CS520" t="s">
        <v>5388</v>
      </c>
      <c r="CT520"/>
      <c r="CU520"/>
      <c r="CV520"/>
      <c r="CW520"/>
      <c r="CX520"/>
      <c r="CY520"/>
      <c r="CZ520"/>
      <c r="DA520"/>
      <c r="DB520"/>
      <c r="DC520"/>
      <c r="DD520"/>
      <c r="DE520"/>
      <c r="DF520"/>
      <c r="DG520"/>
      <c r="DH520"/>
      <c r="DI520"/>
      <c r="DJ520"/>
      <c r="DK520"/>
      <c r="DL520"/>
      <c r="DM520"/>
      <c r="DN520"/>
      <c r="DO520"/>
      <c r="DP520"/>
    </row>
    <row r="521" spans="33:120" ht="15" hidden="1" customHeight="1">
      <c r="AG521"/>
      <c r="AH521" s="175"/>
      <c r="AI521" s="175"/>
      <c r="AJ521" s="175"/>
      <c r="AK521" s="175"/>
      <c r="AL521" s="179" t="str">
        <f t="shared" si="16"/>
        <v/>
      </c>
      <c r="AM521" s="172" t="str">
        <f t="shared" si="17"/>
        <v/>
      </c>
      <c r="AN521"/>
      <c r="AO521"/>
      <c r="AP521">
        <v>519</v>
      </c>
      <c r="AQ521"/>
      <c r="AR521"/>
      <c r="AS521"/>
      <c r="AT521"/>
      <c r="AU521"/>
      <c r="AV521"/>
      <c r="AW521"/>
      <c r="AX521"/>
      <c r="AY521"/>
      <c r="AZ521"/>
      <c r="BA521"/>
      <c r="BB521"/>
      <c r="BC521"/>
      <c r="BD521"/>
      <c r="BE521"/>
      <c r="BF521"/>
      <c r="BG521"/>
      <c r="BH521"/>
      <c r="BI521"/>
      <c r="BJ521" t="s">
        <v>5389</v>
      </c>
      <c r="BK521"/>
      <c r="BL521"/>
      <c r="BM521"/>
      <c r="BN521"/>
      <c r="BO521"/>
      <c r="BP521"/>
      <c r="BQ521"/>
      <c r="BR521"/>
      <c r="BS521"/>
      <c r="BT521"/>
      <c r="BU521"/>
      <c r="BV521"/>
      <c r="BW521"/>
      <c r="BX521"/>
      <c r="BY521"/>
      <c r="BZ521"/>
      <c r="CA521"/>
      <c r="CB521"/>
      <c r="CC521"/>
      <c r="CD521"/>
      <c r="CE521"/>
      <c r="CF521"/>
      <c r="CG521"/>
      <c r="CH521"/>
      <c r="CI521"/>
      <c r="CJ521"/>
      <c r="CK521"/>
      <c r="CL521"/>
      <c r="CM521"/>
      <c r="CN521"/>
      <c r="CO521"/>
      <c r="CP521"/>
      <c r="CQ521"/>
      <c r="CR521"/>
      <c r="CS521" t="s">
        <v>5390</v>
      </c>
      <c r="CT521"/>
      <c r="CU521"/>
      <c r="CV521"/>
      <c r="CW521"/>
      <c r="CX521"/>
      <c r="CY521"/>
      <c r="CZ521"/>
      <c r="DA521"/>
      <c r="DB521"/>
      <c r="DC521"/>
      <c r="DD521"/>
      <c r="DE521"/>
      <c r="DF521"/>
      <c r="DG521"/>
      <c r="DH521"/>
      <c r="DI521"/>
      <c r="DJ521"/>
      <c r="DK521"/>
      <c r="DL521"/>
      <c r="DM521"/>
      <c r="DN521"/>
      <c r="DO521"/>
      <c r="DP521"/>
    </row>
    <row r="522" spans="33:120" ht="15" hidden="1" customHeight="1">
      <c r="AG522"/>
      <c r="AH522" s="175"/>
      <c r="AI522" s="175"/>
      <c r="AJ522" s="175"/>
      <c r="AK522" s="175"/>
      <c r="AL522" s="179" t="str">
        <f t="shared" si="16"/>
        <v/>
      </c>
      <c r="AM522" s="172" t="str">
        <f t="shared" si="17"/>
        <v/>
      </c>
      <c r="AN522"/>
      <c r="AO522"/>
      <c r="AP522">
        <v>520</v>
      </c>
      <c r="AQ522"/>
      <c r="AR522"/>
      <c r="AS522"/>
      <c r="AT522"/>
      <c r="AU522"/>
      <c r="AV522"/>
      <c r="AW522"/>
      <c r="AX522"/>
      <c r="AY522"/>
      <c r="AZ522"/>
      <c r="BA522"/>
      <c r="BB522"/>
      <c r="BC522"/>
      <c r="BD522"/>
      <c r="BE522"/>
      <c r="BF522"/>
      <c r="BG522"/>
      <c r="BH522"/>
      <c r="BI522"/>
      <c r="BJ522" t="s">
        <v>5391</v>
      </c>
      <c r="BK522"/>
      <c r="BL522"/>
      <c r="BM522"/>
      <c r="BN522"/>
      <c r="BO522"/>
      <c r="BP522"/>
      <c r="BQ522"/>
      <c r="BR522"/>
      <c r="BS522"/>
      <c r="BT522"/>
      <c r="BU522"/>
      <c r="BV522"/>
      <c r="BW522"/>
      <c r="BX522"/>
      <c r="BY522"/>
      <c r="BZ522"/>
      <c r="CA522"/>
      <c r="CB522"/>
      <c r="CC522"/>
      <c r="CD522"/>
      <c r="CE522"/>
      <c r="CF522"/>
      <c r="CG522"/>
      <c r="CH522"/>
      <c r="CI522"/>
      <c r="CJ522"/>
      <c r="CK522"/>
      <c r="CL522"/>
      <c r="CM522"/>
      <c r="CN522"/>
      <c r="CO522"/>
      <c r="CP522"/>
      <c r="CQ522"/>
      <c r="CR522"/>
      <c r="CS522" t="s">
        <v>5392</v>
      </c>
      <c r="CT522"/>
      <c r="CU522"/>
      <c r="CV522"/>
      <c r="CW522"/>
      <c r="CX522"/>
      <c r="CY522"/>
      <c r="CZ522"/>
      <c r="DA522"/>
      <c r="DB522"/>
      <c r="DC522"/>
      <c r="DD522"/>
      <c r="DE522"/>
      <c r="DF522"/>
      <c r="DG522"/>
      <c r="DH522"/>
      <c r="DI522"/>
      <c r="DJ522"/>
      <c r="DK522"/>
      <c r="DL522"/>
      <c r="DM522"/>
      <c r="DN522"/>
      <c r="DO522"/>
      <c r="DP522"/>
    </row>
    <row r="523" spans="33:120" ht="15" hidden="1" customHeight="1">
      <c r="AG523"/>
      <c r="AH523" s="175"/>
      <c r="AI523" s="175"/>
      <c r="AJ523" s="175"/>
      <c r="AK523" s="175"/>
      <c r="AL523" s="179" t="str">
        <f t="shared" si="16"/>
        <v/>
      </c>
      <c r="AM523" s="172" t="str">
        <f t="shared" si="17"/>
        <v/>
      </c>
      <c r="AN523"/>
      <c r="AO523"/>
      <c r="AP523">
        <v>521</v>
      </c>
      <c r="AQ523"/>
      <c r="AR523"/>
      <c r="AS523"/>
      <c r="AT523"/>
      <c r="AU523"/>
      <c r="AV523"/>
      <c r="AW523"/>
      <c r="AX523"/>
      <c r="AY523"/>
      <c r="AZ523"/>
      <c r="BA523"/>
      <c r="BB523"/>
      <c r="BC523"/>
      <c r="BD523"/>
      <c r="BE523"/>
      <c r="BF523"/>
      <c r="BG523"/>
      <c r="BH523"/>
      <c r="BI523"/>
      <c r="BJ523" t="s">
        <v>5393</v>
      </c>
      <c r="BK523"/>
      <c r="BL523"/>
      <c r="BM523"/>
      <c r="BN523"/>
      <c r="BO523"/>
      <c r="BP523"/>
      <c r="BQ523"/>
      <c r="BR523"/>
      <c r="BS523"/>
      <c r="BT523"/>
      <c r="BU523"/>
      <c r="BV523"/>
      <c r="BW523"/>
      <c r="BX523"/>
      <c r="BY523"/>
      <c r="BZ523"/>
      <c r="CA523"/>
      <c r="CB523"/>
      <c r="CC523"/>
      <c r="CD523"/>
      <c r="CE523"/>
      <c r="CF523"/>
      <c r="CG523"/>
      <c r="CH523"/>
      <c r="CI523"/>
      <c r="CJ523"/>
      <c r="CK523"/>
      <c r="CL523"/>
      <c r="CM523"/>
      <c r="CN523"/>
      <c r="CO523"/>
      <c r="CP523"/>
      <c r="CQ523"/>
      <c r="CR523"/>
      <c r="CS523" t="s">
        <v>5394</v>
      </c>
      <c r="CT523"/>
      <c r="CU523"/>
      <c r="CV523"/>
      <c r="CW523"/>
      <c r="CX523"/>
      <c r="CY523"/>
      <c r="CZ523"/>
      <c r="DA523"/>
      <c r="DB523"/>
      <c r="DC523"/>
      <c r="DD523"/>
      <c r="DE523"/>
      <c r="DF523"/>
      <c r="DG523"/>
      <c r="DH523"/>
      <c r="DI523"/>
      <c r="DJ523"/>
      <c r="DK523"/>
      <c r="DL523"/>
      <c r="DM523"/>
      <c r="DN523"/>
      <c r="DO523"/>
      <c r="DP523"/>
    </row>
    <row r="524" spans="33:120" ht="15" hidden="1" customHeight="1">
      <c r="AG524"/>
      <c r="AH524" s="175"/>
      <c r="AI524" s="175"/>
      <c r="AJ524" s="175"/>
      <c r="AK524" s="175"/>
      <c r="AL524" s="179" t="str">
        <f t="shared" si="16"/>
        <v/>
      </c>
      <c r="AM524" s="172" t="str">
        <f t="shared" si="17"/>
        <v/>
      </c>
      <c r="AN524"/>
      <c r="AO524"/>
      <c r="AP524">
        <v>522</v>
      </c>
      <c r="AQ524"/>
      <c r="AR524"/>
      <c r="AS524"/>
      <c r="AT524"/>
      <c r="AU524"/>
      <c r="AV524"/>
      <c r="AW524"/>
      <c r="AX524"/>
      <c r="AY524"/>
      <c r="AZ524"/>
      <c r="BA524"/>
      <c r="BB524"/>
      <c r="BC524"/>
      <c r="BD524"/>
      <c r="BE524"/>
      <c r="BF524"/>
      <c r="BG524"/>
      <c r="BH524"/>
      <c r="BI524"/>
      <c r="BJ524" t="s">
        <v>5395</v>
      </c>
      <c r="BK524"/>
      <c r="BL524"/>
      <c r="BM524"/>
      <c r="BN524"/>
      <c r="BO524"/>
      <c r="BP524"/>
      <c r="BQ524"/>
      <c r="BR524"/>
      <c r="BS524"/>
      <c r="BT524"/>
      <c r="BU524"/>
      <c r="BV524"/>
      <c r="BW524"/>
      <c r="BX524"/>
      <c r="BY524"/>
      <c r="BZ524"/>
      <c r="CA524"/>
      <c r="CB524"/>
      <c r="CC524"/>
      <c r="CD524"/>
      <c r="CE524"/>
      <c r="CF524"/>
      <c r="CG524"/>
      <c r="CH524"/>
      <c r="CI524"/>
      <c r="CJ524"/>
      <c r="CK524"/>
      <c r="CL524"/>
      <c r="CM524"/>
      <c r="CN524"/>
      <c r="CO524"/>
      <c r="CP524"/>
      <c r="CQ524"/>
      <c r="CR524"/>
      <c r="CS524" t="s">
        <v>5396</v>
      </c>
      <c r="CT524"/>
      <c r="CU524"/>
      <c r="CV524"/>
      <c r="CW524"/>
      <c r="CX524"/>
      <c r="CY524"/>
      <c r="CZ524"/>
      <c r="DA524"/>
      <c r="DB524"/>
      <c r="DC524"/>
      <c r="DD524"/>
      <c r="DE524"/>
      <c r="DF524"/>
      <c r="DG524"/>
      <c r="DH524"/>
      <c r="DI524"/>
      <c r="DJ524"/>
      <c r="DK524"/>
      <c r="DL524"/>
      <c r="DM524"/>
      <c r="DN524"/>
      <c r="DO524"/>
      <c r="DP524"/>
    </row>
    <row r="525" spans="33:120" ht="15" hidden="1" customHeight="1">
      <c r="AG525"/>
      <c r="AH525" s="175"/>
      <c r="AI525" s="175"/>
      <c r="AJ525" s="175"/>
      <c r="AK525" s="175"/>
      <c r="AL525" s="179" t="str">
        <f t="shared" si="16"/>
        <v/>
      </c>
      <c r="AM525" s="172" t="str">
        <f t="shared" si="17"/>
        <v/>
      </c>
      <c r="AN525"/>
      <c r="AO525"/>
      <c r="AP525">
        <v>523</v>
      </c>
      <c r="AQ525"/>
      <c r="AR525"/>
      <c r="AS525"/>
      <c r="AT525"/>
      <c r="AU525"/>
      <c r="AV525"/>
      <c r="AW525"/>
      <c r="AX525"/>
      <c r="AY525"/>
      <c r="AZ525"/>
      <c r="BA525"/>
      <c r="BB525"/>
      <c r="BC525"/>
      <c r="BD525"/>
      <c r="BE525"/>
      <c r="BF525"/>
      <c r="BG525"/>
      <c r="BH525"/>
      <c r="BI525"/>
      <c r="BJ525" t="s">
        <v>5397</v>
      </c>
      <c r="BK525"/>
      <c r="BL525"/>
      <c r="BM525"/>
      <c r="BN525"/>
      <c r="BO525"/>
      <c r="BP525"/>
      <c r="BQ525"/>
      <c r="BR525"/>
      <c r="BS525"/>
      <c r="BT525"/>
      <c r="BU525"/>
      <c r="BV525"/>
      <c r="BW525"/>
      <c r="BX525"/>
      <c r="BY525"/>
      <c r="BZ525"/>
      <c r="CA525"/>
      <c r="CB525"/>
      <c r="CC525"/>
      <c r="CD525"/>
      <c r="CE525"/>
      <c r="CF525"/>
      <c r="CG525"/>
      <c r="CH525"/>
      <c r="CI525"/>
      <c r="CJ525"/>
      <c r="CK525"/>
      <c r="CL525"/>
      <c r="CM525"/>
      <c r="CN525"/>
      <c r="CO525"/>
      <c r="CP525"/>
      <c r="CQ525"/>
      <c r="CR525"/>
      <c r="CS525" t="s">
        <v>5398</v>
      </c>
      <c r="CT525"/>
      <c r="CU525"/>
      <c r="CV525"/>
      <c r="CW525"/>
      <c r="CX525"/>
      <c r="CY525"/>
      <c r="CZ525"/>
      <c r="DA525"/>
      <c r="DB525"/>
      <c r="DC525"/>
      <c r="DD525"/>
      <c r="DE525"/>
      <c r="DF525"/>
      <c r="DG525"/>
      <c r="DH525"/>
      <c r="DI525"/>
      <c r="DJ525"/>
      <c r="DK525"/>
      <c r="DL525"/>
      <c r="DM525"/>
      <c r="DN525"/>
      <c r="DO525"/>
      <c r="DP525"/>
    </row>
    <row r="526" spans="33:120" ht="15" hidden="1" customHeight="1">
      <c r="AG526"/>
      <c r="AH526" s="175"/>
      <c r="AI526" s="175"/>
      <c r="AJ526" s="175"/>
      <c r="AK526" s="175"/>
      <c r="AL526" s="179" t="str">
        <f t="shared" si="16"/>
        <v/>
      </c>
      <c r="AM526" s="172" t="str">
        <f t="shared" si="17"/>
        <v/>
      </c>
      <c r="AN526"/>
      <c r="AO526"/>
      <c r="AP526">
        <v>524</v>
      </c>
      <c r="AQ526"/>
      <c r="AR526"/>
      <c r="AS526"/>
      <c r="AT526"/>
      <c r="AU526"/>
      <c r="AV526"/>
      <c r="AW526"/>
      <c r="AX526"/>
      <c r="AY526"/>
      <c r="AZ526"/>
      <c r="BA526"/>
      <c r="BB526"/>
      <c r="BC526"/>
      <c r="BD526"/>
      <c r="BE526"/>
      <c r="BF526"/>
      <c r="BG526"/>
      <c r="BH526"/>
      <c r="BI526"/>
      <c r="BJ526" t="s">
        <v>5399</v>
      </c>
      <c r="BK526"/>
      <c r="BL526"/>
      <c r="BM526"/>
      <c r="BN526"/>
      <c r="BO526"/>
      <c r="BP526"/>
      <c r="BQ526"/>
      <c r="BR526"/>
      <c r="BS526"/>
      <c r="BT526"/>
      <c r="BU526"/>
      <c r="BV526"/>
      <c r="BW526"/>
      <c r="BX526"/>
      <c r="BY526"/>
      <c r="BZ526"/>
      <c r="CA526"/>
      <c r="CB526"/>
      <c r="CC526"/>
      <c r="CD526"/>
      <c r="CE526"/>
      <c r="CF526"/>
      <c r="CG526"/>
      <c r="CH526"/>
      <c r="CI526"/>
      <c r="CJ526"/>
      <c r="CK526"/>
      <c r="CL526"/>
      <c r="CM526"/>
      <c r="CN526"/>
      <c r="CO526"/>
      <c r="CP526"/>
      <c r="CQ526"/>
      <c r="CR526"/>
      <c r="CS526" t="s">
        <v>5400</v>
      </c>
      <c r="CT526"/>
      <c r="CU526"/>
      <c r="CV526"/>
      <c r="CW526"/>
      <c r="CX526"/>
      <c r="CY526"/>
      <c r="CZ526"/>
      <c r="DA526"/>
      <c r="DB526"/>
      <c r="DC526"/>
      <c r="DD526"/>
      <c r="DE526"/>
      <c r="DF526"/>
      <c r="DG526"/>
      <c r="DH526"/>
      <c r="DI526"/>
      <c r="DJ526"/>
      <c r="DK526"/>
      <c r="DL526"/>
      <c r="DM526"/>
      <c r="DN526"/>
      <c r="DO526"/>
      <c r="DP526"/>
    </row>
    <row r="527" spans="33:120" ht="15" hidden="1" customHeight="1">
      <c r="AG527"/>
      <c r="AH527" s="175"/>
      <c r="AI527" s="175"/>
      <c r="AJ527" s="175"/>
      <c r="AK527" s="175"/>
      <c r="AL527" s="179" t="str">
        <f t="shared" si="16"/>
        <v/>
      </c>
      <c r="AM527" s="172" t="str">
        <f t="shared" si="17"/>
        <v/>
      </c>
      <c r="AN527"/>
      <c r="AO527"/>
      <c r="AP527">
        <v>525</v>
      </c>
      <c r="AQ527"/>
      <c r="AR527"/>
      <c r="AS527"/>
      <c r="AT527"/>
      <c r="AU527"/>
      <c r="AV527"/>
      <c r="AW527"/>
      <c r="AX527"/>
      <c r="AY527"/>
      <c r="AZ527"/>
      <c r="BA527"/>
      <c r="BB527"/>
      <c r="BC527"/>
      <c r="BD527"/>
      <c r="BE527"/>
      <c r="BF527"/>
      <c r="BG527"/>
      <c r="BH527"/>
      <c r="BI527"/>
      <c r="BJ527" t="s">
        <v>5401</v>
      </c>
      <c r="BK527"/>
      <c r="BL527"/>
      <c r="BM527"/>
      <c r="BN527"/>
      <c r="BO527"/>
      <c r="BP527"/>
      <c r="BQ527"/>
      <c r="BR527"/>
      <c r="BS527"/>
      <c r="BT527"/>
      <c r="BU527"/>
      <c r="BV527"/>
      <c r="BW527"/>
      <c r="BX527"/>
      <c r="BY527"/>
      <c r="BZ527"/>
      <c r="CA527"/>
      <c r="CB527"/>
      <c r="CC527"/>
      <c r="CD527"/>
      <c r="CE527"/>
      <c r="CF527"/>
      <c r="CG527"/>
      <c r="CH527"/>
      <c r="CI527"/>
      <c r="CJ527"/>
      <c r="CK527"/>
      <c r="CL527"/>
      <c r="CM527"/>
      <c r="CN527"/>
      <c r="CO527"/>
      <c r="CP527"/>
      <c r="CQ527"/>
      <c r="CR527"/>
      <c r="CS527" t="s">
        <v>5402</v>
      </c>
      <c r="CT527"/>
      <c r="CU527"/>
      <c r="CV527"/>
      <c r="CW527"/>
      <c r="CX527"/>
      <c r="CY527"/>
      <c r="CZ527"/>
      <c r="DA527"/>
      <c r="DB527"/>
      <c r="DC527"/>
      <c r="DD527"/>
      <c r="DE527"/>
      <c r="DF527"/>
      <c r="DG527"/>
      <c r="DH527"/>
      <c r="DI527"/>
      <c r="DJ527"/>
      <c r="DK527"/>
      <c r="DL527"/>
      <c r="DM527"/>
      <c r="DN527"/>
      <c r="DO527"/>
      <c r="DP527"/>
    </row>
    <row r="528" spans="33:120" ht="15" hidden="1" customHeight="1">
      <c r="AG528"/>
      <c r="AH528" s="175"/>
      <c r="AI528" s="175"/>
      <c r="AJ528" s="175"/>
      <c r="AK528" s="175"/>
      <c r="AL528" s="179" t="str">
        <f t="shared" si="16"/>
        <v/>
      </c>
      <c r="AM528" s="172" t="str">
        <f t="shared" si="17"/>
        <v/>
      </c>
      <c r="AN528"/>
      <c r="AO528"/>
      <c r="AP528">
        <v>526</v>
      </c>
      <c r="AQ528"/>
      <c r="AR528"/>
      <c r="AS528"/>
      <c r="AT528"/>
      <c r="AU528"/>
      <c r="AV528"/>
      <c r="AW528"/>
      <c r="AX528"/>
      <c r="AY528"/>
      <c r="AZ528"/>
      <c r="BA528"/>
      <c r="BB528"/>
      <c r="BC528"/>
      <c r="BD528"/>
      <c r="BE528"/>
      <c r="BF528"/>
      <c r="BG528"/>
      <c r="BH528"/>
      <c r="BI528"/>
      <c r="BJ528" t="s">
        <v>5403</v>
      </c>
      <c r="BK528"/>
      <c r="BL528"/>
      <c r="BM528"/>
      <c r="BN528"/>
      <c r="BO528"/>
      <c r="BP528"/>
      <c r="BQ528"/>
      <c r="BR528"/>
      <c r="BS528"/>
      <c r="BT528"/>
      <c r="BU528"/>
      <c r="BV528"/>
      <c r="BW528"/>
      <c r="BX528"/>
      <c r="BY528"/>
      <c r="BZ528"/>
      <c r="CA528"/>
      <c r="CB528"/>
      <c r="CC528"/>
      <c r="CD528"/>
      <c r="CE528"/>
      <c r="CF528"/>
      <c r="CG528"/>
      <c r="CH528"/>
      <c r="CI528"/>
      <c r="CJ528"/>
      <c r="CK528"/>
      <c r="CL528"/>
      <c r="CM528"/>
      <c r="CN528"/>
      <c r="CO528"/>
      <c r="CP528"/>
      <c r="CQ528"/>
      <c r="CR528"/>
      <c r="CS528" t="s">
        <v>5404</v>
      </c>
      <c r="CT528"/>
      <c r="CU528"/>
      <c r="CV528"/>
      <c r="CW528"/>
      <c r="CX528"/>
      <c r="CY528"/>
      <c r="CZ528"/>
      <c r="DA528"/>
      <c r="DB528"/>
      <c r="DC528"/>
      <c r="DD528"/>
      <c r="DE528"/>
      <c r="DF528"/>
      <c r="DG528"/>
      <c r="DH528"/>
      <c r="DI528"/>
      <c r="DJ528"/>
      <c r="DK528"/>
      <c r="DL528"/>
      <c r="DM528"/>
      <c r="DN528"/>
      <c r="DO528"/>
      <c r="DP528"/>
    </row>
    <row r="529" spans="33:120" ht="15" hidden="1" customHeight="1">
      <c r="AG529"/>
      <c r="AH529" s="175"/>
      <c r="AI529" s="175"/>
      <c r="AJ529" s="175"/>
      <c r="AK529" s="175"/>
      <c r="AL529" s="179" t="str">
        <f t="shared" si="16"/>
        <v/>
      </c>
      <c r="AM529" s="172" t="str">
        <f t="shared" si="17"/>
        <v/>
      </c>
      <c r="AN529"/>
      <c r="AO529"/>
      <c r="AP529">
        <v>527</v>
      </c>
      <c r="AQ529"/>
      <c r="AR529"/>
      <c r="AS529"/>
      <c r="AT529"/>
      <c r="AU529"/>
      <c r="AV529"/>
      <c r="AW529"/>
      <c r="AX529"/>
      <c r="AY529"/>
      <c r="AZ529"/>
      <c r="BA529"/>
      <c r="BB529"/>
      <c r="BC529"/>
      <c r="BD529"/>
      <c r="BE529"/>
      <c r="BF529"/>
      <c r="BG529"/>
      <c r="BH529"/>
      <c r="BI529"/>
      <c r="BJ529" t="s">
        <v>5405</v>
      </c>
      <c r="BK529"/>
      <c r="BL529"/>
      <c r="BM529"/>
      <c r="BN529"/>
      <c r="BO529"/>
      <c r="BP529"/>
      <c r="BQ529"/>
      <c r="BR529"/>
      <c r="BS529"/>
      <c r="BT529"/>
      <c r="BU529"/>
      <c r="BV529"/>
      <c r="BW529"/>
      <c r="BX529"/>
      <c r="BY529"/>
      <c r="BZ529"/>
      <c r="CA529"/>
      <c r="CB529"/>
      <c r="CC529"/>
      <c r="CD529"/>
      <c r="CE529"/>
      <c r="CF529"/>
      <c r="CG529"/>
      <c r="CH529"/>
      <c r="CI529"/>
      <c r="CJ529"/>
      <c r="CK529"/>
      <c r="CL529"/>
      <c r="CM529"/>
      <c r="CN529"/>
      <c r="CO529"/>
      <c r="CP529"/>
      <c r="CQ529"/>
      <c r="CR529"/>
      <c r="CS529" t="s">
        <v>5406</v>
      </c>
      <c r="CT529"/>
      <c r="CU529"/>
      <c r="CV529"/>
      <c r="CW529"/>
      <c r="CX529"/>
      <c r="CY529"/>
      <c r="CZ529"/>
      <c r="DA529"/>
      <c r="DB529"/>
      <c r="DC529"/>
      <c r="DD529"/>
      <c r="DE529"/>
      <c r="DF529"/>
      <c r="DG529"/>
      <c r="DH529"/>
      <c r="DI529"/>
      <c r="DJ529"/>
      <c r="DK529"/>
      <c r="DL529"/>
      <c r="DM529"/>
      <c r="DN529"/>
      <c r="DO529"/>
      <c r="DP529"/>
    </row>
    <row r="530" spans="33:120" ht="15" hidden="1" customHeight="1">
      <c r="AG530"/>
      <c r="AH530" s="175"/>
      <c r="AI530" s="175"/>
      <c r="AJ530" s="175"/>
      <c r="AK530" s="175"/>
      <c r="AL530" s="179" t="str">
        <f t="shared" si="16"/>
        <v/>
      </c>
      <c r="AM530" s="172" t="str">
        <f t="shared" si="17"/>
        <v/>
      </c>
      <c r="AN530"/>
      <c r="AO530"/>
      <c r="AP530">
        <v>528</v>
      </c>
      <c r="AQ530"/>
      <c r="AR530"/>
      <c r="AS530"/>
      <c r="AT530"/>
      <c r="AU530"/>
      <c r="AV530"/>
      <c r="AW530"/>
      <c r="AX530"/>
      <c r="AY530"/>
      <c r="AZ530"/>
      <c r="BA530"/>
      <c r="BB530"/>
      <c r="BC530"/>
      <c r="BD530"/>
      <c r="BE530"/>
      <c r="BF530"/>
      <c r="BG530"/>
      <c r="BH530"/>
      <c r="BI530"/>
      <c r="BJ530" t="s">
        <v>5407</v>
      </c>
      <c r="BK530"/>
      <c r="BL530"/>
      <c r="BM530"/>
      <c r="BN530"/>
      <c r="BO530"/>
      <c r="BP530"/>
      <c r="BQ530"/>
      <c r="BR530"/>
      <c r="BS530"/>
      <c r="BT530"/>
      <c r="BU530"/>
      <c r="BV530"/>
      <c r="BW530"/>
      <c r="BX530"/>
      <c r="BY530"/>
      <c r="BZ530"/>
      <c r="CA530"/>
      <c r="CB530"/>
      <c r="CC530"/>
      <c r="CD530"/>
      <c r="CE530"/>
      <c r="CF530"/>
      <c r="CG530"/>
      <c r="CH530"/>
      <c r="CI530"/>
      <c r="CJ530"/>
      <c r="CK530"/>
      <c r="CL530"/>
      <c r="CM530"/>
      <c r="CN530"/>
      <c r="CO530"/>
      <c r="CP530"/>
      <c r="CQ530"/>
      <c r="CR530"/>
      <c r="CS530" t="s">
        <v>5408</v>
      </c>
      <c r="CT530"/>
      <c r="CU530"/>
      <c r="CV530"/>
      <c r="CW530"/>
      <c r="CX530"/>
      <c r="CY530"/>
      <c r="CZ530"/>
      <c r="DA530"/>
      <c r="DB530"/>
      <c r="DC530"/>
      <c r="DD530"/>
      <c r="DE530"/>
      <c r="DF530"/>
      <c r="DG530"/>
      <c r="DH530"/>
      <c r="DI530"/>
      <c r="DJ530"/>
      <c r="DK530"/>
      <c r="DL530"/>
      <c r="DM530"/>
      <c r="DN530"/>
      <c r="DO530"/>
      <c r="DP530"/>
    </row>
    <row r="531" spans="33:120" ht="15" hidden="1" customHeight="1">
      <c r="AG531"/>
      <c r="AH531" s="175"/>
      <c r="AI531" s="175"/>
      <c r="AJ531" s="175"/>
      <c r="AK531" s="175"/>
      <c r="AL531" s="179" t="str">
        <f t="shared" si="16"/>
        <v/>
      </c>
      <c r="AM531" s="172" t="str">
        <f t="shared" si="17"/>
        <v/>
      </c>
      <c r="AN531"/>
      <c r="AO531"/>
      <c r="AP531">
        <v>529</v>
      </c>
      <c r="AQ531"/>
      <c r="AR531"/>
      <c r="AS531"/>
      <c r="AT531"/>
      <c r="AU531"/>
      <c r="AV531"/>
      <c r="AW531"/>
      <c r="AX531"/>
      <c r="AY531"/>
      <c r="AZ531"/>
      <c r="BA531"/>
      <c r="BB531"/>
      <c r="BC531"/>
      <c r="BD531"/>
      <c r="BE531"/>
      <c r="BF531"/>
      <c r="BG531"/>
      <c r="BH531"/>
      <c r="BI531"/>
      <c r="BJ531" t="s">
        <v>5409</v>
      </c>
      <c r="BK531"/>
      <c r="BL531"/>
      <c r="BM531"/>
      <c r="BN531"/>
      <c r="BO531"/>
      <c r="BP531"/>
      <c r="BQ531"/>
      <c r="BR531"/>
      <c r="BS531"/>
      <c r="BT531"/>
      <c r="BU531"/>
      <c r="BV531"/>
      <c r="BW531"/>
      <c r="BX531"/>
      <c r="BY531"/>
      <c r="BZ531"/>
      <c r="CA531"/>
      <c r="CB531"/>
      <c r="CC531"/>
      <c r="CD531"/>
      <c r="CE531"/>
      <c r="CF531"/>
      <c r="CG531"/>
      <c r="CH531"/>
      <c r="CI531"/>
      <c r="CJ531"/>
      <c r="CK531"/>
      <c r="CL531"/>
      <c r="CM531"/>
      <c r="CN531"/>
      <c r="CO531"/>
      <c r="CP531"/>
      <c r="CQ531"/>
      <c r="CR531"/>
      <c r="CS531" t="s">
        <v>5410</v>
      </c>
      <c r="CT531"/>
      <c r="CU531"/>
      <c r="CV531"/>
      <c r="CW531"/>
      <c r="CX531"/>
      <c r="CY531"/>
      <c r="CZ531"/>
      <c r="DA531"/>
      <c r="DB531"/>
      <c r="DC531"/>
      <c r="DD531"/>
      <c r="DE531"/>
      <c r="DF531"/>
      <c r="DG531"/>
      <c r="DH531"/>
      <c r="DI531"/>
      <c r="DJ531"/>
      <c r="DK531"/>
      <c r="DL531"/>
      <c r="DM531"/>
      <c r="DN531"/>
      <c r="DO531"/>
      <c r="DP531"/>
    </row>
    <row r="532" spans="33:120" ht="15" hidden="1" customHeight="1">
      <c r="AG532"/>
      <c r="AH532" s="175"/>
      <c r="AI532" s="175"/>
      <c r="AJ532" s="175"/>
      <c r="AK532" s="175"/>
      <c r="AL532" s="179" t="str">
        <f t="shared" si="16"/>
        <v/>
      </c>
      <c r="AM532" s="172" t="str">
        <f t="shared" si="17"/>
        <v/>
      </c>
      <c r="AN532"/>
      <c r="AO532"/>
      <c r="AP532">
        <v>530</v>
      </c>
      <c r="AQ532"/>
      <c r="AR532"/>
      <c r="AS532"/>
      <c r="AT532"/>
      <c r="AU532"/>
      <c r="AV532"/>
      <c r="AW532"/>
      <c r="AX532"/>
      <c r="AY532"/>
      <c r="AZ532"/>
      <c r="BA532"/>
      <c r="BB532"/>
      <c r="BC532"/>
      <c r="BD532"/>
      <c r="BE532"/>
      <c r="BF532"/>
      <c r="BG532"/>
      <c r="BH532"/>
      <c r="BI532"/>
      <c r="BJ532" t="s">
        <v>5411</v>
      </c>
      <c r="BK532"/>
      <c r="BL532"/>
      <c r="BM532"/>
      <c r="BN532"/>
      <c r="BO532"/>
      <c r="BP532"/>
      <c r="BQ532"/>
      <c r="BR532"/>
      <c r="BS532"/>
      <c r="BT532"/>
      <c r="BU532"/>
      <c r="BV532"/>
      <c r="BW532"/>
      <c r="BX532"/>
      <c r="BY532"/>
      <c r="BZ532"/>
      <c r="CA532"/>
      <c r="CB532"/>
      <c r="CC532"/>
      <c r="CD532"/>
      <c r="CE532"/>
      <c r="CF532"/>
      <c r="CG532"/>
      <c r="CH532"/>
      <c r="CI532"/>
      <c r="CJ532"/>
      <c r="CK532"/>
      <c r="CL532"/>
      <c r="CM532"/>
      <c r="CN532"/>
      <c r="CO532"/>
      <c r="CP532"/>
      <c r="CQ532"/>
      <c r="CR532"/>
      <c r="CS532" t="s">
        <v>5412</v>
      </c>
      <c r="CT532"/>
      <c r="CU532"/>
      <c r="CV532"/>
      <c r="CW532"/>
      <c r="CX532"/>
      <c r="CY532"/>
      <c r="CZ532"/>
      <c r="DA532"/>
      <c r="DB532"/>
      <c r="DC532"/>
      <c r="DD532"/>
      <c r="DE532"/>
      <c r="DF532"/>
      <c r="DG532"/>
      <c r="DH532"/>
      <c r="DI532"/>
      <c r="DJ532"/>
      <c r="DK532"/>
      <c r="DL532"/>
      <c r="DM532"/>
      <c r="DN532"/>
      <c r="DO532"/>
      <c r="DP532"/>
    </row>
    <row r="533" spans="33:120" ht="15" hidden="1" customHeight="1">
      <c r="AG533"/>
      <c r="AH533" s="175"/>
      <c r="AI533" s="175"/>
      <c r="AJ533" s="175"/>
      <c r="AK533" s="175"/>
      <c r="AL533" s="179" t="str">
        <f t="shared" si="16"/>
        <v/>
      </c>
      <c r="AM533" s="172" t="str">
        <f t="shared" si="17"/>
        <v/>
      </c>
      <c r="AN533"/>
      <c r="AO533"/>
      <c r="AP533">
        <v>531</v>
      </c>
      <c r="AQ533"/>
      <c r="AR533"/>
      <c r="AS533"/>
      <c r="AT533"/>
      <c r="AU533"/>
      <c r="AV533"/>
      <c r="AW533"/>
      <c r="AX533"/>
      <c r="AY533"/>
      <c r="AZ533"/>
      <c r="BA533"/>
      <c r="BB533"/>
      <c r="BC533"/>
      <c r="BD533"/>
      <c r="BE533"/>
      <c r="BF533"/>
      <c r="BG533"/>
      <c r="BH533"/>
      <c r="BI533"/>
      <c r="BJ533" t="s">
        <v>5413</v>
      </c>
      <c r="BK533"/>
      <c r="BL533"/>
      <c r="BM533"/>
      <c r="BN533"/>
      <c r="BO533"/>
      <c r="BP533"/>
      <c r="BQ533"/>
      <c r="BR533"/>
      <c r="BS533"/>
      <c r="BT533"/>
      <c r="BU533"/>
      <c r="BV533"/>
      <c r="BW533"/>
      <c r="BX533"/>
      <c r="BY533"/>
      <c r="BZ533"/>
      <c r="CA533"/>
      <c r="CB533"/>
      <c r="CC533"/>
      <c r="CD533"/>
      <c r="CE533"/>
      <c r="CF533"/>
      <c r="CG533"/>
      <c r="CH533"/>
      <c r="CI533"/>
      <c r="CJ533"/>
      <c r="CK533"/>
      <c r="CL533"/>
      <c r="CM533"/>
      <c r="CN533"/>
      <c r="CO533"/>
      <c r="CP533"/>
      <c r="CQ533"/>
      <c r="CR533"/>
      <c r="CS533" t="s">
        <v>5414</v>
      </c>
      <c r="CT533"/>
      <c r="CU533"/>
      <c r="CV533"/>
      <c r="CW533"/>
      <c r="CX533"/>
      <c r="CY533"/>
      <c r="CZ533"/>
      <c r="DA533"/>
      <c r="DB533"/>
      <c r="DC533"/>
      <c r="DD533"/>
      <c r="DE533"/>
      <c r="DF533"/>
      <c r="DG533"/>
      <c r="DH533"/>
      <c r="DI533"/>
      <c r="DJ533"/>
      <c r="DK533"/>
      <c r="DL533"/>
      <c r="DM533"/>
      <c r="DN533"/>
      <c r="DO533"/>
      <c r="DP533"/>
    </row>
    <row r="534" spans="33:120" ht="15" hidden="1" customHeight="1">
      <c r="AG534"/>
      <c r="AH534" s="175"/>
      <c r="AI534" s="175"/>
      <c r="AJ534" s="175"/>
      <c r="AK534" s="175"/>
      <c r="AL534" s="179" t="str">
        <f t="shared" si="16"/>
        <v/>
      </c>
      <c r="AM534" s="172" t="str">
        <f t="shared" si="17"/>
        <v/>
      </c>
      <c r="AN534"/>
      <c r="AO534"/>
      <c r="AP534">
        <v>532</v>
      </c>
      <c r="AQ534"/>
      <c r="AR534"/>
      <c r="AS534"/>
      <c r="AT534"/>
      <c r="AU534"/>
      <c r="AV534"/>
      <c r="AW534"/>
      <c r="AX534"/>
      <c r="AY534"/>
      <c r="AZ534"/>
      <c r="BA534"/>
      <c r="BB534"/>
      <c r="BC534"/>
      <c r="BD534"/>
      <c r="BE534"/>
      <c r="BF534"/>
      <c r="BG534"/>
      <c r="BH534"/>
      <c r="BI534"/>
      <c r="BJ534" t="s">
        <v>5415</v>
      </c>
      <c r="BK534"/>
      <c r="BL534"/>
      <c r="BM534"/>
      <c r="BN534"/>
      <c r="BO534"/>
      <c r="BP534"/>
      <c r="BQ534"/>
      <c r="BR534"/>
      <c r="BS534"/>
      <c r="BT534"/>
      <c r="BU534"/>
      <c r="BV534"/>
      <c r="BW534"/>
      <c r="BX534"/>
      <c r="BY534"/>
      <c r="BZ534"/>
      <c r="CA534"/>
      <c r="CB534"/>
      <c r="CC534"/>
      <c r="CD534"/>
      <c r="CE534"/>
      <c r="CF534"/>
      <c r="CG534"/>
      <c r="CH534"/>
      <c r="CI534"/>
      <c r="CJ534"/>
      <c r="CK534"/>
      <c r="CL534"/>
      <c r="CM534"/>
      <c r="CN534"/>
      <c r="CO534"/>
      <c r="CP534"/>
      <c r="CQ534"/>
      <c r="CR534"/>
      <c r="CS534" t="s">
        <v>5416</v>
      </c>
      <c r="CT534"/>
      <c r="CU534"/>
      <c r="CV534"/>
      <c r="CW534"/>
      <c r="CX534"/>
      <c r="CY534"/>
      <c r="CZ534"/>
      <c r="DA534"/>
      <c r="DB534"/>
      <c r="DC534"/>
      <c r="DD534"/>
      <c r="DE534"/>
      <c r="DF534"/>
      <c r="DG534"/>
      <c r="DH534"/>
      <c r="DI534"/>
      <c r="DJ534"/>
      <c r="DK534"/>
      <c r="DL534"/>
      <c r="DM534"/>
      <c r="DN534"/>
      <c r="DO534"/>
      <c r="DP534"/>
    </row>
    <row r="535" spans="33:120" ht="15" hidden="1" customHeight="1">
      <c r="AG535"/>
      <c r="AH535" s="175"/>
      <c r="AI535" s="175"/>
      <c r="AJ535" s="175"/>
      <c r="AK535" s="175"/>
      <c r="AL535" s="179" t="str">
        <f t="shared" si="16"/>
        <v/>
      </c>
      <c r="AM535" s="172" t="str">
        <f t="shared" si="17"/>
        <v/>
      </c>
      <c r="AN535"/>
      <c r="AO535"/>
      <c r="AP535">
        <v>533</v>
      </c>
      <c r="AQ535"/>
      <c r="AR535"/>
      <c r="AS535"/>
      <c r="AT535"/>
      <c r="AU535"/>
      <c r="AV535"/>
      <c r="AW535"/>
      <c r="AX535"/>
      <c r="AY535"/>
      <c r="AZ535"/>
      <c r="BA535"/>
      <c r="BB535"/>
      <c r="BC535"/>
      <c r="BD535"/>
      <c r="BE535"/>
      <c r="BF535"/>
      <c r="BG535"/>
      <c r="BH535"/>
      <c r="BI535"/>
      <c r="BJ535" t="s">
        <v>5417</v>
      </c>
      <c r="BK535"/>
      <c r="BL535"/>
      <c r="BM535"/>
      <c r="BN535"/>
      <c r="BO535"/>
      <c r="BP535"/>
      <c r="BQ535"/>
      <c r="BR535"/>
      <c r="BS535"/>
      <c r="BT535"/>
      <c r="BU535"/>
      <c r="BV535"/>
      <c r="BW535"/>
      <c r="BX535"/>
      <c r="BY535"/>
      <c r="BZ535"/>
      <c r="CA535"/>
      <c r="CB535"/>
      <c r="CC535"/>
      <c r="CD535"/>
      <c r="CE535"/>
      <c r="CF535"/>
      <c r="CG535"/>
      <c r="CH535"/>
      <c r="CI535"/>
      <c r="CJ535"/>
      <c r="CK535"/>
      <c r="CL535"/>
      <c r="CM535"/>
      <c r="CN535"/>
      <c r="CO535"/>
      <c r="CP535"/>
      <c r="CQ535"/>
      <c r="CR535"/>
      <c r="CS535" t="s">
        <v>5418</v>
      </c>
      <c r="CT535"/>
      <c r="CU535"/>
      <c r="CV535"/>
      <c r="CW535"/>
      <c r="CX535"/>
      <c r="CY535"/>
      <c r="CZ535"/>
      <c r="DA535"/>
      <c r="DB535"/>
      <c r="DC535"/>
      <c r="DD535"/>
      <c r="DE535"/>
      <c r="DF535"/>
      <c r="DG535"/>
      <c r="DH535"/>
      <c r="DI535"/>
      <c r="DJ535"/>
      <c r="DK535"/>
      <c r="DL535"/>
      <c r="DM535"/>
      <c r="DN535"/>
      <c r="DO535"/>
      <c r="DP535"/>
    </row>
    <row r="536" spans="33:120" ht="15" hidden="1" customHeight="1">
      <c r="AG536"/>
      <c r="AH536" s="175"/>
      <c r="AI536" s="175"/>
      <c r="AJ536" s="175"/>
      <c r="AK536" s="175"/>
      <c r="AL536" s="179" t="str">
        <f t="shared" si="16"/>
        <v/>
      </c>
      <c r="AM536" s="172" t="str">
        <f t="shared" si="17"/>
        <v/>
      </c>
      <c r="AN536"/>
      <c r="AO536"/>
      <c r="AP536">
        <v>534</v>
      </c>
      <c r="AQ536"/>
      <c r="AR536"/>
      <c r="AS536"/>
      <c r="AT536"/>
      <c r="AU536"/>
      <c r="AV536"/>
      <c r="AW536"/>
      <c r="AX536"/>
      <c r="AY536"/>
      <c r="AZ536"/>
      <c r="BA536"/>
      <c r="BB536"/>
      <c r="BC536"/>
      <c r="BD536"/>
      <c r="BE536"/>
      <c r="BF536"/>
      <c r="BG536"/>
      <c r="BH536"/>
      <c r="BI536"/>
      <c r="BJ536" t="s">
        <v>5419</v>
      </c>
      <c r="BK536"/>
      <c r="BL536"/>
      <c r="BM536"/>
      <c r="BN536"/>
      <c r="BO536"/>
      <c r="BP536"/>
      <c r="BQ536"/>
      <c r="BR536"/>
      <c r="BS536"/>
      <c r="BT536"/>
      <c r="BU536"/>
      <c r="BV536"/>
      <c r="BW536"/>
      <c r="BX536"/>
      <c r="BY536"/>
      <c r="BZ536"/>
      <c r="CA536"/>
      <c r="CB536"/>
      <c r="CC536"/>
      <c r="CD536"/>
      <c r="CE536"/>
      <c r="CF536"/>
      <c r="CG536"/>
      <c r="CH536"/>
      <c r="CI536"/>
      <c r="CJ536"/>
      <c r="CK536"/>
      <c r="CL536"/>
      <c r="CM536"/>
      <c r="CN536"/>
      <c r="CO536"/>
      <c r="CP536"/>
      <c r="CQ536"/>
      <c r="CR536"/>
      <c r="CS536" t="s">
        <v>5420</v>
      </c>
      <c r="CT536"/>
      <c r="CU536"/>
      <c r="CV536"/>
      <c r="CW536"/>
      <c r="CX536"/>
      <c r="CY536"/>
      <c r="CZ536"/>
      <c r="DA536"/>
      <c r="DB536"/>
      <c r="DC536"/>
      <c r="DD536"/>
      <c r="DE536"/>
      <c r="DF536"/>
      <c r="DG536"/>
      <c r="DH536"/>
      <c r="DI536"/>
      <c r="DJ536"/>
      <c r="DK536"/>
      <c r="DL536"/>
      <c r="DM536"/>
      <c r="DN536"/>
      <c r="DO536"/>
      <c r="DP536"/>
    </row>
    <row r="537" spans="33:120" ht="15" hidden="1" customHeight="1">
      <c r="AG537"/>
      <c r="AH537" s="175"/>
      <c r="AI537" s="175"/>
      <c r="AJ537" s="175"/>
      <c r="AK537" s="175"/>
      <c r="AL537" s="179" t="str">
        <f t="shared" si="16"/>
        <v/>
      </c>
      <c r="AM537" s="172" t="str">
        <f t="shared" si="17"/>
        <v/>
      </c>
      <c r="AN537"/>
      <c r="AO537"/>
      <c r="AP537">
        <v>535</v>
      </c>
      <c r="AQ537"/>
      <c r="AR537"/>
      <c r="AS537"/>
      <c r="AT537"/>
      <c r="AU537"/>
      <c r="AV537"/>
      <c r="AW537"/>
      <c r="AX537"/>
      <c r="AY537"/>
      <c r="AZ537"/>
      <c r="BA537"/>
      <c r="BB537"/>
      <c r="BC537"/>
      <c r="BD537"/>
      <c r="BE537"/>
      <c r="BF537"/>
      <c r="BG537"/>
      <c r="BH537"/>
      <c r="BI537"/>
      <c r="BJ537" t="s">
        <v>5421</v>
      </c>
      <c r="BK537"/>
      <c r="BL537"/>
      <c r="BM537"/>
      <c r="BN537"/>
      <c r="BO537"/>
      <c r="BP537"/>
      <c r="BQ537"/>
      <c r="BR537"/>
      <c r="BS537"/>
      <c r="BT537"/>
      <c r="BU537"/>
      <c r="BV537"/>
      <c r="BW537"/>
      <c r="BX537"/>
      <c r="BY537"/>
      <c r="BZ537"/>
      <c r="CA537"/>
      <c r="CB537"/>
      <c r="CC537"/>
      <c r="CD537"/>
      <c r="CE537"/>
      <c r="CF537"/>
      <c r="CG537"/>
      <c r="CH537"/>
      <c r="CI537"/>
      <c r="CJ537"/>
      <c r="CK537"/>
      <c r="CL537"/>
      <c r="CM537"/>
      <c r="CN537"/>
      <c r="CO537"/>
      <c r="CP537"/>
      <c r="CQ537"/>
      <c r="CR537"/>
      <c r="CS537" t="s">
        <v>5422</v>
      </c>
      <c r="CT537"/>
      <c r="CU537"/>
      <c r="CV537"/>
      <c r="CW537"/>
      <c r="CX537"/>
      <c r="CY537"/>
      <c r="CZ537"/>
      <c r="DA537"/>
      <c r="DB537"/>
      <c r="DC537"/>
      <c r="DD537"/>
      <c r="DE537"/>
      <c r="DF537"/>
      <c r="DG537"/>
      <c r="DH537"/>
      <c r="DI537"/>
      <c r="DJ537"/>
      <c r="DK537"/>
      <c r="DL537"/>
      <c r="DM537"/>
      <c r="DN537"/>
      <c r="DO537"/>
      <c r="DP537"/>
    </row>
    <row r="538" spans="33:120" ht="15" hidden="1" customHeight="1">
      <c r="AG538"/>
      <c r="AH538" s="175"/>
      <c r="AI538" s="175"/>
      <c r="AJ538" s="175"/>
      <c r="AK538" s="175"/>
      <c r="AL538" s="179" t="str">
        <f t="shared" si="16"/>
        <v/>
      </c>
      <c r="AM538" s="172" t="str">
        <f t="shared" si="17"/>
        <v/>
      </c>
      <c r="AN538"/>
      <c r="AO538"/>
      <c r="AP538">
        <v>536</v>
      </c>
      <c r="AQ538"/>
      <c r="AR538"/>
      <c r="AS538"/>
      <c r="AT538"/>
      <c r="AU538"/>
      <c r="AV538"/>
      <c r="AW538"/>
      <c r="AX538"/>
      <c r="AY538"/>
      <c r="AZ538"/>
      <c r="BA538"/>
      <c r="BB538"/>
      <c r="BC538"/>
      <c r="BD538"/>
      <c r="BE538"/>
      <c r="BF538"/>
      <c r="BG538"/>
      <c r="BH538"/>
      <c r="BI538"/>
      <c r="BJ538" t="s">
        <v>5423</v>
      </c>
      <c r="BK538"/>
      <c r="BL538"/>
      <c r="BM538"/>
      <c r="BN538"/>
      <c r="BO538"/>
      <c r="BP538"/>
      <c r="BQ538"/>
      <c r="BR538"/>
      <c r="BS538"/>
      <c r="BT538"/>
      <c r="BU538"/>
      <c r="BV538"/>
      <c r="BW538"/>
      <c r="BX538"/>
      <c r="BY538"/>
      <c r="BZ538"/>
      <c r="CA538"/>
      <c r="CB538"/>
      <c r="CC538"/>
      <c r="CD538"/>
      <c r="CE538"/>
      <c r="CF538"/>
      <c r="CG538"/>
      <c r="CH538"/>
      <c r="CI538"/>
      <c r="CJ538"/>
      <c r="CK538"/>
      <c r="CL538"/>
      <c r="CM538"/>
      <c r="CN538"/>
      <c r="CO538"/>
      <c r="CP538"/>
      <c r="CQ538"/>
      <c r="CR538"/>
      <c r="CS538" t="s">
        <v>5424</v>
      </c>
      <c r="CT538"/>
      <c r="CU538"/>
      <c r="CV538"/>
      <c r="CW538"/>
      <c r="CX538"/>
      <c r="CY538"/>
      <c r="CZ538"/>
      <c r="DA538"/>
      <c r="DB538"/>
      <c r="DC538"/>
      <c r="DD538"/>
      <c r="DE538"/>
      <c r="DF538"/>
      <c r="DG538"/>
      <c r="DH538"/>
      <c r="DI538"/>
      <c r="DJ538"/>
      <c r="DK538"/>
      <c r="DL538"/>
      <c r="DM538"/>
      <c r="DN538"/>
      <c r="DO538"/>
      <c r="DP538"/>
    </row>
    <row r="539" spans="33:120" ht="15" hidden="1" customHeight="1">
      <c r="AG539"/>
      <c r="AH539" s="175"/>
      <c r="AI539" s="175"/>
      <c r="AJ539" s="175"/>
      <c r="AK539" s="175"/>
      <c r="AL539" s="179" t="str">
        <f t="shared" si="16"/>
        <v/>
      </c>
      <c r="AM539" s="172" t="str">
        <f t="shared" si="17"/>
        <v/>
      </c>
      <c r="AN539"/>
      <c r="AO539"/>
      <c r="AP539">
        <v>537</v>
      </c>
      <c r="AQ539"/>
      <c r="AR539"/>
      <c r="AS539"/>
      <c r="AT539"/>
      <c r="AU539"/>
      <c r="AV539"/>
      <c r="AW539"/>
      <c r="AX539"/>
      <c r="AY539"/>
      <c r="AZ539"/>
      <c r="BA539"/>
      <c r="BB539"/>
      <c r="BC539"/>
      <c r="BD539"/>
      <c r="BE539"/>
      <c r="BF539"/>
      <c r="BG539"/>
      <c r="BH539"/>
      <c r="BI539"/>
      <c r="BJ539" t="s">
        <v>5425</v>
      </c>
      <c r="BK539"/>
      <c r="BL539"/>
      <c r="BM539"/>
      <c r="BN539"/>
      <c r="BO539"/>
      <c r="BP539"/>
      <c r="BQ539"/>
      <c r="BR539"/>
      <c r="BS539"/>
      <c r="BT539"/>
      <c r="BU539"/>
      <c r="BV539"/>
      <c r="BW539"/>
      <c r="BX539"/>
      <c r="BY539"/>
      <c r="BZ539"/>
      <c r="CA539"/>
      <c r="CB539"/>
      <c r="CC539"/>
      <c r="CD539"/>
      <c r="CE539"/>
      <c r="CF539"/>
      <c r="CG539"/>
      <c r="CH539"/>
      <c r="CI539"/>
      <c r="CJ539"/>
      <c r="CK539"/>
      <c r="CL539"/>
      <c r="CM539"/>
      <c r="CN539"/>
      <c r="CO539"/>
      <c r="CP539"/>
      <c r="CQ539"/>
      <c r="CR539"/>
      <c r="CS539" t="s">
        <v>5426</v>
      </c>
      <c r="CT539"/>
      <c r="CU539"/>
      <c r="CV539"/>
      <c r="CW539"/>
      <c r="CX539"/>
      <c r="CY539"/>
      <c r="CZ539"/>
      <c r="DA539"/>
      <c r="DB539"/>
      <c r="DC539"/>
      <c r="DD539"/>
      <c r="DE539"/>
      <c r="DF539"/>
      <c r="DG539"/>
      <c r="DH539"/>
      <c r="DI539"/>
      <c r="DJ539"/>
      <c r="DK539"/>
      <c r="DL539"/>
      <c r="DM539"/>
      <c r="DN539"/>
      <c r="DO539"/>
      <c r="DP539"/>
    </row>
    <row r="540" spans="33:120" ht="15" hidden="1" customHeight="1">
      <c r="AG540"/>
      <c r="AH540" s="175"/>
      <c r="AI540" s="175"/>
      <c r="AJ540" s="175"/>
      <c r="AK540" s="175"/>
      <c r="AL540" s="179" t="str">
        <f t="shared" si="16"/>
        <v/>
      </c>
      <c r="AM540" s="172" t="str">
        <f t="shared" si="17"/>
        <v/>
      </c>
      <c r="AN540"/>
      <c r="AO540"/>
      <c r="AP540">
        <v>538</v>
      </c>
      <c r="AQ540"/>
      <c r="AR540"/>
      <c r="AS540"/>
      <c r="AT540"/>
      <c r="AU540"/>
      <c r="AV540"/>
      <c r="AW540"/>
      <c r="AX540"/>
      <c r="AY540"/>
      <c r="AZ540"/>
      <c r="BA540"/>
      <c r="BB540"/>
      <c r="BC540"/>
      <c r="BD540"/>
      <c r="BE540"/>
      <c r="BF540"/>
      <c r="BG540"/>
      <c r="BH540"/>
      <c r="BI540"/>
      <c r="BJ540" t="s">
        <v>5427</v>
      </c>
      <c r="BK540"/>
      <c r="BL540"/>
      <c r="BM540"/>
      <c r="BN540"/>
      <c r="BO540"/>
      <c r="BP540"/>
      <c r="BQ540"/>
      <c r="BR540"/>
      <c r="BS540"/>
      <c r="BT540"/>
      <c r="BU540"/>
      <c r="BV540"/>
      <c r="BW540"/>
      <c r="BX540"/>
      <c r="BY540"/>
      <c r="BZ540"/>
      <c r="CA540"/>
      <c r="CB540"/>
      <c r="CC540"/>
      <c r="CD540"/>
      <c r="CE540"/>
      <c r="CF540"/>
      <c r="CG540"/>
      <c r="CH540"/>
      <c r="CI540"/>
      <c r="CJ540"/>
      <c r="CK540"/>
      <c r="CL540"/>
      <c r="CM540"/>
      <c r="CN540"/>
      <c r="CO540"/>
      <c r="CP540"/>
      <c r="CQ540"/>
      <c r="CR540"/>
      <c r="CS540" t="s">
        <v>5428</v>
      </c>
      <c r="CT540"/>
      <c r="CU540"/>
      <c r="CV540"/>
      <c r="CW540"/>
      <c r="CX540"/>
      <c r="CY540"/>
      <c r="CZ540"/>
      <c r="DA540"/>
      <c r="DB540"/>
      <c r="DC540"/>
      <c r="DD540"/>
      <c r="DE540"/>
      <c r="DF540"/>
      <c r="DG540"/>
      <c r="DH540"/>
      <c r="DI540"/>
      <c r="DJ540"/>
      <c r="DK540"/>
      <c r="DL540"/>
      <c r="DM540"/>
      <c r="DN540"/>
      <c r="DO540"/>
      <c r="DP540"/>
    </row>
    <row r="541" spans="33:120" ht="15" hidden="1" customHeight="1">
      <c r="AG541"/>
      <c r="AH541" s="175"/>
      <c r="AI541" s="175"/>
      <c r="AJ541" s="175"/>
      <c r="AK541" s="175"/>
      <c r="AL541" s="179" t="str">
        <f t="shared" si="16"/>
        <v/>
      </c>
      <c r="AM541" s="172" t="str">
        <f t="shared" si="17"/>
        <v/>
      </c>
      <c r="AN541"/>
      <c r="AO541"/>
      <c r="AP541">
        <v>539</v>
      </c>
      <c r="AQ541"/>
      <c r="AR541"/>
      <c r="AS541"/>
      <c r="AT541"/>
      <c r="AU541"/>
      <c r="AV541"/>
      <c r="AW541"/>
      <c r="AX541"/>
      <c r="AY541"/>
      <c r="AZ541"/>
      <c r="BA541"/>
      <c r="BB541"/>
      <c r="BC541"/>
      <c r="BD541"/>
      <c r="BE541"/>
      <c r="BF541"/>
      <c r="BG541"/>
      <c r="BH541"/>
      <c r="BI541"/>
      <c r="BJ541" t="s">
        <v>5429</v>
      </c>
      <c r="BK541"/>
      <c r="BL541"/>
      <c r="BM541"/>
      <c r="BN541"/>
      <c r="BO541"/>
      <c r="BP541"/>
      <c r="BQ541"/>
      <c r="BR541"/>
      <c r="BS541"/>
      <c r="BT541"/>
      <c r="BU541"/>
      <c r="BV541"/>
      <c r="BW541"/>
      <c r="BX541"/>
      <c r="BY541"/>
      <c r="BZ541"/>
      <c r="CA541"/>
      <c r="CB541"/>
      <c r="CC541"/>
      <c r="CD541"/>
      <c r="CE541"/>
      <c r="CF541"/>
      <c r="CG541"/>
      <c r="CH541"/>
      <c r="CI541"/>
      <c r="CJ541"/>
      <c r="CK541"/>
      <c r="CL541"/>
      <c r="CM541"/>
      <c r="CN541"/>
      <c r="CO541"/>
      <c r="CP541"/>
      <c r="CQ541"/>
      <c r="CR541"/>
      <c r="CS541" t="s">
        <v>5430</v>
      </c>
      <c r="CT541"/>
      <c r="CU541"/>
      <c r="CV541"/>
      <c r="CW541"/>
      <c r="CX541"/>
      <c r="CY541"/>
      <c r="CZ541"/>
      <c r="DA541"/>
      <c r="DB541"/>
      <c r="DC541"/>
      <c r="DD541"/>
      <c r="DE541"/>
      <c r="DF541"/>
      <c r="DG541"/>
      <c r="DH541"/>
      <c r="DI541"/>
      <c r="DJ541"/>
      <c r="DK541"/>
      <c r="DL541"/>
      <c r="DM541"/>
      <c r="DN541"/>
      <c r="DO541"/>
      <c r="DP541"/>
    </row>
    <row r="542" spans="33:120" ht="15" hidden="1" customHeight="1">
      <c r="AG542"/>
      <c r="AH542" s="175"/>
      <c r="AI542" s="175"/>
      <c r="AJ542" s="175"/>
      <c r="AK542" s="175"/>
      <c r="AL542" s="179" t="str">
        <f t="shared" si="16"/>
        <v/>
      </c>
      <c r="AM542" s="172" t="str">
        <f t="shared" si="17"/>
        <v/>
      </c>
      <c r="AN542"/>
      <c r="AO542"/>
      <c r="AP542">
        <v>540</v>
      </c>
      <c r="AQ542"/>
      <c r="AR542"/>
      <c r="AS542"/>
      <c r="AT542"/>
      <c r="AU542"/>
      <c r="AV542"/>
      <c r="AW542"/>
      <c r="AX542"/>
      <c r="AY542"/>
      <c r="AZ542"/>
      <c r="BA542"/>
      <c r="BB542"/>
      <c r="BC542"/>
      <c r="BD542"/>
      <c r="BE542"/>
      <c r="BF542"/>
      <c r="BG542"/>
      <c r="BH542"/>
      <c r="BI542"/>
      <c r="BJ542" t="s">
        <v>5431</v>
      </c>
      <c r="BK542"/>
      <c r="BL542"/>
      <c r="BM542"/>
      <c r="BN542"/>
      <c r="BO542"/>
      <c r="BP542"/>
      <c r="BQ542"/>
      <c r="BR542"/>
      <c r="BS542"/>
      <c r="BT542"/>
      <c r="BU542"/>
      <c r="BV542"/>
      <c r="BW542"/>
      <c r="BX542"/>
      <c r="BY542"/>
      <c r="BZ542"/>
      <c r="CA542"/>
      <c r="CB542"/>
      <c r="CC542"/>
      <c r="CD542"/>
      <c r="CE542"/>
      <c r="CF542"/>
      <c r="CG542"/>
      <c r="CH542"/>
      <c r="CI542"/>
      <c r="CJ542"/>
      <c r="CK542"/>
      <c r="CL542"/>
      <c r="CM542"/>
      <c r="CN542"/>
      <c r="CO542"/>
      <c r="CP542"/>
      <c r="CQ542"/>
      <c r="CR542"/>
      <c r="CS542" t="s">
        <v>5432</v>
      </c>
      <c r="CT542"/>
      <c r="CU542"/>
      <c r="CV542"/>
      <c r="CW542"/>
      <c r="CX542"/>
      <c r="CY542"/>
      <c r="CZ542"/>
      <c r="DA542"/>
      <c r="DB542"/>
      <c r="DC542"/>
      <c r="DD542"/>
      <c r="DE542"/>
      <c r="DF542"/>
      <c r="DG542"/>
      <c r="DH542"/>
      <c r="DI542"/>
      <c r="DJ542"/>
      <c r="DK542"/>
      <c r="DL542"/>
      <c r="DM542"/>
      <c r="DN542"/>
      <c r="DO542"/>
      <c r="DP542"/>
    </row>
    <row r="543" spans="33:120" ht="15" hidden="1" customHeight="1">
      <c r="AG543"/>
      <c r="AH543" s="175"/>
      <c r="AI543" s="175"/>
      <c r="AJ543" s="175"/>
      <c r="AK543" s="175"/>
      <c r="AL543" s="179" t="str">
        <f t="shared" si="16"/>
        <v/>
      </c>
      <c r="AM543" s="172" t="str">
        <f t="shared" si="17"/>
        <v/>
      </c>
      <c r="AN543"/>
      <c r="AO543"/>
      <c r="AP543">
        <v>541</v>
      </c>
      <c r="AQ543"/>
      <c r="AR543"/>
      <c r="AS543"/>
      <c r="AT543"/>
      <c r="AU543"/>
      <c r="AV543"/>
      <c r="AW543"/>
      <c r="AX543"/>
      <c r="AY543"/>
      <c r="AZ543"/>
      <c r="BA543"/>
      <c r="BB543"/>
      <c r="BC543"/>
      <c r="BD543"/>
      <c r="BE543"/>
      <c r="BF543"/>
      <c r="BG543"/>
      <c r="BH543"/>
      <c r="BI543"/>
      <c r="BJ543" t="s">
        <v>5433</v>
      </c>
      <c r="BK543"/>
      <c r="BL543"/>
      <c r="BM543"/>
      <c r="BN543"/>
      <c r="BO543"/>
      <c r="BP543"/>
      <c r="BQ543"/>
      <c r="BR543"/>
      <c r="BS543"/>
      <c r="BT543"/>
      <c r="BU543"/>
      <c r="BV543"/>
      <c r="BW543"/>
      <c r="BX543"/>
      <c r="BY543"/>
      <c r="BZ543"/>
      <c r="CA543"/>
      <c r="CB543"/>
      <c r="CC543"/>
      <c r="CD543"/>
      <c r="CE543"/>
      <c r="CF543"/>
      <c r="CG543"/>
      <c r="CH543"/>
      <c r="CI543"/>
      <c r="CJ543"/>
      <c r="CK543"/>
      <c r="CL543"/>
      <c r="CM543"/>
      <c r="CN543"/>
      <c r="CO543"/>
      <c r="CP543"/>
      <c r="CQ543"/>
      <c r="CR543"/>
      <c r="CS543" t="s">
        <v>5434</v>
      </c>
      <c r="CT543"/>
      <c r="CU543"/>
      <c r="CV543"/>
      <c r="CW543"/>
      <c r="CX543"/>
      <c r="CY543"/>
      <c r="CZ543"/>
      <c r="DA543"/>
      <c r="DB543"/>
      <c r="DC543"/>
      <c r="DD543"/>
      <c r="DE543"/>
      <c r="DF543"/>
      <c r="DG543"/>
      <c r="DH543"/>
      <c r="DI543"/>
      <c r="DJ543"/>
      <c r="DK543"/>
      <c r="DL543"/>
      <c r="DM543"/>
      <c r="DN543"/>
      <c r="DO543"/>
      <c r="DP543"/>
    </row>
    <row r="544" spans="33:120" ht="15" hidden="1" customHeight="1">
      <c r="AG544"/>
      <c r="AH544" s="175"/>
      <c r="AI544" s="175"/>
      <c r="AJ544" s="175"/>
      <c r="AK544" s="175"/>
      <c r="AL544" s="179" t="str">
        <f t="shared" si="16"/>
        <v/>
      </c>
      <c r="AM544" s="172" t="str">
        <f t="shared" si="17"/>
        <v/>
      </c>
      <c r="AN544"/>
      <c r="AO544"/>
      <c r="AP544">
        <v>542</v>
      </c>
      <c r="AQ544"/>
      <c r="AR544"/>
      <c r="AS544"/>
      <c r="AT544"/>
      <c r="AU544"/>
      <c r="AV544"/>
      <c r="AW544"/>
      <c r="AX544"/>
      <c r="AY544"/>
      <c r="AZ544"/>
      <c r="BA544"/>
      <c r="BB544"/>
      <c r="BC544"/>
      <c r="BD544"/>
      <c r="BE544"/>
      <c r="BF544"/>
      <c r="BG544"/>
      <c r="BH544"/>
      <c r="BI544"/>
      <c r="BJ544" t="s">
        <v>5435</v>
      </c>
      <c r="BK544"/>
      <c r="BL544"/>
      <c r="BM544"/>
      <c r="BN544"/>
      <c r="BO544"/>
      <c r="BP544"/>
      <c r="BQ544"/>
      <c r="BR544"/>
      <c r="BS544"/>
      <c r="BT544"/>
      <c r="BU544"/>
      <c r="BV544"/>
      <c r="BW544"/>
      <c r="BX544"/>
      <c r="BY544"/>
      <c r="BZ544"/>
      <c r="CA544"/>
      <c r="CB544"/>
      <c r="CC544"/>
      <c r="CD544"/>
      <c r="CE544"/>
      <c r="CF544"/>
      <c r="CG544"/>
      <c r="CH544"/>
      <c r="CI544"/>
      <c r="CJ544"/>
      <c r="CK544"/>
      <c r="CL544"/>
      <c r="CM544"/>
      <c r="CN544"/>
      <c r="CO544"/>
      <c r="CP544"/>
      <c r="CQ544"/>
      <c r="CR544"/>
      <c r="CS544" t="s">
        <v>5436</v>
      </c>
      <c r="CT544"/>
      <c r="CU544"/>
      <c r="CV544"/>
      <c r="CW544"/>
      <c r="CX544"/>
      <c r="CY544"/>
      <c r="CZ544"/>
      <c r="DA544"/>
      <c r="DB544"/>
      <c r="DC544"/>
      <c r="DD544"/>
      <c r="DE544"/>
      <c r="DF544"/>
      <c r="DG544"/>
      <c r="DH544"/>
      <c r="DI544"/>
      <c r="DJ544"/>
      <c r="DK544"/>
      <c r="DL544"/>
      <c r="DM544"/>
      <c r="DN544"/>
      <c r="DO544"/>
      <c r="DP544"/>
    </row>
    <row r="545" spans="33:120" ht="15" hidden="1" customHeight="1">
      <c r="AG545"/>
      <c r="AH545" s="175"/>
      <c r="AI545" s="175"/>
      <c r="AJ545" s="175"/>
      <c r="AK545" s="175"/>
      <c r="AL545" s="179" t="str">
        <f t="shared" si="16"/>
        <v/>
      </c>
      <c r="AM545" s="172" t="str">
        <f t="shared" si="17"/>
        <v/>
      </c>
      <c r="AN545"/>
      <c r="AO545"/>
      <c r="AP545">
        <v>543</v>
      </c>
      <c r="AQ545"/>
      <c r="AR545"/>
      <c r="AS545"/>
      <c r="AT545"/>
      <c r="AU545"/>
      <c r="AV545"/>
      <c r="AW545"/>
      <c r="AX545"/>
      <c r="AY545"/>
      <c r="AZ545"/>
      <c r="BA545"/>
      <c r="BB545"/>
      <c r="BC545"/>
      <c r="BD545"/>
      <c r="BE545"/>
      <c r="BF545"/>
      <c r="BG545"/>
      <c r="BH545"/>
      <c r="BI545"/>
      <c r="BJ545" t="s">
        <v>5437</v>
      </c>
      <c r="BK545"/>
      <c r="BL545"/>
      <c r="BM545"/>
      <c r="BN545"/>
      <c r="BO545"/>
      <c r="BP545"/>
      <c r="BQ545"/>
      <c r="BR545"/>
      <c r="BS545"/>
      <c r="BT545"/>
      <c r="BU545"/>
      <c r="BV545"/>
      <c r="BW545"/>
      <c r="BX545"/>
      <c r="BY545"/>
      <c r="BZ545"/>
      <c r="CA545"/>
      <c r="CB545"/>
      <c r="CC545"/>
      <c r="CD545"/>
      <c r="CE545"/>
      <c r="CF545"/>
      <c r="CG545"/>
      <c r="CH545"/>
      <c r="CI545"/>
      <c r="CJ545"/>
      <c r="CK545"/>
      <c r="CL545"/>
      <c r="CM545"/>
      <c r="CN545"/>
      <c r="CO545"/>
      <c r="CP545"/>
      <c r="CQ545"/>
      <c r="CR545"/>
      <c r="CS545" t="s">
        <v>5438</v>
      </c>
      <c r="CT545"/>
      <c r="CU545"/>
      <c r="CV545"/>
      <c r="CW545"/>
      <c r="CX545"/>
      <c r="CY545"/>
      <c r="CZ545"/>
      <c r="DA545"/>
      <c r="DB545"/>
      <c r="DC545"/>
      <c r="DD545"/>
      <c r="DE545"/>
      <c r="DF545"/>
      <c r="DG545"/>
      <c r="DH545"/>
      <c r="DI545"/>
      <c r="DJ545"/>
      <c r="DK545"/>
      <c r="DL545"/>
      <c r="DM545"/>
      <c r="DN545"/>
      <c r="DO545"/>
      <c r="DP545"/>
    </row>
    <row r="546" spans="33:120" ht="15" hidden="1" customHeight="1">
      <c r="AG546"/>
      <c r="AH546" s="175"/>
      <c r="AI546" s="175"/>
      <c r="AJ546" s="175"/>
      <c r="AK546" s="175"/>
      <c r="AL546" s="179" t="str">
        <f t="shared" si="16"/>
        <v/>
      </c>
      <c r="AM546" s="172" t="str">
        <f t="shared" si="17"/>
        <v/>
      </c>
      <c r="AN546"/>
      <c r="AO546"/>
      <c r="AP546">
        <v>544</v>
      </c>
      <c r="AQ546"/>
      <c r="AR546"/>
      <c r="AS546"/>
      <c r="AT546"/>
      <c r="AU546"/>
      <c r="AV546"/>
      <c r="AW546"/>
      <c r="AX546"/>
      <c r="AY546"/>
      <c r="AZ546"/>
      <c r="BA546"/>
      <c r="BB546"/>
      <c r="BC546"/>
      <c r="BD546"/>
      <c r="BE546"/>
      <c r="BF546"/>
      <c r="BG546"/>
      <c r="BH546"/>
      <c r="BI546"/>
      <c r="BJ546" t="s">
        <v>5439</v>
      </c>
      <c r="BK546"/>
      <c r="BL546"/>
      <c r="BM546"/>
      <c r="BN546"/>
      <c r="BO546"/>
      <c r="BP546"/>
      <c r="BQ546"/>
      <c r="BR546"/>
      <c r="BS546"/>
      <c r="BT546"/>
      <c r="BU546"/>
      <c r="BV546"/>
      <c r="BW546"/>
      <c r="BX546"/>
      <c r="BY546"/>
      <c r="BZ546"/>
      <c r="CA546"/>
      <c r="CB546"/>
      <c r="CC546"/>
      <c r="CD546"/>
      <c r="CE546"/>
      <c r="CF546"/>
      <c r="CG546"/>
      <c r="CH546"/>
      <c r="CI546"/>
      <c r="CJ546"/>
      <c r="CK546"/>
      <c r="CL546"/>
      <c r="CM546"/>
      <c r="CN546"/>
      <c r="CO546"/>
      <c r="CP546"/>
      <c r="CQ546"/>
      <c r="CR546"/>
      <c r="CS546" t="s">
        <v>5440</v>
      </c>
      <c r="CT546"/>
      <c r="CU546"/>
      <c r="CV546"/>
      <c r="CW546"/>
      <c r="CX546"/>
      <c r="CY546"/>
      <c r="CZ546"/>
      <c r="DA546"/>
      <c r="DB546"/>
      <c r="DC546"/>
      <c r="DD546"/>
      <c r="DE546"/>
      <c r="DF546"/>
      <c r="DG546"/>
      <c r="DH546"/>
      <c r="DI546"/>
      <c r="DJ546"/>
      <c r="DK546"/>
      <c r="DL546"/>
      <c r="DM546"/>
      <c r="DN546"/>
      <c r="DO546"/>
      <c r="DP546"/>
    </row>
    <row r="547" spans="33:120" ht="15" hidden="1" customHeight="1">
      <c r="AG547"/>
      <c r="AH547" s="175"/>
      <c r="AI547" s="175"/>
      <c r="AJ547" s="175"/>
      <c r="AK547" s="175"/>
      <c r="AL547" s="179" t="str">
        <f t="shared" si="16"/>
        <v/>
      </c>
      <c r="AM547" s="172" t="str">
        <f t="shared" si="17"/>
        <v/>
      </c>
      <c r="AN547"/>
      <c r="AO547"/>
      <c r="AP547">
        <v>545</v>
      </c>
      <c r="AQ547"/>
      <c r="AR547"/>
      <c r="AS547"/>
      <c r="AT547"/>
      <c r="AU547"/>
      <c r="AV547"/>
      <c r="AW547"/>
      <c r="AX547"/>
      <c r="AY547"/>
      <c r="AZ547"/>
      <c r="BA547"/>
      <c r="BB547"/>
      <c r="BC547"/>
      <c r="BD547"/>
      <c r="BE547"/>
      <c r="BF547"/>
      <c r="BG547"/>
      <c r="BH547"/>
      <c r="BI547"/>
      <c r="BJ547" t="s">
        <v>5441</v>
      </c>
      <c r="BK547"/>
      <c r="BL547"/>
      <c r="BM547"/>
      <c r="BN547"/>
      <c r="BO547"/>
      <c r="BP547"/>
      <c r="BQ547"/>
      <c r="BR547"/>
      <c r="BS547"/>
      <c r="BT547"/>
      <c r="BU547"/>
      <c r="BV547"/>
      <c r="BW547"/>
      <c r="BX547"/>
      <c r="BY547"/>
      <c r="BZ547"/>
      <c r="CA547"/>
      <c r="CB547"/>
      <c r="CC547"/>
      <c r="CD547"/>
      <c r="CE547"/>
      <c r="CF547"/>
      <c r="CG547"/>
      <c r="CH547"/>
      <c r="CI547"/>
      <c r="CJ547"/>
      <c r="CK547"/>
      <c r="CL547"/>
      <c r="CM547"/>
      <c r="CN547"/>
      <c r="CO547"/>
      <c r="CP547"/>
      <c r="CQ547"/>
      <c r="CR547"/>
      <c r="CS547" t="s">
        <v>5442</v>
      </c>
      <c r="CT547"/>
      <c r="CU547"/>
      <c r="CV547"/>
      <c r="CW547"/>
      <c r="CX547"/>
      <c r="CY547"/>
      <c r="CZ547"/>
      <c r="DA547"/>
      <c r="DB547"/>
      <c r="DC547"/>
      <c r="DD547"/>
      <c r="DE547"/>
      <c r="DF547"/>
      <c r="DG547"/>
      <c r="DH547"/>
      <c r="DI547"/>
      <c r="DJ547"/>
      <c r="DK547"/>
      <c r="DL547"/>
      <c r="DM547"/>
      <c r="DN547"/>
      <c r="DO547"/>
      <c r="DP547"/>
    </row>
    <row r="548" spans="33:120" ht="15" hidden="1" customHeight="1">
      <c r="AG548"/>
      <c r="AH548" s="175"/>
      <c r="AI548" s="175"/>
      <c r="AJ548" s="175"/>
      <c r="AK548" s="175"/>
      <c r="AL548" s="179" t="str">
        <f t="shared" si="16"/>
        <v/>
      </c>
      <c r="AM548" s="172" t="str">
        <f t="shared" si="17"/>
        <v/>
      </c>
      <c r="AN548"/>
      <c r="AO548"/>
      <c r="AP548">
        <v>546</v>
      </c>
      <c r="AQ548"/>
      <c r="AR548"/>
      <c r="AS548"/>
      <c r="AT548"/>
      <c r="AU548"/>
      <c r="AV548"/>
      <c r="AW548"/>
      <c r="AX548"/>
      <c r="AY548"/>
      <c r="AZ548"/>
      <c r="BA548"/>
      <c r="BB548"/>
      <c r="BC548"/>
      <c r="BD548"/>
      <c r="BE548"/>
      <c r="BF548"/>
      <c r="BG548"/>
      <c r="BH548"/>
      <c r="BI548"/>
      <c r="BJ548" t="s">
        <v>5443</v>
      </c>
      <c r="BK548"/>
      <c r="BL548"/>
      <c r="BM548"/>
      <c r="BN548"/>
      <c r="BO548"/>
      <c r="BP548"/>
      <c r="BQ548"/>
      <c r="BR548"/>
      <c r="BS548"/>
      <c r="BT548"/>
      <c r="BU548"/>
      <c r="BV548"/>
      <c r="BW548"/>
      <c r="BX548"/>
      <c r="BY548"/>
      <c r="BZ548"/>
      <c r="CA548"/>
      <c r="CB548"/>
      <c r="CC548"/>
      <c r="CD548"/>
      <c r="CE548"/>
      <c r="CF548"/>
      <c r="CG548"/>
      <c r="CH548"/>
      <c r="CI548"/>
      <c r="CJ548"/>
      <c r="CK548"/>
      <c r="CL548"/>
      <c r="CM548"/>
      <c r="CN548"/>
      <c r="CO548"/>
      <c r="CP548"/>
      <c r="CQ548"/>
      <c r="CR548"/>
      <c r="CS548" t="s">
        <v>5444</v>
      </c>
      <c r="CT548"/>
      <c r="CU548"/>
      <c r="CV548"/>
      <c r="CW548"/>
      <c r="CX548"/>
      <c r="CY548"/>
      <c r="CZ548"/>
      <c r="DA548"/>
      <c r="DB548"/>
      <c r="DC548"/>
      <c r="DD548"/>
      <c r="DE548"/>
      <c r="DF548"/>
      <c r="DG548"/>
      <c r="DH548"/>
      <c r="DI548"/>
      <c r="DJ548"/>
      <c r="DK548"/>
      <c r="DL548"/>
      <c r="DM548"/>
      <c r="DN548"/>
      <c r="DO548"/>
      <c r="DP548"/>
    </row>
    <row r="549" spans="33:120" ht="15" hidden="1" customHeight="1">
      <c r="AG549"/>
      <c r="AH549" s="175"/>
      <c r="AI549" s="175"/>
      <c r="AJ549" s="175"/>
      <c r="AK549" s="175"/>
      <c r="AL549" s="179" t="str">
        <f t="shared" si="16"/>
        <v/>
      </c>
      <c r="AM549" s="172" t="str">
        <f t="shared" si="17"/>
        <v/>
      </c>
      <c r="AN549"/>
      <c r="AO549"/>
      <c r="AP549">
        <v>547</v>
      </c>
      <c r="AQ549"/>
      <c r="AR549"/>
      <c r="AS549"/>
      <c r="AT549"/>
      <c r="AU549"/>
      <c r="AV549"/>
      <c r="AW549"/>
      <c r="AX549"/>
      <c r="AY549"/>
      <c r="AZ549"/>
      <c r="BA549"/>
      <c r="BB549"/>
      <c r="BC549"/>
      <c r="BD549"/>
      <c r="BE549"/>
      <c r="BF549"/>
      <c r="BG549"/>
      <c r="BH549"/>
      <c r="BI549"/>
      <c r="BJ549" t="s">
        <v>5445</v>
      </c>
      <c r="BK549"/>
      <c r="BL549"/>
      <c r="BM549"/>
      <c r="BN549"/>
      <c r="BO549"/>
      <c r="BP549"/>
      <c r="BQ549"/>
      <c r="BR549"/>
      <c r="BS549"/>
      <c r="BT549"/>
      <c r="BU549"/>
      <c r="BV549"/>
      <c r="BW549"/>
      <c r="BX549"/>
      <c r="BY549"/>
      <c r="BZ549"/>
      <c r="CA549"/>
      <c r="CB549"/>
      <c r="CC549"/>
      <c r="CD549"/>
      <c r="CE549"/>
      <c r="CF549"/>
      <c r="CG549"/>
      <c r="CH549"/>
      <c r="CI549"/>
      <c r="CJ549"/>
      <c r="CK549"/>
      <c r="CL549"/>
      <c r="CM549"/>
      <c r="CN549"/>
      <c r="CO549"/>
      <c r="CP549"/>
      <c r="CQ549"/>
      <c r="CR549"/>
      <c r="CS549" t="s">
        <v>5446</v>
      </c>
      <c r="CT549"/>
      <c r="CU549"/>
      <c r="CV549"/>
      <c r="CW549"/>
      <c r="CX549"/>
      <c r="CY549"/>
      <c r="CZ549"/>
      <c r="DA549"/>
      <c r="DB549"/>
      <c r="DC549"/>
      <c r="DD549"/>
      <c r="DE549"/>
      <c r="DF549"/>
      <c r="DG549"/>
      <c r="DH549"/>
      <c r="DI549"/>
      <c r="DJ549"/>
      <c r="DK549"/>
      <c r="DL549"/>
      <c r="DM549"/>
      <c r="DN549"/>
      <c r="DO549"/>
      <c r="DP549"/>
    </row>
    <row r="550" spans="33:120" ht="15" hidden="1" customHeight="1">
      <c r="AG550"/>
      <c r="AH550" s="175"/>
      <c r="AI550" s="175"/>
      <c r="AJ550" s="175"/>
      <c r="AK550" s="175"/>
      <c r="AL550" s="179" t="str">
        <f t="shared" si="16"/>
        <v/>
      </c>
      <c r="AM550" s="172" t="str">
        <f t="shared" si="17"/>
        <v/>
      </c>
      <c r="AN550"/>
      <c r="AO550"/>
      <c r="AP550">
        <v>548</v>
      </c>
      <c r="AQ550"/>
      <c r="AR550"/>
      <c r="AS550"/>
      <c r="AT550"/>
      <c r="AU550"/>
      <c r="AV550"/>
      <c r="AW550"/>
      <c r="AX550"/>
      <c r="AY550"/>
      <c r="AZ550"/>
      <c r="BA550"/>
      <c r="BB550"/>
      <c r="BC550"/>
      <c r="BD550"/>
      <c r="BE550"/>
      <c r="BF550"/>
      <c r="BG550"/>
      <c r="BH550"/>
      <c r="BI550"/>
      <c r="BJ550" t="s">
        <v>5447</v>
      </c>
      <c r="BK550"/>
      <c r="BL550"/>
      <c r="BM550"/>
      <c r="BN550"/>
      <c r="BO550"/>
      <c r="BP550"/>
      <c r="BQ550"/>
      <c r="BR550"/>
      <c r="BS550"/>
      <c r="BT550"/>
      <c r="BU550"/>
      <c r="BV550"/>
      <c r="BW550"/>
      <c r="BX550"/>
      <c r="BY550"/>
      <c r="BZ550"/>
      <c r="CA550"/>
      <c r="CB550"/>
      <c r="CC550"/>
      <c r="CD550"/>
      <c r="CE550"/>
      <c r="CF550"/>
      <c r="CG550"/>
      <c r="CH550"/>
      <c r="CI550"/>
      <c r="CJ550"/>
      <c r="CK550"/>
      <c r="CL550"/>
      <c r="CM550"/>
      <c r="CN550"/>
      <c r="CO550"/>
      <c r="CP550"/>
      <c r="CQ550"/>
      <c r="CR550"/>
      <c r="CS550" t="s">
        <v>5448</v>
      </c>
      <c r="CT550"/>
      <c r="CU550"/>
      <c r="CV550"/>
      <c r="CW550"/>
      <c r="CX550"/>
      <c r="CY550"/>
      <c r="CZ550"/>
      <c r="DA550"/>
      <c r="DB550"/>
      <c r="DC550"/>
      <c r="DD550"/>
      <c r="DE550"/>
      <c r="DF550"/>
      <c r="DG550"/>
      <c r="DH550"/>
      <c r="DI550"/>
      <c r="DJ550"/>
      <c r="DK550"/>
      <c r="DL550"/>
      <c r="DM550"/>
      <c r="DN550"/>
      <c r="DO550"/>
      <c r="DP550"/>
    </row>
    <row r="551" spans="33:120" ht="15" hidden="1" customHeight="1">
      <c r="AG551"/>
      <c r="AH551" s="175"/>
      <c r="AI551" s="175"/>
      <c r="AJ551" s="175"/>
      <c r="AK551" s="175"/>
      <c r="AL551" s="179" t="str">
        <f t="shared" si="16"/>
        <v/>
      </c>
      <c r="AM551" s="172" t="str">
        <f t="shared" si="17"/>
        <v/>
      </c>
      <c r="AN551"/>
      <c r="AO551"/>
      <c r="AP551">
        <v>549</v>
      </c>
      <c r="AQ551"/>
      <c r="AR551"/>
      <c r="AS551"/>
      <c r="AT551"/>
      <c r="AU551"/>
      <c r="AV551"/>
      <c r="AW551"/>
      <c r="AX551"/>
      <c r="AY551"/>
      <c r="AZ551"/>
      <c r="BA551"/>
      <c r="BB551"/>
      <c r="BC551"/>
      <c r="BD551"/>
      <c r="BE551"/>
      <c r="BF551"/>
      <c r="BG551"/>
      <c r="BH551"/>
      <c r="BI551"/>
      <c r="BJ551" t="s">
        <v>5449</v>
      </c>
      <c r="BK551"/>
      <c r="BL551"/>
      <c r="BM551"/>
      <c r="BN551"/>
      <c r="BO551"/>
      <c r="BP551"/>
      <c r="BQ551"/>
      <c r="BR551"/>
      <c r="BS551"/>
      <c r="BT551"/>
      <c r="BU551"/>
      <c r="BV551"/>
      <c r="BW551"/>
      <c r="BX551"/>
      <c r="BY551"/>
      <c r="BZ551"/>
      <c r="CA551"/>
      <c r="CB551"/>
      <c r="CC551"/>
      <c r="CD551"/>
      <c r="CE551"/>
      <c r="CF551"/>
      <c r="CG551"/>
      <c r="CH551"/>
      <c r="CI551"/>
      <c r="CJ551"/>
      <c r="CK551"/>
      <c r="CL551"/>
      <c r="CM551"/>
      <c r="CN551"/>
      <c r="CO551"/>
      <c r="CP551"/>
      <c r="CQ551"/>
      <c r="CR551"/>
      <c r="CS551" t="s">
        <v>5450</v>
      </c>
      <c r="CT551"/>
      <c r="CU551"/>
      <c r="CV551"/>
      <c r="CW551"/>
      <c r="CX551"/>
      <c r="CY551"/>
      <c r="CZ551"/>
      <c r="DA551"/>
      <c r="DB551"/>
      <c r="DC551"/>
      <c r="DD551"/>
      <c r="DE551"/>
      <c r="DF551"/>
      <c r="DG551"/>
      <c r="DH551"/>
      <c r="DI551"/>
      <c r="DJ551"/>
      <c r="DK551"/>
      <c r="DL551"/>
      <c r="DM551"/>
      <c r="DN551"/>
      <c r="DO551"/>
      <c r="DP551"/>
    </row>
    <row r="552" spans="33:120" ht="15" hidden="1" customHeight="1">
      <c r="AG552"/>
      <c r="AH552" s="175"/>
      <c r="AI552" s="175"/>
      <c r="AJ552" s="175"/>
      <c r="AK552" s="175"/>
      <c r="AL552" s="179" t="str">
        <f t="shared" si="16"/>
        <v/>
      </c>
      <c r="AM552" s="172" t="str">
        <f t="shared" si="17"/>
        <v/>
      </c>
      <c r="AN552"/>
      <c r="AO552"/>
      <c r="AP552">
        <v>550</v>
      </c>
      <c r="AQ552"/>
      <c r="AR552"/>
      <c r="AS552"/>
      <c r="AT552"/>
      <c r="AU552"/>
      <c r="AV552"/>
      <c r="AW552"/>
      <c r="AX552"/>
      <c r="AY552"/>
      <c r="AZ552"/>
      <c r="BA552"/>
      <c r="BB552"/>
      <c r="BC552"/>
      <c r="BD552"/>
      <c r="BE552"/>
      <c r="BF552"/>
      <c r="BG552"/>
      <c r="BH552"/>
      <c r="BI552"/>
      <c r="BJ552" t="s">
        <v>5451</v>
      </c>
      <c r="BK552"/>
      <c r="BL552"/>
      <c r="BM552"/>
      <c r="BN552"/>
      <c r="BO552"/>
      <c r="BP552"/>
      <c r="BQ552"/>
      <c r="BR552"/>
      <c r="BS552"/>
      <c r="BT552"/>
      <c r="BU552"/>
      <c r="BV552"/>
      <c r="BW552"/>
      <c r="BX552"/>
      <c r="BY552"/>
      <c r="BZ552"/>
      <c r="CA552"/>
      <c r="CB552"/>
      <c r="CC552"/>
      <c r="CD552"/>
      <c r="CE552"/>
      <c r="CF552"/>
      <c r="CG552"/>
      <c r="CH552"/>
      <c r="CI552"/>
      <c r="CJ552"/>
      <c r="CK552"/>
      <c r="CL552"/>
      <c r="CM552"/>
      <c r="CN552"/>
      <c r="CO552"/>
      <c r="CP552"/>
      <c r="CQ552"/>
      <c r="CR552"/>
      <c r="CS552" t="s">
        <v>5452</v>
      </c>
      <c r="CT552"/>
      <c r="CU552"/>
      <c r="CV552"/>
      <c r="CW552"/>
      <c r="CX552"/>
      <c r="CY552"/>
      <c r="CZ552"/>
      <c r="DA552"/>
      <c r="DB552"/>
      <c r="DC552"/>
      <c r="DD552"/>
      <c r="DE552"/>
      <c r="DF552"/>
      <c r="DG552"/>
      <c r="DH552"/>
      <c r="DI552"/>
      <c r="DJ552"/>
      <c r="DK552"/>
      <c r="DL552"/>
      <c r="DM552"/>
      <c r="DN552"/>
      <c r="DO552"/>
      <c r="DP552"/>
    </row>
    <row r="553" spans="33:120" ht="15" hidden="1" customHeight="1">
      <c r="AG553"/>
      <c r="AH553" s="175"/>
      <c r="AI553" s="175"/>
      <c r="AJ553" s="175"/>
      <c r="AK553" s="175"/>
      <c r="AL553" s="179" t="str">
        <f t="shared" si="16"/>
        <v/>
      </c>
      <c r="AM553" s="172" t="str">
        <f t="shared" si="17"/>
        <v/>
      </c>
      <c r="AN553"/>
      <c r="AO553"/>
      <c r="AP553">
        <v>551</v>
      </c>
      <c r="AQ553"/>
      <c r="AR553"/>
      <c r="AS553"/>
      <c r="AT553"/>
      <c r="AU553"/>
      <c r="AV553"/>
      <c r="AW553"/>
      <c r="AX553"/>
      <c r="AY553"/>
      <c r="AZ553"/>
      <c r="BA553"/>
      <c r="BB553"/>
      <c r="BC553"/>
      <c r="BD553"/>
      <c r="BE553"/>
      <c r="BF553"/>
      <c r="BG553"/>
      <c r="BH553"/>
      <c r="BI553"/>
      <c r="BJ553" t="s">
        <v>5453</v>
      </c>
      <c r="BK553"/>
      <c r="BL553"/>
      <c r="BM553"/>
      <c r="BN553"/>
      <c r="BO553"/>
      <c r="BP553"/>
      <c r="BQ553"/>
      <c r="BR553"/>
      <c r="BS553"/>
      <c r="BT553"/>
      <c r="BU553"/>
      <c r="BV553"/>
      <c r="BW553"/>
      <c r="BX553"/>
      <c r="BY553"/>
      <c r="BZ553"/>
      <c r="CA553"/>
      <c r="CB553"/>
      <c r="CC553"/>
      <c r="CD553"/>
      <c r="CE553"/>
      <c r="CF553"/>
      <c r="CG553"/>
      <c r="CH553"/>
      <c r="CI553"/>
      <c r="CJ553"/>
      <c r="CK553"/>
      <c r="CL553"/>
      <c r="CM553"/>
      <c r="CN553"/>
      <c r="CO553"/>
      <c r="CP553"/>
      <c r="CQ553"/>
      <c r="CR553"/>
      <c r="CS553" t="s">
        <v>5454</v>
      </c>
      <c r="CT553"/>
      <c r="CU553"/>
      <c r="CV553"/>
      <c r="CW553"/>
      <c r="CX553"/>
      <c r="CY553"/>
      <c r="CZ553"/>
      <c r="DA553"/>
      <c r="DB553"/>
      <c r="DC553"/>
      <c r="DD553"/>
      <c r="DE553"/>
      <c r="DF553"/>
      <c r="DG553"/>
      <c r="DH553"/>
      <c r="DI553"/>
      <c r="DJ553"/>
      <c r="DK553"/>
      <c r="DL553"/>
      <c r="DM553"/>
      <c r="DN553"/>
      <c r="DO553"/>
      <c r="DP553"/>
    </row>
    <row r="554" spans="33:120" ht="15" hidden="1" customHeight="1">
      <c r="AG554"/>
      <c r="AH554" s="175"/>
      <c r="AI554" s="175"/>
      <c r="AJ554" s="175"/>
      <c r="AK554" s="175"/>
      <c r="AL554" s="179" t="str">
        <f t="shared" si="16"/>
        <v/>
      </c>
      <c r="AM554" s="172" t="str">
        <f t="shared" si="17"/>
        <v/>
      </c>
      <c r="AN554"/>
      <c r="AO554"/>
      <c r="AP554">
        <v>552</v>
      </c>
      <c r="AQ554"/>
      <c r="AR554"/>
      <c r="AS554"/>
      <c r="AT554"/>
      <c r="AU554"/>
      <c r="AV554"/>
      <c r="AW554"/>
      <c r="AX554"/>
      <c r="AY554"/>
      <c r="AZ554"/>
      <c r="BA554"/>
      <c r="BB554"/>
      <c r="BC554"/>
      <c r="BD554"/>
      <c r="BE554"/>
      <c r="BF554"/>
      <c r="BG554"/>
      <c r="BH554"/>
      <c r="BI554"/>
      <c r="BJ554" t="s">
        <v>5455</v>
      </c>
      <c r="BK554"/>
      <c r="BL554"/>
      <c r="BM554"/>
      <c r="BN554"/>
      <c r="BO554"/>
      <c r="BP554"/>
      <c r="BQ554"/>
      <c r="BR554"/>
      <c r="BS554"/>
      <c r="BT554"/>
      <c r="BU554"/>
      <c r="BV554"/>
      <c r="BW554"/>
      <c r="BX554"/>
      <c r="BY554"/>
      <c r="BZ554"/>
      <c r="CA554"/>
      <c r="CB554"/>
      <c r="CC554"/>
      <c r="CD554"/>
      <c r="CE554"/>
      <c r="CF554"/>
      <c r="CG554"/>
      <c r="CH554"/>
      <c r="CI554"/>
      <c r="CJ554"/>
      <c r="CK554"/>
      <c r="CL554"/>
      <c r="CM554"/>
      <c r="CN554"/>
      <c r="CO554"/>
      <c r="CP554"/>
      <c r="CQ554"/>
      <c r="CR554"/>
      <c r="CS554" t="s">
        <v>5456</v>
      </c>
      <c r="CT554"/>
      <c r="CU554"/>
      <c r="CV554"/>
      <c r="CW554"/>
      <c r="CX554"/>
      <c r="CY554"/>
      <c r="CZ554"/>
      <c r="DA554"/>
      <c r="DB554"/>
      <c r="DC554"/>
      <c r="DD554"/>
      <c r="DE554"/>
      <c r="DF554"/>
      <c r="DG554"/>
      <c r="DH554"/>
      <c r="DI554"/>
      <c r="DJ554"/>
      <c r="DK554"/>
      <c r="DL554"/>
      <c r="DM554"/>
      <c r="DN554"/>
      <c r="DO554"/>
      <c r="DP554"/>
    </row>
    <row r="555" spans="33:120" ht="15" hidden="1" customHeight="1">
      <c r="AG555"/>
      <c r="AH555" s="175"/>
      <c r="AI555" s="175"/>
      <c r="AJ555" s="175"/>
      <c r="AK555" s="175"/>
      <c r="AL555" s="179" t="str">
        <f t="shared" si="16"/>
        <v/>
      </c>
      <c r="AM555" s="172" t="str">
        <f t="shared" si="17"/>
        <v/>
      </c>
      <c r="AN555"/>
      <c r="AO555"/>
      <c r="AP555">
        <v>553</v>
      </c>
      <c r="AQ555"/>
      <c r="AR555"/>
      <c r="AS555"/>
      <c r="AT555"/>
      <c r="AU555"/>
      <c r="AV555"/>
      <c r="AW555"/>
      <c r="AX555"/>
      <c r="AY555"/>
      <c r="AZ555"/>
      <c r="BA555"/>
      <c r="BB555"/>
      <c r="BC555"/>
      <c r="BD555"/>
      <c r="BE555"/>
      <c r="BF555"/>
      <c r="BG555"/>
      <c r="BH555"/>
      <c r="BI555"/>
      <c r="BJ555" t="s">
        <v>5457</v>
      </c>
      <c r="BK555"/>
      <c r="BL555"/>
      <c r="BM555"/>
      <c r="BN555"/>
      <c r="BO555"/>
      <c r="BP555"/>
      <c r="BQ555"/>
      <c r="BR555"/>
      <c r="BS555"/>
      <c r="BT555"/>
      <c r="BU555"/>
      <c r="BV555"/>
      <c r="BW555"/>
      <c r="BX555"/>
      <c r="BY555"/>
      <c r="BZ555"/>
      <c r="CA555"/>
      <c r="CB555"/>
      <c r="CC555"/>
      <c r="CD555"/>
      <c r="CE555"/>
      <c r="CF555"/>
      <c r="CG555"/>
      <c r="CH555"/>
      <c r="CI555"/>
      <c r="CJ555"/>
      <c r="CK555"/>
      <c r="CL555"/>
      <c r="CM555"/>
      <c r="CN555"/>
      <c r="CO555"/>
      <c r="CP555"/>
      <c r="CQ555"/>
      <c r="CR555"/>
      <c r="CS555" t="s">
        <v>5458</v>
      </c>
      <c r="CT555"/>
      <c r="CU555"/>
      <c r="CV555"/>
      <c r="CW555"/>
      <c r="CX555"/>
      <c r="CY555"/>
      <c r="CZ555"/>
      <c r="DA555"/>
      <c r="DB555"/>
      <c r="DC555"/>
      <c r="DD555"/>
      <c r="DE555"/>
      <c r="DF555"/>
      <c r="DG555"/>
      <c r="DH555"/>
      <c r="DI555"/>
      <c r="DJ555"/>
      <c r="DK555"/>
      <c r="DL555"/>
      <c r="DM555"/>
      <c r="DN555"/>
      <c r="DO555"/>
      <c r="DP555"/>
    </row>
    <row r="556" spans="33:120" ht="15" hidden="1" customHeight="1">
      <c r="AG556"/>
      <c r="AH556" s="175"/>
      <c r="AI556" s="175"/>
      <c r="AJ556" s="175"/>
      <c r="AK556" s="175"/>
      <c r="AL556" s="179" t="str">
        <f t="shared" si="16"/>
        <v/>
      </c>
      <c r="AM556" s="172" t="str">
        <f t="shared" si="17"/>
        <v/>
      </c>
      <c r="AN556"/>
      <c r="AO556"/>
      <c r="AP556">
        <v>554</v>
      </c>
      <c r="AQ556"/>
      <c r="AR556"/>
      <c r="AS556"/>
      <c r="AT556"/>
      <c r="AU556"/>
      <c r="AV556"/>
      <c r="AW556"/>
      <c r="AX556"/>
      <c r="AY556"/>
      <c r="AZ556"/>
      <c r="BA556"/>
      <c r="BB556"/>
      <c r="BC556"/>
      <c r="BD556"/>
      <c r="BE556"/>
      <c r="BF556"/>
      <c r="BG556"/>
      <c r="BH556"/>
      <c r="BI556"/>
      <c r="BJ556" t="s">
        <v>5459</v>
      </c>
      <c r="BK556"/>
      <c r="BL556"/>
      <c r="BM556"/>
      <c r="BN556"/>
      <c r="BO556"/>
      <c r="BP556"/>
      <c r="BQ556"/>
      <c r="BR556"/>
      <c r="BS556"/>
      <c r="BT556"/>
      <c r="BU556"/>
      <c r="BV556"/>
      <c r="BW556"/>
      <c r="BX556"/>
      <c r="BY556"/>
      <c r="BZ556"/>
      <c r="CA556"/>
      <c r="CB556"/>
      <c r="CC556"/>
      <c r="CD556"/>
      <c r="CE556"/>
      <c r="CF556"/>
      <c r="CG556"/>
      <c r="CH556"/>
      <c r="CI556"/>
      <c r="CJ556"/>
      <c r="CK556"/>
      <c r="CL556"/>
      <c r="CM556"/>
      <c r="CN556"/>
      <c r="CO556"/>
      <c r="CP556"/>
      <c r="CQ556"/>
      <c r="CR556"/>
      <c r="CS556" t="s">
        <v>5460</v>
      </c>
      <c r="CT556"/>
      <c r="CU556"/>
      <c r="CV556"/>
      <c r="CW556"/>
      <c r="CX556"/>
      <c r="CY556"/>
      <c r="CZ556"/>
      <c r="DA556"/>
      <c r="DB556"/>
      <c r="DC556"/>
      <c r="DD556"/>
      <c r="DE556"/>
      <c r="DF556"/>
      <c r="DG556"/>
      <c r="DH556"/>
      <c r="DI556"/>
      <c r="DJ556"/>
      <c r="DK556"/>
      <c r="DL556"/>
      <c r="DM556"/>
      <c r="DN556"/>
      <c r="DO556"/>
      <c r="DP556"/>
    </row>
    <row r="557" spans="33:120" ht="15" hidden="1" customHeight="1">
      <c r="AG557"/>
      <c r="AH557" s="175"/>
      <c r="AI557" s="175"/>
      <c r="AJ557" s="175"/>
      <c r="AK557" s="175"/>
      <c r="AL557" s="179" t="str">
        <f t="shared" si="16"/>
        <v/>
      </c>
      <c r="AM557" s="172" t="str">
        <f t="shared" si="17"/>
        <v/>
      </c>
      <c r="AN557"/>
      <c r="AO557"/>
      <c r="AP557">
        <v>555</v>
      </c>
      <c r="AQ557"/>
      <c r="AR557"/>
      <c r="AS557"/>
      <c r="AT557"/>
      <c r="AU557"/>
      <c r="AV557"/>
      <c r="AW557"/>
      <c r="AX557"/>
      <c r="AY557"/>
      <c r="AZ557"/>
      <c r="BA557"/>
      <c r="BB557"/>
      <c r="BC557"/>
      <c r="BD557"/>
      <c r="BE557"/>
      <c r="BF557"/>
      <c r="BG557"/>
      <c r="BH557"/>
      <c r="BI557"/>
      <c r="BJ557" t="s">
        <v>5461</v>
      </c>
      <c r="BK557"/>
      <c r="BL557"/>
      <c r="BM557"/>
      <c r="BN557"/>
      <c r="BO557"/>
      <c r="BP557"/>
      <c r="BQ557"/>
      <c r="BR557"/>
      <c r="BS557"/>
      <c r="BT557"/>
      <c r="BU557"/>
      <c r="BV557"/>
      <c r="BW557"/>
      <c r="BX557"/>
      <c r="BY557"/>
      <c r="BZ557"/>
      <c r="CA557"/>
      <c r="CB557"/>
      <c r="CC557"/>
      <c r="CD557"/>
      <c r="CE557"/>
      <c r="CF557"/>
      <c r="CG557"/>
      <c r="CH557"/>
      <c r="CI557"/>
      <c r="CJ557"/>
      <c r="CK557"/>
      <c r="CL557"/>
      <c r="CM557"/>
      <c r="CN557"/>
      <c r="CO557"/>
      <c r="CP557"/>
      <c r="CQ557"/>
      <c r="CR557"/>
      <c r="CS557" t="s">
        <v>5462</v>
      </c>
      <c r="CT557"/>
      <c r="CU557"/>
      <c r="CV557"/>
      <c r="CW557"/>
      <c r="CX557"/>
      <c r="CY557"/>
      <c r="CZ557"/>
      <c r="DA557"/>
      <c r="DB557"/>
      <c r="DC557"/>
      <c r="DD557"/>
      <c r="DE557"/>
      <c r="DF557"/>
      <c r="DG557"/>
      <c r="DH557"/>
      <c r="DI557"/>
      <c r="DJ557"/>
      <c r="DK557"/>
      <c r="DL557"/>
      <c r="DM557"/>
      <c r="DN557"/>
      <c r="DO557"/>
      <c r="DP557"/>
    </row>
    <row r="558" spans="33:120" ht="15" hidden="1" customHeight="1">
      <c r="AG558"/>
      <c r="AH558" s="175"/>
      <c r="AI558" s="175"/>
      <c r="AJ558" s="175"/>
      <c r="AK558" s="175"/>
      <c r="AL558" s="179" t="str">
        <f t="shared" si="16"/>
        <v/>
      </c>
      <c r="AM558" s="172" t="str">
        <f t="shared" si="17"/>
        <v/>
      </c>
      <c r="AN558"/>
      <c r="AO558"/>
      <c r="AP558">
        <v>556</v>
      </c>
      <c r="AQ558"/>
      <c r="AR558"/>
      <c r="AS558"/>
      <c r="AT558"/>
      <c r="AU558"/>
      <c r="AV558"/>
      <c r="AW558"/>
      <c r="AX558"/>
      <c r="AY558"/>
      <c r="AZ558"/>
      <c r="BA558"/>
      <c r="BB558"/>
      <c r="BC558"/>
      <c r="BD558"/>
      <c r="BE558"/>
      <c r="BF558"/>
      <c r="BG558"/>
      <c r="BH558"/>
      <c r="BI558"/>
      <c r="BJ558" t="s">
        <v>5463</v>
      </c>
      <c r="BK558"/>
      <c r="BL558"/>
      <c r="BM558"/>
      <c r="BN558"/>
      <c r="BO558"/>
      <c r="BP558"/>
      <c r="BQ558"/>
      <c r="BR558"/>
      <c r="BS558"/>
      <c r="BT558"/>
      <c r="BU558"/>
      <c r="BV558"/>
      <c r="BW558"/>
      <c r="BX558"/>
      <c r="BY558"/>
      <c r="BZ558"/>
      <c r="CA558"/>
      <c r="CB558"/>
      <c r="CC558"/>
      <c r="CD558"/>
      <c r="CE558"/>
      <c r="CF558"/>
      <c r="CG558"/>
      <c r="CH558"/>
      <c r="CI558"/>
      <c r="CJ558"/>
      <c r="CK558"/>
      <c r="CL558"/>
      <c r="CM558"/>
      <c r="CN558"/>
      <c r="CO558"/>
      <c r="CP558"/>
      <c r="CQ558"/>
      <c r="CR558"/>
      <c r="CS558" t="s">
        <v>5464</v>
      </c>
      <c r="CT558"/>
      <c r="CU558"/>
      <c r="CV558"/>
      <c r="CW558"/>
      <c r="CX558"/>
      <c r="CY558"/>
      <c r="CZ558"/>
      <c r="DA558"/>
      <c r="DB558"/>
      <c r="DC558"/>
      <c r="DD558"/>
      <c r="DE558"/>
      <c r="DF558"/>
      <c r="DG558"/>
      <c r="DH558"/>
      <c r="DI558"/>
      <c r="DJ558"/>
      <c r="DK558"/>
      <c r="DL558"/>
      <c r="DM558"/>
      <c r="DN558"/>
      <c r="DO558"/>
      <c r="DP558"/>
    </row>
    <row r="559" spans="33:120" ht="15" hidden="1" customHeight="1">
      <c r="AG559"/>
      <c r="AH559" s="175"/>
      <c r="AI559" s="175"/>
      <c r="AJ559" s="175"/>
      <c r="AK559" s="175"/>
      <c r="AL559" s="179" t="str">
        <f t="shared" si="16"/>
        <v/>
      </c>
      <c r="AM559" s="172" t="str">
        <f t="shared" si="17"/>
        <v/>
      </c>
      <c r="AN559"/>
      <c r="AO559"/>
      <c r="AP559">
        <v>557</v>
      </c>
      <c r="AQ559"/>
      <c r="AR559"/>
      <c r="AS559"/>
      <c r="AT559"/>
      <c r="AU559"/>
      <c r="AV559"/>
      <c r="AW559"/>
      <c r="AX559"/>
      <c r="AY559"/>
      <c r="AZ559"/>
      <c r="BA559"/>
      <c r="BB559"/>
      <c r="BC559"/>
      <c r="BD559"/>
      <c r="BE559"/>
      <c r="BF559"/>
      <c r="BG559"/>
      <c r="BH559"/>
      <c r="BI559"/>
      <c r="BJ559" t="s">
        <v>5465</v>
      </c>
      <c r="BK559"/>
      <c r="BL559"/>
      <c r="BM559"/>
      <c r="BN559"/>
      <c r="BO559"/>
      <c r="BP559"/>
      <c r="BQ559"/>
      <c r="BR559"/>
      <c r="BS559"/>
      <c r="BT559"/>
      <c r="BU559"/>
      <c r="BV559"/>
      <c r="BW559"/>
      <c r="BX559"/>
      <c r="BY559"/>
      <c r="BZ559"/>
      <c r="CA559"/>
      <c r="CB559"/>
      <c r="CC559"/>
      <c r="CD559"/>
      <c r="CE559"/>
      <c r="CF559"/>
      <c r="CG559"/>
      <c r="CH559"/>
      <c r="CI559"/>
      <c r="CJ559"/>
      <c r="CK559"/>
      <c r="CL559"/>
      <c r="CM559"/>
      <c r="CN559"/>
      <c r="CO559"/>
      <c r="CP559"/>
      <c r="CQ559"/>
      <c r="CR559"/>
      <c r="CS559" t="s">
        <v>5466</v>
      </c>
      <c r="CT559"/>
      <c r="CU559"/>
      <c r="CV559"/>
      <c r="CW559"/>
      <c r="CX559"/>
      <c r="CY559"/>
      <c r="CZ559"/>
      <c r="DA559"/>
      <c r="DB559"/>
      <c r="DC559"/>
      <c r="DD559"/>
      <c r="DE559"/>
      <c r="DF559"/>
      <c r="DG559"/>
      <c r="DH559"/>
      <c r="DI559"/>
      <c r="DJ559"/>
      <c r="DK559"/>
      <c r="DL559"/>
      <c r="DM559"/>
      <c r="DN559"/>
      <c r="DO559"/>
      <c r="DP559"/>
    </row>
    <row r="560" spans="33:120" ht="15" hidden="1" customHeight="1">
      <c r="AG560"/>
      <c r="AH560" s="175"/>
      <c r="AI560" s="175"/>
      <c r="AJ560" s="175"/>
      <c r="AK560" s="175"/>
      <c r="AL560" s="179" t="str">
        <f t="shared" si="16"/>
        <v/>
      </c>
      <c r="AM560" s="172" t="str">
        <f t="shared" si="17"/>
        <v/>
      </c>
      <c r="AN560"/>
      <c r="AO560"/>
      <c r="AP560">
        <v>558</v>
      </c>
      <c r="AQ560"/>
      <c r="AR560"/>
      <c r="AS560"/>
      <c r="AT560"/>
      <c r="AU560"/>
      <c r="AV560"/>
      <c r="AW560"/>
      <c r="AX560"/>
      <c r="AY560"/>
      <c r="AZ560"/>
      <c r="BA560"/>
      <c r="BB560"/>
      <c r="BC560"/>
      <c r="BD560"/>
      <c r="BE560"/>
      <c r="BF560"/>
      <c r="BG560"/>
      <c r="BH560"/>
      <c r="BI560"/>
      <c r="BJ560" t="s">
        <v>5467</v>
      </c>
      <c r="BK560"/>
      <c r="BL560"/>
      <c r="BM560"/>
      <c r="BN560"/>
      <c r="BO560"/>
      <c r="BP560"/>
      <c r="BQ560"/>
      <c r="BR560"/>
      <c r="BS560"/>
      <c r="BT560"/>
      <c r="BU560"/>
      <c r="BV560"/>
      <c r="BW560"/>
      <c r="BX560"/>
      <c r="BY560"/>
      <c r="BZ560"/>
      <c r="CA560"/>
      <c r="CB560"/>
      <c r="CC560"/>
      <c r="CD560"/>
      <c r="CE560"/>
      <c r="CF560"/>
      <c r="CG560"/>
      <c r="CH560"/>
      <c r="CI560"/>
      <c r="CJ560"/>
      <c r="CK560"/>
      <c r="CL560"/>
      <c r="CM560"/>
      <c r="CN560"/>
      <c r="CO560"/>
      <c r="CP560"/>
      <c r="CQ560"/>
      <c r="CR560"/>
      <c r="CS560" t="s">
        <v>5468</v>
      </c>
      <c r="CT560"/>
      <c r="CU560"/>
      <c r="CV560"/>
      <c r="CW560"/>
      <c r="CX560"/>
      <c r="CY560"/>
      <c r="CZ560"/>
      <c r="DA560"/>
      <c r="DB560"/>
      <c r="DC560"/>
      <c r="DD560"/>
      <c r="DE560"/>
      <c r="DF560"/>
      <c r="DG560"/>
      <c r="DH560"/>
      <c r="DI560"/>
      <c r="DJ560"/>
      <c r="DK560"/>
      <c r="DL560"/>
      <c r="DM560"/>
      <c r="DN560"/>
      <c r="DO560"/>
      <c r="DP560"/>
    </row>
    <row r="561" spans="33:120" ht="15" hidden="1" customHeight="1">
      <c r="AG561"/>
      <c r="AH561" s="175"/>
      <c r="AI561" s="175"/>
      <c r="AJ561" s="175"/>
      <c r="AK561" s="175"/>
      <c r="AL561" s="179" t="str">
        <f t="shared" si="16"/>
        <v/>
      </c>
      <c r="AM561" s="172" t="str">
        <f t="shared" si="17"/>
        <v/>
      </c>
      <c r="AN561"/>
      <c r="AO561"/>
      <c r="AP561">
        <v>559</v>
      </c>
      <c r="AQ561"/>
      <c r="AR561"/>
      <c r="AS561"/>
      <c r="AT561"/>
      <c r="AU561"/>
      <c r="AV561"/>
      <c r="AW561"/>
      <c r="AX561"/>
      <c r="AY561"/>
      <c r="AZ561"/>
      <c r="BA561"/>
      <c r="BB561"/>
      <c r="BC561"/>
      <c r="BD561"/>
      <c r="BE561"/>
      <c r="BF561"/>
      <c r="BG561"/>
      <c r="BH561"/>
      <c r="BI561"/>
      <c r="BJ561" t="s">
        <v>5469</v>
      </c>
      <c r="BK561"/>
      <c r="BL561"/>
      <c r="BM561"/>
      <c r="BN561"/>
      <c r="BO561"/>
      <c r="BP561"/>
      <c r="BQ561"/>
      <c r="BR561"/>
      <c r="BS561"/>
      <c r="BT561"/>
      <c r="BU561"/>
      <c r="BV561"/>
      <c r="BW561"/>
      <c r="BX561"/>
      <c r="BY561"/>
      <c r="BZ561"/>
      <c r="CA561"/>
      <c r="CB561"/>
      <c r="CC561"/>
      <c r="CD561"/>
      <c r="CE561"/>
      <c r="CF561"/>
      <c r="CG561"/>
      <c r="CH561"/>
      <c r="CI561"/>
      <c r="CJ561"/>
      <c r="CK561"/>
      <c r="CL561"/>
      <c r="CM561"/>
      <c r="CN561"/>
      <c r="CO561"/>
      <c r="CP561"/>
      <c r="CQ561"/>
      <c r="CR561"/>
      <c r="CS561" t="s">
        <v>5470</v>
      </c>
      <c r="CT561"/>
      <c r="CU561"/>
      <c r="CV561"/>
      <c r="CW561"/>
      <c r="CX561"/>
      <c r="CY561"/>
      <c r="CZ561"/>
      <c r="DA561"/>
      <c r="DB561"/>
      <c r="DC561"/>
      <c r="DD561"/>
      <c r="DE561"/>
      <c r="DF561"/>
      <c r="DG561"/>
      <c r="DH561"/>
      <c r="DI561"/>
      <c r="DJ561"/>
      <c r="DK561"/>
      <c r="DL561"/>
      <c r="DM561"/>
      <c r="DN561"/>
      <c r="DO561"/>
      <c r="DP561"/>
    </row>
    <row r="562" spans="33:120" ht="15" hidden="1" customHeight="1">
      <c r="AG562"/>
      <c r="AH562" s="175"/>
      <c r="AI562" s="175"/>
      <c r="AJ562" s="175"/>
      <c r="AK562" s="175"/>
      <c r="AL562" s="179" t="str">
        <f t="shared" si="16"/>
        <v/>
      </c>
      <c r="AM562" s="172" t="str">
        <f t="shared" si="17"/>
        <v/>
      </c>
      <c r="AN562"/>
      <c r="AO562"/>
      <c r="AP562">
        <v>560</v>
      </c>
      <c r="AQ562"/>
      <c r="AR562"/>
      <c r="AS562"/>
      <c r="AT562"/>
      <c r="AU562"/>
      <c r="AV562"/>
      <c r="AW562"/>
      <c r="AX562"/>
      <c r="AY562"/>
      <c r="AZ562"/>
      <c r="BA562"/>
      <c r="BB562"/>
      <c r="BC562"/>
      <c r="BD562"/>
      <c r="BE562"/>
      <c r="BF562"/>
      <c r="BG562"/>
      <c r="BH562"/>
      <c r="BI562"/>
      <c r="BJ562" t="s">
        <v>5471</v>
      </c>
      <c r="BK562"/>
      <c r="BL562"/>
      <c r="BM562"/>
      <c r="BN562"/>
      <c r="BO562"/>
      <c r="BP562"/>
      <c r="BQ562"/>
      <c r="BR562"/>
      <c r="BS562"/>
      <c r="BT562"/>
      <c r="BU562"/>
      <c r="BV562"/>
      <c r="BW562"/>
      <c r="BX562"/>
      <c r="BY562"/>
      <c r="BZ562"/>
      <c r="CA562"/>
      <c r="CB562"/>
      <c r="CC562"/>
      <c r="CD562"/>
      <c r="CE562"/>
      <c r="CF562"/>
      <c r="CG562"/>
      <c r="CH562"/>
      <c r="CI562"/>
      <c r="CJ562"/>
      <c r="CK562"/>
      <c r="CL562"/>
      <c r="CM562"/>
      <c r="CN562"/>
      <c r="CO562"/>
      <c r="CP562"/>
      <c r="CQ562"/>
      <c r="CR562"/>
      <c r="CS562" t="s">
        <v>5472</v>
      </c>
      <c r="CT562"/>
      <c r="CU562"/>
      <c r="CV562"/>
      <c r="CW562"/>
      <c r="CX562"/>
      <c r="CY562"/>
      <c r="CZ562"/>
      <c r="DA562"/>
      <c r="DB562"/>
      <c r="DC562"/>
      <c r="DD562"/>
      <c r="DE562"/>
      <c r="DF562"/>
      <c r="DG562"/>
      <c r="DH562"/>
      <c r="DI562"/>
      <c r="DJ562"/>
      <c r="DK562"/>
      <c r="DL562"/>
      <c r="DM562"/>
      <c r="DN562"/>
      <c r="DO562"/>
      <c r="DP562"/>
    </row>
    <row r="563" spans="33:120" ht="15" hidden="1" customHeight="1">
      <c r="AG563"/>
      <c r="AH563" s="175"/>
      <c r="AI563" s="175"/>
      <c r="AJ563" s="175"/>
      <c r="AK563" s="175"/>
      <c r="AL563" s="179" t="str">
        <f t="shared" si="16"/>
        <v/>
      </c>
      <c r="AM563" s="172" t="str">
        <f t="shared" si="17"/>
        <v/>
      </c>
      <c r="AN563"/>
      <c r="AO563"/>
      <c r="AP563">
        <v>561</v>
      </c>
      <c r="AQ563"/>
      <c r="AR563"/>
      <c r="AS563"/>
      <c r="AT563"/>
      <c r="AU563"/>
      <c r="AV563"/>
      <c r="AW563"/>
      <c r="AX563"/>
      <c r="AY563"/>
      <c r="AZ563"/>
      <c r="BA563"/>
      <c r="BB563"/>
      <c r="BC563"/>
      <c r="BD563"/>
      <c r="BE563"/>
      <c r="BF563"/>
      <c r="BG563"/>
      <c r="BH563"/>
      <c r="BI563"/>
      <c r="BJ563" t="s">
        <v>5473</v>
      </c>
      <c r="BK563"/>
      <c r="BL563"/>
      <c r="BM563"/>
      <c r="BN563"/>
      <c r="BO563"/>
      <c r="BP563"/>
      <c r="BQ563"/>
      <c r="BR563"/>
      <c r="BS563"/>
      <c r="BT563"/>
      <c r="BU563"/>
      <c r="BV563"/>
      <c r="BW563"/>
      <c r="BX563"/>
      <c r="BY563"/>
      <c r="BZ563"/>
      <c r="CA563"/>
      <c r="CB563"/>
      <c r="CC563"/>
      <c r="CD563"/>
      <c r="CE563"/>
      <c r="CF563"/>
      <c r="CG563"/>
      <c r="CH563"/>
      <c r="CI563"/>
      <c r="CJ563"/>
      <c r="CK563"/>
      <c r="CL563"/>
      <c r="CM563"/>
      <c r="CN563"/>
      <c r="CO563"/>
      <c r="CP563"/>
      <c r="CQ563"/>
      <c r="CR563"/>
      <c r="CS563" t="s">
        <v>5474</v>
      </c>
      <c r="CT563"/>
      <c r="CU563"/>
      <c r="CV563"/>
      <c r="CW563"/>
      <c r="CX563"/>
      <c r="CY563"/>
      <c r="CZ563"/>
      <c r="DA563"/>
      <c r="DB563"/>
      <c r="DC563"/>
      <c r="DD563"/>
      <c r="DE563"/>
      <c r="DF563"/>
      <c r="DG563"/>
      <c r="DH563"/>
      <c r="DI563"/>
      <c r="DJ563"/>
      <c r="DK563"/>
      <c r="DL563"/>
      <c r="DM563"/>
      <c r="DN563"/>
      <c r="DO563"/>
      <c r="DP563"/>
    </row>
    <row r="564" spans="33:120" ht="15" hidden="1" customHeight="1">
      <c r="AG564"/>
      <c r="AH564" s="175"/>
      <c r="AI564" s="175"/>
      <c r="AJ564" s="175"/>
      <c r="AK564" s="175"/>
      <c r="AL564" s="179" t="str">
        <f t="shared" si="16"/>
        <v/>
      </c>
      <c r="AM564" s="172" t="str">
        <f t="shared" si="17"/>
        <v/>
      </c>
      <c r="AN564"/>
      <c r="AO564"/>
      <c r="AP564">
        <v>562</v>
      </c>
      <c r="AQ564"/>
      <c r="AR564"/>
      <c r="AS564"/>
      <c r="AT564"/>
      <c r="AU564"/>
      <c r="AV564"/>
      <c r="AW564"/>
      <c r="AX564"/>
      <c r="AY564"/>
      <c r="AZ564"/>
      <c r="BA564"/>
      <c r="BB564"/>
      <c r="BC564"/>
      <c r="BD564"/>
      <c r="BE564"/>
      <c r="BF564"/>
      <c r="BG564"/>
      <c r="BH564"/>
      <c r="BI564"/>
      <c r="BJ564" t="s">
        <v>5475</v>
      </c>
      <c r="BK564"/>
      <c r="BL564"/>
      <c r="BM564"/>
      <c r="BN564"/>
      <c r="BO564"/>
      <c r="BP564"/>
      <c r="BQ564"/>
      <c r="BR564"/>
      <c r="BS564"/>
      <c r="BT564"/>
      <c r="BU564"/>
      <c r="BV564"/>
      <c r="BW564"/>
      <c r="BX564"/>
      <c r="BY564"/>
      <c r="BZ564"/>
      <c r="CA564"/>
      <c r="CB564"/>
      <c r="CC564"/>
      <c r="CD564"/>
      <c r="CE564"/>
      <c r="CF564"/>
      <c r="CG564"/>
      <c r="CH564"/>
      <c r="CI564"/>
      <c r="CJ564"/>
      <c r="CK564"/>
      <c r="CL564"/>
      <c r="CM564"/>
      <c r="CN564"/>
      <c r="CO564"/>
      <c r="CP564"/>
      <c r="CQ564"/>
      <c r="CR564"/>
      <c r="CS564" t="s">
        <v>5476</v>
      </c>
      <c r="CT564"/>
      <c r="CU564"/>
      <c r="CV564"/>
      <c r="CW564"/>
      <c r="CX564"/>
      <c r="CY564"/>
      <c r="CZ564"/>
      <c r="DA564"/>
      <c r="DB564"/>
      <c r="DC564"/>
      <c r="DD564"/>
      <c r="DE564"/>
      <c r="DF564"/>
      <c r="DG564"/>
      <c r="DH564"/>
      <c r="DI564"/>
      <c r="DJ564"/>
      <c r="DK564"/>
      <c r="DL564"/>
      <c r="DM564"/>
      <c r="DN564"/>
      <c r="DO564"/>
      <c r="DP564"/>
    </row>
    <row r="565" spans="33:120" ht="15" hidden="1" customHeight="1">
      <c r="AG565"/>
      <c r="AH565" s="175"/>
      <c r="AI565" s="175"/>
      <c r="AJ565" s="175"/>
      <c r="AK565" s="175"/>
      <c r="AL565" s="179" t="str">
        <f t="shared" si="16"/>
        <v/>
      </c>
      <c r="AM565" s="172" t="str">
        <f t="shared" si="17"/>
        <v/>
      </c>
      <c r="AN565"/>
      <c r="AO565"/>
      <c r="AP565">
        <v>563</v>
      </c>
      <c r="AQ565"/>
      <c r="AR565"/>
      <c r="AS565"/>
      <c r="AT565"/>
      <c r="AU565"/>
      <c r="AV565"/>
      <c r="AW565"/>
      <c r="AX565"/>
      <c r="AY565"/>
      <c r="AZ565"/>
      <c r="BA565"/>
      <c r="BB565"/>
      <c r="BC565"/>
      <c r="BD565"/>
      <c r="BE565"/>
      <c r="BF565"/>
      <c r="BG565"/>
      <c r="BH565"/>
      <c r="BI565"/>
      <c r="BJ565" t="s">
        <v>5477</v>
      </c>
      <c r="BK565"/>
      <c r="BL565"/>
      <c r="BM565"/>
      <c r="BN565"/>
      <c r="BO565"/>
      <c r="BP565"/>
      <c r="BQ565"/>
      <c r="BR565"/>
      <c r="BS565"/>
      <c r="BT565"/>
      <c r="BU565"/>
      <c r="BV565"/>
      <c r="BW565"/>
      <c r="BX565"/>
      <c r="BY565"/>
      <c r="BZ565"/>
      <c r="CA565"/>
      <c r="CB565"/>
      <c r="CC565"/>
      <c r="CD565"/>
      <c r="CE565"/>
      <c r="CF565"/>
      <c r="CG565"/>
      <c r="CH565"/>
      <c r="CI565"/>
      <c r="CJ565"/>
      <c r="CK565"/>
      <c r="CL565"/>
      <c r="CM565"/>
      <c r="CN565"/>
      <c r="CO565"/>
      <c r="CP565"/>
      <c r="CQ565"/>
      <c r="CR565"/>
      <c r="CS565" t="s">
        <v>5478</v>
      </c>
      <c r="CT565"/>
      <c r="CU565"/>
      <c r="CV565"/>
      <c r="CW565"/>
      <c r="CX565"/>
      <c r="CY565"/>
      <c r="CZ565"/>
      <c r="DA565"/>
      <c r="DB565"/>
      <c r="DC565"/>
      <c r="DD565"/>
      <c r="DE565"/>
      <c r="DF565"/>
      <c r="DG565"/>
      <c r="DH565"/>
      <c r="DI565"/>
      <c r="DJ565"/>
      <c r="DK565"/>
      <c r="DL565"/>
      <c r="DM565"/>
      <c r="DN565"/>
      <c r="DO565"/>
      <c r="DP565"/>
    </row>
    <row r="566" spans="33:120" ht="15" hidden="1" customHeight="1">
      <c r="AG566"/>
      <c r="AH566" s="175"/>
      <c r="AI566" s="175"/>
      <c r="AJ566" s="175"/>
      <c r="AK566" s="175"/>
      <c r="AL566" s="179" t="str">
        <f t="shared" si="16"/>
        <v/>
      </c>
      <c r="AM566" s="172" t="str">
        <f t="shared" si="17"/>
        <v/>
      </c>
      <c r="AN566"/>
      <c r="AO566"/>
      <c r="AP566">
        <v>564</v>
      </c>
      <c r="AQ566"/>
      <c r="AR566"/>
      <c r="AS566"/>
      <c r="AT566"/>
      <c r="AU566"/>
      <c r="AV566"/>
      <c r="AW566"/>
      <c r="AX566"/>
      <c r="AY566"/>
      <c r="AZ566"/>
      <c r="BA566"/>
      <c r="BB566"/>
      <c r="BC566"/>
      <c r="BD566"/>
      <c r="BE566"/>
      <c r="BF566"/>
      <c r="BG566"/>
      <c r="BH566"/>
      <c r="BI566"/>
      <c r="BJ566" t="s">
        <v>5479</v>
      </c>
      <c r="BK566"/>
      <c r="BL566"/>
      <c r="BM566"/>
      <c r="BN566"/>
      <c r="BO566"/>
      <c r="BP566"/>
      <c r="BQ566"/>
      <c r="BR566"/>
      <c r="BS566"/>
      <c r="BT566"/>
      <c r="BU566"/>
      <c r="BV566"/>
      <c r="BW566"/>
      <c r="BX566"/>
      <c r="BY566"/>
      <c r="BZ566"/>
      <c r="CA566"/>
      <c r="CB566"/>
      <c r="CC566"/>
      <c r="CD566"/>
      <c r="CE566"/>
      <c r="CF566"/>
      <c r="CG566"/>
      <c r="CH566"/>
      <c r="CI566"/>
      <c r="CJ566"/>
      <c r="CK566"/>
      <c r="CL566"/>
      <c r="CM566"/>
      <c r="CN566"/>
      <c r="CO566"/>
      <c r="CP566"/>
      <c r="CQ566"/>
      <c r="CR566"/>
      <c r="CS566" t="s">
        <v>5480</v>
      </c>
      <c r="CT566"/>
      <c r="CU566"/>
      <c r="CV566"/>
      <c r="CW566"/>
      <c r="CX566"/>
      <c r="CY566"/>
      <c r="CZ566"/>
      <c r="DA566"/>
      <c r="DB566"/>
      <c r="DC566"/>
      <c r="DD566"/>
      <c r="DE566"/>
      <c r="DF566"/>
      <c r="DG566"/>
      <c r="DH566"/>
      <c r="DI566"/>
      <c r="DJ566"/>
      <c r="DK566"/>
      <c r="DL566"/>
      <c r="DM566"/>
      <c r="DN566"/>
      <c r="DO566"/>
      <c r="DP566"/>
    </row>
    <row r="567" spans="33:120" ht="15" hidden="1" customHeight="1">
      <c r="AG567"/>
      <c r="AH567" s="175"/>
      <c r="AI567" s="175"/>
      <c r="AJ567" s="175"/>
      <c r="AK567" s="175"/>
      <c r="AL567" s="179" t="str">
        <f t="shared" si="16"/>
        <v/>
      </c>
      <c r="AM567" s="172" t="str">
        <f t="shared" si="17"/>
        <v/>
      </c>
      <c r="AN567"/>
      <c r="AO567"/>
      <c r="AP567">
        <v>565</v>
      </c>
      <c r="AQ567"/>
      <c r="AR567"/>
      <c r="AS567"/>
      <c r="AT567"/>
      <c r="AU567"/>
      <c r="AV567"/>
      <c r="AW567"/>
      <c r="AX567"/>
      <c r="AY567"/>
      <c r="AZ567"/>
      <c r="BA567"/>
      <c r="BB567"/>
      <c r="BC567"/>
      <c r="BD567"/>
      <c r="BE567"/>
      <c r="BF567"/>
      <c r="BG567"/>
      <c r="BH567"/>
      <c r="BI567"/>
      <c r="BJ567" t="s">
        <v>5481</v>
      </c>
      <c r="BK567"/>
      <c r="BL567"/>
      <c r="BM567"/>
      <c r="BN567"/>
      <c r="BO567"/>
      <c r="BP567"/>
      <c r="BQ567"/>
      <c r="BR567"/>
      <c r="BS567"/>
      <c r="BT567"/>
      <c r="BU567"/>
      <c r="BV567"/>
      <c r="BW567"/>
      <c r="BX567"/>
      <c r="BY567"/>
      <c r="BZ567"/>
      <c r="CA567"/>
      <c r="CB567"/>
      <c r="CC567"/>
      <c r="CD567"/>
      <c r="CE567"/>
      <c r="CF567"/>
      <c r="CG567"/>
      <c r="CH567"/>
      <c r="CI567"/>
      <c r="CJ567"/>
      <c r="CK567"/>
      <c r="CL567"/>
      <c r="CM567"/>
      <c r="CN567"/>
      <c r="CO567"/>
      <c r="CP567"/>
      <c r="CQ567"/>
      <c r="CR567"/>
      <c r="CS567" t="s">
        <v>5482</v>
      </c>
      <c r="CT567"/>
      <c r="CU567"/>
      <c r="CV567"/>
      <c r="CW567"/>
      <c r="CX567"/>
      <c r="CY567"/>
      <c r="CZ567"/>
      <c r="DA567"/>
      <c r="DB567"/>
      <c r="DC567"/>
      <c r="DD567"/>
      <c r="DE567"/>
      <c r="DF567"/>
      <c r="DG567"/>
      <c r="DH567"/>
      <c r="DI567"/>
      <c r="DJ567"/>
      <c r="DK567"/>
      <c r="DL567"/>
      <c r="DM567"/>
      <c r="DN567"/>
      <c r="DO567"/>
      <c r="DP567"/>
    </row>
    <row r="568" spans="33:120" ht="15" hidden="1" customHeight="1">
      <c r="AG568"/>
      <c r="AH568" s="175"/>
      <c r="AI568" s="175"/>
      <c r="AJ568" s="175"/>
      <c r="AK568" s="175"/>
      <c r="AL568" s="179" t="str">
        <f t="shared" si="16"/>
        <v/>
      </c>
      <c r="AM568" s="172" t="str">
        <f t="shared" si="17"/>
        <v/>
      </c>
      <c r="AN568"/>
      <c r="AO568"/>
      <c r="AP568">
        <v>566</v>
      </c>
      <c r="AQ568"/>
      <c r="AR568"/>
      <c r="AS568"/>
      <c r="AT568"/>
      <c r="AU568"/>
      <c r="AV568"/>
      <c r="AW568"/>
      <c r="AX568"/>
      <c r="AY568"/>
      <c r="AZ568"/>
      <c r="BA568"/>
      <c r="BB568"/>
      <c r="BC568"/>
      <c r="BD568"/>
      <c r="BE568"/>
      <c r="BF568"/>
      <c r="BG568"/>
      <c r="BH568"/>
      <c r="BI568"/>
      <c r="BJ568" t="s">
        <v>5483</v>
      </c>
      <c r="BK568"/>
      <c r="BL568"/>
      <c r="BM568"/>
      <c r="BN568"/>
      <c r="BO568"/>
      <c r="BP568"/>
      <c r="BQ568"/>
      <c r="BR568"/>
      <c r="BS568"/>
      <c r="BT568"/>
      <c r="BU568"/>
      <c r="BV568"/>
      <c r="BW568"/>
      <c r="BX568"/>
      <c r="BY568"/>
      <c r="BZ568"/>
      <c r="CA568"/>
      <c r="CB568"/>
      <c r="CC568"/>
      <c r="CD568"/>
      <c r="CE568"/>
      <c r="CF568"/>
      <c r="CG568"/>
      <c r="CH568"/>
      <c r="CI568"/>
      <c r="CJ568"/>
      <c r="CK568"/>
      <c r="CL568"/>
      <c r="CM568"/>
      <c r="CN568"/>
      <c r="CO568"/>
      <c r="CP568"/>
      <c r="CQ568"/>
      <c r="CR568"/>
      <c r="CS568" t="s">
        <v>5484</v>
      </c>
      <c r="CT568"/>
      <c r="CU568"/>
      <c r="CV568"/>
      <c r="CW568"/>
      <c r="CX568"/>
      <c r="CY568"/>
      <c r="CZ568"/>
      <c r="DA568"/>
      <c r="DB568"/>
      <c r="DC568"/>
      <c r="DD568"/>
      <c r="DE568"/>
      <c r="DF568"/>
      <c r="DG568"/>
      <c r="DH568"/>
      <c r="DI568"/>
      <c r="DJ568"/>
      <c r="DK568"/>
      <c r="DL568"/>
      <c r="DM568"/>
      <c r="DN568"/>
      <c r="DO568"/>
      <c r="DP568"/>
    </row>
    <row r="569" spans="33:120" ht="15" hidden="1" customHeight="1">
      <c r="AG569"/>
      <c r="AH569" s="175"/>
      <c r="AI569" s="175"/>
      <c r="AJ569" s="175"/>
      <c r="AK569" s="175"/>
      <c r="AL569" s="179" t="str">
        <f t="shared" si="16"/>
        <v/>
      </c>
      <c r="AM569" s="172" t="str">
        <f t="shared" si="17"/>
        <v/>
      </c>
      <c r="AN569"/>
      <c r="AO569"/>
      <c r="AP569">
        <v>567</v>
      </c>
      <c r="AQ569"/>
      <c r="AR569"/>
      <c r="AS569"/>
      <c r="AT569"/>
      <c r="AU569"/>
      <c r="AV569"/>
      <c r="AW569"/>
      <c r="AX569"/>
      <c r="AY569"/>
      <c r="AZ569"/>
      <c r="BA569"/>
      <c r="BB569"/>
      <c r="BC569"/>
      <c r="BD569"/>
      <c r="BE569"/>
      <c r="BF569"/>
      <c r="BG569"/>
      <c r="BH569"/>
      <c r="BI569"/>
      <c r="BJ569" t="s">
        <v>5485</v>
      </c>
      <c r="BK569"/>
      <c r="BL569"/>
      <c r="BM569"/>
      <c r="BN569"/>
      <c r="BO569"/>
      <c r="BP569"/>
      <c r="BQ569"/>
      <c r="BR569"/>
      <c r="BS569"/>
      <c r="BT569"/>
      <c r="BU569"/>
      <c r="BV569"/>
      <c r="BW569"/>
      <c r="BX569"/>
      <c r="BY569"/>
      <c r="BZ569"/>
      <c r="CA569"/>
      <c r="CB569"/>
      <c r="CC569"/>
      <c r="CD569"/>
      <c r="CE569"/>
      <c r="CF569"/>
      <c r="CG569"/>
      <c r="CH569"/>
      <c r="CI569"/>
      <c r="CJ569"/>
      <c r="CK569"/>
      <c r="CL569"/>
      <c r="CM569"/>
      <c r="CN569"/>
      <c r="CO569"/>
      <c r="CP569"/>
      <c r="CQ569"/>
      <c r="CR569"/>
      <c r="CS569" t="s">
        <v>5486</v>
      </c>
      <c r="CT569"/>
      <c r="CU569"/>
      <c r="CV569"/>
      <c r="CW569"/>
      <c r="CX569"/>
      <c r="CY569"/>
      <c r="CZ569"/>
      <c r="DA569"/>
      <c r="DB569"/>
      <c r="DC569"/>
      <c r="DD569"/>
      <c r="DE569"/>
      <c r="DF569"/>
      <c r="DG569"/>
      <c r="DH569"/>
      <c r="DI569"/>
      <c r="DJ569"/>
      <c r="DK569"/>
      <c r="DL569"/>
      <c r="DM569"/>
      <c r="DN569"/>
      <c r="DO569"/>
      <c r="DP569"/>
    </row>
    <row r="570" spans="33:120" ht="15" hidden="1" customHeight="1">
      <c r="AG570"/>
      <c r="AH570" s="175"/>
      <c r="AI570" s="175"/>
      <c r="AJ570" s="175"/>
      <c r="AK570" s="175"/>
      <c r="AL570" s="179" t="str">
        <f t="shared" si="16"/>
        <v/>
      </c>
      <c r="AM570" s="172" t="str">
        <f t="shared" si="17"/>
        <v/>
      </c>
      <c r="AN570"/>
      <c r="AO570"/>
      <c r="AP570">
        <v>568</v>
      </c>
      <c r="AQ570"/>
      <c r="AR570"/>
      <c r="AS570"/>
      <c r="AT570"/>
      <c r="AU570"/>
      <c r="AV570"/>
      <c r="AW570"/>
      <c r="AX570"/>
      <c r="AY570"/>
      <c r="AZ570"/>
      <c r="BA570"/>
      <c r="BB570"/>
      <c r="BC570"/>
      <c r="BD570"/>
      <c r="BE570"/>
      <c r="BF570"/>
      <c r="BG570"/>
      <c r="BH570"/>
      <c r="BI570"/>
      <c r="BJ570" t="s">
        <v>5487</v>
      </c>
      <c r="BK570"/>
      <c r="BL570"/>
      <c r="BM570"/>
      <c r="BN570"/>
      <c r="BO570"/>
      <c r="BP570"/>
      <c r="BQ570"/>
      <c r="BR570"/>
      <c r="BS570"/>
      <c r="BT570"/>
      <c r="BU570"/>
      <c r="BV570"/>
      <c r="BW570"/>
      <c r="BX570"/>
      <c r="BY570"/>
      <c r="BZ570"/>
      <c r="CA570"/>
      <c r="CB570"/>
      <c r="CC570"/>
      <c r="CD570"/>
      <c r="CE570"/>
      <c r="CF570"/>
      <c r="CG570"/>
      <c r="CH570"/>
      <c r="CI570"/>
      <c r="CJ570"/>
      <c r="CK570"/>
      <c r="CL570"/>
      <c r="CM570"/>
      <c r="CN570"/>
      <c r="CO570"/>
      <c r="CP570"/>
      <c r="CQ570"/>
      <c r="CR570"/>
      <c r="CS570" t="s">
        <v>5488</v>
      </c>
      <c r="CT570"/>
      <c r="CU570"/>
      <c r="CV570"/>
      <c r="CW570"/>
      <c r="CX570"/>
      <c r="CY570"/>
      <c r="CZ570"/>
      <c r="DA570"/>
      <c r="DB570"/>
      <c r="DC570"/>
      <c r="DD570"/>
      <c r="DE570"/>
      <c r="DF570"/>
      <c r="DG570"/>
      <c r="DH570"/>
      <c r="DI570"/>
      <c r="DJ570"/>
      <c r="DK570"/>
      <c r="DL570"/>
      <c r="DM570"/>
      <c r="DN570"/>
      <c r="DO570"/>
      <c r="DP570"/>
    </row>
    <row r="571" spans="33:120" ht="15" hidden="1" customHeight="1">
      <c r="AG571"/>
      <c r="AH571" s="60"/>
      <c r="AI571" s="60"/>
      <c r="AJ571" s="60"/>
      <c r="AK571" s="60"/>
      <c r="AL571" s="179" t="str">
        <f t="shared" si="16"/>
        <v/>
      </c>
      <c r="AM571" s="172" t="str">
        <f t="shared" si="17"/>
        <v/>
      </c>
      <c r="AN571"/>
      <c r="AO571"/>
      <c r="AP571">
        <v>569</v>
      </c>
      <c r="AQ571"/>
      <c r="AR571"/>
      <c r="AS571"/>
      <c r="AT571"/>
      <c r="AU571"/>
      <c r="AV571"/>
      <c r="AW571"/>
      <c r="AX571"/>
      <c r="AY571"/>
      <c r="AZ571"/>
      <c r="BA571"/>
      <c r="BB571"/>
      <c r="BC571"/>
      <c r="BD571"/>
      <c r="BE571"/>
      <c r="BF571"/>
      <c r="BG571"/>
      <c r="BH571"/>
      <c r="BI571"/>
      <c r="BJ571" t="s">
        <v>5489</v>
      </c>
      <c r="BK571"/>
      <c r="BL571"/>
      <c r="BM571"/>
      <c r="BN571"/>
      <c r="BO571"/>
      <c r="BP571"/>
      <c r="BQ571"/>
      <c r="BR571"/>
      <c r="BS571"/>
      <c r="BT571"/>
      <c r="BU571"/>
      <c r="BV571"/>
      <c r="BW571"/>
      <c r="BX571"/>
      <c r="BY571"/>
      <c r="BZ571"/>
      <c r="CA571"/>
      <c r="CB571"/>
      <c r="CC571"/>
      <c r="CD571"/>
      <c r="CE571"/>
      <c r="CF571"/>
      <c r="CG571"/>
      <c r="CH571"/>
      <c r="CI571"/>
      <c r="CJ571"/>
      <c r="CK571"/>
      <c r="CL571"/>
      <c r="CM571"/>
      <c r="CN571"/>
      <c r="CO571"/>
      <c r="CP571"/>
      <c r="CQ571"/>
      <c r="CR571"/>
      <c r="CS571" t="s">
        <v>5490</v>
      </c>
      <c r="CT571"/>
      <c r="CU571"/>
      <c r="CV571"/>
      <c r="CW571"/>
      <c r="CX571"/>
      <c r="CY571"/>
      <c r="CZ571"/>
      <c r="DA571"/>
      <c r="DB571"/>
      <c r="DC571"/>
      <c r="DD571"/>
      <c r="DE571"/>
      <c r="DF571"/>
      <c r="DG571"/>
      <c r="DH571"/>
      <c r="DI571"/>
      <c r="DJ571"/>
      <c r="DK571"/>
      <c r="DL571"/>
      <c r="DM571"/>
      <c r="DN571"/>
      <c r="DO571"/>
      <c r="DP571"/>
    </row>
    <row r="572" spans="33:120" ht="15" hidden="1" customHeight="1">
      <c r="AG572"/>
      <c r="AH572" s="60"/>
      <c r="AI572" s="60"/>
      <c r="AJ572" s="60"/>
      <c r="AK572" s="60"/>
      <c r="AL572" s="179" t="str">
        <f t="shared" si="16"/>
        <v/>
      </c>
      <c r="AM572" s="172" t="str">
        <f t="shared" si="17"/>
        <v/>
      </c>
      <c r="AN572"/>
      <c r="AO572"/>
      <c r="AP572">
        <v>570</v>
      </c>
      <c r="AQ572"/>
      <c r="AR572"/>
      <c r="AS572"/>
      <c r="AT572"/>
      <c r="AU572"/>
      <c r="AV572"/>
      <c r="AW572"/>
      <c r="AX572"/>
      <c r="AY572"/>
      <c r="AZ572"/>
      <c r="BA572"/>
      <c r="BB572"/>
      <c r="BC572"/>
      <c r="BD572"/>
      <c r="BE572"/>
      <c r="BF572"/>
      <c r="BG572"/>
      <c r="BH572"/>
      <c r="BI572"/>
      <c r="BJ572" t="s">
        <v>5491</v>
      </c>
      <c r="BK572"/>
      <c r="BL572"/>
      <c r="BM572"/>
      <c r="BN572"/>
      <c r="BO572"/>
      <c r="BP572"/>
      <c r="BQ572"/>
      <c r="BR572"/>
      <c r="BS572"/>
      <c r="BT572"/>
      <c r="BU572"/>
      <c r="BV572"/>
      <c r="BW572"/>
      <c r="BX572"/>
      <c r="BY572"/>
      <c r="BZ572"/>
      <c r="CA572"/>
      <c r="CB572"/>
      <c r="CC572"/>
      <c r="CD572"/>
      <c r="CE572"/>
      <c r="CF572"/>
      <c r="CG572"/>
      <c r="CH572"/>
      <c r="CI572"/>
      <c r="CJ572"/>
      <c r="CK572"/>
      <c r="CL572"/>
      <c r="CM572"/>
      <c r="CN572"/>
      <c r="CO572"/>
      <c r="CP572"/>
      <c r="CQ572"/>
      <c r="CR572"/>
      <c r="CS572" t="s">
        <v>5492</v>
      </c>
      <c r="CT572"/>
      <c r="CU572"/>
      <c r="CV572"/>
      <c r="CW572"/>
      <c r="CX572"/>
      <c r="CY572"/>
      <c r="CZ572"/>
      <c r="DA572"/>
      <c r="DB572"/>
      <c r="DC572"/>
      <c r="DD572"/>
      <c r="DE572"/>
      <c r="DF572"/>
      <c r="DG572"/>
      <c r="DH572"/>
      <c r="DI572"/>
      <c r="DJ572"/>
      <c r="DK572"/>
      <c r="DL572"/>
      <c r="DM572"/>
      <c r="DN572"/>
      <c r="DO572"/>
      <c r="DP572"/>
    </row>
    <row r="573" spans="33:120" ht="15" hidden="1" customHeight="1">
      <c r="AG573"/>
      <c r="AH573"/>
      <c r="AI573"/>
      <c r="AJ573"/>
      <c r="AK573"/>
      <c r="AL573" s="179" t="str">
        <f t="shared" si="16"/>
        <v/>
      </c>
      <c r="AM573" s="172" t="str">
        <f t="shared" si="17"/>
        <v/>
      </c>
      <c r="AN573"/>
      <c r="AO573"/>
      <c r="AP573">
        <v>571</v>
      </c>
      <c r="AQ573"/>
      <c r="AR573"/>
      <c r="AS573"/>
      <c r="AT573"/>
      <c r="AU573"/>
      <c r="AV573"/>
      <c r="AW573"/>
      <c r="AX573"/>
      <c r="AY573"/>
      <c r="AZ573"/>
      <c r="BA573"/>
      <c r="BB573"/>
      <c r="BC573"/>
      <c r="BD573"/>
      <c r="BE573"/>
      <c r="BF573"/>
      <c r="BG573"/>
      <c r="BH573"/>
      <c r="BI573"/>
      <c r="BJ573" t="s">
        <v>5493</v>
      </c>
      <c r="BK573"/>
      <c r="BL573"/>
      <c r="BM573"/>
      <c r="BN573"/>
      <c r="BO573"/>
      <c r="BP573"/>
      <c r="BQ573"/>
      <c r="BR573"/>
      <c r="BS573"/>
      <c r="BT573"/>
      <c r="BU573"/>
      <c r="BV573"/>
      <c r="BW573"/>
      <c r="BX573"/>
      <c r="BY573"/>
      <c r="BZ573"/>
      <c r="CA573"/>
      <c r="CB573"/>
      <c r="CC573"/>
      <c r="CD573"/>
      <c r="CE573"/>
      <c r="CF573"/>
      <c r="CG573"/>
      <c r="CH573"/>
      <c r="CI573"/>
      <c r="CJ573"/>
      <c r="CK573"/>
      <c r="CL573"/>
      <c r="CM573"/>
      <c r="CN573"/>
      <c r="CO573"/>
      <c r="CP573"/>
      <c r="CQ573"/>
      <c r="CR573"/>
      <c r="CS573" t="s">
        <v>5494</v>
      </c>
      <c r="CT573"/>
      <c r="CU573"/>
      <c r="CV573"/>
      <c r="CW573"/>
      <c r="CX573"/>
      <c r="CY573"/>
      <c r="CZ573"/>
      <c r="DA573"/>
      <c r="DB573"/>
      <c r="DC573"/>
      <c r="DD573"/>
      <c r="DE573"/>
      <c r="DF573"/>
      <c r="DG573"/>
      <c r="DH573"/>
      <c r="DI573"/>
      <c r="DJ573"/>
      <c r="DK573"/>
      <c r="DL573"/>
      <c r="DM573"/>
      <c r="DN573"/>
      <c r="DO573"/>
      <c r="DP573"/>
    </row>
    <row r="574" spans="33:120" ht="15" hidden="1" customHeight="1">
      <c r="AG574"/>
      <c r="AH574"/>
      <c r="AI574"/>
      <c r="AJ574"/>
      <c r="AK574"/>
      <c r="AL574" s="179" t="str">
        <f t="shared" si="16"/>
        <v/>
      </c>
      <c r="AM574" s="172" t="str">
        <f t="shared" si="17"/>
        <v/>
      </c>
      <c r="AN574"/>
      <c r="AO574"/>
      <c r="AP574">
        <v>572</v>
      </c>
      <c r="AQ574"/>
      <c r="AR574"/>
      <c r="AS574"/>
      <c r="AT574"/>
      <c r="AU574"/>
      <c r="AV574"/>
      <c r="AW574"/>
      <c r="AX574"/>
      <c r="AY574"/>
      <c r="AZ574"/>
      <c r="BA574"/>
      <c r="BB574"/>
      <c r="BC574"/>
      <c r="BD574"/>
      <c r="BE574"/>
      <c r="BF574"/>
      <c r="BG574"/>
      <c r="BH574"/>
      <c r="BI574"/>
      <c r="BJ574">
        <v>20999</v>
      </c>
      <c r="BK574"/>
      <c r="BL574"/>
      <c r="BM574"/>
      <c r="BN574"/>
      <c r="BO574"/>
      <c r="BP574"/>
      <c r="BQ574"/>
      <c r="BR574"/>
      <c r="BS574"/>
      <c r="BT574"/>
      <c r="BU574"/>
      <c r="BV574"/>
      <c r="BW574"/>
      <c r="BX574"/>
      <c r="BY574"/>
      <c r="BZ574"/>
      <c r="CA574"/>
      <c r="CB574"/>
      <c r="CC574"/>
      <c r="CD574"/>
      <c r="CE574"/>
      <c r="CF574"/>
      <c r="CG574"/>
      <c r="CH574"/>
      <c r="CI574"/>
      <c r="CJ574"/>
      <c r="CK574"/>
      <c r="CL574"/>
      <c r="CM574"/>
      <c r="CN574"/>
      <c r="CO574"/>
      <c r="CP574"/>
      <c r="CQ574"/>
      <c r="CR574"/>
      <c r="CS574" t="s">
        <v>311</v>
      </c>
      <c r="CT574"/>
      <c r="CU574"/>
      <c r="CV574"/>
      <c r="CW574"/>
      <c r="CX574"/>
      <c r="CY574"/>
      <c r="CZ574"/>
      <c r="DA574"/>
      <c r="DB574"/>
      <c r="DC574"/>
      <c r="DD574"/>
      <c r="DE574"/>
      <c r="DF574"/>
      <c r="DG574"/>
      <c r="DH574"/>
      <c r="DI574"/>
      <c r="DJ574"/>
      <c r="DK574"/>
      <c r="DL574"/>
      <c r="DM574"/>
      <c r="DN574"/>
      <c r="DO574"/>
      <c r="DP574"/>
    </row>
  </sheetData>
  <sheetProtection algorithmName="SHA-512" hashValue="RoZM6JviJ9iLeOoZ7cdk5VXN1+zpOUkrQVTjO6l8V+4uCJIpwfqQLseBpt8R1wZw2JkLGHL8akqGn81r8E5LOA==" saltValue="nLUrznoQrWRgDFTOzMWYKw==" spinCount="100000" sheet="1" objects="1" scenarios="1"/>
  <mergeCells count="72">
    <mergeCell ref="C23:AC23"/>
    <mergeCell ref="B1:AD1"/>
    <mergeCell ref="B3:AD3"/>
    <mergeCell ref="B5:AD5"/>
    <mergeCell ref="B7:AD7"/>
    <mergeCell ref="AA9:AD9"/>
    <mergeCell ref="B10:L10"/>
    <mergeCell ref="N10:O10"/>
    <mergeCell ref="C13:K13"/>
    <mergeCell ref="O13:AC13"/>
    <mergeCell ref="C16:AC16"/>
    <mergeCell ref="C19:AC19"/>
    <mergeCell ref="C21:AC21"/>
    <mergeCell ref="C47:AC47"/>
    <mergeCell ref="D25:AC25"/>
    <mergeCell ref="C27:AC27"/>
    <mergeCell ref="C29:AC29"/>
    <mergeCell ref="C31:AC31"/>
    <mergeCell ref="C33:AC33"/>
    <mergeCell ref="C35:AC35"/>
    <mergeCell ref="C37:AC37"/>
    <mergeCell ref="D39:AC39"/>
    <mergeCell ref="C41:AC41"/>
    <mergeCell ref="C43:AC43"/>
    <mergeCell ref="C45:AC45"/>
    <mergeCell ref="D71:AC71"/>
    <mergeCell ref="C49:AC49"/>
    <mergeCell ref="C51:AC51"/>
    <mergeCell ref="C53:AC53"/>
    <mergeCell ref="C55:AC55"/>
    <mergeCell ref="C57:AC57"/>
    <mergeCell ref="C59:AC59"/>
    <mergeCell ref="D61:AC61"/>
    <mergeCell ref="C63:AC63"/>
    <mergeCell ref="D65:AC65"/>
    <mergeCell ref="D67:AC67"/>
    <mergeCell ref="D69:AC69"/>
    <mergeCell ref="C97:AC97"/>
    <mergeCell ref="D73:AC73"/>
    <mergeCell ref="C75:AC75"/>
    <mergeCell ref="C77:AC77"/>
    <mergeCell ref="C79:AC79"/>
    <mergeCell ref="D81:AC81"/>
    <mergeCell ref="C83:AC83"/>
    <mergeCell ref="C85:AC85"/>
    <mergeCell ref="C87:AC87"/>
    <mergeCell ref="C91:AC91"/>
    <mergeCell ref="C93:AC93"/>
    <mergeCell ref="C95:AC95"/>
    <mergeCell ref="D111:AC111"/>
    <mergeCell ref="C99:AC99"/>
    <mergeCell ref="F101:J101"/>
    <mergeCell ref="K101:Z101"/>
    <mergeCell ref="F102:J102"/>
    <mergeCell ref="K102:Z102"/>
    <mergeCell ref="F103:J103"/>
    <mergeCell ref="K103:Z103"/>
    <mergeCell ref="F104:J104"/>
    <mergeCell ref="K104:Z104"/>
    <mergeCell ref="F105:J105"/>
    <mergeCell ref="K105:Z105"/>
    <mergeCell ref="C107:AC107"/>
    <mergeCell ref="G127:AC127"/>
    <mergeCell ref="I128:AC128"/>
    <mergeCell ref="G129:Q129"/>
    <mergeCell ref="U129:AC129"/>
    <mergeCell ref="D115:AC115"/>
    <mergeCell ref="H117:AC117"/>
    <mergeCell ref="H119:AC119"/>
    <mergeCell ref="C123:AC123"/>
    <mergeCell ref="G125:AC125"/>
    <mergeCell ref="K126:AC126"/>
  </mergeCells>
  <dataValidations count="1">
    <dataValidation type="list" allowBlank="1" showInputMessage="1" showErrorMessage="1" sqref="B10:L10" xr:uid="{A0A145C8-5693-47E1-B7D0-C5936412C5D1}">
      <formula1>$AH$3:$AH$35</formula1>
    </dataValidation>
  </dataValidations>
  <hyperlinks>
    <hyperlink ref="AA9:AD9" location="Índice!B11" display="Índice" xr:uid="{8519F95A-B72B-420F-A933-C7FBAB35C40F}"/>
  </hyperlinks>
  <pageMargins left="0.70866141732283472" right="0.70866141732283472" top="0.74803149606299213" bottom="0.74803149606299213" header="0.31496062992125984" footer="0.31496062992125984"/>
  <pageSetup scale="75" orientation="portrait" r:id="rId1"/>
  <headerFooter>
    <oddHeader>&amp;C Módulo 1 Sección XII
Presentación</oddHeader>
    <oddFooter>&amp;LCenso Nacional de Gobiernos Estatales 2023&amp;R&amp;P de &amp;N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0EFFD-9616-4EC5-9868-9054F9614CB4}">
  <sheetPr codeName="Hoja3"/>
  <dimension ref="A1:AF57"/>
  <sheetViews>
    <sheetView showGridLines="0" zoomScaleNormal="100" workbookViewId="0">
      <selection activeCell="C52" sqref="C52:AC52"/>
    </sheetView>
  </sheetViews>
  <sheetFormatPr baseColWidth="10" defaultColWidth="0" defaultRowHeight="15" customHeight="1" zeroHeight="1"/>
  <cols>
    <col min="1" max="1" width="5.7109375" style="51" customWidth="1"/>
    <col min="2" max="30" width="3.7109375" style="51" customWidth="1"/>
    <col min="31" max="31" width="5.7109375" style="51" customWidth="1"/>
    <col min="32" max="32" width="3.7109375" style="163" hidden="1" customWidth="1"/>
    <col min="33" max="16384" width="3.7109375" style="51" hidden="1"/>
  </cols>
  <sheetData>
    <row r="1" spans="2:30" ht="173.25" customHeight="1">
      <c r="B1" s="197" t="s">
        <v>295</v>
      </c>
      <c r="C1" s="198"/>
      <c r="D1" s="198"/>
      <c r="E1" s="198"/>
      <c r="F1" s="198"/>
      <c r="G1" s="198"/>
      <c r="H1" s="198"/>
      <c r="I1" s="198"/>
      <c r="J1" s="198"/>
      <c r="K1" s="198"/>
      <c r="L1" s="198"/>
      <c r="M1" s="198"/>
      <c r="N1" s="198"/>
      <c r="O1" s="198"/>
      <c r="P1" s="198"/>
      <c r="Q1" s="198"/>
      <c r="R1" s="198"/>
      <c r="S1" s="198"/>
      <c r="T1" s="198"/>
      <c r="U1" s="198"/>
      <c r="V1" s="198"/>
      <c r="W1" s="198"/>
      <c r="X1" s="198"/>
      <c r="Y1" s="198"/>
      <c r="Z1" s="198"/>
      <c r="AA1" s="198"/>
      <c r="AB1" s="198"/>
      <c r="AC1" s="198"/>
      <c r="AD1" s="198"/>
    </row>
    <row r="2" spans="2:30" ht="15" customHeight="1">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row>
    <row r="3" spans="2:30" ht="45" customHeight="1">
      <c r="B3" s="199" t="s">
        <v>0</v>
      </c>
      <c r="C3" s="200"/>
      <c r="D3" s="200"/>
      <c r="E3" s="200"/>
      <c r="F3" s="200"/>
      <c r="G3" s="200"/>
      <c r="H3" s="200"/>
      <c r="I3" s="200"/>
      <c r="J3" s="200"/>
      <c r="K3" s="200"/>
      <c r="L3" s="200"/>
      <c r="M3" s="200"/>
      <c r="N3" s="200"/>
      <c r="O3" s="200"/>
      <c r="P3" s="200"/>
      <c r="Q3" s="200"/>
      <c r="R3" s="200"/>
      <c r="S3" s="200"/>
      <c r="T3" s="200"/>
      <c r="U3" s="200"/>
      <c r="V3" s="200"/>
      <c r="W3" s="200"/>
      <c r="X3" s="200"/>
      <c r="Y3" s="200"/>
      <c r="Z3" s="200"/>
      <c r="AA3" s="200"/>
      <c r="AB3" s="200"/>
      <c r="AC3" s="200"/>
      <c r="AD3" s="200"/>
    </row>
    <row r="4" spans="2:30" ht="15" customHeight="1">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row>
    <row r="5" spans="2:30" ht="45" customHeight="1">
      <c r="B5" s="199" t="s">
        <v>296</v>
      </c>
      <c r="C5" s="199"/>
      <c r="D5" s="199"/>
      <c r="E5" s="199"/>
      <c r="F5" s="199"/>
      <c r="G5" s="199"/>
      <c r="H5" s="199"/>
      <c r="I5" s="199"/>
      <c r="J5" s="199"/>
      <c r="K5" s="199"/>
      <c r="L5" s="199"/>
      <c r="M5" s="199"/>
      <c r="N5" s="199"/>
      <c r="O5" s="199"/>
      <c r="P5" s="199"/>
      <c r="Q5" s="199"/>
      <c r="R5" s="199"/>
      <c r="S5" s="199"/>
      <c r="T5" s="199"/>
      <c r="U5" s="199"/>
      <c r="V5" s="199"/>
      <c r="W5" s="199"/>
      <c r="X5" s="199"/>
      <c r="Y5" s="199"/>
      <c r="Z5" s="199"/>
      <c r="AA5" s="199"/>
      <c r="AB5" s="199"/>
      <c r="AC5" s="199"/>
      <c r="AD5" s="199"/>
    </row>
    <row r="6" spans="2:30" ht="15" customHeight="1">
      <c r="B6" s="28"/>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row>
    <row r="7" spans="2:30" ht="60" customHeight="1">
      <c r="B7" s="236" t="s">
        <v>621</v>
      </c>
      <c r="C7" s="236"/>
      <c r="D7" s="236"/>
      <c r="E7" s="236"/>
      <c r="F7" s="236"/>
      <c r="G7" s="236"/>
      <c r="H7" s="236"/>
      <c r="I7" s="236"/>
      <c r="J7" s="236"/>
      <c r="K7" s="236"/>
      <c r="L7" s="236"/>
      <c r="M7" s="236"/>
      <c r="N7" s="236"/>
      <c r="O7" s="236"/>
      <c r="P7" s="236"/>
      <c r="Q7" s="236"/>
      <c r="R7" s="236"/>
      <c r="S7" s="236"/>
      <c r="T7" s="236"/>
      <c r="U7" s="236"/>
      <c r="V7" s="236"/>
      <c r="W7" s="236"/>
      <c r="X7" s="236"/>
      <c r="Y7" s="236"/>
      <c r="Z7" s="236"/>
      <c r="AA7" s="236"/>
      <c r="AB7" s="236"/>
      <c r="AC7" s="236"/>
      <c r="AD7" s="236"/>
    </row>
    <row r="8" spans="2:30" ht="15" customHeight="1">
      <c r="B8" s="77"/>
      <c r="C8" s="28"/>
      <c r="D8" s="28"/>
      <c r="E8" s="28"/>
      <c r="F8" s="28"/>
      <c r="G8" s="28"/>
      <c r="H8" s="28"/>
      <c r="I8" s="28"/>
      <c r="J8" s="28"/>
      <c r="K8" s="28"/>
      <c r="L8" s="28"/>
      <c r="M8" s="28"/>
      <c r="N8" s="77"/>
      <c r="O8" s="28"/>
      <c r="P8" s="28"/>
      <c r="Q8" s="28"/>
      <c r="R8" s="28"/>
      <c r="S8" s="28"/>
      <c r="T8" s="28"/>
      <c r="U8" s="28"/>
      <c r="V8" s="28"/>
      <c r="W8" s="28"/>
      <c r="X8" s="28"/>
      <c r="Y8" s="28"/>
      <c r="Z8" s="28"/>
      <c r="AA8" s="28"/>
      <c r="AB8" s="28"/>
      <c r="AC8" s="28"/>
      <c r="AD8" s="28"/>
    </row>
    <row r="9" spans="2:30" ht="15" customHeight="1" thickBot="1">
      <c r="B9" s="77" t="s">
        <v>176</v>
      </c>
      <c r="C9" s="38"/>
      <c r="D9" s="38"/>
      <c r="E9" s="38"/>
      <c r="F9" s="38"/>
      <c r="G9" s="38"/>
      <c r="H9" s="38"/>
      <c r="I9" s="38"/>
      <c r="J9" s="38"/>
      <c r="K9" s="38"/>
      <c r="L9" s="38"/>
      <c r="M9" s="38"/>
      <c r="N9" s="77" t="s">
        <v>177</v>
      </c>
      <c r="O9" s="38"/>
      <c r="P9" s="28"/>
      <c r="Q9" s="28"/>
      <c r="R9" s="28"/>
      <c r="S9" s="28"/>
      <c r="T9" s="28"/>
      <c r="U9" s="28"/>
      <c r="V9" s="28"/>
      <c r="W9" s="28"/>
      <c r="X9" s="28"/>
      <c r="Y9" s="28"/>
      <c r="Z9" s="28"/>
      <c r="AA9" s="216" t="s">
        <v>1</v>
      </c>
      <c r="AB9" s="216"/>
      <c r="AC9" s="216"/>
      <c r="AD9" s="216"/>
    </row>
    <row r="10" spans="2:30" ht="15" customHeight="1" thickBot="1">
      <c r="B10" s="201" t="str">
        <f>IF(Presentación!$B$10="","",Presentación!$B$10)</f>
        <v/>
      </c>
      <c r="C10" s="202"/>
      <c r="D10" s="202"/>
      <c r="E10" s="202"/>
      <c r="F10" s="202"/>
      <c r="G10" s="202"/>
      <c r="H10" s="202"/>
      <c r="I10" s="202"/>
      <c r="J10" s="202"/>
      <c r="K10" s="202"/>
      <c r="L10" s="203"/>
      <c r="M10" s="14"/>
      <c r="N10" s="201" t="str">
        <f>IF(Presentación!$N$10="","",Presentación!$N$10)</f>
        <v/>
      </c>
      <c r="O10" s="203"/>
      <c r="P10" s="29"/>
      <c r="Q10" s="29"/>
      <c r="R10" s="29"/>
      <c r="S10" s="29"/>
      <c r="T10" s="29"/>
      <c r="U10" s="29"/>
      <c r="V10" s="29"/>
      <c r="W10" s="29"/>
      <c r="X10" s="29"/>
      <c r="Y10" s="29"/>
      <c r="Z10" s="29"/>
      <c r="AA10" s="29"/>
      <c r="AB10" s="29"/>
      <c r="AC10" s="29"/>
      <c r="AD10" s="29"/>
    </row>
    <row r="11" spans="2:30" ht="15" customHeight="1" thickBot="1"/>
    <row r="12" spans="2:30" ht="15" customHeight="1" thickBot="1">
      <c r="B12" s="230" t="s">
        <v>190</v>
      </c>
      <c r="C12" s="231"/>
      <c r="D12" s="231"/>
      <c r="E12" s="231"/>
      <c r="F12" s="231"/>
      <c r="G12" s="231"/>
      <c r="H12" s="231"/>
      <c r="I12" s="231"/>
      <c r="J12" s="231"/>
      <c r="K12" s="231"/>
      <c r="L12" s="231"/>
      <c r="M12" s="231"/>
      <c r="N12" s="231"/>
      <c r="O12" s="231"/>
      <c r="P12" s="231"/>
      <c r="Q12" s="231"/>
      <c r="R12" s="232"/>
      <c r="S12" s="14"/>
      <c r="T12" s="230" t="s">
        <v>429</v>
      </c>
      <c r="U12" s="231"/>
      <c r="V12" s="231"/>
      <c r="W12" s="231"/>
      <c r="X12" s="231"/>
      <c r="Y12" s="231"/>
      <c r="Z12" s="231"/>
      <c r="AA12" s="231"/>
      <c r="AB12" s="231"/>
      <c r="AC12" s="231"/>
      <c r="AD12" s="232"/>
    </row>
    <row r="13" spans="2:30" ht="48" customHeight="1" thickBot="1">
      <c r="B13" s="83"/>
      <c r="C13" s="235" t="s">
        <v>430</v>
      </c>
      <c r="D13" s="235"/>
      <c r="E13" s="235"/>
      <c r="F13" s="235"/>
      <c r="G13" s="235"/>
      <c r="H13" s="235"/>
      <c r="I13" s="235"/>
      <c r="J13" s="235"/>
      <c r="K13" s="235"/>
      <c r="L13" s="235"/>
      <c r="M13" s="235"/>
      <c r="N13" s="235"/>
      <c r="O13" s="235"/>
      <c r="P13" s="235"/>
      <c r="Q13" s="235"/>
      <c r="R13" s="84"/>
      <c r="S13" s="14"/>
      <c r="T13" s="222" t="s">
        <v>431</v>
      </c>
      <c r="U13" s="223"/>
      <c r="V13" s="223"/>
      <c r="W13" s="223"/>
      <c r="X13" s="223"/>
      <c r="Y13" s="223"/>
      <c r="Z13" s="223"/>
      <c r="AA13" s="223"/>
      <c r="AB13" s="223"/>
      <c r="AC13" s="223"/>
      <c r="AD13" s="224"/>
    </row>
    <row r="14" spans="2:30" ht="15" customHeight="1">
      <c r="B14" s="85"/>
      <c r="C14" s="86"/>
      <c r="D14" s="86"/>
      <c r="E14" s="86"/>
      <c r="F14" s="86"/>
      <c r="G14" s="86"/>
      <c r="H14" s="86"/>
      <c r="I14" s="86"/>
      <c r="J14" s="86"/>
      <c r="K14" s="86"/>
      <c r="L14" s="86"/>
      <c r="M14" s="86"/>
      <c r="N14" s="86"/>
      <c r="O14" s="86"/>
      <c r="P14" s="86"/>
      <c r="Q14" s="86"/>
      <c r="R14" s="87"/>
      <c r="S14" s="14"/>
      <c r="T14" s="88"/>
      <c r="U14" s="14"/>
      <c r="V14" s="14"/>
      <c r="W14"/>
      <c r="X14"/>
      <c r="Y14"/>
      <c r="Z14"/>
      <c r="AA14"/>
      <c r="AB14" s="14"/>
      <c r="AC14" s="14"/>
      <c r="AD14" s="89"/>
    </row>
    <row r="15" spans="2:30" ht="15" customHeight="1">
      <c r="B15" s="88"/>
      <c r="C15" s="82" t="s">
        <v>511</v>
      </c>
      <c r="D15" s="13"/>
      <c r="E15" s="13"/>
      <c r="F15" s="13"/>
      <c r="G15" s="13"/>
      <c r="H15" s="20"/>
      <c r="I15" s="20"/>
      <c r="J15" s="20"/>
      <c r="K15" s="20"/>
      <c r="L15" s="20"/>
      <c r="M15" s="225"/>
      <c r="N15" s="225"/>
      <c r="O15" s="225"/>
      <c r="P15" s="225"/>
      <c r="Q15" s="225"/>
      <c r="R15" s="89"/>
      <c r="S15" s="14"/>
      <c r="T15" s="88"/>
      <c r="U15" s="226" t="s">
        <v>19</v>
      </c>
      <c r="V15" s="227"/>
      <c r="W15" s="227"/>
      <c r="X15" s="227"/>
      <c r="Y15" s="227"/>
      <c r="Z15" s="227"/>
      <c r="AA15" s="227"/>
      <c r="AB15" s="227"/>
      <c r="AC15" s="228"/>
      <c r="AD15" s="89"/>
    </row>
    <row r="16" spans="2:30" ht="15" customHeight="1">
      <c r="B16" s="88"/>
      <c r="C16" s="82" t="s">
        <v>432</v>
      </c>
      <c r="D16" s="13"/>
      <c r="E16" s="13"/>
      <c r="F16" s="225"/>
      <c r="G16" s="225"/>
      <c r="H16" s="225"/>
      <c r="I16" s="225"/>
      <c r="J16" s="225"/>
      <c r="K16" s="225"/>
      <c r="L16" s="225"/>
      <c r="M16" s="225"/>
      <c r="N16" s="225"/>
      <c r="O16" s="225"/>
      <c r="P16" s="225"/>
      <c r="Q16" s="225"/>
      <c r="R16" s="89"/>
      <c r="S16" s="14"/>
      <c r="T16" s="88"/>
      <c r="U16" s="234"/>
      <c r="V16" s="234"/>
      <c r="W16" s="234"/>
      <c r="X16" s="234"/>
      <c r="Y16" s="234"/>
      <c r="Z16" s="234"/>
      <c r="AA16" s="234"/>
      <c r="AB16" s="234"/>
      <c r="AC16" s="234"/>
      <c r="AD16" s="89"/>
    </row>
    <row r="17" spans="2:30" ht="15" customHeight="1">
      <c r="B17" s="88"/>
      <c r="C17" s="82" t="s">
        <v>191</v>
      </c>
      <c r="D17" s="13"/>
      <c r="E17" s="13"/>
      <c r="F17" s="13"/>
      <c r="G17" s="229"/>
      <c r="H17" s="229"/>
      <c r="I17" s="229"/>
      <c r="J17" s="229"/>
      <c r="K17" s="229"/>
      <c r="L17" s="229"/>
      <c r="M17" s="229"/>
      <c r="N17" s="229"/>
      <c r="O17" s="229"/>
      <c r="P17" s="229"/>
      <c r="Q17" s="229"/>
      <c r="R17" s="89"/>
      <c r="S17" s="14"/>
      <c r="T17" s="88"/>
      <c r="U17" s="234"/>
      <c r="V17" s="234"/>
      <c r="W17" s="234"/>
      <c r="X17" s="234"/>
      <c r="Y17" s="234"/>
      <c r="Z17" s="234"/>
      <c r="AA17" s="234"/>
      <c r="AB17" s="234"/>
      <c r="AC17" s="234"/>
      <c r="AD17" s="89"/>
    </row>
    <row r="18" spans="2:30" ht="15" customHeight="1">
      <c r="B18" s="88"/>
      <c r="C18" s="82" t="s">
        <v>192</v>
      </c>
      <c r="D18" s="13"/>
      <c r="E18" s="13"/>
      <c r="F18" s="13"/>
      <c r="G18" s="13"/>
      <c r="H18" s="229"/>
      <c r="I18" s="229"/>
      <c r="J18" s="229"/>
      <c r="K18" s="229"/>
      <c r="L18" s="229"/>
      <c r="M18" s="229"/>
      <c r="N18" s="229"/>
      <c r="O18" s="229"/>
      <c r="P18" s="229"/>
      <c r="Q18" s="229"/>
      <c r="R18" s="89"/>
      <c r="S18" s="14"/>
      <c r="T18" s="88"/>
      <c r="U18" s="234"/>
      <c r="V18" s="234"/>
      <c r="W18" s="234"/>
      <c r="X18" s="234"/>
      <c r="Y18" s="234"/>
      <c r="Z18" s="234"/>
      <c r="AA18" s="234"/>
      <c r="AB18" s="234"/>
      <c r="AC18" s="234"/>
      <c r="AD18" s="89"/>
    </row>
    <row r="19" spans="2:30" ht="14.25" customHeight="1">
      <c r="B19" s="88"/>
      <c r="C19" s="82" t="s">
        <v>193</v>
      </c>
      <c r="D19" s="13"/>
      <c r="E19" s="13"/>
      <c r="F19" s="13"/>
      <c r="G19" s="13"/>
      <c r="H19" s="229"/>
      <c r="I19" s="229"/>
      <c r="J19" s="229"/>
      <c r="K19" s="229"/>
      <c r="L19" s="229"/>
      <c r="M19" s="229"/>
      <c r="N19" s="229"/>
      <c r="O19" s="229"/>
      <c r="P19" s="229"/>
      <c r="Q19" s="229"/>
      <c r="R19" s="89"/>
      <c r="S19" s="14"/>
      <c r="T19" s="88"/>
      <c r="U19" s="234"/>
      <c r="V19" s="234"/>
      <c r="W19" s="234"/>
      <c r="X19" s="234"/>
      <c r="Y19" s="234"/>
      <c r="Z19" s="234"/>
      <c r="AA19" s="234"/>
      <c r="AB19" s="234"/>
      <c r="AC19" s="234"/>
      <c r="AD19" s="89"/>
    </row>
    <row r="20" spans="2:30" ht="15" customHeight="1">
      <c r="B20" s="88"/>
      <c r="C20" s="82" t="s">
        <v>18</v>
      </c>
      <c r="D20" s="13"/>
      <c r="E20" s="225"/>
      <c r="F20" s="225"/>
      <c r="G20" s="225"/>
      <c r="H20" s="225"/>
      <c r="I20" s="225"/>
      <c r="J20" s="225"/>
      <c r="K20" s="225"/>
      <c r="L20" s="225"/>
      <c r="M20" s="225"/>
      <c r="N20" s="225"/>
      <c r="O20" s="225"/>
      <c r="P20" s="225"/>
      <c r="Q20" s="225"/>
      <c r="R20" s="89"/>
      <c r="S20" s="14"/>
      <c r="T20" s="88"/>
      <c r="U20" s="234"/>
      <c r="V20" s="234"/>
      <c r="W20" s="234"/>
      <c r="X20" s="234"/>
      <c r="Y20" s="234"/>
      <c r="Z20" s="234"/>
      <c r="AA20" s="234"/>
      <c r="AB20" s="234"/>
      <c r="AC20" s="234"/>
      <c r="AD20" s="89"/>
    </row>
    <row r="21" spans="2:30" ht="15" customHeight="1">
      <c r="B21" s="88"/>
      <c r="C21" s="82" t="s">
        <v>16</v>
      </c>
      <c r="D21" s="13"/>
      <c r="E21" s="13"/>
      <c r="F21" s="229"/>
      <c r="G21" s="229"/>
      <c r="H21" s="229"/>
      <c r="I21" s="229"/>
      <c r="J21" s="229"/>
      <c r="K21" s="229"/>
      <c r="L21" s="229"/>
      <c r="M21" s="229"/>
      <c r="N21" s="229"/>
      <c r="O21" s="229"/>
      <c r="P21" s="229"/>
      <c r="Q21" s="229"/>
      <c r="R21" s="89"/>
      <c r="S21" s="14"/>
      <c r="T21" s="88"/>
      <c r="U21" s="234"/>
      <c r="V21" s="234"/>
      <c r="W21" s="234"/>
      <c r="X21" s="234"/>
      <c r="Y21" s="234"/>
      <c r="Z21" s="234"/>
      <c r="AA21" s="234"/>
      <c r="AB21" s="234"/>
      <c r="AC21" s="234"/>
      <c r="AD21" s="89"/>
    </row>
    <row r="22" spans="2:30" ht="15" customHeight="1">
      <c r="B22" s="88"/>
      <c r="C22" s="82" t="s">
        <v>15</v>
      </c>
      <c r="D22" s="13"/>
      <c r="E22" s="13"/>
      <c r="F22" s="41"/>
      <c r="G22" s="41"/>
      <c r="H22" s="229"/>
      <c r="I22" s="229"/>
      <c r="J22" s="229"/>
      <c r="K22" s="229"/>
      <c r="L22" s="229"/>
      <c r="M22" s="229"/>
      <c r="N22" s="229"/>
      <c r="O22" s="229"/>
      <c r="P22" s="229"/>
      <c r="Q22" s="229"/>
      <c r="R22" s="89"/>
      <c r="S22" s="14"/>
      <c r="T22" s="88"/>
      <c r="U22" s="234"/>
      <c r="V22" s="234"/>
      <c r="W22" s="234"/>
      <c r="X22" s="234"/>
      <c r="Y22" s="234"/>
      <c r="Z22" s="234"/>
      <c r="AA22" s="234"/>
      <c r="AB22" s="234"/>
      <c r="AC22" s="234"/>
      <c r="AD22" s="89"/>
    </row>
    <row r="23" spans="2:30" ht="15" customHeight="1" thickBot="1">
      <c r="B23" s="90"/>
      <c r="C23" s="91"/>
      <c r="D23" s="91"/>
      <c r="E23" s="91"/>
      <c r="F23" s="91"/>
      <c r="G23" s="91"/>
      <c r="H23" s="91"/>
      <c r="I23" s="91"/>
      <c r="J23" s="91"/>
      <c r="K23" s="91"/>
      <c r="L23" s="91"/>
      <c r="M23" s="91"/>
      <c r="N23" s="91"/>
      <c r="O23" s="91"/>
      <c r="P23" s="91"/>
      <c r="Q23" s="91"/>
      <c r="R23" s="92"/>
      <c r="S23" s="14"/>
      <c r="T23" s="90"/>
      <c r="U23" s="91"/>
      <c r="V23" s="91"/>
      <c r="W23" s="91"/>
      <c r="X23" s="91"/>
      <c r="Y23" s="91"/>
      <c r="Z23" s="91"/>
      <c r="AA23" s="91"/>
      <c r="AB23" s="91"/>
      <c r="AC23" s="91"/>
      <c r="AD23" s="92"/>
    </row>
    <row r="24" spans="2:30" ht="15" customHeight="1" thickBot="1">
      <c r="B24"/>
      <c r="C24"/>
      <c r="D24"/>
      <c r="E24"/>
      <c r="F24"/>
      <c r="G24"/>
      <c r="H24"/>
      <c r="I24"/>
      <c r="J24"/>
      <c r="K24"/>
      <c r="L24"/>
      <c r="M24"/>
      <c r="N24"/>
      <c r="O24"/>
      <c r="P24"/>
      <c r="Q24"/>
      <c r="R24"/>
      <c r="S24"/>
      <c r="T24"/>
      <c r="U24"/>
      <c r="V24"/>
      <c r="W24"/>
      <c r="X24"/>
      <c r="Y24"/>
      <c r="Z24"/>
      <c r="AA24"/>
      <c r="AB24"/>
      <c r="AC24"/>
      <c r="AD24"/>
    </row>
    <row r="25" spans="2:30" ht="15" customHeight="1" thickBot="1">
      <c r="B25" s="230" t="s">
        <v>194</v>
      </c>
      <c r="C25" s="231"/>
      <c r="D25" s="231"/>
      <c r="E25" s="231"/>
      <c r="F25" s="231"/>
      <c r="G25" s="231"/>
      <c r="H25" s="231"/>
      <c r="I25" s="231"/>
      <c r="J25" s="231"/>
      <c r="K25" s="231"/>
      <c r="L25" s="231"/>
      <c r="M25" s="231"/>
      <c r="N25" s="231"/>
      <c r="O25" s="231"/>
      <c r="P25" s="231"/>
      <c r="Q25" s="231"/>
      <c r="R25" s="232"/>
      <c r="S25" s="14"/>
      <c r="T25" s="230" t="s">
        <v>429</v>
      </c>
      <c r="U25" s="231"/>
      <c r="V25" s="231"/>
      <c r="W25" s="231"/>
      <c r="X25" s="231"/>
      <c r="Y25" s="231"/>
      <c r="Z25" s="231"/>
      <c r="AA25" s="231"/>
      <c r="AB25" s="231"/>
      <c r="AC25" s="231"/>
      <c r="AD25" s="232"/>
    </row>
    <row r="26" spans="2:30" ht="60" customHeight="1" thickBot="1">
      <c r="B26" s="83"/>
      <c r="C26" s="235" t="s">
        <v>433</v>
      </c>
      <c r="D26" s="235"/>
      <c r="E26" s="235"/>
      <c r="F26" s="235"/>
      <c r="G26" s="235"/>
      <c r="H26" s="235"/>
      <c r="I26" s="235"/>
      <c r="J26" s="235"/>
      <c r="K26" s="235"/>
      <c r="L26" s="235"/>
      <c r="M26" s="235"/>
      <c r="N26" s="235"/>
      <c r="O26" s="235"/>
      <c r="P26" s="235"/>
      <c r="Q26" s="235"/>
      <c r="R26" s="84"/>
      <c r="S26" s="14"/>
      <c r="T26" s="222" t="s">
        <v>431</v>
      </c>
      <c r="U26" s="223"/>
      <c r="V26" s="223"/>
      <c r="W26" s="223"/>
      <c r="X26" s="223"/>
      <c r="Y26" s="223"/>
      <c r="Z26" s="223"/>
      <c r="AA26" s="223"/>
      <c r="AB26" s="223"/>
      <c r="AC26" s="223"/>
      <c r="AD26" s="224"/>
    </row>
    <row r="27" spans="2:30" ht="15" customHeight="1">
      <c r="B27" s="85"/>
      <c r="C27" s="86"/>
      <c r="D27" s="86"/>
      <c r="E27" s="86"/>
      <c r="F27" s="86"/>
      <c r="G27" s="86"/>
      <c r="H27" s="86"/>
      <c r="I27" s="86"/>
      <c r="J27" s="86"/>
      <c r="K27" s="86"/>
      <c r="L27" s="86"/>
      <c r="M27" s="86"/>
      <c r="N27" s="86"/>
      <c r="O27" s="86"/>
      <c r="P27" s="86"/>
      <c r="Q27" s="86"/>
      <c r="R27" s="87"/>
      <c r="S27" s="14"/>
      <c r="T27" s="88"/>
      <c r="U27" s="14"/>
      <c r="V27" s="14"/>
      <c r="W27"/>
      <c r="X27"/>
      <c r="Y27"/>
      <c r="Z27"/>
      <c r="AA27"/>
      <c r="AB27" s="14"/>
      <c r="AC27" s="14"/>
      <c r="AD27" s="89"/>
    </row>
    <row r="28" spans="2:30" ht="15" customHeight="1">
      <c r="B28" s="88"/>
      <c r="C28" s="82" t="s">
        <v>511</v>
      </c>
      <c r="D28" s="13"/>
      <c r="E28" s="13"/>
      <c r="F28" s="13"/>
      <c r="G28" s="13"/>
      <c r="H28" s="20"/>
      <c r="I28" s="20"/>
      <c r="J28" s="20"/>
      <c r="K28" s="20"/>
      <c r="L28" s="20"/>
      <c r="M28" s="225"/>
      <c r="N28" s="225"/>
      <c r="O28" s="225"/>
      <c r="P28" s="225"/>
      <c r="Q28" s="225"/>
      <c r="R28" s="89"/>
      <c r="S28" s="14"/>
      <c r="T28" s="88"/>
      <c r="U28" s="226" t="s">
        <v>19</v>
      </c>
      <c r="V28" s="227"/>
      <c r="W28" s="227"/>
      <c r="X28" s="227"/>
      <c r="Y28" s="227"/>
      <c r="Z28" s="227"/>
      <c r="AA28" s="227"/>
      <c r="AB28" s="227"/>
      <c r="AC28" s="228"/>
      <c r="AD28" s="89"/>
    </row>
    <row r="29" spans="2:30" ht="15" customHeight="1">
      <c r="B29" s="88"/>
      <c r="C29" s="82" t="s">
        <v>432</v>
      </c>
      <c r="D29" s="13"/>
      <c r="E29" s="13"/>
      <c r="F29" s="225"/>
      <c r="G29" s="225"/>
      <c r="H29" s="225"/>
      <c r="I29" s="225"/>
      <c r="J29" s="225"/>
      <c r="K29" s="225"/>
      <c r="L29" s="225"/>
      <c r="M29" s="225"/>
      <c r="N29" s="225"/>
      <c r="O29" s="225"/>
      <c r="P29" s="225"/>
      <c r="Q29" s="225"/>
      <c r="R29" s="89"/>
      <c r="S29" s="14"/>
      <c r="T29" s="88"/>
      <c r="U29" s="234"/>
      <c r="V29" s="234"/>
      <c r="W29" s="234"/>
      <c r="X29" s="234"/>
      <c r="Y29" s="234"/>
      <c r="Z29" s="234"/>
      <c r="AA29" s="234"/>
      <c r="AB29" s="234"/>
      <c r="AC29" s="234"/>
      <c r="AD29" s="89"/>
    </row>
    <row r="30" spans="2:30" ht="15" customHeight="1">
      <c r="B30" s="88"/>
      <c r="C30" s="82" t="s">
        <v>191</v>
      </c>
      <c r="D30" s="13"/>
      <c r="E30" s="13"/>
      <c r="F30" s="13"/>
      <c r="G30" s="229"/>
      <c r="H30" s="229"/>
      <c r="I30" s="229"/>
      <c r="J30" s="229"/>
      <c r="K30" s="229"/>
      <c r="L30" s="229"/>
      <c r="M30" s="229"/>
      <c r="N30" s="229"/>
      <c r="O30" s="229"/>
      <c r="P30" s="229"/>
      <c r="Q30" s="229"/>
      <c r="R30" s="89"/>
      <c r="S30" s="14"/>
      <c r="T30" s="88"/>
      <c r="U30" s="234"/>
      <c r="V30" s="234"/>
      <c r="W30" s="234"/>
      <c r="X30" s="234"/>
      <c r="Y30" s="234"/>
      <c r="Z30" s="234"/>
      <c r="AA30" s="234"/>
      <c r="AB30" s="234"/>
      <c r="AC30" s="234"/>
      <c r="AD30" s="89"/>
    </row>
    <row r="31" spans="2:30" ht="15" customHeight="1">
      <c r="B31" s="88"/>
      <c r="C31" s="82" t="s">
        <v>192</v>
      </c>
      <c r="D31" s="13"/>
      <c r="E31" s="13"/>
      <c r="F31" s="13"/>
      <c r="G31" s="13"/>
      <c r="H31" s="229"/>
      <c r="I31" s="229"/>
      <c r="J31" s="229"/>
      <c r="K31" s="229"/>
      <c r="L31" s="229"/>
      <c r="M31" s="229"/>
      <c r="N31" s="229"/>
      <c r="O31" s="229"/>
      <c r="P31" s="229"/>
      <c r="Q31" s="229"/>
      <c r="R31" s="89"/>
      <c r="S31" s="14"/>
      <c r="T31" s="88"/>
      <c r="U31" s="234"/>
      <c r="V31" s="234"/>
      <c r="W31" s="234"/>
      <c r="X31" s="234"/>
      <c r="Y31" s="234"/>
      <c r="Z31" s="234"/>
      <c r="AA31" s="234"/>
      <c r="AB31" s="234"/>
      <c r="AC31" s="234"/>
      <c r="AD31" s="89"/>
    </row>
    <row r="32" spans="2:30" ht="15" customHeight="1">
      <c r="B32" s="88"/>
      <c r="C32" s="82" t="s">
        <v>193</v>
      </c>
      <c r="D32" s="13"/>
      <c r="E32" s="13"/>
      <c r="F32" s="13"/>
      <c r="G32" s="13"/>
      <c r="H32" s="229"/>
      <c r="I32" s="229"/>
      <c r="J32" s="229"/>
      <c r="K32" s="229"/>
      <c r="L32" s="229"/>
      <c r="M32" s="229"/>
      <c r="N32" s="229"/>
      <c r="O32" s="229"/>
      <c r="P32" s="229"/>
      <c r="Q32" s="229"/>
      <c r="R32" s="89"/>
      <c r="S32" s="14"/>
      <c r="T32" s="88"/>
      <c r="U32" s="234"/>
      <c r="V32" s="234"/>
      <c r="W32" s="234"/>
      <c r="X32" s="234"/>
      <c r="Y32" s="234"/>
      <c r="Z32" s="234"/>
      <c r="AA32" s="234"/>
      <c r="AB32" s="234"/>
      <c r="AC32" s="234"/>
      <c r="AD32" s="89"/>
    </row>
    <row r="33" spans="2:30" ht="15" customHeight="1">
      <c r="B33" s="88"/>
      <c r="C33" s="82" t="s">
        <v>18</v>
      </c>
      <c r="D33" s="13"/>
      <c r="E33" s="225"/>
      <c r="F33" s="225"/>
      <c r="G33" s="225"/>
      <c r="H33" s="225"/>
      <c r="I33" s="225"/>
      <c r="J33" s="225"/>
      <c r="K33" s="225"/>
      <c r="L33" s="225"/>
      <c r="M33" s="225"/>
      <c r="N33" s="225"/>
      <c r="O33" s="225"/>
      <c r="P33" s="225"/>
      <c r="Q33" s="225"/>
      <c r="R33" s="89"/>
      <c r="S33" s="14"/>
      <c r="T33" s="88"/>
      <c r="U33" s="234"/>
      <c r="V33" s="234"/>
      <c r="W33" s="234"/>
      <c r="X33" s="234"/>
      <c r="Y33" s="234"/>
      <c r="Z33" s="234"/>
      <c r="AA33" s="234"/>
      <c r="AB33" s="234"/>
      <c r="AC33" s="234"/>
      <c r="AD33" s="89"/>
    </row>
    <row r="34" spans="2:30" ht="15" customHeight="1">
      <c r="B34" s="88"/>
      <c r="C34" s="82" t="s">
        <v>16</v>
      </c>
      <c r="D34" s="13"/>
      <c r="E34" s="13"/>
      <c r="F34" s="229"/>
      <c r="G34" s="229"/>
      <c r="H34" s="229"/>
      <c r="I34" s="229"/>
      <c r="J34" s="229"/>
      <c r="K34" s="229"/>
      <c r="L34" s="229"/>
      <c r="M34" s="229"/>
      <c r="N34" s="229"/>
      <c r="O34" s="229"/>
      <c r="P34" s="229"/>
      <c r="Q34" s="229"/>
      <c r="R34" s="89"/>
      <c r="S34" s="14"/>
      <c r="T34" s="88"/>
      <c r="U34" s="234"/>
      <c r="V34" s="234"/>
      <c r="W34" s="234"/>
      <c r="X34" s="234"/>
      <c r="Y34" s="234"/>
      <c r="Z34" s="234"/>
      <c r="AA34" s="234"/>
      <c r="AB34" s="234"/>
      <c r="AC34" s="234"/>
      <c r="AD34" s="89"/>
    </row>
    <row r="35" spans="2:30" ht="15" customHeight="1">
      <c r="B35" s="88"/>
      <c r="C35" s="82" t="s">
        <v>15</v>
      </c>
      <c r="D35" s="13"/>
      <c r="E35" s="13"/>
      <c r="F35" s="41"/>
      <c r="G35" s="41"/>
      <c r="H35" s="229"/>
      <c r="I35" s="229"/>
      <c r="J35" s="229"/>
      <c r="K35" s="229"/>
      <c r="L35" s="229"/>
      <c r="M35" s="229"/>
      <c r="N35" s="229"/>
      <c r="O35" s="229"/>
      <c r="P35" s="229"/>
      <c r="Q35" s="229"/>
      <c r="R35" s="89"/>
      <c r="S35" s="14"/>
      <c r="T35" s="88"/>
      <c r="U35" s="234"/>
      <c r="V35" s="234"/>
      <c r="W35" s="234"/>
      <c r="X35" s="234"/>
      <c r="Y35" s="234"/>
      <c r="Z35" s="234"/>
      <c r="AA35" s="234"/>
      <c r="AB35" s="234"/>
      <c r="AC35" s="234"/>
      <c r="AD35" s="89"/>
    </row>
    <row r="36" spans="2:30" ht="15" customHeight="1" thickBot="1">
      <c r="B36" s="90"/>
      <c r="C36" s="91"/>
      <c r="D36" s="91"/>
      <c r="E36" s="91"/>
      <c r="F36" s="91"/>
      <c r="G36" s="91"/>
      <c r="H36" s="91"/>
      <c r="I36" s="91"/>
      <c r="J36" s="91"/>
      <c r="K36" s="91"/>
      <c r="L36" s="91"/>
      <c r="M36" s="91"/>
      <c r="N36" s="91"/>
      <c r="O36" s="91"/>
      <c r="P36" s="91"/>
      <c r="Q36" s="91"/>
      <c r="R36" s="92"/>
      <c r="S36" s="14"/>
      <c r="T36" s="90"/>
      <c r="U36" s="91"/>
      <c r="V36" s="91"/>
      <c r="W36" s="91"/>
      <c r="X36" s="91"/>
      <c r="Y36" s="91"/>
      <c r="Z36" s="91"/>
      <c r="AA36" s="91"/>
      <c r="AB36" s="91"/>
      <c r="AC36" s="91"/>
      <c r="AD36" s="92"/>
    </row>
    <row r="37" spans="2:30" ht="15" customHeight="1" thickBot="1">
      <c r="B37"/>
      <c r="C37"/>
      <c r="D37"/>
      <c r="E37"/>
      <c r="F37"/>
      <c r="G37"/>
      <c r="H37"/>
      <c r="I37"/>
      <c r="J37"/>
      <c r="K37"/>
      <c r="L37"/>
      <c r="M37"/>
      <c r="N37"/>
      <c r="O37"/>
      <c r="P37"/>
      <c r="Q37"/>
      <c r="R37"/>
      <c r="S37"/>
      <c r="T37"/>
      <c r="U37"/>
      <c r="V37"/>
      <c r="W37"/>
      <c r="X37"/>
      <c r="Y37"/>
      <c r="Z37"/>
      <c r="AA37"/>
      <c r="AB37"/>
      <c r="AC37"/>
      <c r="AD37"/>
    </row>
    <row r="38" spans="2:30" ht="15" customHeight="1" thickBot="1">
      <c r="B38" s="230" t="s">
        <v>195</v>
      </c>
      <c r="C38" s="231"/>
      <c r="D38" s="231"/>
      <c r="E38" s="231"/>
      <c r="F38" s="231"/>
      <c r="G38" s="231"/>
      <c r="H38" s="231"/>
      <c r="I38" s="231"/>
      <c r="J38" s="231"/>
      <c r="K38" s="231"/>
      <c r="L38" s="231"/>
      <c r="M38" s="231"/>
      <c r="N38" s="231"/>
      <c r="O38" s="231"/>
      <c r="P38" s="231"/>
      <c r="Q38" s="231"/>
      <c r="R38" s="232"/>
      <c r="S38" s="14"/>
      <c r="T38" s="230" t="s">
        <v>429</v>
      </c>
      <c r="U38" s="231"/>
      <c r="V38" s="231"/>
      <c r="W38" s="231"/>
      <c r="X38" s="231"/>
      <c r="Y38" s="231"/>
      <c r="Z38" s="231"/>
      <c r="AA38" s="231"/>
      <c r="AB38" s="231"/>
      <c r="AC38" s="231"/>
      <c r="AD38" s="232"/>
    </row>
    <row r="39" spans="2:30" ht="72" customHeight="1" thickBot="1">
      <c r="B39" s="83"/>
      <c r="C39" s="221" t="s">
        <v>434</v>
      </c>
      <c r="D39" s="221"/>
      <c r="E39" s="221"/>
      <c r="F39" s="221"/>
      <c r="G39" s="221"/>
      <c r="H39" s="221"/>
      <c r="I39" s="221"/>
      <c r="J39" s="221"/>
      <c r="K39" s="221"/>
      <c r="L39" s="221"/>
      <c r="M39" s="221"/>
      <c r="N39" s="221"/>
      <c r="O39" s="221"/>
      <c r="P39" s="221"/>
      <c r="Q39" s="221"/>
      <c r="R39" s="84"/>
      <c r="S39" s="14"/>
      <c r="T39" s="222" t="s">
        <v>431</v>
      </c>
      <c r="U39" s="223"/>
      <c r="V39" s="223"/>
      <c r="W39" s="223"/>
      <c r="X39" s="223"/>
      <c r="Y39" s="223"/>
      <c r="Z39" s="223"/>
      <c r="AA39" s="223"/>
      <c r="AB39" s="223"/>
      <c r="AC39" s="223"/>
      <c r="AD39" s="224"/>
    </row>
    <row r="40" spans="2:30" ht="15" customHeight="1">
      <c r="B40" s="85"/>
      <c r="C40" s="86"/>
      <c r="D40" s="86"/>
      <c r="E40" s="86"/>
      <c r="F40" s="86"/>
      <c r="G40" s="86"/>
      <c r="H40" s="86"/>
      <c r="I40" s="86"/>
      <c r="J40" s="86"/>
      <c r="K40" s="86"/>
      <c r="L40" s="86"/>
      <c r="M40" s="86"/>
      <c r="N40" s="86"/>
      <c r="O40" s="86"/>
      <c r="P40" s="86"/>
      <c r="Q40" s="86"/>
      <c r="R40" s="87"/>
      <c r="S40" s="14"/>
      <c r="T40" s="88"/>
      <c r="U40" s="14"/>
      <c r="V40" s="14"/>
      <c r="W40"/>
      <c r="X40"/>
      <c r="Y40"/>
      <c r="Z40"/>
      <c r="AA40"/>
      <c r="AB40" s="14"/>
      <c r="AC40" s="14"/>
      <c r="AD40" s="89"/>
    </row>
    <row r="41" spans="2:30" ht="15" customHeight="1">
      <c r="B41" s="88"/>
      <c r="C41" s="82" t="s">
        <v>511</v>
      </c>
      <c r="D41" s="13"/>
      <c r="E41" s="13"/>
      <c r="F41" s="13"/>
      <c r="G41" s="13"/>
      <c r="H41" s="20"/>
      <c r="I41" s="20"/>
      <c r="J41" s="20"/>
      <c r="K41" s="20"/>
      <c r="L41" s="20"/>
      <c r="M41" s="225"/>
      <c r="N41" s="225"/>
      <c r="O41" s="225"/>
      <c r="P41" s="225"/>
      <c r="Q41" s="225"/>
      <c r="R41" s="89"/>
      <c r="S41" s="14"/>
      <c r="T41" s="88"/>
      <c r="U41" s="226" t="s">
        <v>19</v>
      </c>
      <c r="V41" s="227"/>
      <c r="W41" s="227"/>
      <c r="X41" s="227"/>
      <c r="Y41" s="227"/>
      <c r="Z41" s="227"/>
      <c r="AA41" s="227"/>
      <c r="AB41" s="227"/>
      <c r="AC41" s="228"/>
      <c r="AD41" s="89"/>
    </row>
    <row r="42" spans="2:30" ht="15" customHeight="1">
      <c r="B42" s="88"/>
      <c r="C42" s="82" t="s">
        <v>432</v>
      </c>
      <c r="D42" s="13"/>
      <c r="E42" s="13"/>
      <c r="F42" s="225"/>
      <c r="G42" s="225"/>
      <c r="H42" s="225"/>
      <c r="I42" s="225"/>
      <c r="J42" s="225"/>
      <c r="K42" s="225"/>
      <c r="L42" s="225"/>
      <c r="M42" s="225"/>
      <c r="N42" s="225"/>
      <c r="O42" s="225"/>
      <c r="P42" s="225"/>
      <c r="Q42" s="225"/>
      <c r="R42" s="89"/>
      <c r="S42" s="14"/>
      <c r="T42" s="88"/>
      <c r="U42" s="234"/>
      <c r="V42" s="234"/>
      <c r="W42" s="234"/>
      <c r="X42" s="234"/>
      <c r="Y42" s="234"/>
      <c r="Z42" s="234"/>
      <c r="AA42" s="234"/>
      <c r="AB42" s="234"/>
      <c r="AC42" s="234"/>
      <c r="AD42" s="89"/>
    </row>
    <row r="43" spans="2:30" ht="15" customHeight="1">
      <c r="B43" s="88"/>
      <c r="C43" s="82" t="s">
        <v>191</v>
      </c>
      <c r="D43" s="13"/>
      <c r="E43" s="13"/>
      <c r="F43" s="13"/>
      <c r="G43" s="229"/>
      <c r="H43" s="229"/>
      <c r="I43" s="229"/>
      <c r="J43" s="229"/>
      <c r="K43" s="229"/>
      <c r="L43" s="229"/>
      <c r="M43" s="229"/>
      <c r="N43" s="229"/>
      <c r="O43" s="229"/>
      <c r="P43" s="229"/>
      <c r="Q43" s="229"/>
      <c r="R43" s="89"/>
      <c r="S43" s="14"/>
      <c r="T43" s="88"/>
      <c r="U43" s="234"/>
      <c r="V43" s="234"/>
      <c r="W43" s="234"/>
      <c r="X43" s="234"/>
      <c r="Y43" s="234"/>
      <c r="Z43" s="234"/>
      <c r="AA43" s="234"/>
      <c r="AB43" s="234"/>
      <c r="AC43" s="234"/>
      <c r="AD43" s="89"/>
    </row>
    <row r="44" spans="2:30" ht="15" customHeight="1">
      <c r="B44" s="88"/>
      <c r="C44" s="82" t="s">
        <v>192</v>
      </c>
      <c r="D44" s="13"/>
      <c r="E44" s="13"/>
      <c r="F44" s="13"/>
      <c r="G44" s="13"/>
      <c r="H44" s="229"/>
      <c r="I44" s="229"/>
      <c r="J44" s="229"/>
      <c r="K44" s="229"/>
      <c r="L44" s="229"/>
      <c r="M44" s="229"/>
      <c r="N44" s="229"/>
      <c r="O44" s="229"/>
      <c r="P44" s="229"/>
      <c r="Q44" s="229"/>
      <c r="R44" s="89"/>
      <c r="S44" s="14"/>
      <c r="T44" s="88"/>
      <c r="U44" s="234"/>
      <c r="V44" s="234"/>
      <c r="W44" s="234"/>
      <c r="X44" s="234"/>
      <c r="Y44" s="234"/>
      <c r="Z44" s="234"/>
      <c r="AA44" s="234"/>
      <c r="AB44" s="234"/>
      <c r="AC44" s="234"/>
      <c r="AD44" s="89"/>
    </row>
    <row r="45" spans="2:30" ht="15" customHeight="1">
      <c r="B45" s="88"/>
      <c r="C45" s="82" t="s">
        <v>193</v>
      </c>
      <c r="D45" s="13"/>
      <c r="E45" s="13"/>
      <c r="F45" s="13"/>
      <c r="G45" s="13"/>
      <c r="H45" s="229"/>
      <c r="I45" s="229"/>
      <c r="J45" s="229"/>
      <c r="K45" s="229"/>
      <c r="L45" s="229"/>
      <c r="M45" s="229"/>
      <c r="N45" s="229"/>
      <c r="O45" s="229"/>
      <c r="P45" s="229"/>
      <c r="Q45" s="229"/>
      <c r="R45" s="89"/>
      <c r="S45" s="14"/>
      <c r="T45" s="88"/>
      <c r="U45" s="234"/>
      <c r="V45" s="234"/>
      <c r="W45" s="234"/>
      <c r="X45" s="234"/>
      <c r="Y45" s="234"/>
      <c r="Z45" s="234"/>
      <c r="AA45" s="234"/>
      <c r="AB45" s="234"/>
      <c r="AC45" s="234"/>
      <c r="AD45" s="89"/>
    </row>
    <row r="46" spans="2:30" ht="15" customHeight="1">
      <c r="B46" s="88"/>
      <c r="C46" s="82" t="s">
        <v>18</v>
      </c>
      <c r="D46" s="13"/>
      <c r="E46" s="225"/>
      <c r="F46" s="225"/>
      <c r="G46" s="225"/>
      <c r="H46" s="225"/>
      <c r="I46" s="225"/>
      <c r="J46" s="225"/>
      <c r="K46" s="225"/>
      <c r="L46" s="225"/>
      <c r="M46" s="225"/>
      <c r="N46" s="225"/>
      <c r="O46" s="225"/>
      <c r="P46" s="225"/>
      <c r="Q46" s="225"/>
      <c r="R46" s="89"/>
      <c r="S46" s="14"/>
      <c r="T46" s="88"/>
      <c r="U46" s="234"/>
      <c r="V46" s="234"/>
      <c r="W46" s="234"/>
      <c r="X46" s="234"/>
      <c r="Y46" s="234"/>
      <c r="Z46" s="234"/>
      <c r="AA46" s="234"/>
      <c r="AB46" s="234"/>
      <c r="AC46" s="234"/>
      <c r="AD46" s="89"/>
    </row>
    <row r="47" spans="2:30" ht="15" customHeight="1">
      <c r="B47" s="88"/>
      <c r="C47" s="82" t="s">
        <v>16</v>
      </c>
      <c r="D47" s="13"/>
      <c r="E47" s="13"/>
      <c r="F47" s="229"/>
      <c r="G47" s="229"/>
      <c r="H47" s="229"/>
      <c r="I47" s="229"/>
      <c r="J47" s="229"/>
      <c r="K47" s="229"/>
      <c r="L47" s="229"/>
      <c r="M47" s="229"/>
      <c r="N47" s="229"/>
      <c r="O47" s="229"/>
      <c r="P47" s="229"/>
      <c r="Q47" s="229"/>
      <c r="R47" s="89"/>
      <c r="S47" s="14"/>
      <c r="T47" s="88"/>
      <c r="U47" s="234"/>
      <c r="V47" s="234"/>
      <c r="W47" s="234"/>
      <c r="X47" s="234"/>
      <c r="Y47" s="234"/>
      <c r="Z47" s="234"/>
      <c r="AA47" s="234"/>
      <c r="AB47" s="234"/>
      <c r="AC47" s="234"/>
      <c r="AD47" s="89"/>
    </row>
    <row r="48" spans="2:30" ht="15" customHeight="1">
      <c r="B48" s="88"/>
      <c r="C48" s="82" t="s">
        <v>15</v>
      </c>
      <c r="D48" s="13"/>
      <c r="E48" s="13"/>
      <c r="F48" s="41"/>
      <c r="G48" s="41"/>
      <c r="H48" s="229"/>
      <c r="I48" s="229"/>
      <c r="J48" s="229"/>
      <c r="K48" s="229"/>
      <c r="L48" s="229"/>
      <c r="M48" s="229"/>
      <c r="N48" s="229"/>
      <c r="O48" s="229"/>
      <c r="P48" s="229"/>
      <c r="Q48" s="229"/>
      <c r="R48" s="89"/>
      <c r="S48" s="14"/>
      <c r="T48" s="88"/>
      <c r="U48" s="234"/>
      <c r="V48" s="234"/>
      <c r="W48" s="234"/>
      <c r="X48" s="234"/>
      <c r="Y48" s="234"/>
      <c r="Z48" s="234"/>
      <c r="AA48" s="234"/>
      <c r="AB48" s="234"/>
      <c r="AC48" s="234"/>
      <c r="AD48" s="89"/>
    </row>
    <row r="49" spans="2:30" ht="15" customHeight="1" thickBot="1">
      <c r="B49" s="90"/>
      <c r="C49" s="91"/>
      <c r="D49" s="91"/>
      <c r="E49" s="91"/>
      <c r="F49" s="91"/>
      <c r="G49" s="91"/>
      <c r="H49" s="91"/>
      <c r="I49" s="91"/>
      <c r="J49" s="91"/>
      <c r="K49" s="91"/>
      <c r="L49" s="91"/>
      <c r="M49" s="91"/>
      <c r="N49" s="91"/>
      <c r="O49" s="91"/>
      <c r="P49" s="91"/>
      <c r="Q49" s="91"/>
      <c r="R49" s="92"/>
      <c r="S49" s="14"/>
      <c r="T49" s="90"/>
      <c r="U49" s="91"/>
      <c r="V49" s="91"/>
      <c r="W49" s="91"/>
      <c r="X49" s="91"/>
      <c r="Y49" s="91"/>
      <c r="Z49" s="91"/>
      <c r="AA49" s="91"/>
      <c r="AB49" s="91"/>
      <c r="AC49" s="91"/>
      <c r="AD49" s="92"/>
    </row>
    <row r="50" spans="2:30" ht="15" customHeight="1" thickBot="1">
      <c r="B50"/>
      <c r="C50"/>
      <c r="D50"/>
      <c r="E50"/>
      <c r="F50"/>
      <c r="G50"/>
      <c r="H50"/>
      <c r="I50"/>
      <c r="J50"/>
      <c r="K50"/>
      <c r="L50"/>
      <c r="M50"/>
      <c r="N50"/>
      <c r="O50"/>
      <c r="P50"/>
      <c r="Q50"/>
      <c r="R50"/>
      <c r="S50"/>
      <c r="T50"/>
      <c r="U50"/>
      <c r="V50"/>
      <c r="W50"/>
      <c r="X50"/>
      <c r="Y50"/>
      <c r="Z50"/>
      <c r="AA50"/>
      <c r="AB50"/>
      <c r="AC50"/>
      <c r="AD50"/>
    </row>
    <row r="51" spans="2:30" ht="15" customHeight="1">
      <c r="B51" s="93"/>
      <c r="C51" s="94" t="s">
        <v>20</v>
      </c>
      <c r="D51" s="94"/>
      <c r="E51" s="94"/>
      <c r="F51" s="94"/>
      <c r="G51" s="94"/>
      <c r="H51" s="94"/>
      <c r="I51" s="94"/>
      <c r="J51" s="94"/>
      <c r="K51" s="94"/>
      <c r="L51" s="94"/>
      <c r="M51" s="94"/>
      <c r="N51" s="94"/>
      <c r="O51" s="94"/>
      <c r="P51" s="94"/>
      <c r="Q51" s="94"/>
      <c r="R51" s="94"/>
      <c r="S51" s="94"/>
      <c r="T51" s="94"/>
      <c r="U51" s="94"/>
      <c r="V51" s="94"/>
      <c r="W51" s="94"/>
      <c r="X51" s="94"/>
      <c r="Y51" s="94"/>
      <c r="Z51" s="94"/>
      <c r="AA51" s="94"/>
      <c r="AB51" s="94"/>
      <c r="AC51" s="94"/>
      <c r="AD51" s="95"/>
    </row>
    <row r="52" spans="2:30" ht="72" customHeight="1" thickBot="1">
      <c r="B52" s="96"/>
      <c r="C52" s="233"/>
      <c r="D52" s="233"/>
      <c r="E52" s="233"/>
      <c r="F52" s="233"/>
      <c r="G52" s="233"/>
      <c r="H52" s="233"/>
      <c r="I52" s="233"/>
      <c r="J52" s="233"/>
      <c r="K52" s="233"/>
      <c r="L52" s="233"/>
      <c r="M52" s="233"/>
      <c r="N52" s="233"/>
      <c r="O52" s="233"/>
      <c r="P52" s="233"/>
      <c r="Q52" s="233"/>
      <c r="R52" s="233"/>
      <c r="S52" s="233"/>
      <c r="T52" s="233"/>
      <c r="U52" s="233"/>
      <c r="V52" s="233"/>
      <c r="W52" s="233"/>
      <c r="X52" s="233"/>
      <c r="Y52" s="233"/>
      <c r="Z52" s="233"/>
      <c r="AA52" s="233"/>
      <c r="AB52" s="233"/>
      <c r="AC52" s="233"/>
      <c r="AD52" s="97"/>
    </row>
    <row r="53" spans="2:30" ht="15" customHeight="1"/>
    <row r="54" spans="2:30" ht="15" customHeight="1"/>
    <row r="55" spans="2:30" ht="15" customHeight="1"/>
    <row r="56" spans="2:30" ht="15" customHeight="1"/>
    <row r="57" spans="2:30" ht="15" customHeight="1"/>
  </sheetData>
  <sheetProtection algorithmName="SHA-512" hashValue="nZ8HPEkWwVyAXz0IEbylNpEbEfA2QyNh43KCzyjWnFGpnrDxJPndTlEbArqaWddVsJa/lkq336S8mgPwYLYG2Q==" saltValue="/+OQL+z3WhRf6X6I76g4iQ==" spinCount="100000" sheet="1" objects="1" scenarios="1"/>
  <mergeCells count="50">
    <mergeCell ref="B1:AD1"/>
    <mergeCell ref="B3:AD3"/>
    <mergeCell ref="B7:AD7"/>
    <mergeCell ref="AA9:AD9"/>
    <mergeCell ref="B10:L10"/>
    <mergeCell ref="N10:O10"/>
    <mergeCell ref="B12:R12"/>
    <mergeCell ref="T12:AD12"/>
    <mergeCell ref="C13:Q13"/>
    <mergeCell ref="T13:AD13"/>
    <mergeCell ref="M15:Q15"/>
    <mergeCell ref="U15:AC15"/>
    <mergeCell ref="M28:Q28"/>
    <mergeCell ref="U28:AC28"/>
    <mergeCell ref="F29:Q29"/>
    <mergeCell ref="U29:AC35"/>
    <mergeCell ref="F16:Q16"/>
    <mergeCell ref="U16:AC22"/>
    <mergeCell ref="G17:Q17"/>
    <mergeCell ref="H18:Q18"/>
    <mergeCell ref="H19:Q19"/>
    <mergeCell ref="E20:Q20"/>
    <mergeCell ref="F21:Q21"/>
    <mergeCell ref="H22:Q22"/>
    <mergeCell ref="C52:AC52"/>
    <mergeCell ref="B5:AD5"/>
    <mergeCell ref="F42:Q42"/>
    <mergeCell ref="U42:AC48"/>
    <mergeCell ref="G43:Q43"/>
    <mergeCell ref="H44:Q44"/>
    <mergeCell ref="H45:Q45"/>
    <mergeCell ref="E46:Q46"/>
    <mergeCell ref="F47:Q47"/>
    <mergeCell ref="H48:Q48"/>
    <mergeCell ref="F34:Q34"/>
    <mergeCell ref="H35:Q35"/>
    <mergeCell ref="B25:R25"/>
    <mergeCell ref="T25:AD25"/>
    <mergeCell ref="C26:Q26"/>
    <mergeCell ref="T26:AD26"/>
    <mergeCell ref="C39:Q39"/>
    <mergeCell ref="T39:AD39"/>
    <mergeCell ref="M41:Q41"/>
    <mergeCell ref="U41:AC41"/>
    <mergeCell ref="G30:Q30"/>
    <mergeCell ref="H31:Q31"/>
    <mergeCell ref="H32:Q32"/>
    <mergeCell ref="E33:Q33"/>
    <mergeCell ref="B38:R38"/>
    <mergeCell ref="T38:AD38"/>
  </mergeCells>
  <hyperlinks>
    <hyperlink ref="AA9:AD9" location="Índice!B13" display="Índice" xr:uid="{EC89939E-5B3D-4CFF-9022-F32F9F819499}"/>
  </hyperlinks>
  <pageMargins left="0.70866141732283472" right="0.70866141732283472" top="0.74803149606299213" bottom="0.74803149606299213" header="0.31496062992125984" footer="0.31496062992125984"/>
  <pageSetup scale="75" orientation="portrait" r:id="rId1"/>
  <headerFooter>
    <oddHeader>&amp;CMódulo 1 Sección XII
Informantes</oddHeader>
    <oddFooter>&amp;LCenso Nacional de Gobiernos Estatales 2023&amp;R&amp;P de &amp;N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5EEEB-C046-44B4-80D3-DD1E8AEFC399}">
  <sheetPr codeName="Hoja4"/>
  <dimension ref="A1:XFC72"/>
  <sheetViews>
    <sheetView showGridLines="0" zoomScaleNormal="100" workbookViewId="0">
      <selection activeCell="N10" sqref="N10:O10"/>
    </sheetView>
  </sheetViews>
  <sheetFormatPr baseColWidth="10" defaultColWidth="0" defaultRowHeight="14.25" customHeight="1" zeroHeight="1"/>
  <cols>
    <col min="1" max="1" width="5.7109375" customWidth="1"/>
    <col min="2" max="57" width="3.7109375" customWidth="1"/>
    <col min="58" max="58" width="5.7109375" customWidth="1"/>
    <col min="59" max="16383" width="11.42578125" hidden="1"/>
    <col min="16384" max="16384" width="8.7109375" hidden="1"/>
  </cols>
  <sheetData>
    <row r="1" spans="1:61" s="65" customFormat="1" ht="173.25" customHeight="1">
      <c r="B1" s="197" t="s">
        <v>295</v>
      </c>
      <c r="C1" s="197"/>
      <c r="D1" s="197"/>
      <c r="E1" s="197"/>
      <c r="F1" s="197"/>
      <c r="G1" s="197"/>
      <c r="H1" s="197"/>
      <c r="I1" s="197"/>
      <c r="J1" s="197"/>
      <c r="K1" s="197"/>
      <c r="L1" s="197"/>
      <c r="M1" s="197"/>
      <c r="N1" s="197"/>
      <c r="O1" s="197"/>
      <c r="P1" s="197"/>
      <c r="Q1" s="197"/>
      <c r="R1" s="197"/>
      <c r="S1" s="197"/>
      <c r="T1" s="197"/>
      <c r="U1" s="197"/>
      <c r="V1" s="197"/>
      <c r="W1" s="197"/>
      <c r="X1" s="197"/>
      <c r="Y1" s="197"/>
      <c r="Z1" s="197"/>
      <c r="AA1" s="197"/>
      <c r="AB1" s="197"/>
      <c r="AC1" s="197"/>
      <c r="AD1" s="197"/>
      <c r="AE1" s="197"/>
      <c r="AF1" s="197"/>
      <c r="AG1" s="197"/>
      <c r="AH1" s="197"/>
      <c r="AI1" s="197"/>
      <c r="AJ1" s="197"/>
      <c r="AK1" s="197"/>
      <c r="AL1" s="197"/>
      <c r="AM1" s="197"/>
      <c r="AN1" s="197"/>
      <c r="AO1" s="197"/>
      <c r="AP1" s="197"/>
      <c r="AQ1" s="197"/>
      <c r="AR1" s="197"/>
      <c r="AS1" s="197"/>
      <c r="AT1" s="197"/>
      <c r="AU1" s="197"/>
      <c r="AV1" s="197"/>
      <c r="AW1" s="197"/>
      <c r="AX1" s="197"/>
      <c r="AY1" s="197"/>
      <c r="AZ1" s="197"/>
      <c r="BA1" s="197"/>
      <c r="BB1" s="197"/>
      <c r="BC1" s="197"/>
      <c r="BD1" s="197"/>
      <c r="BE1" s="197"/>
    </row>
    <row r="2" spans="1:61" s="132" customFormat="1" ht="15" customHeight="1"/>
    <row r="3" spans="1:61" s="14" customFormat="1" ht="45" customHeight="1">
      <c r="B3" s="258" t="s">
        <v>0</v>
      </c>
      <c r="C3" s="258"/>
      <c r="D3" s="258"/>
      <c r="E3" s="258"/>
      <c r="F3" s="258"/>
      <c r="G3" s="258"/>
      <c r="H3" s="258"/>
      <c r="I3" s="258"/>
      <c r="J3" s="258"/>
      <c r="K3" s="258"/>
      <c r="L3" s="258"/>
      <c r="M3" s="258"/>
      <c r="N3" s="258"/>
      <c r="O3" s="258"/>
      <c r="P3" s="258"/>
      <c r="Q3" s="258"/>
      <c r="R3" s="258"/>
      <c r="S3" s="258"/>
      <c r="T3" s="258"/>
      <c r="U3" s="258"/>
      <c r="V3" s="258"/>
      <c r="W3" s="258"/>
      <c r="X3" s="258"/>
      <c r="Y3" s="258"/>
      <c r="Z3" s="258"/>
      <c r="AA3" s="258"/>
      <c r="AB3" s="258"/>
      <c r="AC3" s="258"/>
      <c r="AD3" s="258"/>
      <c r="AE3" s="258"/>
      <c r="AF3" s="258"/>
      <c r="AG3" s="258"/>
      <c r="AH3" s="258"/>
      <c r="AI3" s="258"/>
      <c r="AJ3" s="258"/>
      <c r="AK3" s="258"/>
      <c r="AL3" s="258"/>
      <c r="AM3" s="258"/>
      <c r="AN3" s="258"/>
      <c r="AO3" s="258"/>
      <c r="AP3" s="258"/>
      <c r="AQ3" s="258"/>
      <c r="AR3" s="258"/>
      <c r="AS3" s="258"/>
      <c r="AT3" s="258"/>
      <c r="AU3" s="258"/>
      <c r="AV3" s="258"/>
      <c r="AW3" s="258"/>
      <c r="AX3" s="258"/>
      <c r="AY3" s="258"/>
      <c r="AZ3" s="258"/>
      <c r="BA3" s="258"/>
      <c r="BB3" s="258"/>
      <c r="BC3" s="258"/>
      <c r="BD3" s="258"/>
      <c r="BE3" s="258"/>
    </row>
    <row r="4" spans="1:61" s="132" customFormat="1" ht="15" customHeight="1"/>
    <row r="5" spans="1:61" s="20" customFormat="1" ht="45" customHeight="1">
      <c r="B5" s="199" t="s">
        <v>296</v>
      </c>
      <c r="C5" s="199"/>
      <c r="D5" s="199"/>
      <c r="E5" s="199"/>
      <c r="F5" s="199"/>
      <c r="G5" s="199"/>
      <c r="H5" s="199"/>
      <c r="I5" s="199"/>
      <c r="J5" s="199"/>
      <c r="K5" s="199"/>
      <c r="L5" s="199"/>
      <c r="M5" s="199"/>
      <c r="N5" s="199"/>
      <c r="O5" s="199"/>
      <c r="P5" s="199"/>
      <c r="Q5" s="199"/>
      <c r="R5" s="199"/>
      <c r="S5" s="199"/>
      <c r="T5" s="199"/>
      <c r="U5" s="199"/>
      <c r="V5" s="199"/>
      <c r="W5" s="199"/>
      <c r="X5" s="199"/>
      <c r="Y5" s="199"/>
      <c r="Z5" s="199"/>
      <c r="AA5" s="199"/>
      <c r="AB5" s="199"/>
      <c r="AC5" s="199"/>
      <c r="AD5" s="199"/>
      <c r="AE5" s="199"/>
      <c r="AF5" s="199"/>
      <c r="AG5" s="199"/>
      <c r="AH5" s="199"/>
      <c r="AI5" s="199"/>
      <c r="AJ5" s="199"/>
      <c r="AK5" s="199"/>
      <c r="AL5" s="199"/>
      <c r="AM5" s="199"/>
      <c r="AN5" s="199"/>
      <c r="AO5" s="199"/>
      <c r="AP5" s="199"/>
      <c r="AQ5" s="199"/>
      <c r="AR5" s="199"/>
      <c r="AS5" s="199"/>
      <c r="AT5" s="199"/>
      <c r="AU5" s="199"/>
      <c r="AV5" s="199"/>
      <c r="AW5" s="199"/>
      <c r="AX5" s="199"/>
      <c r="AY5" s="199"/>
      <c r="AZ5" s="199"/>
      <c r="BA5" s="199"/>
      <c r="BB5" s="199"/>
      <c r="BC5" s="199"/>
      <c r="BD5" s="199"/>
      <c r="BE5" s="199"/>
    </row>
    <row r="6" spans="1:61" s="20" customFormat="1" ht="15" customHeight="1">
      <c r="B6" s="28"/>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row>
    <row r="7" spans="1:61" s="14" customFormat="1" ht="60" customHeight="1">
      <c r="B7" s="236" t="s">
        <v>435</v>
      </c>
      <c r="C7" s="236"/>
      <c r="D7" s="236"/>
      <c r="E7" s="236"/>
      <c r="F7" s="236"/>
      <c r="G7" s="236"/>
      <c r="H7" s="236"/>
      <c r="I7" s="236"/>
      <c r="J7" s="236"/>
      <c r="K7" s="236"/>
      <c r="L7" s="236"/>
      <c r="M7" s="236"/>
      <c r="N7" s="236"/>
      <c r="O7" s="236"/>
      <c r="P7" s="236"/>
      <c r="Q7" s="236"/>
      <c r="R7" s="236"/>
      <c r="S7" s="236"/>
      <c r="T7" s="236"/>
      <c r="U7" s="236"/>
      <c r="V7" s="236"/>
      <c r="W7" s="236"/>
      <c r="X7" s="236"/>
      <c r="Y7" s="236"/>
      <c r="Z7" s="236"/>
      <c r="AA7" s="236"/>
      <c r="AB7" s="236"/>
      <c r="AC7" s="236"/>
      <c r="AD7" s="236"/>
      <c r="AE7" s="236"/>
      <c r="AF7" s="236"/>
      <c r="AG7" s="236"/>
      <c r="AH7" s="236"/>
      <c r="AI7" s="236"/>
      <c r="AJ7" s="236"/>
      <c r="AK7" s="236"/>
      <c r="AL7" s="236"/>
      <c r="AM7" s="236"/>
      <c r="AN7" s="236"/>
      <c r="AO7" s="236"/>
      <c r="AP7" s="236"/>
      <c r="AQ7" s="236"/>
      <c r="AR7" s="236"/>
      <c r="AS7" s="236"/>
      <c r="AT7" s="236"/>
      <c r="AU7" s="236"/>
      <c r="AV7" s="236"/>
      <c r="AW7" s="236"/>
      <c r="AX7" s="236"/>
      <c r="AY7" s="236"/>
      <c r="AZ7" s="236"/>
      <c r="BA7" s="236"/>
      <c r="BB7" s="236"/>
      <c r="BC7" s="236"/>
      <c r="BD7" s="236"/>
      <c r="BE7" s="236"/>
    </row>
    <row r="8" spans="1:61" s="132" customFormat="1" ht="15" customHeight="1"/>
    <row r="9" spans="1:61" s="40" customFormat="1" ht="15" customHeight="1" thickBot="1">
      <c r="B9" s="100" t="s">
        <v>176</v>
      </c>
      <c r="N9" s="100" t="s">
        <v>177</v>
      </c>
      <c r="AA9"/>
      <c r="AB9"/>
      <c r="AC9"/>
      <c r="AD9"/>
      <c r="AE9"/>
      <c r="AF9"/>
      <c r="AG9"/>
      <c r="AH9"/>
      <c r="AI9"/>
      <c r="AJ9"/>
      <c r="AK9"/>
      <c r="AL9"/>
      <c r="AM9"/>
      <c r="AN9"/>
      <c r="AO9"/>
      <c r="AP9"/>
      <c r="AQ9"/>
      <c r="AR9"/>
      <c r="AS9"/>
      <c r="AT9"/>
      <c r="AU9"/>
      <c r="AV9"/>
      <c r="AW9"/>
      <c r="AX9"/>
      <c r="AY9"/>
      <c r="AZ9"/>
      <c r="BA9"/>
      <c r="BB9" s="216" t="s">
        <v>1</v>
      </c>
      <c r="BC9" s="216"/>
      <c r="BD9" s="216"/>
      <c r="BE9" s="216"/>
    </row>
    <row r="10" spans="1:61" s="14" customFormat="1" ht="15" customHeight="1" thickBot="1">
      <c r="A10" s="42"/>
      <c r="B10" s="201" t="str">
        <f>IF(Presentación!$B$10="","",Presentación!$B$10)</f>
        <v/>
      </c>
      <c r="C10" s="202"/>
      <c r="D10" s="202"/>
      <c r="E10" s="202"/>
      <c r="F10" s="202"/>
      <c r="G10" s="202"/>
      <c r="H10" s="202"/>
      <c r="I10" s="202"/>
      <c r="J10" s="202"/>
      <c r="K10" s="202"/>
      <c r="L10" s="203"/>
      <c r="N10" s="201" t="str">
        <f>IF(Presentación!$N$10="","",Presentación!$N$10)</f>
        <v/>
      </c>
      <c r="O10" s="203"/>
    </row>
    <row r="11" spans="1:61" ht="15.75" thickBot="1"/>
    <row r="12" spans="1:61" ht="15" customHeight="1" thickBot="1">
      <c r="A12" s="133"/>
      <c r="B12" s="230" t="s">
        <v>436</v>
      </c>
      <c r="C12" s="231"/>
      <c r="D12" s="231"/>
      <c r="E12" s="231"/>
      <c r="F12" s="231"/>
      <c r="G12" s="231"/>
      <c r="H12" s="231"/>
      <c r="I12" s="231"/>
      <c r="J12" s="231"/>
      <c r="K12" s="231"/>
      <c r="L12" s="231"/>
      <c r="M12" s="231"/>
      <c r="N12" s="231"/>
      <c r="O12" s="231"/>
      <c r="P12" s="231"/>
      <c r="Q12" s="231"/>
      <c r="R12" s="231"/>
      <c r="S12" s="231"/>
      <c r="T12" s="231"/>
      <c r="U12" s="231"/>
      <c r="V12" s="231"/>
      <c r="W12" s="231"/>
      <c r="X12" s="231"/>
      <c r="Y12" s="231"/>
      <c r="Z12" s="231"/>
      <c r="AA12" s="231"/>
      <c r="AB12" s="231"/>
      <c r="AC12" s="231"/>
      <c r="AD12" s="231"/>
      <c r="AE12" s="231"/>
      <c r="AF12" s="231"/>
      <c r="AG12" s="231"/>
      <c r="AH12" s="231"/>
      <c r="AI12" s="231"/>
      <c r="AJ12" s="231"/>
      <c r="AK12" s="231"/>
      <c r="AL12" s="231"/>
      <c r="AM12" s="231"/>
      <c r="AN12" s="231"/>
      <c r="AO12" s="231"/>
      <c r="AP12" s="231"/>
      <c r="AQ12" s="231"/>
      <c r="AR12" s="231"/>
      <c r="AS12" s="231"/>
      <c r="AT12" s="231"/>
      <c r="AU12" s="231"/>
      <c r="AV12" s="231"/>
      <c r="AW12" s="231"/>
      <c r="AX12" s="231"/>
      <c r="AY12" s="231"/>
      <c r="AZ12" s="231"/>
      <c r="BA12" s="231"/>
      <c r="BB12" s="231"/>
      <c r="BC12" s="231"/>
      <c r="BD12" s="231"/>
      <c r="BE12" s="231"/>
      <c r="BF12" s="101"/>
      <c r="BG12" s="101"/>
      <c r="BH12" s="101"/>
      <c r="BI12" s="101"/>
    </row>
    <row r="13" spans="1:61" ht="15" customHeight="1">
      <c r="A13" s="111"/>
      <c r="B13" s="261" t="s">
        <v>437</v>
      </c>
      <c r="C13" s="262"/>
      <c r="D13" s="262"/>
      <c r="E13" s="262"/>
      <c r="F13" s="262"/>
      <c r="G13" s="262"/>
      <c r="H13" s="262"/>
      <c r="I13" s="262"/>
      <c r="J13" s="262"/>
      <c r="K13" s="262"/>
      <c r="L13" s="262"/>
      <c r="M13" s="262"/>
      <c r="N13" s="262"/>
      <c r="O13" s="262"/>
      <c r="P13" s="262"/>
      <c r="Q13" s="262"/>
      <c r="R13" s="262"/>
      <c r="S13" s="262"/>
      <c r="T13" s="262"/>
      <c r="U13" s="262"/>
      <c r="V13" s="262"/>
      <c r="W13" s="262"/>
      <c r="X13" s="262"/>
      <c r="Y13" s="262"/>
      <c r="Z13" s="262"/>
      <c r="AA13" s="262"/>
      <c r="AB13" s="262"/>
      <c r="AC13" s="262"/>
      <c r="AD13" s="262"/>
      <c r="AE13" s="262"/>
      <c r="AF13" s="262"/>
      <c r="AG13" s="262"/>
      <c r="AH13" s="262"/>
      <c r="AI13" s="262"/>
      <c r="AJ13" s="262"/>
      <c r="AK13" s="262"/>
      <c r="AL13" s="262"/>
      <c r="AM13" s="262"/>
      <c r="AN13" s="262"/>
      <c r="AO13" s="262"/>
      <c r="AP13" s="262"/>
      <c r="AQ13" s="262"/>
      <c r="AR13" s="262"/>
      <c r="AS13" s="262"/>
      <c r="AT13" s="262"/>
      <c r="AU13" s="262"/>
      <c r="AV13" s="262"/>
      <c r="AW13" s="262"/>
      <c r="AX13" s="262"/>
      <c r="AY13" s="262"/>
      <c r="AZ13" s="262"/>
      <c r="BA13" s="262"/>
      <c r="BB13" s="262"/>
      <c r="BC13" s="262"/>
      <c r="BD13" s="262"/>
      <c r="BE13" s="263"/>
    </row>
    <row r="14" spans="1:61" ht="15" customHeight="1">
      <c r="A14" s="111"/>
      <c r="B14" s="102"/>
      <c r="C14" s="251" t="s">
        <v>438</v>
      </c>
      <c r="D14" s="251"/>
      <c r="E14" s="251"/>
      <c r="F14" s="251"/>
      <c r="G14" s="251"/>
      <c r="H14" s="251"/>
      <c r="I14" s="251"/>
      <c r="J14" s="251"/>
      <c r="K14" s="251"/>
      <c r="L14" s="251"/>
      <c r="M14" s="251"/>
      <c r="N14" s="251"/>
      <c r="O14" s="251"/>
      <c r="P14" s="251"/>
      <c r="Q14" s="251"/>
      <c r="R14" s="251"/>
      <c r="S14" s="251"/>
      <c r="T14" s="251"/>
      <c r="U14" s="251"/>
      <c r="V14" s="251"/>
      <c r="W14" s="251"/>
      <c r="X14" s="251"/>
      <c r="Y14" s="251"/>
      <c r="Z14" s="251"/>
      <c r="AA14" s="251"/>
      <c r="AB14" s="251"/>
      <c r="AC14" s="251"/>
      <c r="AD14" s="251"/>
      <c r="AE14" s="251"/>
      <c r="AF14" s="251"/>
      <c r="AG14" s="251"/>
      <c r="AH14" s="251"/>
      <c r="AI14" s="251"/>
      <c r="AJ14" s="251"/>
      <c r="AK14" s="251"/>
      <c r="AL14" s="251"/>
      <c r="AM14" s="251"/>
      <c r="AN14" s="251"/>
      <c r="AO14" s="251"/>
      <c r="AP14" s="251"/>
      <c r="AQ14" s="251"/>
      <c r="AR14" s="251"/>
      <c r="AS14" s="251"/>
      <c r="AT14" s="251"/>
      <c r="AU14" s="251"/>
      <c r="AV14" s="251"/>
      <c r="AW14" s="251"/>
      <c r="AX14" s="251"/>
      <c r="AY14" s="251"/>
      <c r="AZ14" s="251"/>
      <c r="BA14" s="251"/>
      <c r="BB14" s="251"/>
      <c r="BC14" s="251"/>
      <c r="BD14" s="251"/>
      <c r="BE14" s="252"/>
      <c r="BF14" s="103"/>
    </row>
    <row r="15" spans="1:61" ht="15" customHeight="1">
      <c r="A15" s="111"/>
      <c r="B15" s="102"/>
      <c r="C15" s="251" t="s">
        <v>439</v>
      </c>
      <c r="D15" s="251"/>
      <c r="E15" s="251"/>
      <c r="F15" s="251"/>
      <c r="G15" s="251"/>
      <c r="H15" s="251"/>
      <c r="I15" s="251"/>
      <c r="J15" s="251"/>
      <c r="K15" s="251"/>
      <c r="L15" s="251"/>
      <c r="M15" s="251"/>
      <c r="N15" s="251"/>
      <c r="O15" s="251"/>
      <c r="P15" s="251"/>
      <c r="Q15" s="251"/>
      <c r="R15" s="251"/>
      <c r="S15" s="251"/>
      <c r="T15" s="251"/>
      <c r="U15" s="251"/>
      <c r="V15" s="251"/>
      <c r="W15" s="251"/>
      <c r="X15" s="251"/>
      <c r="Y15" s="251"/>
      <c r="Z15" s="251"/>
      <c r="AA15" s="251"/>
      <c r="AB15" s="251"/>
      <c r="AC15" s="251"/>
      <c r="AD15" s="251"/>
      <c r="AE15" s="251"/>
      <c r="AF15" s="251"/>
      <c r="AG15" s="251"/>
      <c r="AH15" s="251"/>
      <c r="AI15" s="251"/>
      <c r="AJ15" s="251"/>
      <c r="AK15" s="251"/>
      <c r="AL15" s="251"/>
      <c r="AM15" s="251"/>
      <c r="AN15" s="251"/>
      <c r="AO15" s="251"/>
      <c r="AP15" s="251"/>
      <c r="AQ15" s="251"/>
      <c r="AR15" s="251"/>
      <c r="AS15" s="251"/>
      <c r="AT15" s="251"/>
      <c r="AU15" s="251"/>
      <c r="AV15" s="251"/>
      <c r="AW15" s="251"/>
      <c r="AX15" s="251"/>
      <c r="AY15" s="251"/>
      <c r="AZ15" s="251"/>
      <c r="BA15" s="251"/>
      <c r="BB15" s="251"/>
      <c r="BC15" s="251"/>
      <c r="BD15" s="251"/>
      <c r="BE15" s="252"/>
      <c r="BF15" s="103"/>
    </row>
    <row r="16" spans="1:61" ht="15" customHeight="1">
      <c r="A16" s="111"/>
      <c r="B16" s="102"/>
      <c r="C16" s="251" t="s">
        <v>440</v>
      </c>
      <c r="D16" s="251"/>
      <c r="E16" s="251"/>
      <c r="F16" s="251"/>
      <c r="G16" s="251"/>
      <c r="H16" s="251"/>
      <c r="I16" s="251"/>
      <c r="J16" s="251"/>
      <c r="K16" s="251"/>
      <c r="L16" s="251"/>
      <c r="M16" s="251"/>
      <c r="N16" s="251"/>
      <c r="O16" s="251"/>
      <c r="P16" s="251"/>
      <c r="Q16" s="251"/>
      <c r="R16" s="251"/>
      <c r="S16" s="251"/>
      <c r="T16" s="251"/>
      <c r="U16" s="251"/>
      <c r="V16" s="251"/>
      <c r="W16" s="251"/>
      <c r="X16" s="251"/>
      <c r="Y16" s="251"/>
      <c r="Z16" s="251"/>
      <c r="AA16" s="251"/>
      <c r="AB16" s="251"/>
      <c r="AC16" s="251"/>
      <c r="AD16" s="251"/>
      <c r="AE16" s="251"/>
      <c r="AF16" s="251"/>
      <c r="AG16" s="251"/>
      <c r="AH16" s="251"/>
      <c r="AI16" s="251"/>
      <c r="AJ16" s="251"/>
      <c r="AK16" s="251"/>
      <c r="AL16" s="251"/>
      <c r="AM16" s="251"/>
      <c r="AN16" s="251"/>
      <c r="AO16" s="251"/>
      <c r="AP16" s="251"/>
      <c r="AQ16" s="251"/>
      <c r="AR16" s="251"/>
      <c r="AS16" s="251"/>
      <c r="AT16" s="251"/>
      <c r="AU16" s="251"/>
      <c r="AV16" s="251"/>
      <c r="AW16" s="251"/>
      <c r="AX16" s="251"/>
      <c r="AY16" s="251"/>
      <c r="AZ16" s="251"/>
      <c r="BA16" s="251"/>
      <c r="BB16" s="251"/>
      <c r="BC16" s="251"/>
      <c r="BD16" s="251"/>
      <c r="BE16" s="252"/>
      <c r="BF16" s="103"/>
    </row>
    <row r="17" spans="1:61" ht="15" customHeight="1">
      <c r="A17" s="111"/>
      <c r="B17" s="102"/>
      <c r="C17" s="251" t="s">
        <v>441</v>
      </c>
      <c r="D17" s="251"/>
      <c r="E17" s="251"/>
      <c r="F17" s="251"/>
      <c r="G17" s="251"/>
      <c r="H17" s="251"/>
      <c r="I17" s="251"/>
      <c r="J17" s="251"/>
      <c r="K17" s="251"/>
      <c r="L17" s="251"/>
      <c r="M17" s="251"/>
      <c r="N17" s="251"/>
      <c r="O17" s="251"/>
      <c r="P17" s="251"/>
      <c r="Q17" s="251"/>
      <c r="R17" s="251"/>
      <c r="S17" s="251"/>
      <c r="T17" s="251"/>
      <c r="U17" s="251"/>
      <c r="V17" s="251"/>
      <c r="W17" s="251"/>
      <c r="X17" s="251"/>
      <c r="Y17" s="251"/>
      <c r="Z17" s="251"/>
      <c r="AA17" s="251"/>
      <c r="AB17" s="251"/>
      <c r="AC17" s="251"/>
      <c r="AD17" s="251"/>
      <c r="AE17" s="251"/>
      <c r="AF17" s="251"/>
      <c r="AG17" s="251"/>
      <c r="AH17" s="251"/>
      <c r="AI17" s="251"/>
      <c r="AJ17" s="251"/>
      <c r="AK17" s="251"/>
      <c r="AL17" s="251"/>
      <c r="AM17" s="251"/>
      <c r="AN17" s="251"/>
      <c r="AO17" s="251"/>
      <c r="AP17" s="251"/>
      <c r="AQ17" s="251"/>
      <c r="AR17" s="251"/>
      <c r="AS17" s="251"/>
      <c r="AT17" s="251"/>
      <c r="AU17" s="251"/>
      <c r="AV17" s="251"/>
      <c r="AW17" s="251"/>
      <c r="AX17" s="251"/>
      <c r="AY17" s="251"/>
      <c r="AZ17" s="251"/>
      <c r="BA17" s="251"/>
      <c r="BB17" s="251"/>
      <c r="BC17" s="251"/>
      <c r="BD17" s="251"/>
      <c r="BE17" s="252"/>
      <c r="BF17" s="103"/>
    </row>
    <row r="18" spans="1:61" ht="15" customHeight="1">
      <c r="A18" s="111"/>
      <c r="B18" s="104"/>
      <c r="C18" s="251" t="s">
        <v>442</v>
      </c>
      <c r="D18" s="251"/>
      <c r="E18" s="251"/>
      <c r="F18" s="251"/>
      <c r="G18" s="251"/>
      <c r="H18" s="251"/>
      <c r="I18" s="251"/>
      <c r="J18" s="251"/>
      <c r="K18" s="251"/>
      <c r="L18" s="251"/>
      <c r="M18" s="251"/>
      <c r="N18" s="251"/>
      <c r="O18" s="251"/>
      <c r="P18" s="251"/>
      <c r="Q18" s="251"/>
      <c r="R18" s="251"/>
      <c r="S18" s="251"/>
      <c r="T18" s="251"/>
      <c r="U18" s="251"/>
      <c r="V18" s="251"/>
      <c r="W18" s="251"/>
      <c r="X18" s="251"/>
      <c r="Y18" s="251"/>
      <c r="Z18" s="251"/>
      <c r="AA18" s="251"/>
      <c r="AB18" s="251"/>
      <c r="AC18" s="251"/>
      <c r="AD18" s="251"/>
      <c r="AE18" s="251"/>
      <c r="AF18" s="251"/>
      <c r="AG18" s="251"/>
      <c r="AH18" s="251"/>
      <c r="AI18" s="251"/>
      <c r="AJ18" s="251"/>
      <c r="AK18" s="251"/>
      <c r="AL18" s="251"/>
      <c r="AM18" s="251"/>
      <c r="AN18" s="251"/>
      <c r="AO18" s="251"/>
      <c r="AP18" s="251"/>
      <c r="AQ18" s="251"/>
      <c r="AR18" s="251"/>
      <c r="AS18" s="251"/>
      <c r="AT18" s="251"/>
      <c r="AU18" s="251"/>
      <c r="AV18" s="251"/>
      <c r="AW18" s="251"/>
      <c r="AX18" s="251"/>
      <c r="AY18" s="251"/>
      <c r="AZ18" s="251"/>
      <c r="BA18" s="251"/>
      <c r="BB18" s="251"/>
      <c r="BC18" s="251"/>
      <c r="BD18" s="251"/>
      <c r="BE18" s="252"/>
      <c r="BF18" s="103"/>
    </row>
    <row r="19" spans="1:61" ht="15" customHeight="1">
      <c r="A19" s="111"/>
      <c r="B19" s="104"/>
      <c r="C19" s="251" t="s">
        <v>443</v>
      </c>
      <c r="D19" s="251"/>
      <c r="E19" s="251"/>
      <c r="F19" s="251"/>
      <c r="G19" s="251"/>
      <c r="H19" s="251"/>
      <c r="I19" s="251"/>
      <c r="J19" s="251"/>
      <c r="K19" s="251"/>
      <c r="L19" s="251"/>
      <c r="M19" s="251"/>
      <c r="N19" s="251"/>
      <c r="O19" s="251"/>
      <c r="P19" s="251"/>
      <c r="Q19" s="251"/>
      <c r="R19" s="251"/>
      <c r="S19" s="251"/>
      <c r="T19" s="251"/>
      <c r="U19" s="251"/>
      <c r="V19" s="251"/>
      <c r="W19" s="251"/>
      <c r="X19" s="251"/>
      <c r="Y19" s="251"/>
      <c r="Z19" s="251"/>
      <c r="AA19" s="251"/>
      <c r="AB19" s="251"/>
      <c r="AC19" s="251"/>
      <c r="AD19" s="251"/>
      <c r="AE19" s="251"/>
      <c r="AF19" s="251"/>
      <c r="AG19" s="251"/>
      <c r="AH19" s="251"/>
      <c r="AI19" s="251"/>
      <c r="AJ19" s="251"/>
      <c r="AK19" s="251"/>
      <c r="AL19" s="251"/>
      <c r="AM19" s="251"/>
      <c r="AN19" s="251"/>
      <c r="AO19" s="251"/>
      <c r="AP19" s="251"/>
      <c r="AQ19" s="251"/>
      <c r="AR19" s="251"/>
      <c r="AS19" s="251"/>
      <c r="AT19" s="251"/>
      <c r="AU19" s="251"/>
      <c r="AV19" s="251"/>
      <c r="AW19" s="251"/>
      <c r="AX19" s="251"/>
      <c r="AY19" s="251"/>
      <c r="AZ19" s="251"/>
      <c r="BA19" s="251"/>
      <c r="BB19" s="251"/>
      <c r="BC19" s="251"/>
      <c r="BD19" s="251"/>
      <c r="BE19" s="252"/>
      <c r="BF19" s="103"/>
    </row>
    <row r="20" spans="1:61" ht="48" customHeight="1">
      <c r="A20" s="111"/>
      <c r="B20" s="104"/>
      <c r="C20" s="251" t="s">
        <v>444</v>
      </c>
      <c r="D20" s="251"/>
      <c r="E20" s="251"/>
      <c r="F20" s="251"/>
      <c r="G20" s="251"/>
      <c r="H20" s="251"/>
      <c r="I20" s="251"/>
      <c r="J20" s="251"/>
      <c r="K20" s="251"/>
      <c r="L20" s="251"/>
      <c r="M20" s="251"/>
      <c r="N20" s="251"/>
      <c r="O20" s="251"/>
      <c r="P20" s="251"/>
      <c r="Q20" s="251"/>
      <c r="R20" s="251"/>
      <c r="S20" s="251"/>
      <c r="T20" s="251"/>
      <c r="U20" s="251"/>
      <c r="V20" s="251"/>
      <c r="W20" s="251"/>
      <c r="X20" s="251"/>
      <c r="Y20" s="251"/>
      <c r="Z20" s="251"/>
      <c r="AA20" s="251"/>
      <c r="AB20" s="251"/>
      <c r="AC20" s="251"/>
      <c r="AD20" s="251"/>
      <c r="AE20" s="251"/>
      <c r="AF20" s="251"/>
      <c r="AG20" s="251"/>
      <c r="AH20" s="251"/>
      <c r="AI20" s="251"/>
      <c r="AJ20" s="251"/>
      <c r="AK20" s="251"/>
      <c r="AL20" s="251"/>
      <c r="AM20" s="251"/>
      <c r="AN20" s="251"/>
      <c r="AO20" s="251"/>
      <c r="AP20" s="251"/>
      <c r="AQ20" s="251"/>
      <c r="AR20" s="251"/>
      <c r="AS20" s="251"/>
      <c r="AT20" s="251"/>
      <c r="AU20" s="251"/>
      <c r="AV20" s="251"/>
      <c r="AW20" s="251"/>
      <c r="AX20" s="251"/>
      <c r="AY20" s="251"/>
      <c r="AZ20" s="251"/>
      <c r="BA20" s="251"/>
      <c r="BB20" s="251"/>
      <c r="BC20" s="251"/>
      <c r="BD20" s="251"/>
      <c r="BE20" s="252"/>
      <c r="BF20" s="103"/>
    </row>
    <row r="21" spans="1:61" ht="15" customHeight="1">
      <c r="A21" s="111"/>
      <c r="B21" s="104"/>
      <c r="C21" s="264" t="s">
        <v>445</v>
      </c>
      <c r="D21" s="264"/>
      <c r="E21" s="264"/>
      <c r="F21" s="264"/>
      <c r="G21" s="264"/>
      <c r="H21" s="264"/>
      <c r="I21" s="264"/>
      <c r="J21" s="264"/>
      <c r="K21" s="264"/>
      <c r="L21" s="264"/>
      <c r="M21" s="264"/>
      <c r="N21" s="264"/>
      <c r="O21" s="264"/>
      <c r="P21" s="264"/>
      <c r="Q21" s="264"/>
      <c r="R21" s="264"/>
      <c r="S21" s="264"/>
      <c r="T21" s="264"/>
      <c r="U21" s="264"/>
      <c r="V21" s="264"/>
      <c r="W21" s="264"/>
      <c r="X21" s="264"/>
      <c r="Y21" s="264"/>
      <c r="Z21" s="264"/>
      <c r="AA21" s="264"/>
      <c r="AB21" s="264"/>
      <c r="AC21" s="264"/>
      <c r="AD21" s="264"/>
      <c r="AE21" s="264"/>
      <c r="AF21" s="264"/>
      <c r="AG21" s="264"/>
      <c r="AH21" s="264"/>
      <c r="AI21" s="264"/>
      <c r="AJ21" s="264"/>
      <c r="AK21" s="264"/>
      <c r="AL21" s="264"/>
      <c r="AM21" s="264"/>
      <c r="AN21" s="264"/>
      <c r="AO21" s="264"/>
      <c r="AP21" s="264"/>
      <c r="AQ21" s="264"/>
      <c r="AR21" s="264"/>
      <c r="AS21" s="264"/>
      <c r="AT21" s="264"/>
      <c r="AU21" s="264"/>
      <c r="AV21" s="264"/>
      <c r="AW21" s="264"/>
      <c r="AX21" s="264"/>
      <c r="AY21" s="264"/>
      <c r="AZ21" s="264"/>
      <c r="BA21" s="264"/>
      <c r="BB21" s="264"/>
      <c r="BC21" s="264"/>
      <c r="BD21" s="264"/>
      <c r="BE21" s="265"/>
    </row>
    <row r="22" spans="1:61" ht="15" customHeight="1">
      <c r="A22" s="111"/>
      <c r="B22" s="104"/>
      <c r="D22" s="253" t="s">
        <v>446</v>
      </c>
      <c r="E22" s="253"/>
      <c r="F22" s="253"/>
      <c r="G22" s="253"/>
      <c r="H22" s="253"/>
      <c r="I22" s="253"/>
      <c r="J22" s="253"/>
      <c r="K22" s="253"/>
      <c r="L22" s="253"/>
      <c r="M22" s="253"/>
      <c r="N22" s="253"/>
      <c r="O22" s="253"/>
      <c r="P22" s="253"/>
      <c r="Q22" s="253"/>
      <c r="R22" s="253"/>
      <c r="S22" s="253"/>
      <c r="T22" s="253"/>
      <c r="U22" s="253"/>
      <c r="V22" s="253"/>
      <c r="W22" s="253"/>
      <c r="X22" s="253"/>
      <c r="Y22" s="253"/>
      <c r="Z22" s="253"/>
      <c r="AA22" s="253"/>
      <c r="AB22" s="253"/>
      <c r="AC22" s="253"/>
      <c r="AD22" s="253"/>
      <c r="AE22" s="253"/>
      <c r="AF22" s="253"/>
      <c r="AG22" s="253"/>
      <c r="AH22" s="253"/>
      <c r="AI22" s="253"/>
      <c r="AJ22" s="253"/>
      <c r="AK22" s="253"/>
      <c r="AL22" s="253"/>
      <c r="AM22" s="253"/>
      <c r="AN22" s="253"/>
      <c r="AO22" s="253"/>
      <c r="AP22" s="253"/>
      <c r="AQ22" s="253"/>
      <c r="AR22" s="253"/>
      <c r="AS22" s="253"/>
      <c r="AT22" s="253"/>
      <c r="AU22" s="253"/>
      <c r="AV22" s="253"/>
      <c r="AW22" s="253"/>
      <c r="AX22" s="253"/>
      <c r="AY22" s="253"/>
      <c r="AZ22" s="253"/>
      <c r="BA22" s="253"/>
      <c r="BB22" s="253"/>
      <c r="BC22" s="253"/>
      <c r="BD22" s="253"/>
      <c r="BE22" s="254"/>
    </row>
    <row r="23" spans="1:61" ht="15" customHeight="1">
      <c r="A23" s="111"/>
      <c r="B23" s="104"/>
      <c r="D23" s="253" t="s">
        <v>447</v>
      </c>
      <c r="E23" s="253"/>
      <c r="F23" s="253"/>
      <c r="G23" s="253"/>
      <c r="H23" s="253"/>
      <c r="I23" s="253"/>
      <c r="J23" s="253"/>
      <c r="K23" s="253"/>
      <c r="L23" s="253"/>
      <c r="M23" s="253"/>
      <c r="N23" s="253"/>
      <c r="O23" s="253"/>
      <c r="P23" s="253"/>
      <c r="Q23" s="253"/>
      <c r="R23" s="253"/>
      <c r="S23" s="253"/>
      <c r="T23" s="253"/>
      <c r="U23" s="253"/>
      <c r="V23" s="253"/>
      <c r="W23" s="253"/>
      <c r="X23" s="253"/>
      <c r="Y23" s="253"/>
      <c r="Z23" s="253"/>
      <c r="AA23" s="253"/>
      <c r="AB23" s="253"/>
      <c r="AC23" s="253"/>
      <c r="AD23" s="253"/>
      <c r="AE23" s="253"/>
      <c r="AF23" s="253"/>
      <c r="AG23" s="253"/>
      <c r="AH23" s="253"/>
      <c r="AI23" s="253"/>
      <c r="AJ23" s="253"/>
      <c r="AK23" s="253"/>
      <c r="AL23" s="253"/>
      <c r="AM23" s="253"/>
      <c r="AN23" s="253"/>
      <c r="AO23" s="253"/>
      <c r="AP23" s="253"/>
      <c r="AQ23" s="253"/>
      <c r="AR23" s="253"/>
      <c r="AS23" s="253"/>
      <c r="AT23" s="253"/>
      <c r="AU23" s="253"/>
      <c r="AV23" s="253"/>
      <c r="AW23" s="253"/>
      <c r="AX23" s="253"/>
      <c r="AY23" s="253"/>
      <c r="AZ23" s="253"/>
      <c r="BA23" s="253"/>
      <c r="BB23" s="253"/>
      <c r="BC23" s="253"/>
      <c r="BD23" s="253"/>
      <c r="BE23" s="254"/>
    </row>
    <row r="24" spans="1:61" ht="15" customHeight="1">
      <c r="A24" s="111"/>
      <c r="B24" s="104"/>
      <c r="D24" s="253" t="s">
        <v>448</v>
      </c>
      <c r="E24" s="253"/>
      <c r="F24" s="253"/>
      <c r="G24" s="253"/>
      <c r="H24" s="253"/>
      <c r="I24" s="253"/>
      <c r="J24" s="253"/>
      <c r="K24" s="253"/>
      <c r="L24" s="253"/>
      <c r="M24" s="253"/>
      <c r="N24" s="253"/>
      <c r="O24" s="253"/>
      <c r="P24" s="253"/>
      <c r="Q24" s="253"/>
      <c r="R24" s="253"/>
      <c r="S24" s="253"/>
      <c r="T24" s="253"/>
      <c r="U24" s="253"/>
      <c r="V24" s="253"/>
      <c r="W24" s="253"/>
      <c r="X24" s="253"/>
      <c r="Y24" s="253"/>
      <c r="Z24" s="253"/>
      <c r="AA24" s="253"/>
      <c r="AB24" s="253"/>
      <c r="AC24" s="253"/>
      <c r="AD24" s="253"/>
      <c r="AE24" s="253"/>
      <c r="AF24" s="253"/>
      <c r="AG24" s="253"/>
      <c r="AH24" s="253"/>
      <c r="AI24" s="253"/>
      <c r="AJ24" s="253"/>
      <c r="AK24" s="253"/>
      <c r="AL24" s="253"/>
      <c r="AM24" s="253"/>
      <c r="AN24" s="253"/>
      <c r="AO24" s="253"/>
      <c r="AP24" s="253"/>
      <c r="AQ24" s="253"/>
      <c r="AR24" s="253"/>
      <c r="AS24" s="253"/>
      <c r="AT24" s="253"/>
      <c r="AU24" s="253"/>
      <c r="AV24" s="253"/>
      <c r="AW24" s="253"/>
      <c r="AX24" s="253"/>
      <c r="AY24" s="253"/>
      <c r="AZ24" s="253"/>
      <c r="BA24" s="253"/>
      <c r="BB24" s="253"/>
      <c r="BC24" s="253"/>
      <c r="BD24" s="253"/>
      <c r="BE24" s="254"/>
    </row>
    <row r="25" spans="1:61" s="134" customFormat="1" ht="216" customHeight="1">
      <c r="B25" s="105"/>
      <c r="E25" s="251" t="s">
        <v>449</v>
      </c>
      <c r="F25" s="251"/>
      <c r="G25" s="251"/>
      <c r="H25" s="251"/>
      <c r="I25" s="251"/>
      <c r="J25" s="251"/>
      <c r="K25" s="251"/>
      <c r="L25" s="251"/>
      <c r="M25" s="251"/>
      <c r="N25" s="251"/>
      <c r="O25" s="251"/>
      <c r="P25" s="251"/>
      <c r="Q25" s="251"/>
      <c r="R25" s="251"/>
      <c r="S25" s="251"/>
      <c r="T25" s="251"/>
      <c r="U25" s="251"/>
      <c r="V25" s="251"/>
      <c r="W25" s="251"/>
      <c r="X25" s="251"/>
      <c r="Y25" s="251"/>
      <c r="Z25" s="251"/>
      <c r="AA25" s="251"/>
      <c r="AB25" s="251"/>
      <c r="AC25" s="251"/>
      <c r="AD25" s="251"/>
      <c r="AE25" s="251"/>
      <c r="AF25" s="251"/>
      <c r="AG25" s="251"/>
      <c r="AH25" s="251"/>
      <c r="AI25" s="251"/>
      <c r="AJ25" s="251"/>
      <c r="AK25" s="251"/>
      <c r="AL25" s="251"/>
      <c r="AM25" s="251"/>
      <c r="AN25" s="251"/>
      <c r="AO25" s="251"/>
      <c r="AP25" s="251"/>
      <c r="AQ25" s="251"/>
      <c r="AR25" s="251"/>
      <c r="AS25" s="251"/>
      <c r="AT25" s="251"/>
      <c r="AU25" s="251"/>
      <c r="AV25" s="251"/>
      <c r="AW25" s="251"/>
      <c r="AX25" s="251"/>
      <c r="AY25" s="251"/>
      <c r="AZ25" s="251"/>
      <c r="BA25" s="251"/>
      <c r="BB25" s="251"/>
      <c r="BC25" s="251"/>
      <c r="BD25" s="251"/>
      <c r="BE25" s="252"/>
    </row>
    <row r="26" spans="1:61" ht="15" customHeight="1">
      <c r="A26" s="111"/>
      <c r="B26" s="106"/>
      <c r="C26" s="255" t="s">
        <v>512</v>
      </c>
      <c r="D26" s="255"/>
      <c r="E26" s="255"/>
      <c r="F26" s="255"/>
      <c r="G26" s="255"/>
      <c r="H26" s="255"/>
      <c r="I26" s="255"/>
      <c r="J26" s="255"/>
      <c r="K26" s="255"/>
      <c r="L26" s="255"/>
      <c r="M26" s="255"/>
      <c r="N26" s="255"/>
      <c r="O26" s="255"/>
      <c r="P26" s="255"/>
      <c r="Q26" s="255"/>
      <c r="R26" s="255"/>
      <c r="S26" s="255"/>
      <c r="T26" s="255"/>
      <c r="U26" s="255"/>
      <c r="V26" s="255"/>
      <c r="W26" s="255"/>
      <c r="X26" s="255"/>
      <c r="Y26" s="255"/>
      <c r="Z26" s="255"/>
      <c r="AA26" s="255"/>
      <c r="AB26" s="255"/>
      <c r="AC26" s="255"/>
      <c r="AD26" s="255"/>
      <c r="AE26" s="255"/>
      <c r="AF26" s="255"/>
      <c r="AG26" s="255"/>
      <c r="AH26" s="255"/>
      <c r="AI26" s="255"/>
      <c r="AJ26" s="255"/>
      <c r="AK26" s="255"/>
      <c r="AL26" s="255"/>
      <c r="AM26" s="255"/>
      <c r="AN26" s="255"/>
      <c r="AO26" s="255"/>
      <c r="AP26" s="255"/>
      <c r="AQ26" s="255"/>
      <c r="AR26" s="255"/>
      <c r="AS26" s="255"/>
      <c r="AT26" s="255"/>
      <c r="AU26" s="255"/>
      <c r="AV26" s="255"/>
      <c r="AW26" s="255"/>
      <c r="AX26" s="255"/>
      <c r="AY26" s="255"/>
      <c r="AZ26" s="255"/>
      <c r="BA26" s="255"/>
      <c r="BB26" s="255"/>
      <c r="BC26" s="255"/>
      <c r="BD26" s="255"/>
      <c r="BE26" s="256"/>
    </row>
    <row r="27" spans="1:61" ht="15" customHeight="1" thickBot="1">
      <c r="A27" s="111"/>
      <c r="B27" s="39"/>
      <c r="C27" s="103"/>
      <c r="D27" s="103"/>
      <c r="E27" s="103"/>
      <c r="F27" s="103"/>
      <c r="G27" s="103"/>
      <c r="H27" s="103"/>
      <c r="I27" s="103"/>
      <c r="J27" s="103"/>
      <c r="K27" s="103"/>
      <c r="L27" s="103"/>
      <c r="M27" s="103"/>
      <c r="N27" s="103"/>
      <c r="O27" s="103"/>
      <c r="P27" s="103"/>
      <c r="Q27" s="103"/>
      <c r="R27" s="103"/>
      <c r="S27" s="103"/>
      <c r="T27" s="103"/>
      <c r="U27" s="103"/>
      <c r="V27" s="103"/>
      <c r="W27" s="103"/>
      <c r="X27" s="103"/>
      <c r="Y27" s="103"/>
      <c r="Z27" s="103"/>
      <c r="AA27" s="103"/>
      <c r="AB27" s="103"/>
      <c r="AC27" s="103"/>
      <c r="AD27" s="103"/>
      <c r="AE27" s="103"/>
      <c r="AF27" s="103"/>
      <c r="AG27" s="103"/>
      <c r="AH27" s="103"/>
      <c r="AI27" s="103"/>
      <c r="AJ27" s="103"/>
      <c r="AK27" s="103"/>
      <c r="AL27" s="103"/>
      <c r="AM27" s="103"/>
      <c r="AN27" s="103"/>
      <c r="AO27" s="103"/>
      <c r="AP27" s="103"/>
      <c r="AQ27" s="103"/>
      <c r="AR27" s="103"/>
      <c r="AS27" s="103"/>
      <c r="AT27" s="103"/>
      <c r="AU27" s="103"/>
      <c r="AV27" s="103"/>
      <c r="AW27" s="103"/>
      <c r="AX27" s="103"/>
      <c r="AY27" s="103"/>
    </row>
    <row r="28" spans="1:61" ht="15" customHeight="1">
      <c r="A28" s="107"/>
      <c r="B28" s="259" t="s">
        <v>196</v>
      </c>
      <c r="C28" s="244" t="s">
        <v>450</v>
      </c>
      <c r="D28" s="244"/>
      <c r="E28" s="244"/>
      <c r="F28" s="244" t="s">
        <v>451</v>
      </c>
      <c r="G28" s="244"/>
      <c r="H28" s="244"/>
      <c r="I28" s="244" t="s">
        <v>197</v>
      </c>
      <c r="J28" s="244"/>
      <c r="K28" s="244"/>
      <c r="L28" s="244" t="s">
        <v>198</v>
      </c>
      <c r="M28" s="244"/>
      <c r="N28" s="244"/>
      <c r="O28" s="244" t="s">
        <v>199</v>
      </c>
      <c r="P28" s="244"/>
      <c r="Q28" s="244"/>
      <c r="R28" s="244"/>
      <c r="S28" s="244" t="s">
        <v>200</v>
      </c>
      <c r="T28" s="244"/>
      <c r="U28" s="244"/>
      <c r="V28" s="244" t="s">
        <v>201</v>
      </c>
      <c r="W28" s="244"/>
      <c r="X28" s="244"/>
      <c r="Y28" s="244" t="s">
        <v>452</v>
      </c>
      <c r="Z28" s="244"/>
      <c r="AA28" s="244"/>
      <c r="AB28" s="244" t="s">
        <v>453</v>
      </c>
      <c r="AC28" s="244"/>
      <c r="AD28" s="244"/>
      <c r="AE28" s="244"/>
      <c r="AF28" s="244"/>
      <c r="AG28" s="244"/>
      <c r="AH28" s="244"/>
      <c r="AI28" s="244"/>
      <c r="AJ28" s="244"/>
      <c r="AK28" s="244"/>
      <c r="AL28" s="244"/>
      <c r="AM28" s="244"/>
      <c r="AN28" s="244"/>
      <c r="AO28" s="244"/>
      <c r="AP28" s="244"/>
      <c r="AQ28" s="244"/>
      <c r="AR28" s="244"/>
      <c r="AS28" s="244"/>
      <c r="AT28" s="244"/>
      <c r="AU28" s="244"/>
      <c r="AV28" s="244"/>
      <c r="AW28" s="244"/>
      <c r="AX28" s="244"/>
      <c r="AY28" s="244"/>
      <c r="AZ28" s="244"/>
      <c r="BA28" s="244"/>
      <c r="BB28" s="244"/>
      <c r="BC28" s="244"/>
      <c r="BD28" s="244"/>
      <c r="BE28" s="246"/>
      <c r="BF28" s="108"/>
      <c r="BG28" s="108"/>
      <c r="BH28" s="108"/>
      <c r="BI28" s="108"/>
    </row>
    <row r="29" spans="1:61" ht="15" customHeight="1">
      <c r="A29" s="107"/>
      <c r="B29" s="260"/>
      <c r="C29" s="245"/>
      <c r="D29" s="245"/>
      <c r="E29" s="245"/>
      <c r="F29" s="245"/>
      <c r="G29" s="245"/>
      <c r="H29" s="245"/>
      <c r="I29" s="245"/>
      <c r="J29" s="245"/>
      <c r="K29" s="245"/>
      <c r="L29" s="245"/>
      <c r="M29" s="245"/>
      <c r="N29" s="245"/>
      <c r="O29" s="245"/>
      <c r="P29" s="245"/>
      <c r="Q29" s="245"/>
      <c r="R29" s="245"/>
      <c r="S29" s="245"/>
      <c r="T29" s="245"/>
      <c r="U29" s="245"/>
      <c r="V29" s="245"/>
      <c r="W29" s="245"/>
      <c r="X29" s="245"/>
      <c r="Y29" s="245"/>
      <c r="Z29" s="245"/>
      <c r="AA29" s="245"/>
      <c r="AB29" s="245" t="s">
        <v>454</v>
      </c>
      <c r="AC29" s="245"/>
      <c r="AD29" s="245"/>
      <c r="AE29" s="245"/>
      <c r="AF29" s="245"/>
      <c r="AG29" s="245"/>
      <c r="AH29" s="245"/>
      <c r="AI29" s="245"/>
      <c r="AJ29" s="245" t="s">
        <v>455</v>
      </c>
      <c r="AK29" s="245"/>
      <c r="AL29" s="245"/>
      <c r="AM29" s="245"/>
      <c r="AN29" s="245"/>
      <c r="AO29" s="245"/>
      <c r="AP29" s="245"/>
      <c r="AQ29" s="245"/>
      <c r="AR29" s="245" t="s">
        <v>456</v>
      </c>
      <c r="AS29" s="245"/>
      <c r="AT29" s="245"/>
      <c r="AU29" s="245"/>
      <c r="AV29" s="245"/>
      <c r="AW29" s="245"/>
      <c r="AX29" s="245"/>
      <c r="AY29" s="245"/>
      <c r="AZ29" s="245" t="s">
        <v>457</v>
      </c>
      <c r="BA29" s="245"/>
      <c r="BB29" s="245"/>
      <c r="BC29" s="245"/>
      <c r="BD29" s="245"/>
      <c r="BE29" s="266"/>
      <c r="BF29" s="108"/>
      <c r="BG29" s="108"/>
      <c r="BH29" s="108"/>
      <c r="BI29" s="108"/>
    </row>
    <row r="30" spans="1:61" ht="24" customHeight="1">
      <c r="A30" s="107"/>
      <c r="B30" s="260"/>
      <c r="C30" s="245"/>
      <c r="D30" s="245"/>
      <c r="E30" s="245"/>
      <c r="F30" s="245"/>
      <c r="G30" s="245"/>
      <c r="H30" s="245"/>
      <c r="I30" s="245"/>
      <c r="J30" s="245"/>
      <c r="K30" s="245"/>
      <c r="L30" s="245"/>
      <c r="M30" s="245"/>
      <c r="N30" s="245"/>
      <c r="O30" s="245"/>
      <c r="P30" s="245"/>
      <c r="Q30" s="245"/>
      <c r="R30" s="245"/>
      <c r="S30" s="245"/>
      <c r="T30" s="245"/>
      <c r="U30" s="245"/>
      <c r="V30" s="245"/>
      <c r="W30" s="245"/>
      <c r="X30" s="245"/>
      <c r="Y30" s="245"/>
      <c r="Z30" s="245"/>
      <c r="AA30" s="245"/>
      <c r="AB30" s="245" t="s">
        <v>458</v>
      </c>
      <c r="AC30" s="245"/>
      <c r="AD30" s="245"/>
      <c r="AE30" s="245"/>
      <c r="AF30" s="245" t="s">
        <v>459</v>
      </c>
      <c r="AG30" s="245"/>
      <c r="AH30" s="245"/>
      <c r="AI30" s="245"/>
      <c r="AJ30" s="245" t="s">
        <v>458</v>
      </c>
      <c r="AK30" s="245"/>
      <c r="AL30" s="245"/>
      <c r="AM30" s="245"/>
      <c r="AN30" s="245" t="s">
        <v>459</v>
      </c>
      <c r="AO30" s="245"/>
      <c r="AP30" s="245"/>
      <c r="AQ30" s="245"/>
      <c r="AR30" s="245" t="s">
        <v>458</v>
      </c>
      <c r="AS30" s="245"/>
      <c r="AT30" s="245"/>
      <c r="AU30" s="245"/>
      <c r="AV30" s="245" t="s">
        <v>459</v>
      </c>
      <c r="AW30" s="245"/>
      <c r="AX30" s="245"/>
      <c r="AY30" s="245"/>
      <c r="AZ30" s="245"/>
      <c r="BA30" s="245"/>
      <c r="BB30" s="245"/>
      <c r="BC30" s="245"/>
      <c r="BD30" s="245"/>
      <c r="BE30" s="266"/>
      <c r="BF30" s="108"/>
      <c r="BG30" s="108"/>
      <c r="BH30" s="108"/>
      <c r="BI30" s="108"/>
    </row>
    <row r="31" spans="1:61" ht="48" customHeight="1">
      <c r="A31" s="109"/>
      <c r="B31" s="110" t="s">
        <v>460</v>
      </c>
      <c r="C31" s="247" t="s">
        <v>461</v>
      </c>
      <c r="D31" s="247"/>
      <c r="E31" s="247"/>
      <c r="F31" s="247" t="s">
        <v>462</v>
      </c>
      <c r="G31" s="247"/>
      <c r="H31" s="247"/>
      <c r="I31" s="247" t="s">
        <v>463</v>
      </c>
      <c r="J31" s="247"/>
      <c r="K31" s="247"/>
      <c r="L31" s="247" t="s">
        <v>464</v>
      </c>
      <c r="M31" s="247"/>
      <c r="N31" s="247"/>
      <c r="O31" s="247" t="s">
        <v>202</v>
      </c>
      <c r="P31" s="247"/>
      <c r="Q31" s="247"/>
      <c r="R31" s="247"/>
      <c r="S31" s="247" t="s">
        <v>465</v>
      </c>
      <c r="T31" s="247"/>
      <c r="U31" s="247"/>
      <c r="V31" s="248" t="s">
        <v>466</v>
      </c>
      <c r="W31" s="249"/>
      <c r="X31" s="249"/>
      <c r="Y31" s="247" t="s">
        <v>467</v>
      </c>
      <c r="Z31" s="247"/>
      <c r="AA31" s="247"/>
      <c r="AB31" s="250" t="s">
        <v>468</v>
      </c>
      <c r="AC31" s="250"/>
      <c r="AD31" s="250"/>
      <c r="AE31" s="250"/>
      <c r="AF31" s="250" t="s">
        <v>469</v>
      </c>
      <c r="AG31" s="250"/>
      <c r="AH31" s="250"/>
      <c r="AI31" s="250"/>
      <c r="AJ31" s="250" t="s">
        <v>470</v>
      </c>
      <c r="AK31" s="250"/>
      <c r="AL31" s="250"/>
      <c r="AM31" s="250"/>
      <c r="AN31" s="250" t="s">
        <v>471</v>
      </c>
      <c r="AO31" s="250"/>
      <c r="AP31" s="250"/>
      <c r="AQ31" s="250"/>
      <c r="AR31" s="250" t="s">
        <v>468</v>
      </c>
      <c r="AS31" s="250"/>
      <c r="AT31" s="250"/>
      <c r="AU31" s="250"/>
      <c r="AV31" s="250" t="s">
        <v>472</v>
      </c>
      <c r="AW31" s="250"/>
      <c r="AX31" s="250"/>
      <c r="AY31" s="250"/>
      <c r="AZ31" s="250"/>
      <c r="BA31" s="250"/>
      <c r="BB31" s="250"/>
      <c r="BC31" s="250"/>
      <c r="BD31" s="250"/>
      <c r="BE31" s="257"/>
      <c r="BF31" s="111"/>
      <c r="BG31" s="111"/>
      <c r="BH31" s="111"/>
      <c r="BI31" s="111"/>
    </row>
    <row r="32" spans="1:61" ht="15" customHeight="1">
      <c r="B32" s="112" t="s">
        <v>51</v>
      </c>
      <c r="C32" s="237"/>
      <c r="D32" s="237"/>
      <c r="E32" s="237"/>
      <c r="F32" s="237"/>
      <c r="G32" s="237"/>
      <c r="H32" s="237"/>
      <c r="I32" s="237"/>
      <c r="J32" s="237"/>
      <c r="K32" s="237"/>
      <c r="L32" s="237"/>
      <c r="M32" s="237"/>
      <c r="N32" s="237"/>
      <c r="O32" s="237"/>
      <c r="P32" s="237"/>
      <c r="Q32" s="237"/>
      <c r="R32" s="237"/>
      <c r="S32" s="237"/>
      <c r="T32" s="237"/>
      <c r="U32" s="237"/>
      <c r="V32" s="237"/>
      <c r="W32" s="237"/>
      <c r="X32" s="237"/>
      <c r="Y32" s="237"/>
      <c r="Z32" s="237"/>
      <c r="AA32" s="237"/>
      <c r="AB32" s="237"/>
      <c r="AC32" s="237"/>
      <c r="AD32" s="237"/>
      <c r="AE32" s="237"/>
      <c r="AF32" s="237"/>
      <c r="AG32" s="237"/>
      <c r="AH32" s="237"/>
      <c r="AI32" s="237"/>
      <c r="AJ32" s="237"/>
      <c r="AK32" s="237"/>
      <c r="AL32" s="237"/>
      <c r="AM32" s="237"/>
      <c r="AN32" s="237"/>
      <c r="AO32" s="237"/>
      <c r="AP32" s="237"/>
      <c r="AQ32" s="237"/>
      <c r="AR32" s="237"/>
      <c r="AS32" s="237"/>
      <c r="AT32" s="237"/>
      <c r="AU32" s="237"/>
      <c r="AV32" s="237"/>
      <c r="AW32" s="237"/>
      <c r="AX32" s="237"/>
      <c r="AY32" s="237"/>
      <c r="AZ32" s="237"/>
      <c r="BA32" s="237"/>
      <c r="BB32" s="237"/>
      <c r="BC32" s="237"/>
      <c r="BD32" s="237"/>
      <c r="BE32" s="238"/>
      <c r="BG32">
        <v>1</v>
      </c>
      <c r="BH32" t="s">
        <v>471</v>
      </c>
    </row>
    <row r="33" spans="2:60" ht="15" customHeight="1">
      <c r="B33" s="112" t="s">
        <v>52</v>
      </c>
      <c r="C33" s="237"/>
      <c r="D33" s="237"/>
      <c r="E33" s="237"/>
      <c r="F33" s="237"/>
      <c r="G33" s="237"/>
      <c r="H33" s="237"/>
      <c r="I33" s="237"/>
      <c r="J33" s="237"/>
      <c r="K33" s="237"/>
      <c r="L33" s="237"/>
      <c r="M33" s="237"/>
      <c r="N33" s="237"/>
      <c r="O33" s="237"/>
      <c r="P33" s="237"/>
      <c r="Q33" s="237"/>
      <c r="R33" s="237"/>
      <c r="S33" s="237"/>
      <c r="T33" s="237"/>
      <c r="U33" s="237"/>
      <c r="V33" s="237"/>
      <c r="W33" s="237"/>
      <c r="X33" s="237"/>
      <c r="Y33" s="237"/>
      <c r="Z33" s="237"/>
      <c r="AA33" s="237"/>
      <c r="AB33" s="237"/>
      <c r="AC33" s="237"/>
      <c r="AD33" s="237"/>
      <c r="AE33" s="237"/>
      <c r="AF33" s="237"/>
      <c r="AG33" s="237"/>
      <c r="AH33" s="237"/>
      <c r="AI33" s="237"/>
      <c r="AJ33" s="237"/>
      <c r="AK33" s="237"/>
      <c r="AL33" s="237"/>
      <c r="AM33" s="237"/>
      <c r="AN33" s="237"/>
      <c r="AO33" s="237"/>
      <c r="AP33" s="237"/>
      <c r="AQ33" s="237"/>
      <c r="AR33" s="237"/>
      <c r="AS33" s="237"/>
      <c r="AT33" s="237"/>
      <c r="AU33" s="237"/>
      <c r="AV33" s="237"/>
      <c r="AW33" s="237"/>
      <c r="AX33" s="237"/>
      <c r="AY33" s="237"/>
      <c r="AZ33" s="237"/>
      <c r="BA33" s="237"/>
      <c r="BB33" s="237"/>
      <c r="BC33" s="237"/>
      <c r="BD33" s="237"/>
      <c r="BE33" s="238"/>
      <c r="BG33">
        <v>2</v>
      </c>
      <c r="BH33" t="s">
        <v>473</v>
      </c>
    </row>
    <row r="34" spans="2:60" ht="15" customHeight="1">
      <c r="B34" s="112" t="s">
        <v>53</v>
      </c>
      <c r="C34" s="237"/>
      <c r="D34" s="237"/>
      <c r="E34" s="237"/>
      <c r="F34" s="237"/>
      <c r="G34" s="237"/>
      <c r="H34" s="237"/>
      <c r="I34" s="237"/>
      <c r="J34" s="237"/>
      <c r="K34" s="237"/>
      <c r="L34" s="237"/>
      <c r="M34" s="237"/>
      <c r="N34" s="237"/>
      <c r="O34" s="237"/>
      <c r="P34" s="237"/>
      <c r="Q34" s="237"/>
      <c r="R34" s="237"/>
      <c r="S34" s="237"/>
      <c r="T34" s="237"/>
      <c r="U34" s="237"/>
      <c r="V34" s="237"/>
      <c r="W34" s="237"/>
      <c r="X34" s="237"/>
      <c r="Y34" s="237"/>
      <c r="Z34" s="237"/>
      <c r="AA34" s="237"/>
      <c r="AB34" s="237"/>
      <c r="AC34" s="237"/>
      <c r="AD34" s="237"/>
      <c r="AE34" s="237"/>
      <c r="AF34" s="237"/>
      <c r="AG34" s="237"/>
      <c r="AH34" s="237"/>
      <c r="AI34" s="237"/>
      <c r="AJ34" s="237"/>
      <c r="AK34" s="237"/>
      <c r="AL34" s="237"/>
      <c r="AM34" s="237"/>
      <c r="AN34" s="237"/>
      <c r="AO34" s="237"/>
      <c r="AP34" s="237"/>
      <c r="AQ34" s="237"/>
      <c r="AR34" s="237"/>
      <c r="AS34" s="237"/>
      <c r="AT34" s="237"/>
      <c r="AU34" s="237"/>
      <c r="AV34" s="237"/>
      <c r="AW34" s="237"/>
      <c r="AX34" s="237"/>
      <c r="AY34" s="237"/>
      <c r="AZ34" s="241"/>
      <c r="BA34" s="242"/>
      <c r="BB34" s="237"/>
      <c r="BC34" s="237"/>
      <c r="BD34" s="242"/>
      <c r="BE34" s="243"/>
      <c r="BG34">
        <v>3</v>
      </c>
      <c r="BH34" t="s">
        <v>469</v>
      </c>
    </row>
    <row r="35" spans="2:60" ht="15" customHeight="1">
      <c r="B35" s="112" t="s">
        <v>54</v>
      </c>
      <c r="C35" s="237"/>
      <c r="D35" s="237"/>
      <c r="E35" s="237"/>
      <c r="F35" s="237"/>
      <c r="G35" s="237"/>
      <c r="H35" s="237"/>
      <c r="I35" s="237"/>
      <c r="J35" s="237"/>
      <c r="K35" s="237"/>
      <c r="L35" s="237"/>
      <c r="M35" s="237"/>
      <c r="N35" s="237"/>
      <c r="O35" s="237"/>
      <c r="P35" s="237"/>
      <c r="Q35" s="237"/>
      <c r="R35" s="237"/>
      <c r="S35" s="237"/>
      <c r="T35" s="237"/>
      <c r="U35" s="237"/>
      <c r="V35" s="237"/>
      <c r="W35" s="237"/>
      <c r="X35" s="237"/>
      <c r="Y35" s="237"/>
      <c r="Z35" s="237"/>
      <c r="AA35" s="237"/>
      <c r="AB35" s="237"/>
      <c r="AC35" s="237"/>
      <c r="AD35" s="237"/>
      <c r="AE35" s="237"/>
      <c r="AF35" s="237"/>
      <c r="AG35" s="237"/>
      <c r="AH35" s="237"/>
      <c r="AI35" s="237"/>
      <c r="AJ35" s="237"/>
      <c r="AK35" s="237"/>
      <c r="AL35" s="237"/>
      <c r="AM35" s="237"/>
      <c r="AN35" s="237"/>
      <c r="AO35" s="237"/>
      <c r="AP35" s="237"/>
      <c r="AQ35" s="237"/>
      <c r="AR35" s="237"/>
      <c r="AS35" s="237"/>
      <c r="AT35" s="237"/>
      <c r="AU35" s="237"/>
      <c r="AV35" s="237"/>
      <c r="AW35" s="237"/>
      <c r="AX35" s="237"/>
      <c r="AY35" s="237"/>
      <c r="AZ35" s="237"/>
      <c r="BA35" s="237"/>
      <c r="BB35" s="237"/>
      <c r="BC35" s="237"/>
      <c r="BD35" s="237"/>
      <c r="BE35" s="238"/>
      <c r="BG35">
        <v>4</v>
      </c>
      <c r="BH35" t="s">
        <v>474</v>
      </c>
    </row>
    <row r="36" spans="2:60" ht="15" customHeight="1">
      <c r="B36" s="112" t="s">
        <v>55</v>
      </c>
      <c r="C36" s="237"/>
      <c r="D36" s="237"/>
      <c r="E36" s="237"/>
      <c r="F36" s="237"/>
      <c r="G36" s="237"/>
      <c r="H36" s="237"/>
      <c r="I36" s="237"/>
      <c r="J36" s="237"/>
      <c r="K36" s="237"/>
      <c r="L36" s="237"/>
      <c r="M36" s="237"/>
      <c r="N36" s="237"/>
      <c r="O36" s="237"/>
      <c r="P36" s="237"/>
      <c r="Q36" s="237"/>
      <c r="R36" s="237"/>
      <c r="S36" s="237"/>
      <c r="T36" s="237"/>
      <c r="U36" s="237"/>
      <c r="V36" s="237"/>
      <c r="W36" s="237"/>
      <c r="X36" s="237"/>
      <c r="Y36" s="237"/>
      <c r="Z36" s="237"/>
      <c r="AA36" s="237"/>
      <c r="AB36" s="237"/>
      <c r="AC36" s="237"/>
      <c r="AD36" s="237"/>
      <c r="AE36" s="237"/>
      <c r="AF36" s="237"/>
      <c r="AG36" s="237"/>
      <c r="AH36" s="237"/>
      <c r="AI36" s="237"/>
      <c r="AJ36" s="237"/>
      <c r="AK36" s="237"/>
      <c r="AL36" s="237"/>
      <c r="AM36" s="237"/>
      <c r="AN36" s="237"/>
      <c r="AO36" s="237"/>
      <c r="AP36" s="237"/>
      <c r="AQ36" s="237"/>
      <c r="AR36" s="237"/>
      <c r="AS36" s="237"/>
      <c r="AT36" s="237"/>
      <c r="AU36" s="237"/>
      <c r="AV36" s="237"/>
      <c r="AW36" s="237"/>
      <c r="AX36" s="237"/>
      <c r="AY36" s="237"/>
      <c r="AZ36" s="237"/>
      <c r="BA36" s="237"/>
      <c r="BB36" s="237"/>
      <c r="BC36" s="237"/>
      <c r="BD36" s="237"/>
      <c r="BE36" s="238"/>
      <c r="BG36">
        <v>5</v>
      </c>
      <c r="BH36" t="s">
        <v>475</v>
      </c>
    </row>
    <row r="37" spans="2:60" ht="15" customHeight="1">
      <c r="B37" s="112" t="s">
        <v>56</v>
      </c>
      <c r="C37" s="237"/>
      <c r="D37" s="237"/>
      <c r="E37" s="237"/>
      <c r="F37" s="237"/>
      <c r="G37" s="237"/>
      <c r="H37" s="237"/>
      <c r="I37" s="237"/>
      <c r="J37" s="237"/>
      <c r="K37" s="237"/>
      <c r="L37" s="237"/>
      <c r="M37" s="237"/>
      <c r="N37" s="237"/>
      <c r="O37" s="237"/>
      <c r="P37" s="237"/>
      <c r="Q37" s="237"/>
      <c r="R37" s="237"/>
      <c r="S37" s="237"/>
      <c r="T37" s="237"/>
      <c r="U37" s="237"/>
      <c r="V37" s="237"/>
      <c r="W37" s="237"/>
      <c r="X37" s="237"/>
      <c r="Y37" s="237"/>
      <c r="Z37" s="237"/>
      <c r="AA37" s="237"/>
      <c r="AB37" s="237"/>
      <c r="AC37" s="237"/>
      <c r="AD37" s="237"/>
      <c r="AE37" s="237"/>
      <c r="AF37" s="237"/>
      <c r="AG37" s="237"/>
      <c r="AH37" s="237"/>
      <c r="AI37" s="237"/>
      <c r="AJ37" s="237"/>
      <c r="AK37" s="237"/>
      <c r="AL37" s="237"/>
      <c r="AM37" s="237"/>
      <c r="AN37" s="237"/>
      <c r="AO37" s="237"/>
      <c r="AP37" s="237"/>
      <c r="AQ37" s="237"/>
      <c r="AR37" s="237"/>
      <c r="AS37" s="237"/>
      <c r="AT37" s="237"/>
      <c r="AU37" s="237"/>
      <c r="AV37" s="237"/>
      <c r="AW37" s="237"/>
      <c r="AX37" s="237"/>
      <c r="AY37" s="237"/>
      <c r="AZ37" s="237"/>
      <c r="BA37" s="237"/>
      <c r="BB37" s="237"/>
      <c r="BC37" s="237"/>
      <c r="BD37" s="237"/>
      <c r="BE37" s="238"/>
      <c r="BG37">
        <v>6</v>
      </c>
      <c r="BH37" t="s">
        <v>476</v>
      </c>
    </row>
    <row r="38" spans="2:60" ht="15" customHeight="1">
      <c r="B38" s="112" t="s">
        <v>57</v>
      </c>
      <c r="C38" s="237"/>
      <c r="D38" s="237"/>
      <c r="E38" s="237"/>
      <c r="F38" s="237"/>
      <c r="G38" s="237"/>
      <c r="H38" s="237"/>
      <c r="I38" s="237"/>
      <c r="J38" s="237"/>
      <c r="K38" s="237"/>
      <c r="L38" s="237"/>
      <c r="M38" s="237"/>
      <c r="N38" s="237"/>
      <c r="O38" s="237"/>
      <c r="P38" s="237"/>
      <c r="Q38" s="237"/>
      <c r="R38" s="237"/>
      <c r="S38" s="237"/>
      <c r="T38" s="237"/>
      <c r="U38" s="237"/>
      <c r="V38" s="237"/>
      <c r="W38" s="237"/>
      <c r="X38" s="237"/>
      <c r="Y38" s="237"/>
      <c r="Z38" s="237"/>
      <c r="AA38" s="237"/>
      <c r="AB38" s="237"/>
      <c r="AC38" s="237"/>
      <c r="AD38" s="237"/>
      <c r="AE38" s="237"/>
      <c r="AF38" s="237"/>
      <c r="AG38" s="237"/>
      <c r="AH38" s="237"/>
      <c r="AI38" s="237"/>
      <c r="AJ38" s="237"/>
      <c r="AK38" s="237"/>
      <c r="AL38" s="237"/>
      <c r="AM38" s="237"/>
      <c r="AN38" s="237"/>
      <c r="AO38" s="237"/>
      <c r="AP38" s="237"/>
      <c r="AQ38" s="237"/>
      <c r="AR38" s="237"/>
      <c r="AS38" s="237"/>
      <c r="AT38" s="237"/>
      <c r="AU38" s="237"/>
      <c r="AV38" s="237"/>
      <c r="AW38" s="237"/>
      <c r="AX38" s="237"/>
      <c r="AY38" s="237"/>
      <c r="AZ38" s="237"/>
      <c r="BA38" s="237"/>
      <c r="BB38" s="237"/>
      <c r="BC38" s="237"/>
      <c r="BD38" s="237"/>
      <c r="BE38" s="238"/>
      <c r="BG38">
        <v>7</v>
      </c>
      <c r="BH38" t="s">
        <v>477</v>
      </c>
    </row>
    <row r="39" spans="2:60" ht="15" customHeight="1">
      <c r="B39" s="112" t="s">
        <v>58</v>
      </c>
      <c r="C39" s="237"/>
      <c r="D39" s="237"/>
      <c r="E39" s="237"/>
      <c r="F39" s="237"/>
      <c r="G39" s="237"/>
      <c r="H39" s="237"/>
      <c r="I39" s="237"/>
      <c r="J39" s="237"/>
      <c r="K39" s="237"/>
      <c r="L39" s="237"/>
      <c r="M39" s="237"/>
      <c r="N39" s="237"/>
      <c r="O39" s="237"/>
      <c r="P39" s="237"/>
      <c r="Q39" s="237"/>
      <c r="R39" s="237"/>
      <c r="S39" s="237"/>
      <c r="T39" s="237"/>
      <c r="U39" s="237"/>
      <c r="V39" s="237"/>
      <c r="W39" s="237"/>
      <c r="X39" s="237"/>
      <c r="Y39" s="237"/>
      <c r="Z39" s="237"/>
      <c r="AA39" s="237"/>
      <c r="AB39" s="237"/>
      <c r="AC39" s="237"/>
      <c r="AD39" s="237"/>
      <c r="AE39" s="237"/>
      <c r="AF39" s="237"/>
      <c r="AG39" s="237"/>
      <c r="AH39" s="237"/>
      <c r="AI39" s="237"/>
      <c r="AJ39" s="237"/>
      <c r="AK39" s="237"/>
      <c r="AL39" s="237"/>
      <c r="AM39" s="237"/>
      <c r="AN39" s="237"/>
      <c r="AO39" s="237"/>
      <c r="AP39" s="237"/>
      <c r="AQ39" s="237"/>
      <c r="AR39" s="237"/>
      <c r="AS39" s="237"/>
      <c r="AT39" s="237"/>
      <c r="AU39" s="237"/>
      <c r="AV39" s="237"/>
      <c r="AW39" s="237"/>
      <c r="AX39" s="237"/>
      <c r="AY39" s="237"/>
      <c r="AZ39" s="237"/>
      <c r="BA39" s="237"/>
      <c r="BB39" s="237"/>
      <c r="BC39" s="237"/>
      <c r="BD39" s="237"/>
      <c r="BE39" s="238"/>
      <c r="BG39">
        <v>8</v>
      </c>
      <c r="BH39" t="s">
        <v>478</v>
      </c>
    </row>
    <row r="40" spans="2:60" ht="15" customHeight="1">
      <c r="B40" s="112" t="s">
        <v>59</v>
      </c>
      <c r="C40" s="237"/>
      <c r="D40" s="237"/>
      <c r="E40" s="237"/>
      <c r="F40" s="237"/>
      <c r="G40" s="237"/>
      <c r="H40" s="237"/>
      <c r="I40" s="237"/>
      <c r="J40" s="237"/>
      <c r="K40" s="237"/>
      <c r="L40" s="237"/>
      <c r="M40" s="237"/>
      <c r="N40" s="237"/>
      <c r="O40" s="237"/>
      <c r="P40" s="237"/>
      <c r="Q40" s="237"/>
      <c r="R40" s="237"/>
      <c r="S40" s="237"/>
      <c r="T40" s="237"/>
      <c r="U40" s="237"/>
      <c r="V40" s="237"/>
      <c r="W40" s="237"/>
      <c r="X40" s="237"/>
      <c r="Y40" s="237"/>
      <c r="Z40" s="237"/>
      <c r="AA40" s="237"/>
      <c r="AB40" s="237"/>
      <c r="AC40" s="237"/>
      <c r="AD40" s="237"/>
      <c r="AE40" s="237"/>
      <c r="AF40" s="237"/>
      <c r="AG40" s="237"/>
      <c r="AH40" s="237"/>
      <c r="AI40" s="237"/>
      <c r="AJ40" s="237"/>
      <c r="AK40" s="237"/>
      <c r="AL40" s="237"/>
      <c r="AM40" s="237"/>
      <c r="AN40" s="237"/>
      <c r="AO40" s="237"/>
      <c r="AP40" s="237"/>
      <c r="AQ40" s="237"/>
      <c r="AR40" s="237"/>
      <c r="AS40" s="237"/>
      <c r="AT40" s="237"/>
      <c r="AU40" s="237"/>
      <c r="AV40" s="237"/>
      <c r="AW40" s="237"/>
      <c r="AX40" s="237"/>
      <c r="AY40" s="237"/>
      <c r="AZ40" s="237"/>
      <c r="BA40" s="237"/>
      <c r="BB40" s="237"/>
      <c r="BC40" s="237"/>
      <c r="BD40" s="237"/>
      <c r="BE40" s="238"/>
      <c r="BG40">
        <v>9</v>
      </c>
      <c r="BH40" t="s">
        <v>479</v>
      </c>
    </row>
    <row r="41" spans="2:60" ht="15" customHeight="1">
      <c r="B41" s="112" t="s">
        <v>60</v>
      </c>
      <c r="C41" s="237"/>
      <c r="D41" s="237"/>
      <c r="E41" s="237"/>
      <c r="F41" s="237"/>
      <c r="G41" s="237"/>
      <c r="H41" s="237"/>
      <c r="I41" s="237"/>
      <c r="J41" s="237"/>
      <c r="K41" s="237"/>
      <c r="L41" s="237"/>
      <c r="M41" s="237"/>
      <c r="N41" s="237"/>
      <c r="O41" s="237"/>
      <c r="P41" s="237"/>
      <c r="Q41" s="237"/>
      <c r="R41" s="237"/>
      <c r="S41" s="237"/>
      <c r="T41" s="237"/>
      <c r="U41" s="237"/>
      <c r="V41" s="237"/>
      <c r="W41" s="237"/>
      <c r="X41" s="237"/>
      <c r="Y41" s="237"/>
      <c r="Z41" s="237"/>
      <c r="AA41" s="237"/>
      <c r="AB41" s="237"/>
      <c r="AC41" s="237"/>
      <c r="AD41" s="237"/>
      <c r="AE41" s="237"/>
      <c r="AF41" s="237"/>
      <c r="AG41" s="237"/>
      <c r="AH41" s="237"/>
      <c r="AI41" s="237"/>
      <c r="AJ41" s="237"/>
      <c r="AK41" s="237"/>
      <c r="AL41" s="237"/>
      <c r="AM41" s="237"/>
      <c r="AN41" s="237"/>
      <c r="AO41" s="237"/>
      <c r="AP41" s="237"/>
      <c r="AQ41" s="237"/>
      <c r="AR41" s="237"/>
      <c r="AS41" s="237"/>
      <c r="AT41" s="237"/>
      <c r="AU41" s="237"/>
      <c r="AV41" s="237"/>
      <c r="AW41" s="237"/>
      <c r="AX41" s="237"/>
      <c r="AY41" s="237"/>
      <c r="AZ41" s="237"/>
      <c r="BA41" s="237"/>
      <c r="BB41" s="237"/>
      <c r="BC41" s="237"/>
      <c r="BD41" s="237"/>
      <c r="BE41" s="238"/>
      <c r="BG41">
        <v>10</v>
      </c>
      <c r="BH41" t="s">
        <v>480</v>
      </c>
    </row>
    <row r="42" spans="2:60" ht="15" customHeight="1">
      <c r="B42" s="112" t="s">
        <v>61</v>
      </c>
      <c r="C42" s="237"/>
      <c r="D42" s="237"/>
      <c r="E42" s="237"/>
      <c r="F42" s="237"/>
      <c r="G42" s="237"/>
      <c r="H42" s="237"/>
      <c r="I42" s="237"/>
      <c r="J42" s="237"/>
      <c r="K42" s="237"/>
      <c r="L42" s="237"/>
      <c r="M42" s="237"/>
      <c r="N42" s="237"/>
      <c r="O42" s="237"/>
      <c r="P42" s="237"/>
      <c r="Q42" s="237"/>
      <c r="R42" s="237"/>
      <c r="S42" s="237"/>
      <c r="T42" s="237"/>
      <c r="U42" s="237"/>
      <c r="V42" s="237"/>
      <c r="W42" s="237"/>
      <c r="X42" s="237"/>
      <c r="Y42" s="237"/>
      <c r="Z42" s="237"/>
      <c r="AA42" s="237"/>
      <c r="AB42" s="237"/>
      <c r="AC42" s="237"/>
      <c r="AD42" s="237"/>
      <c r="AE42" s="237"/>
      <c r="AF42" s="237"/>
      <c r="AG42" s="237"/>
      <c r="AH42" s="237"/>
      <c r="AI42" s="237"/>
      <c r="AJ42" s="237"/>
      <c r="AK42" s="237"/>
      <c r="AL42" s="237"/>
      <c r="AM42" s="237"/>
      <c r="AN42" s="237"/>
      <c r="AO42" s="237"/>
      <c r="AP42" s="237"/>
      <c r="AQ42" s="237"/>
      <c r="AR42" s="237"/>
      <c r="AS42" s="237"/>
      <c r="AT42" s="237"/>
      <c r="AU42" s="237"/>
      <c r="AV42" s="237"/>
      <c r="AW42" s="237"/>
      <c r="AX42" s="237"/>
      <c r="AY42" s="237"/>
      <c r="AZ42" s="237"/>
      <c r="BA42" s="237"/>
      <c r="BB42" s="237"/>
      <c r="BC42" s="237"/>
      <c r="BD42" s="237"/>
      <c r="BE42" s="238"/>
    </row>
    <row r="43" spans="2:60" ht="15" customHeight="1">
      <c r="B43" s="112" t="s">
        <v>62</v>
      </c>
      <c r="C43" s="237"/>
      <c r="D43" s="237"/>
      <c r="E43" s="237"/>
      <c r="F43" s="237"/>
      <c r="G43" s="237"/>
      <c r="H43" s="237"/>
      <c r="I43" s="237"/>
      <c r="J43" s="237"/>
      <c r="K43" s="237"/>
      <c r="L43" s="237"/>
      <c r="M43" s="237"/>
      <c r="N43" s="237"/>
      <c r="O43" s="237"/>
      <c r="P43" s="237"/>
      <c r="Q43" s="237"/>
      <c r="R43" s="237"/>
      <c r="S43" s="237"/>
      <c r="T43" s="237"/>
      <c r="U43" s="237"/>
      <c r="V43" s="237"/>
      <c r="W43" s="237"/>
      <c r="X43" s="237"/>
      <c r="Y43" s="237"/>
      <c r="Z43" s="237"/>
      <c r="AA43" s="237"/>
      <c r="AB43" s="237"/>
      <c r="AC43" s="237"/>
      <c r="AD43" s="237"/>
      <c r="AE43" s="237"/>
      <c r="AF43" s="237"/>
      <c r="AG43" s="237"/>
      <c r="AH43" s="237"/>
      <c r="AI43" s="237"/>
      <c r="AJ43" s="237"/>
      <c r="AK43" s="237"/>
      <c r="AL43" s="237"/>
      <c r="AM43" s="237"/>
      <c r="AN43" s="237"/>
      <c r="AO43" s="237"/>
      <c r="AP43" s="237"/>
      <c r="AQ43" s="237"/>
      <c r="AR43" s="237"/>
      <c r="AS43" s="237"/>
      <c r="AT43" s="237"/>
      <c r="AU43" s="237"/>
      <c r="AV43" s="237"/>
      <c r="AW43" s="237"/>
      <c r="AX43" s="237"/>
      <c r="AY43" s="237"/>
      <c r="AZ43" s="237"/>
      <c r="BA43" s="237"/>
      <c r="BB43" s="237"/>
      <c r="BC43" s="237"/>
      <c r="BD43" s="237"/>
      <c r="BE43" s="238"/>
    </row>
    <row r="44" spans="2:60" ht="15" customHeight="1">
      <c r="B44" s="112" t="s">
        <v>63</v>
      </c>
      <c r="C44" s="237"/>
      <c r="D44" s="237"/>
      <c r="E44" s="237"/>
      <c r="F44" s="237"/>
      <c r="G44" s="237"/>
      <c r="H44" s="237"/>
      <c r="I44" s="237"/>
      <c r="J44" s="237"/>
      <c r="K44" s="237"/>
      <c r="L44" s="237"/>
      <c r="M44" s="237"/>
      <c r="N44" s="237"/>
      <c r="O44" s="237"/>
      <c r="P44" s="237"/>
      <c r="Q44" s="237"/>
      <c r="R44" s="237"/>
      <c r="S44" s="237"/>
      <c r="T44" s="237"/>
      <c r="U44" s="237"/>
      <c r="V44" s="237"/>
      <c r="W44" s="237"/>
      <c r="X44" s="237"/>
      <c r="Y44" s="237"/>
      <c r="Z44" s="237"/>
      <c r="AA44" s="237"/>
      <c r="AB44" s="237"/>
      <c r="AC44" s="237"/>
      <c r="AD44" s="237"/>
      <c r="AE44" s="237"/>
      <c r="AF44" s="237"/>
      <c r="AG44" s="237"/>
      <c r="AH44" s="237"/>
      <c r="AI44" s="237"/>
      <c r="AJ44" s="237"/>
      <c r="AK44" s="237"/>
      <c r="AL44" s="237"/>
      <c r="AM44" s="237"/>
      <c r="AN44" s="237"/>
      <c r="AO44" s="237"/>
      <c r="AP44" s="237"/>
      <c r="AQ44" s="237"/>
      <c r="AR44" s="237"/>
      <c r="AS44" s="237"/>
      <c r="AT44" s="237"/>
      <c r="AU44" s="237"/>
      <c r="AV44" s="237"/>
      <c r="AW44" s="237"/>
      <c r="AX44" s="237"/>
      <c r="AY44" s="237"/>
      <c r="AZ44" s="237"/>
      <c r="BA44" s="237"/>
      <c r="BB44" s="237"/>
      <c r="BC44" s="237"/>
      <c r="BD44" s="237"/>
      <c r="BE44" s="238"/>
    </row>
    <row r="45" spans="2:60" ht="15" customHeight="1">
      <c r="B45" s="112" t="s">
        <v>64</v>
      </c>
      <c r="C45" s="237"/>
      <c r="D45" s="237"/>
      <c r="E45" s="237"/>
      <c r="F45" s="237"/>
      <c r="G45" s="237"/>
      <c r="H45" s="237"/>
      <c r="I45" s="237"/>
      <c r="J45" s="237"/>
      <c r="K45" s="237"/>
      <c r="L45" s="237"/>
      <c r="M45" s="237"/>
      <c r="N45" s="237"/>
      <c r="O45" s="237"/>
      <c r="P45" s="237"/>
      <c r="Q45" s="237"/>
      <c r="R45" s="237"/>
      <c r="S45" s="237"/>
      <c r="T45" s="237"/>
      <c r="U45" s="237"/>
      <c r="V45" s="237"/>
      <c r="W45" s="237"/>
      <c r="X45" s="237"/>
      <c r="Y45" s="237"/>
      <c r="Z45" s="237"/>
      <c r="AA45" s="237"/>
      <c r="AB45" s="237"/>
      <c r="AC45" s="237"/>
      <c r="AD45" s="237"/>
      <c r="AE45" s="237"/>
      <c r="AF45" s="237"/>
      <c r="AG45" s="237"/>
      <c r="AH45" s="237"/>
      <c r="AI45" s="237"/>
      <c r="AJ45" s="237"/>
      <c r="AK45" s="237"/>
      <c r="AL45" s="237"/>
      <c r="AM45" s="237"/>
      <c r="AN45" s="237"/>
      <c r="AO45" s="237"/>
      <c r="AP45" s="237"/>
      <c r="AQ45" s="237"/>
      <c r="AR45" s="237"/>
      <c r="AS45" s="237"/>
      <c r="AT45" s="237"/>
      <c r="AU45" s="237"/>
      <c r="AV45" s="237"/>
      <c r="AW45" s="237"/>
      <c r="AX45" s="237"/>
      <c r="AY45" s="237"/>
      <c r="AZ45" s="237"/>
      <c r="BA45" s="237"/>
      <c r="BB45" s="237"/>
      <c r="BC45" s="237"/>
      <c r="BD45" s="237"/>
      <c r="BE45" s="238"/>
    </row>
    <row r="46" spans="2:60" ht="15" customHeight="1">
      <c r="B46" s="112" t="s">
        <v>65</v>
      </c>
      <c r="C46" s="237"/>
      <c r="D46" s="237"/>
      <c r="E46" s="237"/>
      <c r="F46" s="237"/>
      <c r="G46" s="237"/>
      <c r="H46" s="237"/>
      <c r="I46" s="237"/>
      <c r="J46" s="237"/>
      <c r="K46" s="237"/>
      <c r="L46" s="237"/>
      <c r="M46" s="237"/>
      <c r="N46" s="237"/>
      <c r="O46" s="237"/>
      <c r="P46" s="237"/>
      <c r="Q46" s="237"/>
      <c r="R46" s="237"/>
      <c r="S46" s="237"/>
      <c r="T46" s="237"/>
      <c r="U46" s="237"/>
      <c r="V46" s="237"/>
      <c r="W46" s="237"/>
      <c r="X46" s="237"/>
      <c r="Y46" s="237"/>
      <c r="Z46" s="237"/>
      <c r="AA46" s="237"/>
      <c r="AB46" s="237"/>
      <c r="AC46" s="237"/>
      <c r="AD46" s="237"/>
      <c r="AE46" s="237"/>
      <c r="AF46" s="237"/>
      <c r="AG46" s="237"/>
      <c r="AH46" s="237"/>
      <c r="AI46" s="237"/>
      <c r="AJ46" s="237"/>
      <c r="AK46" s="237"/>
      <c r="AL46" s="237"/>
      <c r="AM46" s="237"/>
      <c r="AN46" s="237"/>
      <c r="AO46" s="237"/>
      <c r="AP46" s="237"/>
      <c r="AQ46" s="237"/>
      <c r="AR46" s="237"/>
      <c r="AS46" s="237"/>
      <c r="AT46" s="237"/>
      <c r="AU46" s="237"/>
      <c r="AV46" s="237"/>
      <c r="AW46" s="237"/>
      <c r="AX46" s="237"/>
      <c r="AY46" s="237"/>
      <c r="AZ46" s="237"/>
      <c r="BA46" s="237"/>
      <c r="BB46" s="237"/>
      <c r="BC46" s="237"/>
      <c r="BD46" s="237"/>
      <c r="BE46" s="238"/>
    </row>
    <row r="47" spans="2:60" ht="15" customHeight="1">
      <c r="B47" s="112" t="s">
        <v>66</v>
      </c>
      <c r="C47" s="237"/>
      <c r="D47" s="237"/>
      <c r="E47" s="237"/>
      <c r="F47" s="237"/>
      <c r="G47" s="237"/>
      <c r="H47" s="237"/>
      <c r="I47" s="237"/>
      <c r="J47" s="237"/>
      <c r="K47" s="237"/>
      <c r="L47" s="237"/>
      <c r="M47" s="237"/>
      <c r="N47" s="237"/>
      <c r="O47" s="237"/>
      <c r="P47" s="237"/>
      <c r="Q47" s="237"/>
      <c r="R47" s="237"/>
      <c r="S47" s="237"/>
      <c r="T47" s="237"/>
      <c r="U47" s="237"/>
      <c r="V47" s="237"/>
      <c r="W47" s="237"/>
      <c r="X47" s="237"/>
      <c r="Y47" s="237"/>
      <c r="Z47" s="237"/>
      <c r="AA47" s="237"/>
      <c r="AB47" s="237"/>
      <c r="AC47" s="237"/>
      <c r="AD47" s="237"/>
      <c r="AE47" s="237"/>
      <c r="AF47" s="237"/>
      <c r="AG47" s="237"/>
      <c r="AH47" s="237"/>
      <c r="AI47" s="237"/>
      <c r="AJ47" s="237"/>
      <c r="AK47" s="237"/>
      <c r="AL47" s="237"/>
      <c r="AM47" s="237"/>
      <c r="AN47" s="237"/>
      <c r="AO47" s="237"/>
      <c r="AP47" s="237"/>
      <c r="AQ47" s="237"/>
      <c r="AR47" s="237"/>
      <c r="AS47" s="237"/>
      <c r="AT47" s="237"/>
      <c r="AU47" s="237"/>
      <c r="AV47" s="237"/>
      <c r="AW47" s="237"/>
      <c r="AX47" s="237"/>
      <c r="AY47" s="237"/>
      <c r="AZ47" s="237"/>
      <c r="BA47" s="237"/>
      <c r="BB47" s="237"/>
      <c r="BC47" s="237"/>
      <c r="BD47" s="237"/>
      <c r="BE47" s="238"/>
    </row>
    <row r="48" spans="2:60" ht="15" customHeight="1">
      <c r="B48" s="112" t="s">
        <v>67</v>
      </c>
      <c r="C48" s="237"/>
      <c r="D48" s="237"/>
      <c r="E48" s="237"/>
      <c r="F48" s="237"/>
      <c r="G48" s="237"/>
      <c r="H48" s="237"/>
      <c r="I48" s="237"/>
      <c r="J48" s="237"/>
      <c r="K48" s="237"/>
      <c r="L48" s="237"/>
      <c r="M48" s="237"/>
      <c r="N48" s="237"/>
      <c r="O48" s="237"/>
      <c r="P48" s="237"/>
      <c r="Q48" s="237"/>
      <c r="R48" s="237"/>
      <c r="S48" s="237"/>
      <c r="T48" s="237"/>
      <c r="U48" s="237"/>
      <c r="V48" s="237"/>
      <c r="W48" s="237"/>
      <c r="X48" s="237"/>
      <c r="Y48" s="237"/>
      <c r="Z48" s="237"/>
      <c r="AA48" s="237"/>
      <c r="AB48" s="237"/>
      <c r="AC48" s="237"/>
      <c r="AD48" s="237"/>
      <c r="AE48" s="237"/>
      <c r="AF48" s="237"/>
      <c r="AG48" s="237"/>
      <c r="AH48" s="237"/>
      <c r="AI48" s="237"/>
      <c r="AJ48" s="237"/>
      <c r="AK48" s="237"/>
      <c r="AL48" s="237"/>
      <c r="AM48" s="237"/>
      <c r="AN48" s="237"/>
      <c r="AO48" s="237"/>
      <c r="AP48" s="237"/>
      <c r="AQ48" s="237"/>
      <c r="AR48" s="237"/>
      <c r="AS48" s="237"/>
      <c r="AT48" s="237"/>
      <c r="AU48" s="237"/>
      <c r="AV48" s="237"/>
      <c r="AW48" s="237"/>
      <c r="AX48" s="237"/>
      <c r="AY48" s="237"/>
      <c r="AZ48" s="237"/>
      <c r="BA48" s="237"/>
      <c r="BB48" s="237"/>
      <c r="BC48" s="237"/>
      <c r="BD48" s="237"/>
      <c r="BE48" s="238"/>
    </row>
    <row r="49" spans="2:57" ht="15" customHeight="1">
      <c r="B49" s="112" t="s">
        <v>68</v>
      </c>
      <c r="C49" s="237"/>
      <c r="D49" s="237"/>
      <c r="E49" s="237"/>
      <c r="F49" s="237"/>
      <c r="G49" s="237"/>
      <c r="H49" s="237"/>
      <c r="I49" s="237"/>
      <c r="J49" s="237"/>
      <c r="K49" s="237"/>
      <c r="L49" s="237"/>
      <c r="M49" s="237"/>
      <c r="N49" s="237"/>
      <c r="O49" s="237"/>
      <c r="P49" s="237"/>
      <c r="Q49" s="237"/>
      <c r="R49" s="237"/>
      <c r="S49" s="237"/>
      <c r="T49" s="237"/>
      <c r="U49" s="237"/>
      <c r="V49" s="237"/>
      <c r="W49" s="237"/>
      <c r="X49" s="237"/>
      <c r="Y49" s="237"/>
      <c r="Z49" s="237"/>
      <c r="AA49" s="237"/>
      <c r="AB49" s="237"/>
      <c r="AC49" s="237"/>
      <c r="AD49" s="237"/>
      <c r="AE49" s="237"/>
      <c r="AF49" s="237"/>
      <c r="AG49" s="237"/>
      <c r="AH49" s="237"/>
      <c r="AI49" s="237"/>
      <c r="AJ49" s="237"/>
      <c r="AK49" s="237"/>
      <c r="AL49" s="237"/>
      <c r="AM49" s="237"/>
      <c r="AN49" s="237"/>
      <c r="AO49" s="237"/>
      <c r="AP49" s="237"/>
      <c r="AQ49" s="237"/>
      <c r="AR49" s="237"/>
      <c r="AS49" s="237"/>
      <c r="AT49" s="237"/>
      <c r="AU49" s="237"/>
      <c r="AV49" s="237"/>
      <c r="AW49" s="237"/>
      <c r="AX49" s="237"/>
      <c r="AY49" s="237"/>
      <c r="AZ49" s="237"/>
      <c r="BA49" s="237"/>
      <c r="BB49" s="237"/>
      <c r="BC49" s="237"/>
      <c r="BD49" s="237"/>
      <c r="BE49" s="238"/>
    </row>
    <row r="50" spans="2:57" ht="15" customHeight="1">
      <c r="B50" s="112" t="s">
        <v>69</v>
      </c>
      <c r="C50" s="237"/>
      <c r="D50" s="237"/>
      <c r="E50" s="237"/>
      <c r="F50" s="237"/>
      <c r="G50" s="237"/>
      <c r="H50" s="237"/>
      <c r="I50" s="237"/>
      <c r="J50" s="237"/>
      <c r="K50" s="237"/>
      <c r="L50" s="237"/>
      <c r="M50" s="237"/>
      <c r="N50" s="237"/>
      <c r="O50" s="237"/>
      <c r="P50" s="237"/>
      <c r="Q50" s="237"/>
      <c r="R50" s="237"/>
      <c r="S50" s="237"/>
      <c r="T50" s="237"/>
      <c r="U50" s="237"/>
      <c r="V50" s="237"/>
      <c r="W50" s="237"/>
      <c r="X50" s="237"/>
      <c r="Y50" s="237"/>
      <c r="Z50" s="237"/>
      <c r="AA50" s="237"/>
      <c r="AB50" s="237"/>
      <c r="AC50" s="237"/>
      <c r="AD50" s="237"/>
      <c r="AE50" s="237"/>
      <c r="AF50" s="237"/>
      <c r="AG50" s="237"/>
      <c r="AH50" s="237"/>
      <c r="AI50" s="237"/>
      <c r="AJ50" s="237"/>
      <c r="AK50" s="237"/>
      <c r="AL50" s="237"/>
      <c r="AM50" s="237"/>
      <c r="AN50" s="237"/>
      <c r="AO50" s="237"/>
      <c r="AP50" s="237"/>
      <c r="AQ50" s="237"/>
      <c r="AR50" s="237"/>
      <c r="AS50" s="237"/>
      <c r="AT50" s="237"/>
      <c r="AU50" s="237"/>
      <c r="AV50" s="237"/>
      <c r="AW50" s="237"/>
      <c r="AX50" s="237"/>
      <c r="AY50" s="237"/>
      <c r="AZ50" s="237"/>
      <c r="BA50" s="237"/>
      <c r="BB50" s="237"/>
      <c r="BC50" s="237"/>
      <c r="BD50" s="237"/>
      <c r="BE50" s="238"/>
    </row>
    <row r="51" spans="2:57" ht="15" customHeight="1">
      <c r="B51" s="112" t="s">
        <v>70</v>
      </c>
      <c r="C51" s="237"/>
      <c r="D51" s="237"/>
      <c r="E51" s="237"/>
      <c r="F51" s="237"/>
      <c r="G51" s="237"/>
      <c r="H51" s="237"/>
      <c r="I51" s="237"/>
      <c r="J51" s="237"/>
      <c r="K51" s="237"/>
      <c r="L51" s="237"/>
      <c r="M51" s="237"/>
      <c r="N51" s="237"/>
      <c r="O51" s="237"/>
      <c r="P51" s="237"/>
      <c r="Q51" s="237"/>
      <c r="R51" s="237"/>
      <c r="S51" s="237"/>
      <c r="T51" s="237"/>
      <c r="U51" s="237"/>
      <c r="V51" s="237"/>
      <c r="W51" s="237"/>
      <c r="X51" s="237"/>
      <c r="Y51" s="237"/>
      <c r="Z51" s="237"/>
      <c r="AA51" s="237"/>
      <c r="AB51" s="237"/>
      <c r="AC51" s="237"/>
      <c r="AD51" s="237"/>
      <c r="AE51" s="237"/>
      <c r="AF51" s="237"/>
      <c r="AG51" s="237"/>
      <c r="AH51" s="237"/>
      <c r="AI51" s="237"/>
      <c r="AJ51" s="237"/>
      <c r="AK51" s="237"/>
      <c r="AL51" s="237"/>
      <c r="AM51" s="237"/>
      <c r="AN51" s="237"/>
      <c r="AO51" s="237"/>
      <c r="AP51" s="237"/>
      <c r="AQ51" s="237"/>
      <c r="AR51" s="237"/>
      <c r="AS51" s="237"/>
      <c r="AT51" s="237"/>
      <c r="AU51" s="237"/>
      <c r="AV51" s="237"/>
      <c r="AW51" s="237"/>
      <c r="AX51" s="237"/>
      <c r="AY51" s="237"/>
      <c r="AZ51" s="237"/>
      <c r="BA51" s="237"/>
      <c r="BB51" s="237"/>
      <c r="BC51" s="237"/>
      <c r="BD51" s="237"/>
      <c r="BE51" s="238"/>
    </row>
    <row r="52" spans="2:57" ht="15" customHeight="1">
      <c r="B52" s="112" t="s">
        <v>71</v>
      </c>
      <c r="C52" s="237"/>
      <c r="D52" s="237"/>
      <c r="E52" s="237"/>
      <c r="F52" s="237"/>
      <c r="G52" s="237"/>
      <c r="H52" s="237"/>
      <c r="I52" s="237"/>
      <c r="J52" s="237"/>
      <c r="K52" s="237"/>
      <c r="L52" s="237"/>
      <c r="M52" s="237"/>
      <c r="N52" s="237"/>
      <c r="O52" s="237"/>
      <c r="P52" s="237"/>
      <c r="Q52" s="237"/>
      <c r="R52" s="237"/>
      <c r="S52" s="237"/>
      <c r="T52" s="237"/>
      <c r="U52" s="237"/>
      <c r="V52" s="237"/>
      <c r="W52" s="237"/>
      <c r="X52" s="237"/>
      <c r="Y52" s="237"/>
      <c r="Z52" s="237"/>
      <c r="AA52" s="237"/>
      <c r="AB52" s="237"/>
      <c r="AC52" s="237"/>
      <c r="AD52" s="237"/>
      <c r="AE52" s="237"/>
      <c r="AF52" s="237"/>
      <c r="AG52" s="237"/>
      <c r="AH52" s="237"/>
      <c r="AI52" s="237"/>
      <c r="AJ52" s="237"/>
      <c r="AK52" s="237"/>
      <c r="AL52" s="237"/>
      <c r="AM52" s="237"/>
      <c r="AN52" s="237"/>
      <c r="AO52" s="237"/>
      <c r="AP52" s="237"/>
      <c r="AQ52" s="237"/>
      <c r="AR52" s="237"/>
      <c r="AS52" s="237"/>
      <c r="AT52" s="237"/>
      <c r="AU52" s="237"/>
      <c r="AV52" s="237"/>
      <c r="AW52" s="237"/>
      <c r="AX52" s="237"/>
      <c r="AY52" s="237"/>
      <c r="AZ52" s="237"/>
      <c r="BA52" s="237"/>
      <c r="BB52" s="237"/>
      <c r="BC52" s="237"/>
      <c r="BD52" s="237"/>
      <c r="BE52" s="238"/>
    </row>
    <row r="53" spans="2:57" ht="15" customHeight="1">
      <c r="B53" s="112" t="s">
        <v>72</v>
      </c>
      <c r="C53" s="237"/>
      <c r="D53" s="237"/>
      <c r="E53" s="237"/>
      <c r="F53" s="237"/>
      <c r="G53" s="237"/>
      <c r="H53" s="237"/>
      <c r="I53" s="237"/>
      <c r="J53" s="237"/>
      <c r="K53" s="237"/>
      <c r="L53" s="237"/>
      <c r="M53" s="237"/>
      <c r="N53" s="237"/>
      <c r="O53" s="237"/>
      <c r="P53" s="237"/>
      <c r="Q53" s="237"/>
      <c r="R53" s="237"/>
      <c r="S53" s="237"/>
      <c r="T53" s="237"/>
      <c r="U53" s="237"/>
      <c r="V53" s="237"/>
      <c r="W53" s="237"/>
      <c r="X53" s="237"/>
      <c r="Y53" s="237"/>
      <c r="Z53" s="237"/>
      <c r="AA53" s="237"/>
      <c r="AB53" s="237"/>
      <c r="AC53" s="237"/>
      <c r="AD53" s="237"/>
      <c r="AE53" s="237"/>
      <c r="AF53" s="237"/>
      <c r="AG53" s="237"/>
      <c r="AH53" s="237"/>
      <c r="AI53" s="237"/>
      <c r="AJ53" s="237"/>
      <c r="AK53" s="237"/>
      <c r="AL53" s="237"/>
      <c r="AM53" s="237"/>
      <c r="AN53" s="237"/>
      <c r="AO53" s="237"/>
      <c r="AP53" s="237"/>
      <c r="AQ53" s="237"/>
      <c r="AR53" s="237"/>
      <c r="AS53" s="237"/>
      <c r="AT53" s="237"/>
      <c r="AU53" s="237"/>
      <c r="AV53" s="237"/>
      <c r="AW53" s="237"/>
      <c r="AX53" s="237"/>
      <c r="AY53" s="237"/>
      <c r="AZ53" s="237"/>
      <c r="BA53" s="237"/>
      <c r="BB53" s="237"/>
      <c r="BC53" s="237"/>
      <c r="BD53" s="237"/>
      <c r="BE53" s="238"/>
    </row>
    <row r="54" spans="2:57" ht="15" customHeight="1">
      <c r="B54" s="112" t="s">
        <v>73</v>
      </c>
      <c r="C54" s="237"/>
      <c r="D54" s="237"/>
      <c r="E54" s="237"/>
      <c r="F54" s="237"/>
      <c r="G54" s="237"/>
      <c r="H54" s="237"/>
      <c r="I54" s="237"/>
      <c r="J54" s="237"/>
      <c r="K54" s="237"/>
      <c r="L54" s="237"/>
      <c r="M54" s="237"/>
      <c r="N54" s="237"/>
      <c r="O54" s="237"/>
      <c r="P54" s="237"/>
      <c r="Q54" s="237"/>
      <c r="R54" s="237"/>
      <c r="S54" s="237"/>
      <c r="T54" s="237"/>
      <c r="U54" s="237"/>
      <c r="V54" s="237"/>
      <c r="W54" s="237"/>
      <c r="X54" s="237"/>
      <c r="Y54" s="237"/>
      <c r="Z54" s="237"/>
      <c r="AA54" s="237"/>
      <c r="AB54" s="237"/>
      <c r="AC54" s="237"/>
      <c r="AD54" s="237"/>
      <c r="AE54" s="237"/>
      <c r="AF54" s="237"/>
      <c r="AG54" s="237"/>
      <c r="AH54" s="237"/>
      <c r="AI54" s="237"/>
      <c r="AJ54" s="237"/>
      <c r="AK54" s="237"/>
      <c r="AL54" s="237"/>
      <c r="AM54" s="237"/>
      <c r="AN54" s="237"/>
      <c r="AO54" s="237"/>
      <c r="AP54" s="237"/>
      <c r="AQ54" s="237"/>
      <c r="AR54" s="237"/>
      <c r="AS54" s="237"/>
      <c r="AT54" s="237"/>
      <c r="AU54" s="237"/>
      <c r="AV54" s="237"/>
      <c r="AW54" s="237"/>
      <c r="AX54" s="237"/>
      <c r="AY54" s="237"/>
      <c r="AZ54" s="237"/>
      <c r="BA54" s="237"/>
      <c r="BB54" s="237"/>
      <c r="BC54" s="237"/>
      <c r="BD54" s="237"/>
      <c r="BE54" s="238"/>
    </row>
    <row r="55" spans="2:57" ht="15" customHeight="1">
      <c r="B55" s="112" t="s">
        <v>74</v>
      </c>
      <c r="C55" s="237"/>
      <c r="D55" s="237"/>
      <c r="E55" s="237"/>
      <c r="F55" s="237"/>
      <c r="G55" s="237"/>
      <c r="H55" s="237"/>
      <c r="I55" s="237"/>
      <c r="J55" s="237"/>
      <c r="K55" s="237"/>
      <c r="L55" s="237"/>
      <c r="M55" s="237"/>
      <c r="N55" s="237"/>
      <c r="O55" s="237"/>
      <c r="P55" s="237"/>
      <c r="Q55" s="237"/>
      <c r="R55" s="237"/>
      <c r="S55" s="237"/>
      <c r="T55" s="237"/>
      <c r="U55" s="237"/>
      <c r="V55" s="237"/>
      <c r="W55" s="237"/>
      <c r="X55" s="237"/>
      <c r="Y55" s="237"/>
      <c r="Z55" s="237"/>
      <c r="AA55" s="237"/>
      <c r="AB55" s="237"/>
      <c r="AC55" s="237"/>
      <c r="AD55" s="237"/>
      <c r="AE55" s="237"/>
      <c r="AF55" s="237"/>
      <c r="AG55" s="237"/>
      <c r="AH55" s="237"/>
      <c r="AI55" s="237"/>
      <c r="AJ55" s="237"/>
      <c r="AK55" s="237"/>
      <c r="AL55" s="237"/>
      <c r="AM55" s="237"/>
      <c r="AN55" s="237"/>
      <c r="AO55" s="237"/>
      <c r="AP55" s="237"/>
      <c r="AQ55" s="237"/>
      <c r="AR55" s="237"/>
      <c r="AS55" s="237"/>
      <c r="AT55" s="237"/>
      <c r="AU55" s="237"/>
      <c r="AV55" s="237"/>
      <c r="AW55" s="237"/>
      <c r="AX55" s="237"/>
      <c r="AY55" s="237"/>
      <c r="AZ55" s="237"/>
      <c r="BA55" s="237"/>
      <c r="BB55" s="237"/>
      <c r="BC55" s="237"/>
      <c r="BD55" s="237"/>
      <c r="BE55" s="238"/>
    </row>
    <row r="56" spans="2:57" ht="15" customHeight="1">
      <c r="B56" s="112" t="s">
        <v>75</v>
      </c>
      <c r="C56" s="237"/>
      <c r="D56" s="237"/>
      <c r="E56" s="237"/>
      <c r="F56" s="237"/>
      <c r="G56" s="237"/>
      <c r="H56" s="237"/>
      <c r="I56" s="237"/>
      <c r="J56" s="237"/>
      <c r="K56" s="237"/>
      <c r="L56" s="237"/>
      <c r="M56" s="237"/>
      <c r="N56" s="237"/>
      <c r="O56" s="237"/>
      <c r="P56" s="237"/>
      <c r="Q56" s="237"/>
      <c r="R56" s="237"/>
      <c r="S56" s="237"/>
      <c r="T56" s="237"/>
      <c r="U56" s="237"/>
      <c r="V56" s="237"/>
      <c r="W56" s="237"/>
      <c r="X56" s="237"/>
      <c r="Y56" s="237"/>
      <c r="Z56" s="237"/>
      <c r="AA56" s="237"/>
      <c r="AB56" s="237"/>
      <c r="AC56" s="237"/>
      <c r="AD56" s="237"/>
      <c r="AE56" s="237"/>
      <c r="AF56" s="237"/>
      <c r="AG56" s="237"/>
      <c r="AH56" s="237"/>
      <c r="AI56" s="237"/>
      <c r="AJ56" s="237"/>
      <c r="AK56" s="237"/>
      <c r="AL56" s="237"/>
      <c r="AM56" s="237"/>
      <c r="AN56" s="237"/>
      <c r="AO56" s="237"/>
      <c r="AP56" s="237"/>
      <c r="AQ56" s="237"/>
      <c r="AR56" s="237"/>
      <c r="AS56" s="237"/>
      <c r="AT56" s="237"/>
      <c r="AU56" s="237"/>
      <c r="AV56" s="237"/>
      <c r="AW56" s="237"/>
      <c r="AX56" s="237"/>
      <c r="AY56" s="237"/>
      <c r="AZ56" s="237"/>
      <c r="BA56" s="237"/>
      <c r="BB56" s="237"/>
      <c r="BC56" s="237"/>
      <c r="BD56" s="237"/>
      <c r="BE56" s="238"/>
    </row>
    <row r="57" spans="2:57" ht="15" customHeight="1">
      <c r="B57" s="112" t="s">
        <v>76</v>
      </c>
      <c r="C57" s="237"/>
      <c r="D57" s="237"/>
      <c r="E57" s="237"/>
      <c r="F57" s="237"/>
      <c r="G57" s="237"/>
      <c r="H57" s="237"/>
      <c r="I57" s="237"/>
      <c r="J57" s="237"/>
      <c r="K57" s="237"/>
      <c r="L57" s="237"/>
      <c r="M57" s="237"/>
      <c r="N57" s="237"/>
      <c r="O57" s="237"/>
      <c r="P57" s="237"/>
      <c r="Q57" s="237"/>
      <c r="R57" s="237"/>
      <c r="S57" s="237"/>
      <c r="T57" s="237"/>
      <c r="U57" s="237"/>
      <c r="V57" s="237"/>
      <c r="W57" s="237"/>
      <c r="X57" s="237"/>
      <c r="Y57" s="237"/>
      <c r="Z57" s="237"/>
      <c r="AA57" s="237"/>
      <c r="AB57" s="237"/>
      <c r="AC57" s="237"/>
      <c r="AD57" s="237"/>
      <c r="AE57" s="237"/>
      <c r="AF57" s="237"/>
      <c r="AG57" s="237"/>
      <c r="AH57" s="237"/>
      <c r="AI57" s="237"/>
      <c r="AJ57" s="237"/>
      <c r="AK57" s="237"/>
      <c r="AL57" s="237"/>
      <c r="AM57" s="237"/>
      <c r="AN57" s="237"/>
      <c r="AO57" s="237"/>
      <c r="AP57" s="237"/>
      <c r="AQ57" s="237"/>
      <c r="AR57" s="237"/>
      <c r="AS57" s="237"/>
      <c r="AT57" s="237"/>
      <c r="AU57" s="237"/>
      <c r="AV57" s="237"/>
      <c r="AW57" s="237"/>
      <c r="AX57" s="237"/>
      <c r="AY57" s="237"/>
      <c r="AZ57" s="237"/>
      <c r="BA57" s="237"/>
      <c r="BB57" s="237"/>
      <c r="BC57" s="237"/>
      <c r="BD57" s="237"/>
      <c r="BE57" s="238"/>
    </row>
    <row r="58" spans="2:57" ht="15" customHeight="1">
      <c r="B58" s="112" t="s">
        <v>77</v>
      </c>
      <c r="C58" s="237"/>
      <c r="D58" s="237"/>
      <c r="E58" s="237"/>
      <c r="F58" s="237"/>
      <c r="G58" s="237"/>
      <c r="H58" s="237"/>
      <c r="I58" s="237"/>
      <c r="J58" s="237"/>
      <c r="K58" s="237"/>
      <c r="L58" s="237"/>
      <c r="M58" s="237"/>
      <c r="N58" s="237"/>
      <c r="O58" s="237"/>
      <c r="P58" s="237"/>
      <c r="Q58" s="237"/>
      <c r="R58" s="237"/>
      <c r="S58" s="237"/>
      <c r="T58" s="237"/>
      <c r="U58" s="237"/>
      <c r="V58" s="237"/>
      <c r="W58" s="237"/>
      <c r="X58" s="237"/>
      <c r="Y58" s="237"/>
      <c r="Z58" s="237"/>
      <c r="AA58" s="237"/>
      <c r="AB58" s="237"/>
      <c r="AC58" s="237"/>
      <c r="AD58" s="237"/>
      <c r="AE58" s="237"/>
      <c r="AF58" s="237"/>
      <c r="AG58" s="237"/>
      <c r="AH58" s="237"/>
      <c r="AI58" s="237"/>
      <c r="AJ58" s="237"/>
      <c r="AK58" s="237"/>
      <c r="AL58" s="237"/>
      <c r="AM58" s="237"/>
      <c r="AN58" s="237"/>
      <c r="AO58" s="237"/>
      <c r="AP58" s="237"/>
      <c r="AQ58" s="237"/>
      <c r="AR58" s="237"/>
      <c r="AS58" s="237"/>
      <c r="AT58" s="237"/>
      <c r="AU58" s="237"/>
      <c r="AV58" s="237"/>
      <c r="AW58" s="237"/>
      <c r="AX58" s="237"/>
      <c r="AY58" s="237"/>
      <c r="AZ58" s="237"/>
      <c r="BA58" s="237"/>
      <c r="BB58" s="237"/>
      <c r="BC58" s="237"/>
      <c r="BD58" s="237"/>
      <c r="BE58" s="238"/>
    </row>
    <row r="59" spans="2:57" ht="15" customHeight="1">
      <c r="B59" s="112" t="s">
        <v>78</v>
      </c>
      <c r="C59" s="237"/>
      <c r="D59" s="237"/>
      <c r="E59" s="237"/>
      <c r="F59" s="237"/>
      <c r="G59" s="237"/>
      <c r="H59" s="237"/>
      <c r="I59" s="237"/>
      <c r="J59" s="237"/>
      <c r="K59" s="237"/>
      <c r="L59" s="237"/>
      <c r="M59" s="237"/>
      <c r="N59" s="237"/>
      <c r="O59" s="237"/>
      <c r="P59" s="237"/>
      <c r="Q59" s="237"/>
      <c r="R59" s="237"/>
      <c r="S59" s="237"/>
      <c r="T59" s="237"/>
      <c r="U59" s="237"/>
      <c r="V59" s="237"/>
      <c r="W59" s="237"/>
      <c r="X59" s="237"/>
      <c r="Y59" s="237"/>
      <c r="Z59" s="237"/>
      <c r="AA59" s="237"/>
      <c r="AB59" s="237"/>
      <c r="AC59" s="237"/>
      <c r="AD59" s="237"/>
      <c r="AE59" s="237"/>
      <c r="AF59" s="237"/>
      <c r="AG59" s="237"/>
      <c r="AH59" s="237"/>
      <c r="AI59" s="237"/>
      <c r="AJ59" s="237"/>
      <c r="AK59" s="237"/>
      <c r="AL59" s="237"/>
      <c r="AM59" s="237"/>
      <c r="AN59" s="237"/>
      <c r="AO59" s="237"/>
      <c r="AP59" s="237"/>
      <c r="AQ59" s="237"/>
      <c r="AR59" s="237"/>
      <c r="AS59" s="237"/>
      <c r="AT59" s="237"/>
      <c r="AU59" s="237"/>
      <c r="AV59" s="237"/>
      <c r="AW59" s="237"/>
      <c r="AX59" s="237"/>
      <c r="AY59" s="237"/>
      <c r="AZ59" s="237"/>
      <c r="BA59" s="237"/>
      <c r="BB59" s="237"/>
      <c r="BC59" s="237"/>
      <c r="BD59" s="237"/>
      <c r="BE59" s="238"/>
    </row>
    <row r="60" spans="2:57" ht="15" customHeight="1">
      <c r="B60" s="112" t="s">
        <v>79</v>
      </c>
      <c r="C60" s="237"/>
      <c r="D60" s="237"/>
      <c r="E60" s="237"/>
      <c r="F60" s="237"/>
      <c r="G60" s="237"/>
      <c r="H60" s="237"/>
      <c r="I60" s="237"/>
      <c r="J60" s="237"/>
      <c r="K60" s="237"/>
      <c r="L60" s="237"/>
      <c r="M60" s="237"/>
      <c r="N60" s="237"/>
      <c r="O60" s="237"/>
      <c r="P60" s="237"/>
      <c r="Q60" s="237"/>
      <c r="R60" s="237"/>
      <c r="S60" s="237"/>
      <c r="T60" s="237"/>
      <c r="U60" s="237"/>
      <c r="V60" s="237"/>
      <c r="W60" s="237"/>
      <c r="X60" s="237"/>
      <c r="Y60" s="237"/>
      <c r="Z60" s="237"/>
      <c r="AA60" s="237"/>
      <c r="AB60" s="237"/>
      <c r="AC60" s="237"/>
      <c r="AD60" s="237"/>
      <c r="AE60" s="237"/>
      <c r="AF60" s="237"/>
      <c r="AG60" s="237"/>
      <c r="AH60" s="237"/>
      <c r="AI60" s="237"/>
      <c r="AJ60" s="237"/>
      <c r="AK60" s="237"/>
      <c r="AL60" s="237"/>
      <c r="AM60" s="237"/>
      <c r="AN60" s="237"/>
      <c r="AO60" s="237"/>
      <c r="AP60" s="237"/>
      <c r="AQ60" s="237"/>
      <c r="AR60" s="237"/>
      <c r="AS60" s="237"/>
      <c r="AT60" s="237"/>
      <c r="AU60" s="237"/>
      <c r="AV60" s="237"/>
      <c r="AW60" s="237"/>
      <c r="AX60" s="237"/>
      <c r="AY60" s="237"/>
      <c r="AZ60" s="237"/>
      <c r="BA60" s="237"/>
      <c r="BB60" s="237"/>
      <c r="BC60" s="237"/>
      <c r="BD60" s="237"/>
      <c r="BE60" s="238"/>
    </row>
    <row r="61" spans="2:57" ht="15" customHeight="1">
      <c r="B61" s="112" t="s">
        <v>80</v>
      </c>
      <c r="C61" s="237"/>
      <c r="D61" s="237"/>
      <c r="E61" s="237"/>
      <c r="F61" s="237"/>
      <c r="G61" s="237"/>
      <c r="H61" s="237"/>
      <c r="I61" s="237"/>
      <c r="J61" s="237"/>
      <c r="K61" s="237"/>
      <c r="L61" s="237"/>
      <c r="M61" s="237"/>
      <c r="N61" s="237"/>
      <c r="O61" s="237"/>
      <c r="P61" s="237"/>
      <c r="Q61" s="237"/>
      <c r="R61" s="237"/>
      <c r="S61" s="237"/>
      <c r="T61" s="237"/>
      <c r="U61" s="237"/>
      <c r="V61" s="237"/>
      <c r="W61" s="237"/>
      <c r="X61" s="237"/>
      <c r="Y61" s="237"/>
      <c r="Z61" s="237"/>
      <c r="AA61" s="237"/>
      <c r="AB61" s="237"/>
      <c r="AC61" s="237"/>
      <c r="AD61" s="237"/>
      <c r="AE61" s="237"/>
      <c r="AF61" s="237"/>
      <c r="AG61" s="237"/>
      <c r="AH61" s="237"/>
      <c r="AI61" s="237"/>
      <c r="AJ61" s="237"/>
      <c r="AK61" s="237"/>
      <c r="AL61" s="237"/>
      <c r="AM61" s="237"/>
      <c r="AN61" s="237"/>
      <c r="AO61" s="237"/>
      <c r="AP61" s="237"/>
      <c r="AQ61" s="237"/>
      <c r="AR61" s="237"/>
      <c r="AS61" s="237"/>
      <c r="AT61" s="237"/>
      <c r="AU61" s="237"/>
      <c r="AV61" s="237"/>
      <c r="AW61" s="237"/>
      <c r="AX61" s="237"/>
      <c r="AY61" s="237"/>
      <c r="AZ61" s="237"/>
      <c r="BA61" s="237"/>
      <c r="BB61" s="237"/>
      <c r="BC61" s="237"/>
      <c r="BD61" s="237"/>
      <c r="BE61" s="238"/>
    </row>
    <row r="62" spans="2:57" ht="15" customHeight="1">
      <c r="B62" s="112" t="s">
        <v>81</v>
      </c>
      <c r="C62" s="237"/>
      <c r="D62" s="237"/>
      <c r="E62" s="237"/>
      <c r="F62" s="237"/>
      <c r="G62" s="237"/>
      <c r="H62" s="237"/>
      <c r="I62" s="237"/>
      <c r="J62" s="237"/>
      <c r="K62" s="237"/>
      <c r="L62" s="237"/>
      <c r="M62" s="237"/>
      <c r="N62" s="237"/>
      <c r="O62" s="237"/>
      <c r="P62" s="237"/>
      <c r="Q62" s="237"/>
      <c r="R62" s="237"/>
      <c r="S62" s="237"/>
      <c r="T62" s="237"/>
      <c r="U62" s="237"/>
      <c r="V62" s="237"/>
      <c r="W62" s="237"/>
      <c r="X62" s="237"/>
      <c r="Y62" s="237"/>
      <c r="Z62" s="237"/>
      <c r="AA62" s="237"/>
      <c r="AB62" s="237"/>
      <c r="AC62" s="237"/>
      <c r="AD62" s="237"/>
      <c r="AE62" s="237"/>
      <c r="AF62" s="237"/>
      <c r="AG62" s="237"/>
      <c r="AH62" s="237"/>
      <c r="AI62" s="237"/>
      <c r="AJ62" s="237"/>
      <c r="AK62" s="237"/>
      <c r="AL62" s="237"/>
      <c r="AM62" s="237"/>
      <c r="AN62" s="237"/>
      <c r="AO62" s="237"/>
      <c r="AP62" s="237"/>
      <c r="AQ62" s="237"/>
      <c r="AR62" s="237"/>
      <c r="AS62" s="237"/>
      <c r="AT62" s="237"/>
      <c r="AU62" s="237"/>
      <c r="AV62" s="237"/>
      <c r="AW62" s="237"/>
      <c r="AX62" s="237"/>
      <c r="AY62" s="237"/>
      <c r="AZ62" s="237"/>
      <c r="BA62" s="237"/>
      <c r="BB62" s="237"/>
      <c r="BC62" s="237"/>
      <c r="BD62" s="237"/>
      <c r="BE62" s="238"/>
    </row>
    <row r="63" spans="2:57" ht="15" customHeight="1">
      <c r="B63" s="112" t="s">
        <v>82</v>
      </c>
      <c r="C63" s="237"/>
      <c r="D63" s="237"/>
      <c r="E63" s="237"/>
      <c r="F63" s="237"/>
      <c r="G63" s="237"/>
      <c r="H63" s="237"/>
      <c r="I63" s="237"/>
      <c r="J63" s="237"/>
      <c r="K63" s="237"/>
      <c r="L63" s="237"/>
      <c r="M63" s="237"/>
      <c r="N63" s="237"/>
      <c r="O63" s="237"/>
      <c r="P63" s="237"/>
      <c r="Q63" s="237"/>
      <c r="R63" s="237"/>
      <c r="S63" s="237"/>
      <c r="T63" s="237"/>
      <c r="U63" s="237"/>
      <c r="V63" s="237"/>
      <c r="W63" s="237"/>
      <c r="X63" s="237"/>
      <c r="Y63" s="237"/>
      <c r="Z63" s="237"/>
      <c r="AA63" s="237"/>
      <c r="AB63" s="237"/>
      <c r="AC63" s="237"/>
      <c r="AD63" s="237"/>
      <c r="AE63" s="237"/>
      <c r="AF63" s="237"/>
      <c r="AG63" s="237"/>
      <c r="AH63" s="237"/>
      <c r="AI63" s="237"/>
      <c r="AJ63" s="237"/>
      <c r="AK63" s="237"/>
      <c r="AL63" s="237"/>
      <c r="AM63" s="237"/>
      <c r="AN63" s="237"/>
      <c r="AO63" s="237"/>
      <c r="AP63" s="237"/>
      <c r="AQ63" s="237"/>
      <c r="AR63" s="237"/>
      <c r="AS63" s="237"/>
      <c r="AT63" s="237"/>
      <c r="AU63" s="237"/>
      <c r="AV63" s="237"/>
      <c r="AW63" s="237"/>
      <c r="AX63" s="237"/>
      <c r="AY63" s="237"/>
      <c r="AZ63" s="237"/>
      <c r="BA63" s="237"/>
      <c r="BB63" s="237"/>
      <c r="BC63" s="237"/>
      <c r="BD63" s="237"/>
      <c r="BE63" s="238"/>
    </row>
    <row r="64" spans="2:57" ht="15" customHeight="1">
      <c r="B64" s="112" t="s">
        <v>83</v>
      </c>
      <c r="C64" s="237"/>
      <c r="D64" s="237"/>
      <c r="E64" s="237"/>
      <c r="F64" s="237"/>
      <c r="G64" s="237"/>
      <c r="H64" s="237"/>
      <c r="I64" s="237"/>
      <c r="J64" s="237"/>
      <c r="K64" s="237"/>
      <c r="L64" s="237"/>
      <c r="M64" s="237"/>
      <c r="N64" s="237"/>
      <c r="O64" s="237"/>
      <c r="P64" s="237"/>
      <c r="Q64" s="237"/>
      <c r="R64" s="237"/>
      <c r="S64" s="237"/>
      <c r="T64" s="237"/>
      <c r="U64" s="237"/>
      <c r="V64" s="237"/>
      <c r="W64" s="237"/>
      <c r="X64" s="237"/>
      <c r="Y64" s="237"/>
      <c r="Z64" s="237"/>
      <c r="AA64" s="237"/>
      <c r="AB64" s="237"/>
      <c r="AC64" s="237"/>
      <c r="AD64" s="237"/>
      <c r="AE64" s="237"/>
      <c r="AF64" s="237"/>
      <c r="AG64" s="237"/>
      <c r="AH64" s="237"/>
      <c r="AI64" s="237"/>
      <c r="AJ64" s="237"/>
      <c r="AK64" s="237"/>
      <c r="AL64" s="237"/>
      <c r="AM64" s="237"/>
      <c r="AN64" s="237"/>
      <c r="AO64" s="237"/>
      <c r="AP64" s="237"/>
      <c r="AQ64" s="237"/>
      <c r="AR64" s="237"/>
      <c r="AS64" s="237"/>
      <c r="AT64" s="237"/>
      <c r="AU64" s="237"/>
      <c r="AV64" s="237"/>
      <c r="AW64" s="237"/>
      <c r="AX64" s="237"/>
      <c r="AY64" s="237"/>
      <c r="AZ64" s="237"/>
      <c r="BA64" s="237"/>
      <c r="BB64" s="237"/>
      <c r="BC64" s="237"/>
      <c r="BD64" s="237"/>
      <c r="BE64" s="238"/>
    </row>
    <row r="65" spans="2:57" ht="15" customHeight="1">
      <c r="B65" s="112" t="s">
        <v>84</v>
      </c>
      <c r="C65" s="237"/>
      <c r="D65" s="237"/>
      <c r="E65" s="237"/>
      <c r="F65" s="237"/>
      <c r="G65" s="237"/>
      <c r="H65" s="237"/>
      <c r="I65" s="237"/>
      <c r="J65" s="237"/>
      <c r="K65" s="237"/>
      <c r="L65" s="237"/>
      <c r="M65" s="237"/>
      <c r="N65" s="237"/>
      <c r="O65" s="237"/>
      <c r="P65" s="237"/>
      <c r="Q65" s="237"/>
      <c r="R65" s="237"/>
      <c r="S65" s="237"/>
      <c r="T65" s="237"/>
      <c r="U65" s="237"/>
      <c r="V65" s="237"/>
      <c r="W65" s="237"/>
      <c r="X65" s="237"/>
      <c r="Y65" s="237"/>
      <c r="Z65" s="237"/>
      <c r="AA65" s="237"/>
      <c r="AB65" s="237"/>
      <c r="AC65" s="237"/>
      <c r="AD65" s="237"/>
      <c r="AE65" s="237"/>
      <c r="AF65" s="237"/>
      <c r="AG65" s="237"/>
      <c r="AH65" s="237"/>
      <c r="AI65" s="237"/>
      <c r="AJ65" s="237"/>
      <c r="AK65" s="237"/>
      <c r="AL65" s="237"/>
      <c r="AM65" s="237"/>
      <c r="AN65" s="237"/>
      <c r="AO65" s="237"/>
      <c r="AP65" s="237"/>
      <c r="AQ65" s="237"/>
      <c r="AR65" s="237"/>
      <c r="AS65" s="237"/>
      <c r="AT65" s="237"/>
      <c r="AU65" s="237"/>
      <c r="AV65" s="237"/>
      <c r="AW65" s="237"/>
      <c r="AX65" s="237"/>
      <c r="AY65" s="237"/>
      <c r="AZ65" s="237"/>
      <c r="BA65" s="237"/>
      <c r="BB65" s="237"/>
      <c r="BC65" s="237"/>
      <c r="BD65" s="237"/>
      <c r="BE65" s="238"/>
    </row>
    <row r="66" spans="2:57" ht="15" customHeight="1" thickBot="1">
      <c r="B66" s="113" t="s">
        <v>85</v>
      </c>
      <c r="C66" s="239"/>
      <c r="D66" s="239"/>
      <c r="E66" s="239"/>
      <c r="F66" s="239"/>
      <c r="G66" s="239"/>
      <c r="H66" s="239"/>
      <c r="I66" s="239"/>
      <c r="J66" s="239"/>
      <c r="K66" s="239"/>
      <c r="L66" s="239"/>
      <c r="M66" s="239"/>
      <c r="N66" s="239"/>
      <c r="O66" s="239"/>
      <c r="P66" s="239"/>
      <c r="Q66" s="239"/>
      <c r="R66" s="239"/>
      <c r="S66" s="239"/>
      <c r="T66" s="239"/>
      <c r="U66" s="239"/>
      <c r="V66" s="239"/>
      <c r="W66" s="239"/>
      <c r="X66" s="239"/>
      <c r="Y66" s="239"/>
      <c r="Z66" s="239"/>
      <c r="AA66" s="239"/>
      <c r="AB66" s="239"/>
      <c r="AC66" s="239"/>
      <c r="AD66" s="239"/>
      <c r="AE66" s="239"/>
      <c r="AF66" s="239"/>
      <c r="AG66" s="239"/>
      <c r="AH66" s="239"/>
      <c r="AI66" s="239"/>
      <c r="AJ66" s="239"/>
      <c r="AK66" s="239"/>
      <c r="AL66" s="239"/>
      <c r="AM66" s="239"/>
      <c r="AN66" s="239"/>
      <c r="AO66" s="239"/>
      <c r="AP66" s="239"/>
      <c r="AQ66" s="239"/>
      <c r="AR66" s="239"/>
      <c r="AS66" s="239"/>
      <c r="AT66" s="239"/>
      <c r="AU66" s="239"/>
      <c r="AV66" s="239"/>
      <c r="AW66" s="239"/>
      <c r="AX66" s="239"/>
      <c r="AY66" s="239"/>
      <c r="AZ66" s="239"/>
      <c r="BA66" s="239"/>
      <c r="BB66" s="239"/>
      <c r="BC66" s="239"/>
      <c r="BD66" s="239"/>
      <c r="BE66" s="240"/>
    </row>
    <row r="67" spans="2:57" ht="15">
      <c r="AB67" s="60"/>
      <c r="AC67" s="60"/>
      <c r="AD67" s="60"/>
      <c r="AE67" s="60"/>
      <c r="AF67" s="60"/>
      <c r="AG67" s="60"/>
      <c r="AH67" s="60"/>
      <c r="AI67" s="60"/>
      <c r="AJ67" s="60"/>
      <c r="AK67" s="60"/>
      <c r="AL67" s="60"/>
      <c r="AM67" s="60"/>
      <c r="AN67" s="60"/>
      <c r="AO67" s="60"/>
      <c r="AP67" s="60"/>
      <c r="AQ67" s="60"/>
      <c r="AR67" s="60"/>
      <c r="AS67" s="60"/>
      <c r="AT67" s="60"/>
      <c r="AU67" s="60"/>
      <c r="AV67" s="60"/>
      <c r="AW67" s="60"/>
      <c r="AX67" s="60"/>
      <c r="AY67" s="60"/>
      <c r="AZ67" s="60"/>
      <c r="BA67" s="60"/>
      <c r="BB67" s="60"/>
      <c r="BC67" s="60"/>
      <c r="BD67" s="60"/>
      <c r="BE67" s="60"/>
    </row>
    <row r="68" spans="2:57" ht="15">
      <c r="AB68" s="60"/>
      <c r="AC68" s="60"/>
      <c r="AD68" s="60"/>
      <c r="AE68" s="60"/>
      <c r="AF68" s="60"/>
      <c r="AG68" s="60"/>
      <c r="AH68" s="60"/>
      <c r="AI68" s="60"/>
      <c r="AJ68" s="60"/>
      <c r="AK68" s="60"/>
      <c r="AL68" s="60"/>
      <c r="AM68" s="60"/>
      <c r="AN68" s="60"/>
      <c r="AO68" s="60"/>
      <c r="AP68" s="60"/>
      <c r="AQ68" s="60"/>
      <c r="AR68" s="60"/>
      <c r="AS68" s="60"/>
      <c r="AT68" s="60"/>
      <c r="AU68" s="60"/>
      <c r="AV68" s="60"/>
      <c r="AW68" s="60"/>
      <c r="AX68" s="60"/>
      <c r="AY68" s="60"/>
      <c r="AZ68" s="60"/>
      <c r="BA68" s="60"/>
      <c r="BB68" s="60"/>
      <c r="BC68" s="60"/>
      <c r="BD68" s="60"/>
      <c r="BE68" s="60"/>
    </row>
    <row r="69" spans="2:57" ht="15">
      <c r="AB69" s="60"/>
      <c r="AC69" s="60"/>
      <c r="AD69" s="60"/>
      <c r="AE69" s="60"/>
      <c r="AF69" s="60"/>
      <c r="AG69" s="60"/>
      <c r="AH69" s="60"/>
      <c r="AI69" s="60"/>
      <c r="AJ69" s="60"/>
      <c r="AK69" s="60"/>
      <c r="AL69" s="60"/>
      <c r="AM69" s="60"/>
      <c r="AN69" s="60"/>
      <c r="AO69" s="60"/>
      <c r="AP69" s="60"/>
      <c r="AQ69" s="60"/>
      <c r="AR69" s="60"/>
      <c r="AS69" s="60"/>
      <c r="AT69" s="60"/>
      <c r="AU69" s="60"/>
      <c r="AV69" s="60"/>
      <c r="AW69" s="60"/>
      <c r="AX69" s="60"/>
      <c r="AY69" s="60"/>
      <c r="AZ69" s="60"/>
      <c r="BA69" s="60"/>
      <c r="BB69" s="60"/>
      <c r="BC69" s="60"/>
      <c r="BD69" s="60"/>
      <c r="BE69" s="60"/>
    </row>
    <row r="70" spans="2:57" ht="15"/>
    <row r="71" spans="2:57" ht="15"/>
    <row r="72" spans="2:57" ht="14.25" customHeight="1"/>
  </sheetData>
  <sheetProtection algorithmName="SHA-512" hashValue="QcORMdLkCpEsWad4Xd4gbXzW5P5M5dLSTnJ3KarRBueknqpVavBsFiEwzwcwiG5T55ESGNmPifVJWu6f5HxaSg==" saltValue="P6FcAuvU9pKVaKkp6eVl6A==" spinCount="100000" sheet="1" objects="1" scenarios="1"/>
  <mergeCells count="582">
    <mergeCell ref="B1:BE1"/>
    <mergeCell ref="B3:BE3"/>
    <mergeCell ref="B7:BE7"/>
    <mergeCell ref="BB9:BE9"/>
    <mergeCell ref="B10:L10"/>
    <mergeCell ref="N10:O10"/>
    <mergeCell ref="B12:BE12"/>
    <mergeCell ref="B28:B30"/>
    <mergeCell ref="C28:E30"/>
    <mergeCell ref="F28:H30"/>
    <mergeCell ref="I28:K30"/>
    <mergeCell ref="L28:N30"/>
    <mergeCell ref="B13:BE13"/>
    <mergeCell ref="C14:BE14"/>
    <mergeCell ref="C15:BE15"/>
    <mergeCell ref="C16:BE16"/>
    <mergeCell ref="C17:BE17"/>
    <mergeCell ref="C18:BE18"/>
    <mergeCell ref="C21:BE21"/>
    <mergeCell ref="D22:BE22"/>
    <mergeCell ref="D23:BE23"/>
    <mergeCell ref="AJ29:AQ29"/>
    <mergeCell ref="AR29:AY29"/>
    <mergeCell ref="AZ29:BE30"/>
    <mergeCell ref="C19:BE19"/>
    <mergeCell ref="C20:BE20"/>
    <mergeCell ref="D24:BE24"/>
    <mergeCell ref="E25:BE25"/>
    <mergeCell ref="C26:BE26"/>
    <mergeCell ref="AZ31:BE31"/>
    <mergeCell ref="C32:E32"/>
    <mergeCell ref="F32:H32"/>
    <mergeCell ref="I32:K32"/>
    <mergeCell ref="L32:N32"/>
    <mergeCell ref="O32:R32"/>
    <mergeCell ref="S32:U32"/>
    <mergeCell ref="V32:X32"/>
    <mergeCell ref="AF30:AI30"/>
    <mergeCell ref="AJ30:AM30"/>
    <mergeCell ref="AN30:AQ30"/>
    <mergeCell ref="AR30:AU30"/>
    <mergeCell ref="AV30:AY30"/>
    <mergeCell ref="Y31:AA31"/>
    <mergeCell ref="AB31:AE31"/>
    <mergeCell ref="AF31:AI31"/>
    <mergeCell ref="AJ31:AM31"/>
    <mergeCell ref="AN31:AQ31"/>
    <mergeCell ref="O28:R30"/>
    <mergeCell ref="S28:U30"/>
    <mergeCell ref="V28:X30"/>
    <mergeCell ref="Y28:AA30"/>
    <mergeCell ref="AB28:BE28"/>
    <mergeCell ref="AB29:AI29"/>
    <mergeCell ref="C31:E31"/>
    <mergeCell ref="F31:H31"/>
    <mergeCell ref="I31:K31"/>
    <mergeCell ref="L31:N31"/>
    <mergeCell ref="O31:R31"/>
    <mergeCell ref="S31:U31"/>
    <mergeCell ref="V31:X31"/>
    <mergeCell ref="AR31:AU31"/>
    <mergeCell ref="AV31:AY31"/>
    <mergeCell ref="AB30:AE30"/>
    <mergeCell ref="AZ32:BE32"/>
    <mergeCell ref="C33:E33"/>
    <mergeCell ref="F33:H33"/>
    <mergeCell ref="I33:K33"/>
    <mergeCell ref="L33:N33"/>
    <mergeCell ref="O33:R33"/>
    <mergeCell ref="S33:U33"/>
    <mergeCell ref="V33:X33"/>
    <mergeCell ref="Y33:AA33"/>
    <mergeCell ref="AB33:AE33"/>
    <mergeCell ref="AB32:AE32"/>
    <mergeCell ref="AF32:AI32"/>
    <mergeCell ref="AJ32:AM32"/>
    <mergeCell ref="AN32:AQ32"/>
    <mergeCell ref="AR32:AU32"/>
    <mergeCell ref="AV32:AY32"/>
    <mergeCell ref="Y32:AA32"/>
    <mergeCell ref="AN34:AQ34"/>
    <mergeCell ref="AR34:AU34"/>
    <mergeCell ref="AV34:AY34"/>
    <mergeCell ref="AZ34:BE34"/>
    <mergeCell ref="AF33:AI33"/>
    <mergeCell ref="AJ33:AM33"/>
    <mergeCell ref="AN33:AQ33"/>
    <mergeCell ref="AR33:AU33"/>
    <mergeCell ref="AV33:AY33"/>
    <mergeCell ref="AZ33:BE33"/>
    <mergeCell ref="Y34:AA34"/>
    <mergeCell ref="AB34:AE34"/>
    <mergeCell ref="Y35:AA35"/>
    <mergeCell ref="AB35:AE35"/>
    <mergeCell ref="AF35:AI35"/>
    <mergeCell ref="AJ35:AM35"/>
    <mergeCell ref="V35:X35"/>
    <mergeCell ref="C34:E34"/>
    <mergeCell ref="F34:H34"/>
    <mergeCell ref="I34:K34"/>
    <mergeCell ref="L34:N34"/>
    <mergeCell ref="O34:R34"/>
    <mergeCell ref="S34:U34"/>
    <mergeCell ref="V34:X34"/>
    <mergeCell ref="C35:E35"/>
    <mergeCell ref="F35:H35"/>
    <mergeCell ref="I35:K35"/>
    <mergeCell ref="L35:N35"/>
    <mergeCell ref="O35:R35"/>
    <mergeCell ref="S35:U35"/>
    <mergeCell ref="AF34:AI34"/>
    <mergeCell ref="AJ34:AM34"/>
    <mergeCell ref="AN35:AQ35"/>
    <mergeCell ref="AR35:AU35"/>
    <mergeCell ref="AV35:AY35"/>
    <mergeCell ref="AZ35:BE35"/>
    <mergeCell ref="C36:E36"/>
    <mergeCell ref="F36:H36"/>
    <mergeCell ref="I36:K36"/>
    <mergeCell ref="L36:N36"/>
    <mergeCell ref="O36:R36"/>
    <mergeCell ref="S36:U36"/>
    <mergeCell ref="AR36:AU36"/>
    <mergeCell ref="AV36:AY36"/>
    <mergeCell ref="AZ36:BE36"/>
    <mergeCell ref="AB36:AE36"/>
    <mergeCell ref="AF36:AI36"/>
    <mergeCell ref="AJ36:AM36"/>
    <mergeCell ref="AN36:AQ36"/>
    <mergeCell ref="C37:E37"/>
    <mergeCell ref="F37:H37"/>
    <mergeCell ref="I37:K37"/>
    <mergeCell ref="L37:N37"/>
    <mergeCell ref="O37:R37"/>
    <mergeCell ref="S37:U37"/>
    <mergeCell ref="V37:X37"/>
    <mergeCell ref="V36:X36"/>
    <mergeCell ref="Y36:AA36"/>
    <mergeCell ref="AV37:AY37"/>
    <mergeCell ref="AZ37:BE37"/>
    <mergeCell ref="AF38:AI38"/>
    <mergeCell ref="AJ38:AM38"/>
    <mergeCell ref="AN38:AQ38"/>
    <mergeCell ref="AR38:AU38"/>
    <mergeCell ref="AV38:AY38"/>
    <mergeCell ref="AZ38:BE38"/>
    <mergeCell ref="Y37:AA37"/>
    <mergeCell ref="AB37:AE37"/>
    <mergeCell ref="AF37:AI37"/>
    <mergeCell ref="AJ37:AM37"/>
    <mergeCell ref="AN37:AQ37"/>
    <mergeCell ref="AR37:AU37"/>
    <mergeCell ref="Y38:AA38"/>
    <mergeCell ref="AB38:AE38"/>
    <mergeCell ref="C38:E38"/>
    <mergeCell ref="F38:H38"/>
    <mergeCell ref="I38:K38"/>
    <mergeCell ref="L38:N38"/>
    <mergeCell ref="O38:R38"/>
    <mergeCell ref="S38:U38"/>
    <mergeCell ref="V38:X38"/>
    <mergeCell ref="C39:E39"/>
    <mergeCell ref="F39:H39"/>
    <mergeCell ref="I39:K39"/>
    <mergeCell ref="L39:N39"/>
    <mergeCell ref="O39:R39"/>
    <mergeCell ref="S39:U39"/>
    <mergeCell ref="AN39:AQ39"/>
    <mergeCell ref="AR39:AU39"/>
    <mergeCell ref="AV39:AY39"/>
    <mergeCell ref="AZ39:BE39"/>
    <mergeCell ref="C40:E40"/>
    <mergeCell ref="F40:H40"/>
    <mergeCell ref="I40:K40"/>
    <mergeCell ref="L40:N40"/>
    <mergeCell ref="O40:R40"/>
    <mergeCell ref="S40:U40"/>
    <mergeCell ref="AR40:AU40"/>
    <mergeCell ref="AV40:AY40"/>
    <mergeCell ref="AZ40:BE40"/>
    <mergeCell ref="AB40:AE40"/>
    <mergeCell ref="AF40:AI40"/>
    <mergeCell ref="AJ40:AM40"/>
    <mergeCell ref="AN40:AQ40"/>
    <mergeCell ref="Y39:AA39"/>
    <mergeCell ref="AB39:AE39"/>
    <mergeCell ref="AF39:AI39"/>
    <mergeCell ref="AJ39:AM39"/>
    <mergeCell ref="V39:X39"/>
    <mergeCell ref="C41:E41"/>
    <mergeCell ref="F41:H41"/>
    <mergeCell ref="I41:K41"/>
    <mergeCell ref="L41:N41"/>
    <mergeCell ref="O41:R41"/>
    <mergeCell ref="S41:U41"/>
    <mergeCell ref="V41:X41"/>
    <mergeCell ref="V40:X40"/>
    <mergeCell ref="Y40:AA40"/>
    <mergeCell ref="AV41:AY41"/>
    <mergeCell ref="AZ41:BE41"/>
    <mergeCell ref="AF42:AI42"/>
    <mergeCell ref="AJ42:AM42"/>
    <mergeCell ref="AN42:AQ42"/>
    <mergeCell ref="AR42:AU42"/>
    <mergeCell ref="AV42:AY42"/>
    <mergeCell ref="AZ42:BE42"/>
    <mergeCell ref="Y41:AA41"/>
    <mergeCell ref="AB41:AE41"/>
    <mergeCell ref="AF41:AI41"/>
    <mergeCell ref="AJ41:AM41"/>
    <mergeCell ref="AN41:AQ41"/>
    <mergeCell ref="AR41:AU41"/>
    <mergeCell ref="Y42:AA42"/>
    <mergeCell ref="AB42:AE42"/>
    <mergeCell ref="C42:E42"/>
    <mergeCell ref="F42:H42"/>
    <mergeCell ref="I42:K42"/>
    <mergeCell ref="L42:N42"/>
    <mergeCell ref="O42:R42"/>
    <mergeCell ref="S42:U42"/>
    <mergeCell ref="V42:X42"/>
    <mergeCell ref="C43:E43"/>
    <mergeCell ref="F43:H43"/>
    <mergeCell ref="I43:K43"/>
    <mergeCell ref="L43:N43"/>
    <mergeCell ref="O43:R43"/>
    <mergeCell ref="S43:U43"/>
    <mergeCell ref="AN43:AQ43"/>
    <mergeCell ref="AR43:AU43"/>
    <mergeCell ref="AV43:AY43"/>
    <mergeCell ref="AZ43:BE43"/>
    <mergeCell ref="C44:E44"/>
    <mergeCell ref="F44:H44"/>
    <mergeCell ref="I44:K44"/>
    <mergeCell ref="L44:N44"/>
    <mergeCell ref="O44:R44"/>
    <mergeCell ref="S44:U44"/>
    <mergeCell ref="AR44:AU44"/>
    <mergeCell ref="AV44:AY44"/>
    <mergeCell ref="AZ44:BE44"/>
    <mergeCell ref="AB44:AE44"/>
    <mergeCell ref="AF44:AI44"/>
    <mergeCell ref="AJ44:AM44"/>
    <mergeCell ref="AN44:AQ44"/>
    <mergeCell ref="Y43:AA43"/>
    <mergeCell ref="AB43:AE43"/>
    <mergeCell ref="AF43:AI43"/>
    <mergeCell ref="AJ43:AM43"/>
    <mergeCell ref="V43:X43"/>
    <mergeCell ref="C45:E45"/>
    <mergeCell ref="F45:H45"/>
    <mergeCell ref="I45:K45"/>
    <mergeCell ref="L45:N45"/>
    <mergeCell ref="O45:R45"/>
    <mergeCell ref="S45:U45"/>
    <mergeCell ref="V45:X45"/>
    <mergeCell ref="V44:X44"/>
    <mergeCell ref="Y44:AA44"/>
    <mergeCell ref="AV45:AY45"/>
    <mergeCell ref="AZ45:BE45"/>
    <mergeCell ref="AF46:AI46"/>
    <mergeCell ref="AJ46:AM46"/>
    <mergeCell ref="AN46:AQ46"/>
    <mergeCell ref="AR46:AU46"/>
    <mergeCell ref="AV46:AY46"/>
    <mergeCell ref="AZ46:BE46"/>
    <mergeCell ref="Y45:AA45"/>
    <mergeCell ref="AB45:AE45"/>
    <mergeCell ref="AF45:AI45"/>
    <mergeCell ref="AJ45:AM45"/>
    <mergeCell ref="AN45:AQ45"/>
    <mergeCell ref="AR45:AU45"/>
    <mergeCell ref="Y46:AA46"/>
    <mergeCell ref="AB46:AE46"/>
    <mergeCell ref="C46:E46"/>
    <mergeCell ref="F46:H46"/>
    <mergeCell ref="I46:K46"/>
    <mergeCell ref="L46:N46"/>
    <mergeCell ref="O46:R46"/>
    <mergeCell ref="S46:U46"/>
    <mergeCell ref="V46:X46"/>
    <mergeCell ref="C47:E47"/>
    <mergeCell ref="F47:H47"/>
    <mergeCell ref="I47:K47"/>
    <mergeCell ref="L47:N47"/>
    <mergeCell ref="O47:R47"/>
    <mergeCell ref="S47:U47"/>
    <mergeCell ref="AN47:AQ47"/>
    <mergeCell ref="AR47:AU47"/>
    <mergeCell ref="AV47:AY47"/>
    <mergeCell ref="AZ47:BE47"/>
    <mergeCell ref="C48:E48"/>
    <mergeCell ref="F48:H48"/>
    <mergeCell ref="I48:K48"/>
    <mergeCell ref="L48:N48"/>
    <mergeCell ref="O48:R48"/>
    <mergeCell ref="S48:U48"/>
    <mergeCell ref="AR48:AU48"/>
    <mergeCell ref="AV48:AY48"/>
    <mergeCell ref="AZ48:BE48"/>
    <mergeCell ref="AB48:AE48"/>
    <mergeCell ref="AF48:AI48"/>
    <mergeCell ref="AJ48:AM48"/>
    <mergeCell ref="AN48:AQ48"/>
    <mergeCell ref="Y47:AA47"/>
    <mergeCell ref="AB47:AE47"/>
    <mergeCell ref="AF47:AI47"/>
    <mergeCell ref="AJ47:AM47"/>
    <mergeCell ref="V47:X47"/>
    <mergeCell ref="C49:E49"/>
    <mergeCell ref="F49:H49"/>
    <mergeCell ref="I49:K49"/>
    <mergeCell ref="L49:N49"/>
    <mergeCell ref="O49:R49"/>
    <mergeCell ref="S49:U49"/>
    <mergeCell ref="V49:X49"/>
    <mergeCell ref="V48:X48"/>
    <mergeCell ref="Y48:AA48"/>
    <mergeCell ref="AV49:AY49"/>
    <mergeCell ref="AZ49:BE49"/>
    <mergeCell ref="AF50:AI50"/>
    <mergeCell ref="AJ50:AM50"/>
    <mergeCell ref="AN50:AQ50"/>
    <mergeCell ref="AR50:AU50"/>
    <mergeCell ref="AV50:AY50"/>
    <mergeCell ref="AZ50:BE50"/>
    <mergeCell ref="Y49:AA49"/>
    <mergeCell ref="AB49:AE49"/>
    <mergeCell ref="AF49:AI49"/>
    <mergeCell ref="AJ49:AM49"/>
    <mergeCell ref="AN49:AQ49"/>
    <mergeCell ref="AR49:AU49"/>
    <mergeCell ref="Y50:AA50"/>
    <mergeCell ref="AB50:AE50"/>
    <mergeCell ref="C50:E50"/>
    <mergeCell ref="F50:H50"/>
    <mergeCell ref="I50:K50"/>
    <mergeCell ref="L50:N50"/>
    <mergeCell ref="O50:R50"/>
    <mergeCell ref="S50:U50"/>
    <mergeCell ref="V50:X50"/>
    <mergeCell ref="C51:E51"/>
    <mergeCell ref="F51:H51"/>
    <mergeCell ref="I51:K51"/>
    <mergeCell ref="L51:N51"/>
    <mergeCell ref="O51:R51"/>
    <mergeCell ref="S51:U51"/>
    <mergeCell ref="AN51:AQ51"/>
    <mergeCell ref="AR51:AU51"/>
    <mergeCell ref="AV51:AY51"/>
    <mergeCell ref="AZ51:BE51"/>
    <mergeCell ref="C52:E52"/>
    <mergeCell ref="F52:H52"/>
    <mergeCell ref="I52:K52"/>
    <mergeCell ref="L52:N52"/>
    <mergeCell ref="O52:R52"/>
    <mergeCell ref="S52:U52"/>
    <mergeCell ref="AR52:AU52"/>
    <mergeCell ref="AV52:AY52"/>
    <mergeCell ref="AZ52:BE52"/>
    <mergeCell ref="AB52:AE52"/>
    <mergeCell ref="AF52:AI52"/>
    <mergeCell ref="AJ52:AM52"/>
    <mergeCell ref="AN52:AQ52"/>
    <mergeCell ref="Y51:AA51"/>
    <mergeCell ref="AB51:AE51"/>
    <mergeCell ref="AF51:AI51"/>
    <mergeCell ref="AJ51:AM51"/>
    <mergeCell ref="V51:X51"/>
    <mergeCell ref="C53:E53"/>
    <mergeCell ref="F53:H53"/>
    <mergeCell ref="I53:K53"/>
    <mergeCell ref="L53:N53"/>
    <mergeCell ref="O53:R53"/>
    <mergeCell ref="S53:U53"/>
    <mergeCell ref="V53:X53"/>
    <mergeCell ref="V52:X52"/>
    <mergeCell ref="Y52:AA52"/>
    <mergeCell ref="AV53:AY53"/>
    <mergeCell ref="AZ53:BE53"/>
    <mergeCell ref="AF54:AI54"/>
    <mergeCell ref="AJ54:AM54"/>
    <mergeCell ref="AN54:AQ54"/>
    <mergeCell ref="AR54:AU54"/>
    <mergeCell ref="AV54:AY54"/>
    <mergeCell ref="AZ54:BE54"/>
    <mergeCell ref="Y53:AA53"/>
    <mergeCell ref="AB53:AE53"/>
    <mergeCell ref="AF53:AI53"/>
    <mergeCell ref="AJ53:AM53"/>
    <mergeCell ref="AN53:AQ53"/>
    <mergeCell ref="AR53:AU53"/>
    <mergeCell ref="Y54:AA54"/>
    <mergeCell ref="AB54:AE54"/>
    <mergeCell ref="C54:E54"/>
    <mergeCell ref="F54:H54"/>
    <mergeCell ref="I54:K54"/>
    <mergeCell ref="L54:N54"/>
    <mergeCell ref="O54:R54"/>
    <mergeCell ref="S54:U54"/>
    <mergeCell ref="V54:X54"/>
    <mergeCell ref="C55:E55"/>
    <mergeCell ref="F55:H55"/>
    <mergeCell ref="I55:K55"/>
    <mergeCell ref="L55:N55"/>
    <mergeCell ref="O55:R55"/>
    <mergeCell ref="S55:U55"/>
    <mergeCell ref="AN55:AQ55"/>
    <mergeCell ref="AR55:AU55"/>
    <mergeCell ref="AV55:AY55"/>
    <mergeCell ref="AZ55:BE55"/>
    <mergeCell ref="C56:E56"/>
    <mergeCell ref="F56:H56"/>
    <mergeCell ref="I56:K56"/>
    <mergeCell ref="L56:N56"/>
    <mergeCell ref="O56:R56"/>
    <mergeCell ref="S56:U56"/>
    <mergeCell ref="AR56:AU56"/>
    <mergeCell ref="AV56:AY56"/>
    <mergeCell ref="AZ56:BE56"/>
    <mergeCell ref="AB56:AE56"/>
    <mergeCell ref="AF56:AI56"/>
    <mergeCell ref="AJ56:AM56"/>
    <mergeCell ref="AN56:AQ56"/>
    <mergeCell ref="Y55:AA55"/>
    <mergeCell ref="AB55:AE55"/>
    <mergeCell ref="AF55:AI55"/>
    <mergeCell ref="AJ55:AM55"/>
    <mergeCell ref="V55:X55"/>
    <mergeCell ref="C57:E57"/>
    <mergeCell ref="F57:H57"/>
    <mergeCell ref="I57:K57"/>
    <mergeCell ref="L57:N57"/>
    <mergeCell ref="O57:R57"/>
    <mergeCell ref="S57:U57"/>
    <mergeCell ref="V57:X57"/>
    <mergeCell ref="V56:X56"/>
    <mergeCell ref="Y56:AA56"/>
    <mergeCell ref="AV57:AY57"/>
    <mergeCell ref="AZ57:BE57"/>
    <mergeCell ref="AF58:AI58"/>
    <mergeCell ref="AJ58:AM58"/>
    <mergeCell ref="AN58:AQ58"/>
    <mergeCell ref="AR58:AU58"/>
    <mergeCell ref="AV58:AY58"/>
    <mergeCell ref="AZ58:BE58"/>
    <mergeCell ref="Y57:AA57"/>
    <mergeCell ref="AB57:AE57"/>
    <mergeCell ref="AF57:AI57"/>
    <mergeCell ref="AJ57:AM57"/>
    <mergeCell ref="AN57:AQ57"/>
    <mergeCell ref="AR57:AU57"/>
    <mergeCell ref="Y58:AA58"/>
    <mergeCell ref="AB58:AE58"/>
    <mergeCell ref="C58:E58"/>
    <mergeCell ref="F58:H58"/>
    <mergeCell ref="I58:K58"/>
    <mergeCell ref="L58:N58"/>
    <mergeCell ref="O58:R58"/>
    <mergeCell ref="S58:U58"/>
    <mergeCell ref="V58:X58"/>
    <mergeCell ref="C59:E59"/>
    <mergeCell ref="F59:H59"/>
    <mergeCell ref="I59:K59"/>
    <mergeCell ref="L59:N59"/>
    <mergeCell ref="O59:R59"/>
    <mergeCell ref="S59:U59"/>
    <mergeCell ref="AN59:AQ59"/>
    <mergeCell ref="AR59:AU59"/>
    <mergeCell ref="AV59:AY59"/>
    <mergeCell ref="AZ59:BE59"/>
    <mergeCell ref="C60:E60"/>
    <mergeCell ref="F60:H60"/>
    <mergeCell ref="I60:K60"/>
    <mergeCell ref="L60:N60"/>
    <mergeCell ref="O60:R60"/>
    <mergeCell ref="S60:U60"/>
    <mergeCell ref="AR60:AU60"/>
    <mergeCell ref="AV60:AY60"/>
    <mergeCell ref="AZ60:BE60"/>
    <mergeCell ref="AB60:AE60"/>
    <mergeCell ref="AF60:AI60"/>
    <mergeCell ref="AJ60:AM60"/>
    <mergeCell ref="AN60:AQ60"/>
    <mergeCell ref="Y59:AA59"/>
    <mergeCell ref="AB59:AE59"/>
    <mergeCell ref="AF59:AI59"/>
    <mergeCell ref="AJ59:AM59"/>
    <mergeCell ref="V59:X59"/>
    <mergeCell ref="C61:E61"/>
    <mergeCell ref="F61:H61"/>
    <mergeCell ref="I61:K61"/>
    <mergeCell ref="L61:N61"/>
    <mergeCell ref="O61:R61"/>
    <mergeCell ref="S61:U61"/>
    <mergeCell ref="V61:X61"/>
    <mergeCell ref="V60:X60"/>
    <mergeCell ref="Y60:AA60"/>
    <mergeCell ref="AV61:AY61"/>
    <mergeCell ref="AZ61:BE61"/>
    <mergeCell ref="AF62:AI62"/>
    <mergeCell ref="AJ62:AM62"/>
    <mergeCell ref="AN62:AQ62"/>
    <mergeCell ref="AR62:AU62"/>
    <mergeCell ref="AV62:AY62"/>
    <mergeCell ref="AZ62:BE62"/>
    <mergeCell ref="Y61:AA61"/>
    <mergeCell ref="AB61:AE61"/>
    <mergeCell ref="AF61:AI61"/>
    <mergeCell ref="AJ61:AM61"/>
    <mergeCell ref="AN61:AQ61"/>
    <mergeCell ref="AR61:AU61"/>
    <mergeCell ref="C62:E62"/>
    <mergeCell ref="F62:H62"/>
    <mergeCell ref="I62:K62"/>
    <mergeCell ref="L62:N62"/>
    <mergeCell ref="O62:R62"/>
    <mergeCell ref="S62:U62"/>
    <mergeCell ref="V62:X62"/>
    <mergeCell ref="C63:E63"/>
    <mergeCell ref="F63:H63"/>
    <mergeCell ref="I63:K63"/>
    <mergeCell ref="L63:N63"/>
    <mergeCell ref="O63:R63"/>
    <mergeCell ref="S63:U63"/>
    <mergeCell ref="AV63:AY63"/>
    <mergeCell ref="B5:BE5"/>
    <mergeCell ref="V66:X66"/>
    <mergeCell ref="Y66:AA66"/>
    <mergeCell ref="AB66:AE66"/>
    <mergeCell ref="AF66:AI66"/>
    <mergeCell ref="AJ66:AM66"/>
    <mergeCell ref="AN66:AQ66"/>
    <mergeCell ref="C66:E66"/>
    <mergeCell ref="Y64:AA64"/>
    <mergeCell ref="Y63:AA63"/>
    <mergeCell ref="AF64:AI64"/>
    <mergeCell ref="AJ64:AM64"/>
    <mergeCell ref="AN64:AQ64"/>
    <mergeCell ref="AR64:AU64"/>
    <mergeCell ref="Y62:AA62"/>
    <mergeCell ref="AB62:AE62"/>
    <mergeCell ref="AZ63:BE63"/>
    <mergeCell ref="C64:E64"/>
    <mergeCell ref="F64:H64"/>
    <mergeCell ref="I64:K64"/>
    <mergeCell ref="L64:N64"/>
    <mergeCell ref="O64:R64"/>
    <mergeCell ref="S64:U64"/>
    <mergeCell ref="AB63:AE63"/>
    <mergeCell ref="AF63:AI63"/>
    <mergeCell ref="AJ63:AM63"/>
    <mergeCell ref="AN63:AQ63"/>
    <mergeCell ref="AR63:AU63"/>
    <mergeCell ref="F66:H66"/>
    <mergeCell ref="V65:X65"/>
    <mergeCell ref="Y65:AA65"/>
    <mergeCell ref="AB65:AE65"/>
    <mergeCell ref="AB64:AE64"/>
    <mergeCell ref="AR66:AU66"/>
    <mergeCell ref="F65:H65"/>
    <mergeCell ref="I65:K65"/>
    <mergeCell ref="L65:N65"/>
    <mergeCell ref="O65:R65"/>
    <mergeCell ref="V64:X64"/>
    <mergeCell ref="V63:X63"/>
    <mergeCell ref="S65:U65"/>
    <mergeCell ref="AZ65:BE65"/>
    <mergeCell ref="AZ64:BE64"/>
    <mergeCell ref="C65:E65"/>
    <mergeCell ref="I66:K66"/>
    <mergeCell ref="L66:N66"/>
    <mergeCell ref="O66:R66"/>
    <mergeCell ref="S66:U66"/>
    <mergeCell ref="AF65:AI65"/>
    <mergeCell ref="AJ65:AM65"/>
    <mergeCell ref="AZ66:BE66"/>
    <mergeCell ref="AV66:AY66"/>
    <mergeCell ref="AN65:AQ65"/>
    <mergeCell ref="AR65:AU65"/>
    <mergeCell ref="AV65:AY65"/>
    <mergeCell ref="AV64:AY64"/>
  </mergeCells>
  <dataValidations count="1">
    <dataValidation type="list" allowBlank="1" showInputMessage="1" showErrorMessage="1" sqref="AF31:AI66 AV31:AY66 AN31:AQ66" xr:uid="{B7A8A749-F108-4D9E-8C8B-719E12406C24}">
      <formula1>$BH$32:$BH$41</formula1>
    </dataValidation>
  </dataValidations>
  <hyperlinks>
    <hyperlink ref="BB9:BE9" location="Índice!B15" display="Índice" xr:uid="{893841E8-1D02-423F-AC61-8D8B4B3DA203}"/>
    <hyperlink ref="V31" r:id="rId1" xr:uid="{7AAFC289-0C29-406A-B8E5-63A9F7216239}"/>
  </hyperlinks>
  <printOptions horizontalCentered="1" verticalCentered="1"/>
  <pageMargins left="0.70866141732283472" right="0.70866141732283472" top="0.74803149606299213" bottom="0.74803149606299213" header="0.31496062992125984" footer="0.31496062992125984"/>
  <pageSetup scale="75" orientation="portrait" r:id="rId2"/>
  <headerFooter>
    <oddHeader>&amp;CMódulo 1 Sección XII
Participantes</oddHeader>
    <oddFooter>&amp;LCenso Nacional de Gobiernos Estatales 2023&amp;R&amp;P de &amp;N</oddFooter>
  </headerFooter>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5"/>
  <dimension ref="A1:BI2301"/>
  <sheetViews>
    <sheetView showGridLines="0" zoomScaleNormal="100" workbookViewId="0"/>
  </sheetViews>
  <sheetFormatPr baseColWidth="10" defaultColWidth="0" defaultRowHeight="14.25" customHeight="1"/>
  <cols>
    <col min="1" max="1" width="5.7109375" style="70" customWidth="1"/>
    <col min="2" max="30" width="3.7109375" customWidth="1"/>
    <col min="31" max="31" width="5.7109375" customWidth="1"/>
    <col min="32" max="32" width="3.7109375" style="162" hidden="1" customWidth="1"/>
    <col min="33" max="35" width="5" hidden="1" customWidth="1"/>
    <col min="36" max="40" width="3.7109375" hidden="1" customWidth="1"/>
    <col min="41" max="41" width="4.85546875" hidden="1" customWidth="1"/>
    <col min="42" max="43" width="3.7109375" hidden="1" customWidth="1"/>
    <col min="44" max="44" width="9.5703125" hidden="1" customWidth="1"/>
    <col min="45" max="45" width="7.140625" hidden="1" customWidth="1"/>
    <col min="46" max="57" width="3.7109375" hidden="1" customWidth="1"/>
    <col min="58" max="58" width="4.28515625" hidden="1" customWidth="1"/>
    <col min="59" max="16384" width="3.7109375" hidden="1"/>
  </cols>
  <sheetData>
    <row r="1" spans="1:39" ht="173.25" customHeight="1">
      <c r="B1" s="197" t="s">
        <v>295</v>
      </c>
      <c r="C1" s="198"/>
      <c r="D1" s="198"/>
      <c r="E1" s="198"/>
      <c r="F1" s="198"/>
      <c r="G1" s="198"/>
      <c r="H1" s="198"/>
      <c r="I1" s="198"/>
      <c r="J1" s="198"/>
      <c r="K1" s="198"/>
      <c r="L1" s="198"/>
      <c r="M1" s="198"/>
      <c r="N1" s="198"/>
      <c r="O1" s="198"/>
      <c r="P1" s="198"/>
      <c r="Q1" s="198"/>
      <c r="R1" s="198"/>
      <c r="S1" s="198"/>
      <c r="T1" s="198"/>
      <c r="U1" s="198"/>
      <c r="V1" s="198"/>
      <c r="W1" s="198"/>
      <c r="X1" s="198"/>
      <c r="Y1" s="198"/>
      <c r="Z1" s="198"/>
      <c r="AA1" s="198"/>
      <c r="AB1" s="198"/>
      <c r="AC1" s="198"/>
      <c r="AD1" s="198"/>
      <c r="AG1" t="s">
        <v>5495</v>
      </c>
    </row>
    <row r="2" spans="1:39" ht="15"/>
    <row r="3" spans="1:39" ht="45" customHeight="1">
      <c r="B3" s="199" t="s">
        <v>0</v>
      </c>
      <c r="C3" s="200"/>
      <c r="D3" s="200"/>
      <c r="E3" s="200"/>
      <c r="F3" s="200"/>
      <c r="G3" s="200"/>
      <c r="H3" s="200"/>
      <c r="I3" s="200"/>
      <c r="J3" s="200"/>
      <c r="K3" s="200"/>
      <c r="L3" s="200"/>
      <c r="M3" s="200"/>
      <c r="N3" s="200"/>
      <c r="O3" s="200"/>
      <c r="P3" s="200"/>
      <c r="Q3" s="200"/>
      <c r="R3" s="200"/>
      <c r="S3" s="200"/>
      <c r="T3" s="200"/>
      <c r="U3" s="200"/>
      <c r="V3" s="200"/>
      <c r="W3" s="200"/>
      <c r="X3" s="200"/>
      <c r="Y3" s="200"/>
      <c r="Z3" s="200"/>
      <c r="AA3" s="200"/>
      <c r="AB3" s="200"/>
      <c r="AC3" s="200"/>
      <c r="AD3" s="200"/>
      <c r="AG3" t="s">
        <v>5496</v>
      </c>
      <c r="AH3">
        <v>1</v>
      </c>
      <c r="AI3">
        <v>1</v>
      </c>
      <c r="AJ3">
        <v>1</v>
      </c>
      <c r="AK3">
        <v>1</v>
      </c>
      <c r="AL3">
        <v>1</v>
      </c>
      <c r="AM3">
        <v>1</v>
      </c>
    </row>
    <row r="4" spans="1:39" ht="15">
      <c r="AH4">
        <v>2</v>
      </c>
      <c r="AI4">
        <v>2</v>
      </c>
      <c r="AJ4">
        <v>2</v>
      </c>
      <c r="AK4">
        <v>2</v>
      </c>
      <c r="AL4">
        <v>2</v>
      </c>
      <c r="AM4">
        <v>2</v>
      </c>
    </row>
    <row r="5" spans="1:39" ht="45" customHeight="1">
      <c r="B5" s="199" t="s">
        <v>296</v>
      </c>
      <c r="C5" s="199"/>
      <c r="D5" s="199"/>
      <c r="E5" s="199"/>
      <c r="F5" s="199"/>
      <c r="G5" s="199"/>
      <c r="H5" s="199"/>
      <c r="I5" s="199"/>
      <c r="J5" s="199"/>
      <c r="K5" s="199"/>
      <c r="L5" s="199"/>
      <c r="M5" s="199"/>
      <c r="N5" s="199"/>
      <c r="O5" s="199"/>
      <c r="P5" s="199"/>
      <c r="Q5" s="199"/>
      <c r="R5" s="199"/>
      <c r="S5" s="199"/>
      <c r="T5" s="199"/>
      <c r="U5" s="199"/>
      <c r="V5" s="199"/>
      <c r="W5" s="199"/>
      <c r="X5" s="199"/>
      <c r="Y5" s="199"/>
      <c r="Z5" s="199"/>
      <c r="AA5" s="199"/>
      <c r="AB5" s="199"/>
      <c r="AC5" s="199"/>
      <c r="AD5" s="199"/>
      <c r="AH5">
        <v>9</v>
      </c>
      <c r="AI5">
        <v>3</v>
      </c>
      <c r="AJ5">
        <v>3</v>
      </c>
      <c r="AK5">
        <v>3</v>
      </c>
      <c r="AL5">
        <v>3</v>
      </c>
      <c r="AM5">
        <v>3</v>
      </c>
    </row>
    <row r="6" spans="1:39" ht="15" customHeight="1">
      <c r="AI6">
        <v>9</v>
      </c>
      <c r="AJ6">
        <v>4</v>
      </c>
      <c r="AK6">
        <v>4</v>
      </c>
      <c r="AL6">
        <v>4</v>
      </c>
      <c r="AM6">
        <v>4</v>
      </c>
    </row>
    <row r="7" spans="1:39" ht="15" customHeight="1" thickBot="1">
      <c r="B7" s="37" t="s">
        <v>176</v>
      </c>
      <c r="C7" s="38"/>
      <c r="D7" s="38"/>
      <c r="E7" s="38"/>
      <c r="F7" s="38"/>
      <c r="G7" s="38"/>
      <c r="H7" s="38"/>
      <c r="I7" s="38"/>
      <c r="J7" s="38"/>
      <c r="K7" s="38"/>
      <c r="L7" s="38"/>
      <c r="M7" s="38"/>
      <c r="N7" s="37" t="s">
        <v>177</v>
      </c>
      <c r="O7" s="38"/>
      <c r="AA7" s="365" t="s">
        <v>1</v>
      </c>
      <c r="AB7" s="365"/>
      <c r="AC7" s="365"/>
      <c r="AD7" s="365"/>
      <c r="AJ7">
        <v>9</v>
      </c>
      <c r="AK7">
        <v>5</v>
      </c>
      <c r="AL7">
        <v>5</v>
      </c>
      <c r="AM7">
        <v>5</v>
      </c>
    </row>
    <row r="8" spans="1:39" ht="15" customHeight="1" thickBot="1">
      <c r="B8" s="201" t="str">
        <f>IF(Presentación!$B$10="","",Presentación!$B$10)</f>
        <v/>
      </c>
      <c r="C8" s="202"/>
      <c r="D8" s="202"/>
      <c r="E8" s="202"/>
      <c r="F8" s="202"/>
      <c r="G8" s="202"/>
      <c r="H8" s="202"/>
      <c r="I8" s="202"/>
      <c r="J8" s="202"/>
      <c r="K8" s="202"/>
      <c r="L8" s="203"/>
      <c r="M8" s="14"/>
      <c r="N8" s="201" t="str">
        <f>IF(Presentación!$N$10="","",Presentación!$N$10)</f>
        <v/>
      </c>
      <c r="O8" s="203"/>
      <c r="AK8">
        <v>9</v>
      </c>
      <c r="AL8">
        <v>6</v>
      </c>
      <c r="AM8">
        <v>6</v>
      </c>
    </row>
    <row r="9" spans="1:39" ht="15" customHeight="1">
      <c r="AL9">
        <v>7</v>
      </c>
      <c r="AM9">
        <v>7</v>
      </c>
    </row>
    <row r="10" spans="1:39" ht="15" customHeight="1">
      <c r="B10" s="366" t="s">
        <v>41</v>
      </c>
      <c r="C10" s="367"/>
      <c r="D10" s="367"/>
      <c r="E10" s="367"/>
      <c r="F10" s="367"/>
      <c r="G10" s="367"/>
      <c r="H10" s="367"/>
      <c r="I10" s="367"/>
      <c r="J10" s="367"/>
      <c r="K10" s="367"/>
      <c r="L10" s="367"/>
      <c r="M10" s="367"/>
      <c r="N10" s="367"/>
      <c r="O10" s="367"/>
      <c r="P10" s="367"/>
      <c r="Q10" s="367"/>
      <c r="R10" s="367"/>
      <c r="S10" s="367"/>
      <c r="T10" s="367"/>
      <c r="U10" s="367"/>
      <c r="V10" s="367"/>
      <c r="W10" s="367"/>
      <c r="X10" s="367"/>
      <c r="Y10" s="367"/>
      <c r="Z10" s="367"/>
      <c r="AA10" s="367"/>
      <c r="AB10" s="367"/>
      <c r="AC10" s="367"/>
      <c r="AD10" s="368"/>
      <c r="AL10">
        <v>8</v>
      </c>
      <c r="AM10">
        <v>8</v>
      </c>
    </row>
    <row r="11" spans="1:39" ht="48" customHeight="1">
      <c r="B11" s="15"/>
      <c r="C11" s="312" t="s">
        <v>515</v>
      </c>
      <c r="D11" s="327"/>
      <c r="E11" s="327"/>
      <c r="F11" s="327"/>
      <c r="G11" s="327"/>
      <c r="H11" s="327"/>
      <c r="I11" s="327"/>
      <c r="J11" s="327"/>
      <c r="K11" s="327"/>
      <c r="L11" s="327"/>
      <c r="M11" s="327"/>
      <c r="N11" s="327"/>
      <c r="O11" s="327"/>
      <c r="P11" s="327"/>
      <c r="Q11" s="327"/>
      <c r="R11" s="327"/>
      <c r="S11" s="327"/>
      <c r="T11" s="327"/>
      <c r="U11" s="327"/>
      <c r="V11" s="327"/>
      <c r="W11" s="327"/>
      <c r="X11" s="327"/>
      <c r="Y11" s="327"/>
      <c r="Z11" s="327"/>
      <c r="AA11" s="327"/>
      <c r="AB11" s="327"/>
      <c r="AC11" s="327"/>
      <c r="AD11" s="369"/>
      <c r="AL11">
        <v>9</v>
      </c>
      <c r="AM11">
        <v>9</v>
      </c>
    </row>
    <row r="12" spans="1:39" ht="24" customHeight="1">
      <c r="B12" s="15"/>
      <c r="C12" s="312" t="s">
        <v>297</v>
      </c>
      <c r="D12" s="327"/>
      <c r="E12" s="327"/>
      <c r="F12" s="327"/>
      <c r="G12" s="327"/>
      <c r="H12" s="327"/>
      <c r="I12" s="327"/>
      <c r="J12" s="327"/>
      <c r="K12" s="327"/>
      <c r="L12" s="327"/>
      <c r="M12" s="327"/>
      <c r="N12" s="327"/>
      <c r="O12" s="327"/>
      <c r="P12" s="327"/>
      <c r="Q12" s="327"/>
      <c r="R12" s="327"/>
      <c r="S12" s="327"/>
      <c r="T12" s="327"/>
      <c r="U12" s="327"/>
      <c r="V12" s="327"/>
      <c r="W12" s="327"/>
      <c r="X12" s="327"/>
      <c r="Y12" s="327"/>
      <c r="Z12" s="327"/>
      <c r="AA12" s="327"/>
      <c r="AB12" s="327"/>
      <c r="AC12" s="327"/>
      <c r="AD12" s="369"/>
      <c r="AM12">
        <v>10</v>
      </c>
    </row>
    <row r="13" spans="1:39" ht="24" customHeight="1">
      <c r="B13" s="15"/>
      <c r="C13" s="312" t="s">
        <v>496</v>
      </c>
      <c r="D13" s="312"/>
      <c r="E13" s="312"/>
      <c r="F13" s="312"/>
      <c r="G13" s="312"/>
      <c r="H13" s="312"/>
      <c r="I13" s="312"/>
      <c r="J13" s="312"/>
      <c r="K13" s="312"/>
      <c r="L13" s="312"/>
      <c r="M13" s="312"/>
      <c r="N13" s="312"/>
      <c r="O13" s="312"/>
      <c r="P13" s="312"/>
      <c r="Q13" s="312"/>
      <c r="R13" s="312"/>
      <c r="S13" s="312"/>
      <c r="T13" s="312"/>
      <c r="U13" s="312"/>
      <c r="V13" s="312"/>
      <c r="W13" s="312"/>
      <c r="X13" s="312"/>
      <c r="Y13" s="312"/>
      <c r="Z13" s="312"/>
      <c r="AA13" s="312"/>
      <c r="AB13" s="312"/>
      <c r="AC13" s="312"/>
      <c r="AD13" s="335"/>
      <c r="AM13">
        <v>99</v>
      </c>
    </row>
    <row r="14" spans="1:39" ht="24" customHeight="1">
      <c r="A14" s="52"/>
      <c r="B14" s="57"/>
      <c r="C14" s="251" t="s">
        <v>497</v>
      </c>
      <c r="D14" s="326"/>
      <c r="E14" s="326"/>
      <c r="F14" s="326"/>
      <c r="G14" s="326"/>
      <c r="H14" s="326"/>
      <c r="I14" s="326"/>
      <c r="J14" s="326"/>
      <c r="K14" s="326"/>
      <c r="L14" s="326"/>
      <c r="M14" s="326"/>
      <c r="N14" s="326"/>
      <c r="O14" s="326"/>
      <c r="P14" s="326"/>
      <c r="Q14" s="326"/>
      <c r="R14" s="326"/>
      <c r="S14" s="326"/>
      <c r="T14" s="326"/>
      <c r="U14" s="326"/>
      <c r="V14" s="326"/>
      <c r="W14" s="326"/>
      <c r="X14" s="326"/>
      <c r="Y14" s="326"/>
      <c r="Z14" s="326"/>
      <c r="AA14" s="326"/>
      <c r="AB14" s="326"/>
      <c r="AC14" s="326"/>
      <c r="AD14" s="370"/>
    </row>
    <row r="15" spans="1:39" ht="36" customHeight="1">
      <c r="A15" s="52"/>
      <c r="B15" s="54"/>
      <c r="C15" s="251" t="s">
        <v>516</v>
      </c>
      <c r="D15" s="251"/>
      <c r="E15" s="251"/>
      <c r="F15" s="251"/>
      <c r="G15" s="251"/>
      <c r="H15" s="251"/>
      <c r="I15" s="251"/>
      <c r="J15" s="251"/>
      <c r="K15" s="251"/>
      <c r="L15" s="251"/>
      <c r="M15" s="251"/>
      <c r="N15" s="251"/>
      <c r="O15" s="251"/>
      <c r="P15" s="251"/>
      <c r="Q15" s="251"/>
      <c r="R15" s="251"/>
      <c r="S15" s="251"/>
      <c r="T15" s="251"/>
      <c r="U15" s="251"/>
      <c r="V15" s="251"/>
      <c r="W15" s="251"/>
      <c r="X15" s="251"/>
      <c r="Y15" s="251"/>
      <c r="Z15" s="251"/>
      <c r="AA15" s="251"/>
      <c r="AB15" s="251"/>
      <c r="AC15" s="251"/>
      <c r="AD15" s="252"/>
    </row>
    <row r="16" spans="1:39" ht="48" customHeight="1">
      <c r="A16" s="52"/>
      <c r="B16" s="54"/>
      <c r="C16" s="251" t="s">
        <v>498</v>
      </c>
      <c r="D16" s="251"/>
      <c r="E16" s="251"/>
      <c r="F16" s="251"/>
      <c r="G16" s="251"/>
      <c r="H16" s="251"/>
      <c r="I16" s="251"/>
      <c r="J16" s="251"/>
      <c r="K16" s="251"/>
      <c r="L16" s="251"/>
      <c r="M16" s="251"/>
      <c r="N16" s="251"/>
      <c r="O16" s="251"/>
      <c r="P16" s="251"/>
      <c r="Q16" s="251"/>
      <c r="R16" s="251"/>
      <c r="S16" s="251"/>
      <c r="T16" s="251"/>
      <c r="U16" s="251"/>
      <c r="V16" s="251"/>
      <c r="W16" s="251"/>
      <c r="X16" s="251"/>
      <c r="Y16" s="251"/>
      <c r="Z16" s="251"/>
      <c r="AA16" s="251"/>
      <c r="AB16" s="251"/>
      <c r="AC16" s="251"/>
      <c r="AD16" s="252"/>
    </row>
    <row r="17" spans="1:36" ht="15" customHeight="1">
      <c r="A17" s="52"/>
      <c r="B17" s="55"/>
      <c r="C17" s="251" t="s">
        <v>517</v>
      </c>
      <c r="D17" s="251"/>
      <c r="E17" s="251"/>
      <c r="F17" s="251"/>
      <c r="G17" s="251"/>
      <c r="H17" s="251"/>
      <c r="I17" s="251"/>
      <c r="J17" s="251"/>
      <c r="K17" s="251"/>
      <c r="L17" s="251"/>
      <c r="M17" s="251"/>
      <c r="N17" s="251"/>
      <c r="O17" s="251"/>
      <c r="P17" s="251"/>
      <c r="Q17" s="251"/>
      <c r="R17" s="251"/>
      <c r="S17" s="251"/>
      <c r="T17" s="251"/>
      <c r="U17" s="251"/>
      <c r="V17" s="251"/>
      <c r="W17" s="251"/>
      <c r="X17" s="251"/>
      <c r="Y17" s="251"/>
      <c r="Z17" s="251"/>
      <c r="AA17" s="251"/>
      <c r="AB17" s="251"/>
      <c r="AC17" s="251"/>
      <c r="AD17" s="252"/>
    </row>
    <row r="18" spans="1:36" ht="15" customHeight="1">
      <c r="B18" s="366" t="s">
        <v>42</v>
      </c>
      <c r="C18" s="367"/>
      <c r="D18" s="367"/>
      <c r="E18" s="367"/>
      <c r="F18" s="367"/>
      <c r="G18" s="367"/>
      <c r="H18" s="367"/>
      <c r="I18" s="367"/>
      <c r="J18" s="367"/>
      <c r="K18" s="367"/>
      <c r="L18" s="367"/>
      <c r="M18" s="367"/>
      <c r="N18" s="367"/>
      <c r="O18" s="367"/>
      <c r="P18" s="367"/>
      <c r="Q18" s="367"/>
      <c r="R18" s="367"/>
      <c r="S18" s="367"/>
      <c r="T18" s="367"/>
      <c r="U18" s="367"/>
      <c r="V18" s="367"/>
      <c r="W18" s="367"/>
      <c r="X18" s="367"/>
      <c r="Y18" s="367"/>
      <c r="Z18" s="367"/>
      <c r="AA18" s="367"/>
      <c r="AB18" s="367"/>
      <c r="AC18" s="367"/>
      <c r="AD18" s="368"/>
    </row>
    <row r="19" spans="1:36" ht="24" customHeight="1">
      <c r="B19" s="15"/>
      <c r="C19" s="312" t="s">
        <v>43</v>
      </c>
      <c r="D19" s="312"/>
      <c r="E19" s="312"/>
      <c r="F19" s="312"/>
      <c r="G19" s="312"/>
      <c r="H19" s="312"/>
      <c r="I19" s="312"/>
      <c r="J19" s="312"/>
      <c r="K19" s="312"/>
      <c r="L19" s="312"/>
      <c r="M19" s="312"/>
      <c r="N19" s="312"/>
      <c r="O19" s="312"/>
      <c r="P19" s="312"/>
      <c r="Q19" s="312"/>
      <c r="R19" s="312"/>
      <c r="S19" s="312"/>
      <c r="T19" s="312"/>
      <c r="U19" s="312"/>
      <c r="V19" s="312"/>
      <c r="W19" s="312"/>
      <c r="X19" s="312"/>
      <c r="Y19" s="312"/>
      <c r="Z19" s="312"/>
      <c r="AA19" s="312"/>
      <c r="AB19" s="312"/>
      <c r="AC19" s="312"/>
      <c r="AD19" s="335"/>
    </row>
    <row r="20" spans="1:36" ht="24" customHeight="1">
      <c r="B20" s="16"/>
      <c r="C20" s="348" t="s">
        <v>44</v>
      </c>
      <c r="D20" s="348"/>
      <c r="E20" s="348"/>
      <c r="F20" s="348"/>
      <c r="G20" s="348"/>
      <c r="H20" s="348"/>
      <c r="I20" s="348"/>
      <c r="J20" s="348"/>
      <c r="K20" s="348"/>
      <c r="L20" s="348"/>
      <c r="M20" s="348"/>
      <c r="N20" s="348"/>
      <c r="O20" s="348"/>
      <c r="P20" s="348"/>
      <c r="Q20" s="348"/>
      <c r="R20" s="348"/>
      <c r="S20" s="348"/>
      <c r="T20" s="348"/>
      <c r="U20" s="348"/>
      <c r="V20" s="348"/>
      <c r="W20" s="348"/>
      <c r="X20" s="348"/>
      <c r="Y20" s="348"/>
      <c r="Z20" s="348"/>
      <c r="AA20" s="348"/>
      <c r="AB20" s="348"/>
      <c r="AC20" s="348"/>
      <c r="AD20" s="349"/>
    </row>
    <row r="21" spans="1:36" ht="15.75" thickBot="1"/>
    <row r="22" spans="1:36" ht="15.75" thickBot="1">
      <c r="A22" s="56" t="s">
        <v>251</v>
      </c>
      <c r="B22" s="316" t="s">
        <v>298</v>
      </c>
      <c r="C22" s="317"/>
      <c r="D22" s="317"/>
      <c r="E22" s="317"/>
      <c r="F22" s="317"/>
      <c r="G22" s="317"/>
      <c r="H22" s="317"/>
      <c r="I22" s="317"/>
      <c r="J22" s="317"/>
      <c r="K22" s="317"/>
      <c r="L22" s="317"/>
      <c r="M22" s="317"/>
      <c r="N22" s="317"/>
      <c r="O22" s="317"/>
      <c r="P22" s="317"/>
      <c r="Q22" s="317"/>
      <c r="R22" s="317"/>
      <c r="S22" s="317"/>
      <c r="T22" s="317"/>
      <c r="U22" s="317"/>
      <c r="V22" s="317"/>
      <c r="W22" s="317"/>
      <c r="X22" s="317"/>
      <c r="Y22" s="317"/>
      <c r="Z22" s="317"/>
      <c r="AA22" s="317"/>
      <c r="AB22" s="317"/>
      <c r="AC22" s="317"/>
      <c r="AD22" s="318"/>
    </row>
    <row r="23" spans="1:36" ht="15" customHeight="1">
      <c r="B23" s="341" t="s">
        <v>45</v>
      </c>
      <c r="C23" s="320"/>
      <c r="D23" s="320"/>
      <c r="E23" s="320"/>
      <c r="F23" s="320"/>
      <c r="G23" s="320"/>
      <c r="H23" s="320"/>
      <c r="I23" s="320"/>
      <c r="J23" s="320"/>
      <c r="K23" s="320"/>
      <c r="L23" s="320"/>
      <c r="M23" s="320"/>
      <c r="N23" s="320"/>
      <c r="O23" s="320"/>
      <c r="P23" s="320"/>
      <c r="Q23" s="320"/>
      <c r="R23" s="320"/>
      <c r="S23" s="320"/>
      <c r="T23" s="320"/>
      <c r="U23" s="320"/>
      <c r="V23" s="320"/>
      <c r="W23" s="320"/>
      <c r="X23" s="320"/>
      <c r="Y23" s="320"/>
      <c r="Z23" s="320"/>
      <c r="AA23" s="320"/>
      <c r="AB23" s="320"/>
      <c r="AC23" s="320"/>
      <c r="AD23" s="342"/>
    </row>
    <row r="24" spans="1:36" ht="24" customHeight="1">
      <c r="B24" s="15"/>
      <c r="C24" s="312" t="s">
        <v>46</v>
      </c>
      <c r="D24" s="312"/>
      <c r="E24" s="312"/>
      <c r="F24" s="312"/>
      <c r="G24" s="312"/>
      <c r="H24" s="312"/>
      <c r="I24" s="312"/>
      <c r="J24" s="312"/>
      <c r="K24" s="312"/>
      <c r="L24" s="312"/>
      <c r="M24" s="312"/>
      <c r="N24" s="312"/>
      <c r="O24" s="312"/>
      <c r="P24" s="312"/>
      <c r="Q24" s="312"/>
      <c r="R24" s="312"/>
      <c r="S24" s="312"/>
      <c r="T24" s="312"/>
      <c r="U24" s="312"/>
      <c r="V24" s="312"/>
      <c r="W24" s="312"/>
      <c r="X24" s="312"/>
      <c r="Y24" s="312"/>
      <c r="Z24" s="312"/>
      <c r="AA24" s="312"/>
      <c r="AB24" s="312"/>
      <c r="AC24" s="312"/>
      <c r="AD24" s="335"/>
    </row>
    <row r="25" spans="1:36" ht="24" customHeight="1">
      <c r="B25" s="15"/>
      <c r="C25" s="312" t="s">
        <v>47</v>
      </c>
      <c r="D25" s="312"/>
      <c r="E25" s="312"/>
      <c r="F25" s="312"/>
      <c r="G25" s="312"/>
      <c r="H25" s="312"/>
      <c r="I25" s="312"/>
      <c r="J25" s="312"/>
      <c r="K25" s="312"/>
      <c r="L25" s="312"/>
      <c r="M25" s="312"/>
      <c r="N25" s="312"/>
      <c r="O25" s="312"/>
      <c r="P25" s="312"/>
      <c r="Q25" s="312"/>
      <c r="R25" s="312"/>
      <c r="S25" s="312"/>
      <c r="T25" s="312"/>
      <c r="U25" s="312"/>
      <c r="V25" s="312"/>
      <c r="W25" s="312"/>
      <c r="X25" s="312"/>
      <c r="Y25" s="312"/>
      <c r="Z25" s="312"/>
      <c r="AA25" s="312"/>
      <c r="AB25" s="312"/>
      <c r="AC25" s="312"/>
      <c r="AD25" s="335"/>
    </row>
    <row r="26" spans="1:36" ht="36" customHeight="1">
      <c r="B26" s="16"/>
      <c r="C26" s="348" t="s">
        <v>48</v>
      </c>
      <c r="D26" s="348"/>
      <c r="E26" s="348"/>
      <c r="F26" s="348"/>
      <c r="G26" s="348"/>
      <c r="H26" s="348"/>
      <c r="I26" s="348"/>
      <c r="J26" s="348"/>
      <c r="K26" s="348"/>
      <c r="L26" s="348"/>
      <c r="M26" s="348"/>
      <c r="N26" s="348"/>
      <c r="O26" s="348"/>
      <c r="P26" s="348"/>
      <c r="Q26" s="348"/>
      <c r="R26" s="348"/>
      <c r="S26" s="348"/>
      <c r="T26" s="348"/>
      <c r="U26" s="348"/>
      <c r="V26" s="348"/>
      <c r="W26" s="348"/>
      <c r="X26" s="348"/>
      <c r="Y26" s="348"/>
      <c r="Z26" s="348"/>
      <c r="AA26" s="348"/>
      <c r="AB26" s="348"/>
      <c r="AC26" s="348"/>
      <c r="AD26" s="349"/>
    </row>
    <row r="27" spans="1:36" ht="15" customHeight="1"/>
    <row r="28" spans="1:36" ht="24" customHeight="1">
      <c r="A28" s="61" t="s">
        <v>299</v>
      </c>
      <c r="B28" s="340" t="s">
        <v>300</v>
      </c>
      <c r="C28" s="340"/>
      <c r="D28" s="340"/>
      <c r="E28" s="340"/>
      <c r="F28" s="340"/>
      <c r="G28" s="340"/>
      <c r="H28" s="340"/>
      <c r="I28" s="340"/>
      <c r="J28" s="340"/>
      <c r="K28" s="340"/>
      <c r="L28" s="340"/>
      <c r="M28" s="340"/>
      <c r="N28" s="340"/>
      <c r="O28" s="340"/>
      <c r="P28" s="340"/>
      <c r="Q28" s="340"/>
      <c r="R28" s="340"/>
      <c r="S28" s="340"/>
      <c r="T28" s="340"/>
      <c r="U28" s="340"/>
      <c r="V28" s="340"/>
      <c r="W28" s="340"/>
      <c r="X28" s="340"/>
      <c r="Y28" s="340"/>
      <c r="Z28" s="340"/>
      <c r="AA28" s="340"/>
      <c r="AB28" s="340"/>
      <c r="AC28" s="340"/>
      <c r="AD28" s="340"/>
    </row>
    <row r="29" spans="1:36" ht="15" customHeight="1">
      <c r="A29" s="65"/>
      <c r="B29" s="14"/>
      <c r="C29" s="14"/>
      <c r="D29" s="14"/>
      <c r="E29" s="14"/>
      <c r="F29" s="14"/>
      <c r="G29" s="14"/>
      <c r="H29" s="14"/>
      <c r="I29" s="14"/>
      <c r="J29" s="14"/>
      <c r="K29" s="14"/>
      <c r="L29" s="14"/>
      <c r="M29" s="14"/>
      <c r="N29" s="14"/>
      <c r="O29" s="14"/>
      <c r="P29" s="14"/>
      <c r="Q29" s="14"/>
      <c r="R29" s="14"/>
      <c r="S29" s="14"/>
      <c r="T29" s="14"/>
      <c r="U29" s="14"/>
      <c r="V29" s="14"/>
      <c r="W29" s="14"/>
      <c r="X29" s="14"/>
      <c r="Y29" s="14"/>
      <c r="Z29" s="14"/>
      <c r="AA29" s="14"/>
      <c r="AB29" s="14"/>
      <c r="AC29" s="14"/>
      <c r="AD29" s="14"/>
      <c r="AG29" t="s">
        <v>5497</v>
      </c>
      <c r="AH29" t="s">
        <v>5498</v>
      </c>
      <c r="AI29" t="s">
        <v>5499</v>
      </c>
      <c r="AJ29" t="s">
        <v>5500</v>
      </c>
    </row>
    <row r="30" spans="1:36" ht="15" customHeight="1">
      <c r="A30" s="65"/>
      <c r="B30" s="14"/>
      <c r="C30" s="295" t="s">
        <v>49</v>
      </c>
      <c r="D30" s="295"/>
      <c r="E30" s="295"/>
      <c r="F30" s="295"/>
      <c r="G30" s="295"/>
      <c r="H30" s="295"/>
      <c r="I30" s="295"/>
      <c r="J30" s="295"/>
      <c r="K30" s="295"/>
      <c r="L30" s="295"/>
      <c r="M30" s="281" t="s">
        <v>50</v>
      </c>
      <c r="N30" s="282"/>
      <c r="O30" s="282"/>
      <c r="P30" s="282"/>
      <c r="Q30" s="282"/>
      <c r="R30" s="282"/>
      <c r="S30" s="282"/>
      <c r="T30" s="282"/>
      <c r="U30" s="282"/>
      <c r="V30" s="282"/>
      <c r="W30" s="282"/>
      <c r="X30" s="282"/>
      <c r="Y30" s="282"/>
      <c r="Z30" s="282"/>
      <c r="AA30" s="282"/>
      <c r="AB30" s="282"/>
      <c r="AC30" s="282"/>
      <c r="AD30" s="283"/>
      <c r="AG30">
        <f>COUNTBLANK(D32:AD151)</f>
        <v>3240</v>
      </c>
      <c r="AH30">
        <v>3240</v>
      </c>
      <c r="AI30">
        <f>IF(SUM(AG32:AG151)=0,AG30,1)</f>
        <v>3240</v>
      </c>
      <c r="AJ30" s="180">
        <f>IF(OR(AG30=AH30, AG30=AI30 ), 0, 1)</f>
        <v>0</v>
      </c>
    </row>
    <row r="31" spans="1:36" ht="72" customHeight="1">
      <c r="A31" s="65"/>
      <c r="B31" s="14"/>
      <c r="C31" s="295"/>
      <c r="D31" s="295"/>
      <c r="E31" s="295"/>
      <c r="F31" s="295"/>
      <c r="G31" s="295"/>
      <c r="H31" s="295"/>
      <c r="I31" s="295"/>
      <c r="J31" s="295"/>
      <c r="K31" s="295"/>
      <c r="L31" s="295"/>
      <c r="M31" s="294" t="s">
        <v>622</v>
      </c>
      <c r="N31" s="294"/>
      <c r="O31" s="294"/>
      <c r="P31" s="294"/>
      <c r="Q31" s="294"/>
      <c r="R31" s="294"/>
      <c r="S31" s="294" t="s">
        <v>623</v>
      </c>
      <c r="T31" s="294"/>
      <c r="U31" s="294"/>
      <c r="V31" s="294"/>
      <c r="W31" s="294"/>
      <c r="X31" s="294"/>
      <c r="Y31" s="294" t="s">
        <v>624</v>
      </c>
      <c r="Z31" s="294"/>
      <c r="AA31" s="294"/>
      <c r="AB31" s="294"/>
      <c r="AC31" s="294"/>
      <c r="AD31" s="294"/>
      <c r="AG31" t="s">
        <v>5501</v>
      </c>
    </row>
    <row r="32" spans="1:36" ht="15" customHeight="1">
      <c r="A32" s="65"/>
      <c r="B32" s="14"/>
      <c r="C32" s="17" t="s">
        <v>51</v>
      </c>
      <c r="D32" s="358"/>
      <c r="E32" s="359"/>
      <c r="F32" s="359"/>
      <c r="G32" s="359"/>
      <c r="H32" s="359"/>
      <c r="I32" s="359"/>
      <c r="J32" s="359"/>
      <c r="K32" s="359"/>
      <c r="L32" s="360"/>
      <c r="M32" s="275"/>
      <c r="N32" s="229"/>
      <c r="O32" s="229"/>
      <c r="P32" s="229"/>
      <c r="Q32" s="229"/>
      <c r="R32" s="276"/>
      <c r="S32" s="275"/>
      <c r="T32" s="229"/>
      <c r="U32" s="229"/>
      <c r="V32" s="229"/>
      <c r="W32" s="229"/>
      <c r="X32" s="276"/>
      <c r="Y32" s="275"/>
      <c r="Z32" s="229"/>
      <c r="AA32" s="229"/>
      <c r="AB32" s="229"/>
      <c r="AC32" s="229"/>
      <c r="AD32" s="276"/>
      <c r="AG32">
        <f>IF(OR(AND($AH$30=$AG$30),AND(D32="",COUNTBLANK(M32:AD32)=18),AND(D32&lt;&gt;"",COUNTBLANK(M32:AD32)=15)),0,1)</f>
        <v>0</v>
      </c>
      <c r="AI32" t="s">
        <v>5502</v>
      </c>
    </row>
    <row r="33" spans="1:35" ht="15" customHeight="1">
      <c r="A33" s="65"/>
      <c r="B33" s="14"/>
      <c r="C33" s="17" t="s">
        <v>52</v>
      </c>
      <c r="D33" s="358"/>
      <c r="E33" s="359"/>
      <c r="F33" s="359"/>
      <c r="G33" s="359"/>
      <c r="H33" s="359"/>
      <c r="I33" s="359"/>
      <c r="J33" s="359"/>
      <c r="K33" s="359"/>
      <c r="L33" s="360"/>
      <c r="M33" s="275"/>
      <c r="N33" s="229"/>
      <c r="O33" s="229"/>
      <c r="P33" s="229"/>
      <c r="Q33" s="229"/>
      <c r="R33" s="276"/>
      <c r="S33" s="275"/>
      <c r="T33" s="229"/>
      <c r="U33" s="229"/>
      <c r="V33" s="229"/>
      <c r="W33" s="229"/>
      <c r="X33" s="276"/>
      <c r="Y33" s="275"/>
      <c r="Z33" s="229"/>
      <c r="AA33" s="229"/>
      <c r="AB33" s="229"/>
      <c r="AC33" s="229"/>
      <c r="AD33" s="276"/>
      <c r="AG33">
        <f t="shared" ref="AG33:AG96" si="0">IF(OR(AND($AH$30=$AG$30),AND(D33="",COUNTBLANK(M33:AD33)=18),AND(D33&lt;&gt;"",COUNTBLANK(M33:AD33)=15)),0,1)</f>
        <v>0</v>
      </c>
      <c r="AI33">
        <f>IF(AND(D32="",D33&lt;&gt;""),1,0)</f>
        <v>0</v>
      </c>
    </row>
    <row r="34" spans="1:35" ht="15" customHeight="1">
      <c r="A34" s="65"/>
      <c r="B34" s="14"/>
      <c r="C34" s="17" t="s">
        <v>53</v>
      </c>
      <c r="D34" s="358"/>
      <c r="E34" s="359"/>
      <c r="F34" s="359"/>
      <c r="G34" s="359"/>
      <c r="H34" s="359"/>
      <c r="I34" s="359"/>
      <c r="J34" s="359"/>
      <c r="K34" s="359"/>
      <c r="L34" s="360"/>
      <c r="M34" s="275"/>
      <c r="N34" s="229"/>
      <c r="O34" s="229"/>
      <c r="P34" s="229"/>
      <c r="Q34" s="229"/>
      <c r="R34" s="276"/>
      <c r="S34" s="275"/>
      <c r="T34" s="229"/>
      <c r="U34" s="229"/>
      <c r="V34" s="229"/>
      <c r="W34" s="229"/>
      <c r="X34" s="276"/>
      <c r="Y34" s="275"/>
      <c r="Z34" s="229"/>
      <c r="AA34" s="229"/>
      <c r="AB34" s="229"/>
      <c r="AC34" s="229"/>
      <c r="AD34" s="276"/>
      <c r="AG34">
        <f t="shared" si="0"/>
        <v>0</v>
      </c>
      <c r="AI34">
        <f t="shared" ref="AI34:AI97" si="1">IF(AND(D33="",D34&lt;&gt;""),1,0)</f>
        <v>0</v>
      </c>
    </row>
    <row r="35" spans="1:35" ht="15" customHeight="1">
      <c r="A35" s="65"/>
      <c r="B35" s="14"/>
      <c r="C35" s="17" t="s">
        <v>54</v>
      </c>
      <c r="D35" s="358"/>
      <c r="E35" s="359"/>
      <c r="F35" s="359"/>
      <c r="G35" s="359"/>
      <c r="H35" s="359"/>
      <c r="I35" s="359"/>
      <c r="J35" s="359"/>
      <c r="K35" s="359"/>
      <c r="L35" s="360"/>
      <c r="M35" s="275"/>
      <c r="N35" s="229"/>
      <c r="O35" s="229"/>
      <c r="P35" s="229"/>
      <c r="Q35" s="229"/>
      <c r="R35" s="276"/>
      <c r="S35" s="275"/>
      <c r="T35" s="229"/>
      <c r="U35" s="229"/>
      <c r="V35" s="229"/>
      <c r="W35" s="229"/>
      <c r="X35" s="276"/>
      <c r="Y35" s="275"/>
      <c r="Z35" s="229"/>
      <c r="AA35" s="229"/>
      <c r="AB35" s="229"/>
      <c r="AC35" s="229"/>
      <c r="AD35" s="276"/>
      <c r="AG35">
        <f t="shared" si="0"/>
        <v>0</v>
      </c>
      <c r="AI35">
        <f t="shared" si="1"/>
        <v>0</v>
      </c>
    </row>
    <row r="36" spans="1:35" ht="15" customHeight="1">
      <c r="A36" s="65"/>
      <c r="B36" s="14"/>
      <c r="C36" s="17" t="s">
        <v>55</v>
      </c>
      <c r="D36" s="358"/>
      <c r="E36" s="359"/>
      <c r="F36" s="359"/>
      <c r="G36" s="359"/>
      <c r="H36" s="359"/>
      <c r="I36" s="359"/>
      <c r="J36" s="359"/>
      <c r="K36" s="359"/>
      <c r="L36" s="360"/>
      <c r="M36" s="275"/>
      <c r="N36" s="229"/>
      <c r="O36" s="229"/>
      <c r="P36" s="229"/>
      <c r="Q36" s="229"/>
      <c r="R36" s="276"/>
      <c r="S36" s="275"/>
      <c r="T36" s="229"/>
      <c r="U36" s="229"/>
      <c r="V36" s="229"/>
      <c r="W36" s="229"/>
      <c r="X36" s="276"/>
      <c r="Y36" s="275"/>
      <c r="Z36" s="229"/>
      <c r="AA36" s="229"/>
      <c r="AB36" s="229"/>
      <c r="AC36" s="229"/>
      <c r="AD36" s="276"/>
      <c r="AG36">
        <f t="shared" si="0"/>
        <v>0</v>
      </c>
      <c r="AI36">
        <f t="shared" si="1"/>
        <v>0</v>
      </c>
    </row>
    <row r="37" spans="1:35" ht="15" customHeight="1">
      <c r="A37" s="65"/>
      <c r="B37" s="14"/>
      <c r="C37" s="17" t="s">
        <v>56</v>
      </c>
      <c r="D37" s="358"/>
      <c r="E37" s="359"/>
      <c r="F37" s="359"/>
      <c r="G37" s="359"/>
      <c r="H37" s="359"/>
      <c r="I37" s="359"/>
      <c r="J37" s="359"/>
      <c r="K37" s="359"/>
      <c r="L37" s="360"/>
      <c r="M37" s="275"/>
      <c r="N37" s="229"/>
      <c r="O37" s="229"/>
      <c r="P37" s="229"/>
      <c r="Q37" s="229"/>
      <c r="R37" s="276"/>
      <c r="S37" s="275"/>
      <c r="T37" s="229"/>
      <c r="U37" s="229"/>
      <c r="V37" s="229"/>
      <c r="W37" s="229"/>
      <c r="X37" s="276"/>
      <c r="Y37" s="275"/>
      <c r="Z37" s="229"/>
      <c r="AA37" s="229"/>
      <c r="AB37" s="229"/>
      <c r="AC37" s="229"/>
      <c r="AD37" s="276"/>
      <c r="AG37">
        <f t="shared" si="0"/>
        <v>0</v>
      </c>
      <c r="AI37">
        <f t="shared" si="1"/>
        <v>0</v>
      </c>
    </row>
    <row r="38" spans="1:35" ht="15" customHeight="1">
      <c r="A38" s="65"/>
      <c r="B38" s="14"/>
      <c r="C38" s="17" t="s">
        <v>57</v>
      </c>
      <c r="D38" s="358"/>
      <c r="E38" s="359"/>
      <c r="F38" s="359"/>
      <c r="G38" s="359"/>
      <c r="H38" s="359"/>
      <c r="I38" s="359"/>
      <c r="J38" s="359"/>
      <c r="K38" s="359"/>
      <c r="L38" s="360"/>
      <c r="M38" s="275"/>
      <c r="N38" s="229"/>
      <c r="O38" s="229"/>
      <c r="P38" s="229"/>
      <c r="Q38" s="229"/>
      <c r="R38" s="276"/>
      <c r="S38" s="275"/>
      <c r="T38" s="229"/>
      <c r="U38" s="229"/>
      <c r="V38" s="229"/>
      <c r="W38" s="229"/>
      <c r="X38" s="276"/>
      <c r="Y38" s="275"/>
      <c r="Z38" s="229"/>
      <c r="AA38" s="229"/>
      <c r="AB38" s="229"/>
      <c r="AC38" s="229"/>
      <c r="AD38" s="276"/>
      <c r="AG38">
        <f t="shared" si="0"/>
        <v>0</v>
      </c>
      <c r="AI38">
        <f t="shared" si="1"/>
        <v>0</v>
      </c>
    </row>
    <row r="39" spans="1:35" ht="15" customHeight="1">
      <c r="A39" s="65"/>
      <c r="B39" s="14"/>
      <c r="C39" s="17" t="s">
        <v>58</v>
      </c>
      <c r="D39" s="358"/>
      <c r="E39" s="359"/>
      <c r="F39" s="359"/>
      <c r="G39" s="359"/>
      <c r="H39" s="359"/>
      <c r="I39" s="359"/>
      <c r="J39" s="359"/>
      <c r="K39" s="359"/>
      <c r="L39" s="360"/>
      <c r="M39" s="275"/>
      <c r="N39" s="229"/>
      <c r="O39" s="229"/>
      <c r="P39" s="229"/>
      <c r="Q39" s="229"/>
      <c r="R39" s="276"/>
      <c r="S39" s="275"/>
      <c r="T39" s="229"/>
      <c r="U39" s="229"/>
      <c r="V39" s="229"/>
      <c r="W39" s="229"/>
      <c r="X39" s="276"/>
      <c r="Y39" s="275"/>
      <c r="Z39" s="229"/>
      <c r="AA39" s="229"/>
      <c r="AB39" s="229"/>
      <c r="AC39" s="229"/>
      <c r="AD39" s="276"/>
      <c r="AG39">
        <f t="shared" si="0"/>
        <v>0</v>
      </c>
      <c r="AI39">
        <f t="shared" si="1"/>
        <v>0</v>
      </c>
    </row>
    <row r="40" spans="1:35" ht="15" customHeight="1">
      <c r="A40" s="65"/>
      <c r="B40" s="14"/>
      <c r="C40" s="17" t="s">
        <v>59</v>
      </c>
      <c r="D40" s="358"/>
      <c r="E40" s="359"/>
      <c r="F40" s="359"/>
      <c r="G40" s="359"/>
      <c r="H40" s="359"/>
      <c r="I40" s="359"/>
      <c r="J40" s="359"/>
      <c r="K40" s="359"/>
      <c r="L40" s="360"/>
      <c r="M40" s="275"/>
      <c r="N40" s="229"/>
      <c r="O40" s="229"/>
      <c r="P40" s="229"/>
      <c r="Q40" s="229"/>
      <c r="R40" s="276"/>
      <c r="S40" s="275"/>
      <c r="T40" s="229"/>
      <c r="U40" s="229"/>
      <c r="V40" s="229"/>
      <c r="W40" s="229"/>
      <c r="X40" s="276"/>
      <c r="Y40" s="275"/>
      <c r="Z40" s="229"/>
      <c r="AA40" s="229"/>
      <c r="AB40" s="229"/>
      <c r="AC40" s="229"/>
      <c r="AD40" s="276"/>
      <c r="AG40">
        <f t="shared" si="0"/>
        <v>0</v>
      </c>
      <c r="AI40">
        <f t="shared" si="1"/>
        <v>0</v>
      </c>
    </row>
    <row r="41" spans="1:35" ht="15" customHeight="1">
      <c r="A41" s="65"/>
      <c r="B41" s="14"/>
      <c r="C41" s="17" t="s">
        <v>60</v>
      </c>
      <c r="D41" s="358"/>
      <c r="E41" s="359"/>
      <c r="F41" s="359"/>
      <c r="G41" s="359"/>
      <c r="H41" s="359"/>
      <c r="I41" s="359"/>
      <c r="J41" s="359"/>
      <c r="K41" s="359"/>
      <c r="L41" s="360"/>
      <c r="M41" s="275"/>
      <c r="N41" s="229"/>
      <c r="O41" s="229"/>
      <c r="P41" s="229"/>
      <c r="Q41" s="229"/>
      <c r="R41" s="276"/>
      <c r="S41" s="275"/>
      <c r="T41" s="229"/>
      <c r="U41" s="229"/>
      <c r="V41" s="229"/>
      <c r="W41" s="229"/>
      <c r="X41" s="276"/>
      <c r="Y41" s="275"/>
      <c r="Z41" s="229"/>
      <c r="AA41" s="229"/>
      <c r="AB41" s="229"/>
      <c r="AC41" s="229"/>
      <c r="AD41" s="276"/>
      <c r="AG41">
        <f t="shared" si="0"/>
        <v>0</v>
      </c>
      <c r="AI41">
        <f t="shared" si="1"/>
        <v>0</v>
      </c>
    </row>
    <row r="42" spans="1:35" ht="15" customHeight="1">
      <c r="A42" s="65"/>
      <c r="B42" s="14"/>
      <c r="C42" s="17" t="s">
        <v>61</v>
      </c>
      <c r="D42" s="358"/>
      <c r="E42" s="359"/>
      <c r="F42" s="359"/>
      <c r="G42" s="359"/>
      <c r="H42" s="359"/>
      <c r="I42" s="359"/>
      <c r="J42" s="359"/>
      <c r="K42" s="359"/>
      <c r="L42" s="360"/>
      <c r="M42" s="275"/>
      <c r="N42" s="229"/>
      <c r="O42" s="229"/>
      <c r="P42" s="229"/>
      <c r="Q42" s="229"/>
      <c r="R42" s="276"/>
      <c r="S42" s="275"/>
      <c r="T42" s="229"/>
      <c r="U42" s="229"/>
      <c r="V42" s="229"/>
      <c r="W42" s="229"/>
      <c r="X42" s="276"/>
      <c r="Y42" s="275"/>
      <c r="Z42" s="229"/>
      <c r="AA42" s="229"/>
      <c r="AB42" s="229"/>
      <c r="AC42" s="229"/>
      <c r="AD42" s="276"/>
      <c r="AG42">
        <f t="shared" si="0"/>
        <v>0</v>
      </c>
      <c r="AI42">
        <f t="shared" si="1"/>
        <v>0</v>
      </c>
    </row>
    <row r="43" spans="1:35" ht="15" customHeight="1">
      <c r="A43" s="65"/>
      <c r="B43" s="14"/>
      <c r="C43" s="17" t="s">
        <v>62</v>
      </c>
      <c r="D43" s="358"/>
      <c r="E43" s="359"/>
      <c r="F43" s="359"/>
      <c r="G43" s="359"/>
      <c r="H43" s="359"/>
      <c r="I43" s="359"/>
      <c r="J43" s="359"/>
      <c r="K43" s="359"/>
      <c r="L43" s="360"/>
      <c r="M43" s="275"/>
      <c r="N43" s="229"/>
      <c r="O43" s="229"/>
      <c r="P43" s="229"/>
      <c r="Q43" s="229"/>
      <c r="R43" s="276"/>
      <c r="S43" s="275"/>
      <c r="T43" s="229"/>
      <c r="U43" s="229"/>
      <c r="V43" s="229"/>
      <c r="W43" s="229"/>
      <c r="X43" s="276"/>
      <c r="Y43" s="275"/>
      <c r="Z43" s="229"/>
      <c r="AA43" s="229"/>
      <c r="AB43" s="229"/>
      <c r="AC43" s="229"/>
      <c r="AD43" s="276"/>
      <c r="AG43">
        <f t="shared" si="0"/>
        <v>0</v>
      </c>
      <c r="AI43">
        <f t="shared" si="1"/>
        <v>0</v>
      </c>
    </row>
    <row r="44" spans="1:35" ht="15" customHeight="1">
      <c r="A44" s="65"/>
      <c r="B44" s="14"/>
      <c r="C44" s="17" t="s">
        <v>63</v>
      </c>
      <c r="D44" s="358"/>
      <c r="E44" s="359"/>
      <c r="F44" s="359"/>
      <c r="G44" s="359"/>
      <c r="H44" s="359"/>
      <c r="I44" s="359"/>
      <c r="J44" s="359"/>
      <c r="K44" s="359"/>
      <c r="L44" s="360"/>
      <c r="M44" s="275"/>
      <c r="N44" s="229"/>
      <c r="O44" s="229"/>
      <c r="P44" s="229"/>
      <c r="Q44" s="229"/>
      <c r="R44" s="276"/>
      <c r="S44" s="275"/>
      <c r="T44" s="229"/>
      <c r="U44" s="229"/>
      <c r="V44" s="229"/>
      <c r="W44" s="229"/>
      <c r="X44" s="276"/>
      <c r="Y44" s="275"/>
      <c r="Z44" s="229"/>
      <c r="AA44" s="229"/>
      <c r="AB44" s="229"/>
      <c r="AC44" s="229"/>
      <c r="AD44" s="276"/>
      <c r="AG44">
        <f t="shared" si="0"/>
        <v>0</v>
      </c>
      <c r="AI44">
        <f t="shared" si="1"/>
        <v>0</v>
      </c>
    </row>
    <row r="45" spans="1:35" ht="15" customHeight="1">
      <c r="A45" s="65"/>
      <c r="B45" s="14"/>
      <c r="C45" s="17" t="s">
        <v>64</v>
      </c>
      <c r="D45" s="358"/>
      <c r="E45" s="359"/>
      <c r="F45" s="359"/>
      <c r="G45" s="359"/>
      <c r="H45" s="359"/>
      <c r="I45" s="359"/>
      <c r="J45" s="359"/>
      <c r="K45" s="359"/>
      <c r="L45" s="360"/>
      <c r="M45" s="275"/>
      <c r="N45" s="229"/>
      <c r="O45" s="229"/>
      <c r="P45" s="229"/>
      <c r="Q45" s="229"/>
      <c r="R45" s="276"/>
      <c r="S45" s="275"/>
      <c r="T45" s="229"/>
      <c r="U45" s="229"/>
      <c r="V45" s="229"/>
      <c r="W45" s="229"/>
      <c r="X45" s="276"/>
      <c r="Y45" s="275"/>
      <c r="Z45" s="229"/>
      <c r="AA45" s="229"/>
      <c r="AB45" s="229"/>
      <c r="AC45" s="229"/>
      <c r="AD45" s="276"/>
      <c r="AG45">
        <f t="shared" si="0"/>
        <v>0</v>
      </c>
      <c r="AI45">
        <f t="shared" si="1"/>
        <v>0</v>
      </c>
    </row>
    <row r="46" spans="1:35" ht="15" customHeight="1">
      <c r="A46" s="65"/>
      <c r="B46" s="14"/>
      <c r="C46" s="17" t="s">
        <v>65</v>
      </c>
      <c r="D46" s="358"/>
      <c r="E46" s="359"/>
      <c r="F46" s="359"/>
      <c r="G46" s="359"/>
      <c r="H46" s="359"/>
      <c r="I46" s="359"/>
      <c r="J46" s="359"/>
      <c r="K46" s="359"/>
      <c r="L46" s="360"/>
      <c r="M46" s="275"/>
      <c r="N46" s="229"/>
      <c r="O46" s="229"/>
      <c r="P46" s="229"/>
      <c r="Q46" s="229"/>
      <c r="R46" s="276"/>
      <c r="S46" s="275"/>
      <c r="T46" s="229"/>
      <c r="U46" s="229"/>
      <c r="V46" s="229"/>
      <c r="W46" s="229"/>
      <c r="X46" s="276"/>
      <c r="Y46" s="275"/>
      <c r="Z46" s="229"/>
      <c r="AA46" s="229"/>
      <c r="AB46" s="229"/>
      <c r="AC46" s="229"/>
      <c r="AD46" s="276"/>
      <c r="AG46">
        <f t="shared" si="0"/>
        <v>0</v>
      </c>
      <c r="AI46">
        <f t="shared" si="1"/>
        <v>0</v>
      </c>
    </row>
    <row r="47" spans="1:35" ht="15" customHeight="1">
      <c r="A47" s="65"/>
      <c r="B47" s="14"/>
      <c r="C47" s="17" t="s">
        <v>66</v>
      </c>
      <c r="D47" s="358"/>
      <c r="E47" s="359"/>
      <c r="F47" s="359"/>
      <c r="G47" s="359"/>
      <c r="H47" s="359"/>
      <c r="I47" s="359"/>
      <c r="J47" s="359"/>
      <c r="K47" s="359"/>
      <c r="L47" s="360"/>
      <c r="M47" s="275"/>
      <c r="N47" s="229"/>
      <c r="O47" s="229"/>
      <c r="P47" s="229"/>
      <c r="Q47" s="229"/>
      <c r="R47" s="276"/>
      <c r="S47" s="275"/>
      <c r="T47" s="229"/>
      <c r="U47" s="229"/>
      <c r="V47" s="229"/>
      <c r="W47" s="229"/>
      <c r="X47" s="276"/>
      <c r="Y47" s="275"/>
      <c r="Z47" s="229"/>
      <c r="AA47" s="229"/>
      <c r="AB47" s="229"/>
      <c r="AC47" s="229"/>
      <c r="AD47" s="276"/>
      <c r="AG47">
        <f t="shared" si="0"/>
        <v>0</v>
      </c>
      <c r="AI47">
        <f t="shared" si="1"/>
        <v>0</v>
      </c>
    </row>
    <row r="48" spans="1:35" ht="15" customHeight="1">
      <c r="A48" s="65"/>
      <c r="B48" s="14"/>
      <c r="C48" s="17" t="s">
        <v>67</v>
      </c>
      <c r="D48" s="358"/>
      <c r="E48" s="359"/>
      <c r="F48" s="359"/>
      <c r="G48" s="359"/>
      <c r="H48" s="359"/>
      <c r="I48" s="359"/>
      <c r="J48" s="359"/>
      <c r="K48" s="359"/>
      <c r="L48" s="360"/>
      <c r="M48" s="275"/>
      <c r="N48" s="229"/>
      <c r="O48" s="229"/>
      <c r="P48" s="229"/>
      <c r="Q48" s="229"/>
      <c r="R48" s="276"/>
      <c r="S48" s="275"/>
      <c r="T48" s="229"/>
      <c r="U48" s="229"/>
      <c r="V48" s="229"/>
      <c r="W48" s="229"/>
      <c r="X48" s="276"/>
      <c r="Y48" s="275"/>
      <c r="Z48" s="229"/>
      <c r="AA48" s="229"/>
      <c r="AB48" s="229"/>
      <c r="AC48" s="229"/>
      <c r="AD48" s="276"/>
      <c r="AG48">
        <f t="shared" si="0"/>
        <v>0</v>
      </c>
      <c r="AI48">
        <f t="shared" si="1"/>
        <v>0</v>
      </c>
    </row>
    <row r="49" spans="1:35" ht="15" customHeight="1">
      <c r="A49" s="65"/>
      <c r="B49" s="14"/>
      <c r="C49" s="17" t="s">
        <v>68</v>
      </c>
      <c r="D49" s="358"/>
      <c r="E49" s="359"/>
      <c r="F49" s="359"/>
      <c r="G49" s="359"/>
      <c r="H49" s="359"/>
      <c r="I49" s="359"/>
      <c r="J49" s="359"/>
      <c r="K49" s="359"/>
      <c r="L49" s="360"/>
      <c r="M49" s="275"/>
      <c r="N49" s="229"/>
      <c r="O49" s="229"/>
      <c r="P49" s="229"/>
      <c r="Q49" s="229"/>
      <c r="R49" s="276"/>
      <c r="S49" s="275"/>
      <c r="T49" s="229"/>
      <c r="U49" s="229"/>
      <c r="V49" s="229"/>
      <c r="W49" s="229"/>
      <c r="X49" s="276"/>
      <c r="Y49" s="275"/>
      <c r="Z49" s="229"/>
      <c r="AA49" s="229"/>
      <c r="AB49" s="229"/>
      <c r="AC49" s="229"/>
      <c r="AD49" s="276"/>
      <c r="AG49">
        <f t="shared" si="0"/>
        <v>0</v>
      </c>
      <c r="AI49">
        <f t="shared" si="1"/>
        <v>0</v>
      </c>
    </row>
    <row r="50" spans="1:35" ht="15" customHeight="1">
      <c r="A50" s="65"/>
      <c r="B50" s="14"/>
      <c r="C50" s="17" t="s">
        <v>69</v>
      </c>
      <c r="D50" s="358"/>
      <c r="E50" s="359"/>
      <c r="F50" s="359"/>
      <c r="G50" s="359"/>
      <c r="H50" s="359"/>
      <c r="I50" s="359"/>
      <c r="J50" s="359"/>
      <c r="K50" s="359"/>
      <c r="L50" s="360"/>
      <c r="M50" s="275"/>
      <c r="N50" s="229"/>
      <c r="O50" s="229"/>
      <c r="P50" s="229"/>
      <c r="Q50" s="229"/>
      <c r="R50" s="276"/>
      <c r="S50" s="275"/>
      <c r="T50" s="229"/>
      <c r="U50" s="229"/>
      <c r="V50" s="229"/>
      <c r="W50" s="229"/>
      <c r="X50" s="276"/>
      <c r="Y50" s="275"/>
      <c r="Z50" s="229"/>
      <c r="AA50" s="229"/>
      <c r="AB50" s="229"/>
      <c r="AC50" s="229"/>
      <c r="AD50" s="276"/>
      <c r="AG50">
        <f t="shared" si="0"/>
        <v>0</v>
      </c>
      <c r="AI50">
        <f t="shared" si="1"/>
        <v>0</v>
      </c>
    </row>
    <row r="51" spans="1:35" ht="15" customHeight="1">
      <c r="A51" s="65"/>
      <c r="B51" s="14"/>
      <c r="C51" s="17" t="s">
        <v>70</v>
      </c>
      <c r="D51" s="358"/>
      <c r="E51" s="359"/>
      <c r="F51" s="359"/>
      <c r="G51" s="359"/>
      <c r="H51" s="359"/>
      <c r="I51" s="359"/>
      <c r="J51" s="359"/>
      <c r="K51" s="359"/>
      <c r="L51" s="360"/>
      <c r="M51" s="275"/>
      <c r="N51" s="229"/>
      <c r="O51" s="229"/>
      <c r="P51" s="229"/>
      <c r="Q51" s="229"/>
      <c r="R51" s="276"/>
      <c r="S51" s="275"/>
      <c r="T51" s="229"/>
      <c r="U51" s="229"/>
      <c r="V51" s="229"/>
      <c r="W51" s="229"/>
      <c r="X51" s="276"/>
      <c r="Y51" s="275"/>
      <c r="Z51" s="229"/>
      <c r="AA51" s="229"/>
      <c r="AB51" s="229"/>
      <c r="AC51" s="229"/>
      <c r="AD51" s="276"/>
      <c r="AG51">
        <f t="shared" si="0"/>
        <v>0</v>
      </c>
      <c r="AI51">
        <f t="shared" si="1"/>
        <v>0</v>
      </c>
    </row>
    <row r="52" spans="1:35" ht="15" customHeight="1">
      <c r="A52" s="65"/>
      <c r="B52" s="14"/>
      <c r="C52" s="17" t="s">
        <v>71</v>
      </c>
      <c r="D52" s="358"/>
      <c r="E52" s="359"/>
      <c r="F52" s="359"/>
      <c r="G52" s="359"/>
      <c r="H52" s="359"/>
      <c r="I52" s="359"/>
      <c r="J52" s="359"/>
      <c r="K52" s="359"/>
      <c r="L52" s="360"/>
      <c r="M52" s="275"/>
      <c r="N52" s="229"/>
      <c r="O52" s="229"/>
      <c r="P52" s="229"/>
      <c r="Q52" s="229"/>
      <c r="R52" s="276"/>
      <c r="S52" s="275"/>
      <c r="T52" s="229"/>
      <c r="U52" s="229"/>
      <c r="V52" s="229"/>
      <c r="W52" s="229"/>
      <c r="X52" s="276"/>
      <c r="Y52" s="275"/>
      <c r="Z52" s="229"/>
      <c r="AA52" s="229"/>
      <c r="AB52" s="229"/>
      <c r="AC52" s="229"/>
      <c r="AD52" s="276"/>
      <c r="AG52">
        <f t="shared" si="0"/>
        <v>0</v>
      </c>
      <c r="AI52">
        <f t="shared" si="1"/>
        <v>0</v>
      </c>
    </row>
    <row r="53" spans="1:35" ht="15" customHeight="1">
      <c r="A53" s="65"/>
      <c r="B53" s="14"/>
      <c r="C53" s="17" t="s">
        <v>72</v>
      </c>
      <c r="D53" s="358"/>
      <c r="E53" s="359"/>
      <c r="F53" s="359"/>
      <c r="G53" s="359"/>
      <c r="H53" s="359"/>
      <c r="I53" s="359"/>
      <c r="J53" s="359"/>
      <c r="K53" s="359"/>
      <c r="L53" s="360"/>
      <c r="M53" s="275"/>
      <c r="N53" s="229"/>
      <c r="O53" s="229"/>
      <c r="P53" s="229"/>
      <c r="Q53" s="229"/>
      <c r="R53" s="276"/>
      <c r="S53" s="275"/>
      <c r="T53" s="229"/>
      <c r="U53" s="229"/>
      <c r="V53" s="229"/>
      <c r="W53" s="229"/>
      <c r="X53" s="276"/>
      <c r="Y53" s="275"/>
      <c r="Z53" s="229"/>
      <c r="AA53" s="229"/>
      <c r="AB53" s="229"/>
      <c r="AC53" s="229"/>
      <c r="AD53" s="276"/>
      <c r="AG53">
        <f t="shared" si="0"/>
        <v>0</v>
      </c>
      <c r="AI53">
        <f t="shared" si="1"/>
        <v>0</v>
      </c>
    </row>
    <row r="54" spans="1:35" ht="15" customHeight="1">
      <c r="A54" s="65"/>
      <c r="B54" s="14"/>
      <c r="C54" s="17" t="s">
        <v>73</v>
      </c>
      <c r="D54" s="358"/>
      <c r="E54" s="359"/>
      <c r="F54" s="359"/>
      <c r="G54" s="359"/>
      <c r="H54" s="359"/>
      <c r="I54" s="359"/>
      <c r="J54" s="359"/>
      <c r="K54" s="359"/>
      <c r="L54" s="360"/>
      <c r="M54" s="275"/>
      <c r="N54" s="229"/>
      <c r="O54" s="229"/>
      <c r="P54" s="229"/>
      <c r="Q54" s="229"/>
      <c r="R54" s="276"/>
      <c r="S54" s="275"/>
      <c r="T54" s="229"/>
      <c r="U54" s="229"/>
      <c r="V54" s="229"/>
      <c r="W54" s="229"/>
      <c r="X54" s="276"/>
      <c r="Y54" s="275"/>
      <c r="Z54" s="229"/>
      <c r="AA54" s="229"/>
      <c r="AB54" s="229"/>
      <c r="AC54" s="229"/>
      <c r="AD54" s="276"/>
      <c r="AG54">
        <f t="shared" si="0"/>
        <v>0</v>
      </c>
      <c r="AI54">
        <f t="shared" si="1"/>
        <v>0</v>
      </c>
    </row>
    <row r="55" spans="1:35" ht="15" customHeight="1">
      <c r="A55" s="65"/>
      <c r="B55" s="14"/>
      <c r="C55" s="17" t="s">
        <v>74</v>
      </c>
      <c r="D55" s="358"/>
      <c r="E55" s="359"/>
      <c r="F55" s="359"/>
      <c r="G55" s="359"/>
      <c r="H55" s="359"/>
      <c r="I55" s="359"/>
      <c r="J55" s="359"/>
      <c r="K55" s="359"/>
      <c r="L55" s="360"/>
      <c r="M55" s="275"/>
      <c r="N55" s="229"/>
      <c r="O55" s="229"/>
      <c r="P55" s="229"/>
      <c r="Q55" s="229"/>
      <c r="R55" s="276"/>
      <c r="S55" s="275"/>
      <c r="T55" s="229"/>
      <c r="U55" s="229"/>
      <c r="V55" s="229"/>
      <c r="W55" s="229"/>
      <c r="X55" s="276"/>
      <c r="Y55" s="275"/>
      <c r="Z55" s="229"/>
      <c r="AA55" s="229"/>
      <c r="AB55" s="229"/>
      <c r="AC55" s="229"/>
      <c r="AD55" s="276"/>
      <c r="AG55">
        <f t="shared" si="0"/>
        <v>0</v>
      </c>
      <c r="AI55">
        <f t="shared" si="1"/>
        <v>0</v>
      </c>
    </row>
    <row r="56" spans="1:35" ht="15" customHeight="1">
      <c r="A56" s="65"/>
      <c r="B56" s="14"/>
      <c r="C56" s="17" t="s">
        <v>75</v>
      </c>
      <c r="D56" s="358"/>
      <c r="E56" s="359"/>
      <c r="F56" s="359"/>
      <c r="G56" s="359"/>
      <c r="H56" s="359"/>
      <c r="I56" s="359"/>
      <c r="J56" s="359"/>
      <c r="K56" s="359"/>
      <c r="L56" s="360"/>
      <c r="M56" s="275"/>
      <c r="N56" s="229"/>
      <c r="O56" s="229"/>
      <c r="P56" s="229"/>
      <c r="Q56" s="229"/>
      <c r="R56" s="276"/>
      <c r="S56" s="275"/>
      <c r="T56" s="229"/>
      <c r="U56" s="229"/>
      <c r="V56" s="229"/>
      <c r="W56" s="229"/>
      <c r="X56" s="276"/>
      <c r="Y56" s="275"/>
      <c r="Z56" s="229"/>
      <c r="AA56" s="229"/>
      <c r="AB56" s="229"/>
      <c r="AC56" s="229"/>
      <c r="AD56" s="276"/>
      <c r="AG56">
        <f t="shared" si="0"/>
        <v>0</v>
      </c>
      <c r="AI56">
        <f t="shared" si="1"/>
        <v>0</v>
      </c>
    </row>
    <row r="57" spans="1:35" ht="15" customHeight="1">
      <c r="A57" s="65"/>
      <c r="B57" s="14"/>
      <c r="C57" s="17" t="s">
        <v>76</v>
      </c>
      <c r="D57" s="358"/>
      <c r="E57" s="359"/>
      <c r="F57" s="359"/>
      <c r="G57" s="359"/>
      <c r="H57" s="359"/>
      <c r="I57" s="359"/>
      <c r="J57" s="359"/>
      <c r="K57" s="359"/>
      <c r="L57" s="360"/>
      <c r="M57" s="275"/>
      <c r="N57" s="229"/>
      <c r="O57" s="229"/>
      <c r="P57" s="229"/>
      <c r="Q57" s="229"/>
      <c r="R57" s="276"/>
      <c r="S57" s="275"/>
      <c r="T57" s="229"/>
      <c r="U57" s="229"/>
      <c r="V57" s="229"/>
      <c r="W57" s="229"/>
      <c r="X57" s="276"/>
      <c r="Y57" s="275"/>
      <c r="Z57" s="229"/>
      <c r="AA57" s="229"/>
      <c r="AB57" s="229"/>
      <c r="AC57" s="229"/>
      <c r="AD57" s="276"/>
      <c r="AG57">
        <f t="shared" si="0"/>
        <v>0</v>
      </c>
      <c r="AI57">
        <f t="shared" si="1"/>
        <v>0</v>
      </c>
    </row>
    <row r="58" spans="1:35" ht="15" customHeight="1">
      <c r="A58" s="65"/>
      <c r="B58" s="14"/>
      <c r="C58" s="17" t="s">
        <v>77</v>
      </c>
      <c r="D58" s="358"/>
      <c r="E58" s="359"/>
      <c r="F58" s="359"/>
      <c r="G58" s="359"/>
      <c r="H58" s="359"/>
      <c r="I58" s="359"/>
      <c r="J58" s="359"/>
      <c r="K58" s="359"/>
      <c r="L58" s="360"/>
      <c r="M58" s="275"/>
      <c r="N58" s="229"/>
      <c r="O58" s="229"/>
      <c r="P58" s="229"/>
      <c r="Q58" s="229"/>
      <c r="R58" s="276"/>
      <c r="S58" s="275"/>
      <c r="T58" s="229"/>
      <c r="U58" s="229"/>
      <c r="V58" s="229"/>
      <c r="W58" s="229"/>
      <c r="X58" s="276"/>
      <c r="Y58" s="275"/>
      <c r="Z58" s="229"/>
      <c r="AA58" s="229"/>
      <c r="AB58" s="229"/>
      <c r="AC58" s="229"/>
      <c r="AD58" s="276"/>
      <c r="AG58">
        <f t="shared" si="0"/>
        <v>0</v>
      </c>
      <c r="AI58">
        <f t="shared" si="1"/>
        <v>0</v>
      </c>
    </row>
    <row r="59" spans="1:35" ht="15" customHeight="1">
      <c r="A59" s="65"/>
      <c r="B59" s="14"/>
      <c r="C59" s="17" t="s">
        <v>78</v>
      </c>
      <c r="D59" s="358"/>
      <c r="E59" s="359"/>
      <c r="F59" s="359"/>
      <c r="G59" s="359"/>
      <c r="H59" s="359"/>
      <c r="I59" s="359"/>
      <c r="J59" s="359"/>
      <c r="K59" s="359"/>
      <c r="L59" s="360"/>
      <c r="M59" s="275"/>
      <c r="N59" s="229"/>
      <c r="O59" s="229"/>
      <c r="P59" s="229"/>
      <c r="Q59" s="229"/>
      <c r="R59" s="276"/>
      <c r="S59" s="275"/>
      <c r="T59" s="229"/>
      <c r="U59" s="229"/>
      <c r="V59" s="229"/>
      <c r="W59" s="229"/>
      <c r="X59" s="276"/>
      <c r="Y59" s="275"/>
      <c r="Z59" s="229"/>
      <c r="AA59" s="229"/>
      <c r="AB59" s="229"/>
      <c r="AC59" s="229"/>
      <c r="AD59" s="276"/>
      <c r="AG59">
        <f t="shared" si="0"/>
        <v>0</v>
      </c>
      <c r="AI59">
        <f t="shared" si="1"/>
        <v>0</v>
      </c>
    </row>
    <row r="60" spans="1:35" ht="15" customHeight="1">
      <c r="A60" s="65"/>
      <c r="B60" s="14"/>
      <c r="C60" s="17" t="s">
        <v>79</v>
      </c>
      <c r="D60" s="358"/>
      <c r="E60" s="359"/>
      <c r="F60" s="359"/>
      <c r="G60" s="359"/>
      <c r="H60" s="359"/>
      <c r="I60" s="359"/>
      <c r="J60" s="359"/>
      <c r="K60" s="359"/>
      <c r="L60" s="360"/>
      <c r="M60" s="275"/>
      <c r="N60" s="229"/>
      <c r="O60" s="229"/>
      <c r="P60" s="229"/>
      <c r="Q60" s="229"/>
      <c r="R60" s="276"/>
      <c r="S60" s="275"/>
      <c r="T60" s="229"/>
      <c r="U60" s="229"/>
      <c r="V60" s="229"/>
      <c r="W60" s="229"/>
      <c r="X60" s="276"/>
      <c r="Y60" s="275"/>
      <c r="Z60" s="229"/>
      <c r="AA60" s="229"/>
      <c r="AB60" s="229"/>
      <c r="AC60" s="229"/>
      <c r="AD60" s="276"/>
      <c r="AG60">
        <f t="shared" si="0"/>
        <v>0</v>
      </c>
      <c r="AI60">
        <f t="shared" si="1"/>
        <v>0</v>
      </c>
    </row>
    <row r="61" spans="1:35" ht="15" customHeight="1">
      <c r="A61" s="65"/>
      <c r="B61" s="14"/>
      <c r="C61" s="17" t="s">
        <v>80</v>
      </c>
      <c r="D61" s="358"/>
      <c r="E61" s="359"/>
      <c r="F61" s="359"/>
      <c r="G61" s="359"/>
      <c r="H61" s="359"/>
      <c r="I61" s="359"/>
      <c r="J61" s="359"/>
      <c r="K61" s="359"/>
      <c r="L61" s="360"/>
      <c r="M61" s="275"/>
      <c r="N61" s="229"/>
      <c r="O61" s="229"/>
      <c r="P61" s="229"/>
      <c r="Q61" s="229"/>
      <c r="R61" s="276"/>
      <c r="S61" s="275"/>
      <c r="T61" s="229"/>
      <c r="U61" s="229"/>
      <c r="V61" s="229"/>
      <c r="W61" s="229"/>
      <c r="X61" s="276"/>
      <c r="Y61" s="275"/>
      <c r="Z61" s="229"/>
      <c r="AA61" s="229"/>
      <c r="AB61" s="229"/>
      <c r="AC61" s="229"/>
      <c r="AD61" s="276"/>
      <c r="AG61">
        <f t="shared" si="0"/>
        <v>0</v>
      </c>
      <c r="AI61">
        <f t="shared" si="1"/>
        <v>0</v>
      </c>
    </row>
    <row r="62" spans="1:35" ht="15" customHeight="1">
      <c r="A62" s="65"/>
      <c r="B62" s="14"/>
      <c r="C62" s="17" t="s">
        <v>81</v>
      </c>
      <c r="D62" s="358"/>
      <c r="E62" s="359"/>
      <c r="F62" s="359"/>
      <c r="G62" s="359"/>
      <c r="H62" s="359"/>
      <c r="I62" s="359"/>
      <c r="J62" s="359"/>
      <c r="K62" s="359"/>
      <c r="L62" s="360"/>
      <c r="M62" s="275"/>
      <c r="N62" s="229"/>
      <c r="O62" s="229"/>
      <c r="P62" s="229"/>
      <c r="Q62" s="229"/>
      <c r="R62" s="276"/>
      <c r="S62" s="275"/>
      <c r="T62" s="229"/>
      <c r="U62" s="229"/>
      <c r="V62" s="229"/>
      <c r="W62" s="229"/>
      <c r="X62" s="276"/>
      <c r="Y62" s="275"/>
      <c r="Z62" s="229"/>
      <c r="AA62" s="229"/>
      <c r="AB62" s="229"/>
      <c r="AC62" s="229"/>
      <c r="AD62" s="276"/>
      <c r="AG62">
        <f t="shared" si="0"/>
        <v>0</v>
      </c>
      <c r="AI62">
        <f t="shared" si="1"/>
        <v>0</v>
      </c>
    </row>
    <row r="63" spans="1:35" ht="15" customHeight="1">
      <c r="A63" s="65"/>
      <c r="B63" s="14"/>
      <c r="C63" s="17" t="s">
        <v>82</v>
      </c>
      <c r="D63" s="358"/>
      <c r="E63" s="359"/>
      <c r="F63" s="359"/>
      <c r="G63" s="359"/>
      <c r="H63" s="359"/>
      <c r="I63" s="359"/>
      <c r="J63" s="359"/>
      <c r="K63" s="359"/>
      <c r="L63" s="360"/>
      <c r="M63" s="275"/>
      <c r="N63" s="229"/>
      <c r="O63" s="229"/>
      <c r="P63" s="229"/>
      <c r="Q63" s="229"/>
      <c r="R63" s="276"/>
      <c r="S63" s="275"/>
      <c r="T63" s="229"/>
      <c r="U63" s="229"/>
      <c r="V63" s="229"/>
      <c r="W63" s="229"/>
      <c r="X63" s="276"/>
      <c r="Y63" s="275"/>
      <c r="Z63" s="229"/>
      <c r="AA63" s="229"/>
      <c r="AB63" s="229"/>
      <c r="AC63" s="229"/>
      <c r="AD63" s="276"/>
      <c r="AG63">
        <f t="shared" si="0"/>
        <v>0</v>
      </c>
      <c r="AI63">
        <f t="shared" si="1"/>
        <v>0</v>
      </c>
    </row>
    <row r="64" spans="1:35" ht="15" customHeight="1">
      <c r="A64" s="65"/>
      <c r="B64" s="14"/>
      <c r="C64" s="17" t="s">
        <v>83</v>
      </c>
      <c r="D64" s="358"/>
      <c r="E64" s="359"/>
      <c r="F64" s="359"/>
      <c r="G64" s="359"/>
      <c r="H64" s="359"/>
      <c r="I64" s="359"/>
      <c r="J64" s="359"/>
      <c r="K64" s="359"/>
      <c r="L64" s="360"/>
      <c r="M64" s="275"/>
      <c r="N64" s="229"/>
      <c r="O64" s="229"/>
      <c r="P64" s="229"/>
      <c r="Q64" s="229"/>
      <c r="R64" s="276"/>
      <c r="S64" s="275"/>
      <c r="T64" s="229"/>
      <c r="U64" s="229"/>
      <c r="V64" s="229"/>
      <c r="W64" s="229"/>
      <c r="X64" s="276"/>
      <c r="Y64" s="275"/>
      <c r="Z64" s="229"/>
      <c r="AA64" s="229"/>
      <c r="AB64" s="229"/>
      <c r="AC64" s="229"/>
      <c r="AD64" s="276"/>
      <c r="AG64">
        <f t="shared" si="0"/>
        <v>0</v>
      </c>
      <c r="AI64">
        <f t="shared" si="1"/>
        <v>0</v>
      </c>
    </row>
    <row r="65" spans="1:35" ht="15" customHeight="1">
      <c r="A65" s="65"/>
      <c r="B65" s="14"/>
      <c r="C65" s="17" t="s">
        <v>84</v>
      </c>
      <c r="D65" s="358"/>
      <c r="E65" s="359"/>
      <c r="F65" s="359"/>
      <c r="G65" s="359"/>
      <c r="H65" s="359"/>
      <c r="I65" s="359"/>
      <c r="J65" s="359"/>
      <c r="K65" s="359"/>
      <c r="L65" s="360"/>
      <c r="M65" s="275"/>
      <c r="N65" s="229"/>
      <c r="O65" s="229"/>
      <c r="P65" s="229"/>
      <c r="Q65" s="229"/>
      <c r="R65" s="276"/>
      <c r="S65" s="275"/>
      <c r="T65" s="229"/>
      <c r="U65" s="229"/>
      <c r="V65" s="229"/>
      <c r="W65" s="229"/>
      <c r="X65" s="276"/>
      <c r="Y65" s="275"/>
      <c r="Z65" s="229"/>
      <c r="AA65" s="229"/>
      <c r="AB65" s="229"/>
      <c r="AC65" s="229"/>
      <c r="AD65" s="276"/>
      <c r="AG65">
        <f t="shared" si="0"/>
        <v>0</v>
      </c>
      <c r="AI65">
        <f t="shared" si="1"/>
        <v>0</v>
      </c>
    </row>
    <row r="66" spans="1:35" ht="15" customHeight="1">
      <c r="A66" s="65"/>
      <c r="B66" s="14"/>
      <c r="C66" s="17" t="s">
        <v>85</v>
      </c>
      <c r="D66" s="358"/>
      <c r="E66" s="359"/>
      <c r="F66" s="359"/>
      <c r="G66" s="359"/>
      <c r="H66" s="359"/>
      <c r="I66" s="359"/>
      <c r="J66" s="359"/>
      <c r="K66" s="359"/>
      <c r="L66" s="360"/>
      <c r="M66" s="275"/>
      <c r="N66" s="229"/>
      <c r="O66" s="229"/>
      <c r="P66" s="229"/>
      <c r="Q66" s="229"/>
      <c r="R66" s="276"/>
      <c r="S66" s="275"/>
      <c r="T66" s="229"/>
      <c r="U66" s="229"/>
      <c r="V66" s="229"/>
      <c r="W66" s="229"/>
      <c r="X66" s="276"/>
      <c r="Y66" s="275"/>
      <c r="Z66" s="229"/>
      <c r="AA66" s="229"/>
      <c r="AB66" s="229"/>
      <c r="AC66" s="229"/>
      <c r="AD66" s="276"/>
      <c r="AG66">
        <f t="shared" si="0"/>
        <v>0</v>
      </c>
      <c r="AI66">
        <f t="shared" si="1"/>
        <v>0</v>
      </c>
    </row>
    <row r="67" spans="1:35" ht="15" customHeight="1">
      <c r="A67" s="65"/>
      <c r="B67" s="14"/>
      <c r="C67" s="17" t="s">
        <v>86</v>
      </c>
      <c r="D67" s="358"/>
      <c r="E67" s="359"/>
      <c r="F67" s="359"/>
      <c r="G67" s="359"/>
      <c r="H67" s="359"/>
      <c r="I67" s="359"/>
      <c r="J67" s="359"/>
      <c r="K67" s="359"/>
      <c r="L67" s="360"/>
      <c r="M67" s="275"/>
      <c r="N67" s="229"/>
      <c r="O67" s="229"/>
      <c r="P67" s="229"/>
      <c r="Q67" s="229"/>
      <c r="R67" s="276"/>
      <c r="S67" s="275"/>
      <c r="T67" s="229"/>
      <c r="U67" s="229"/>
      <c r="V67" s="229"/>
      <c r="W67" s="229"/>
      <c r="X67" s="276"/>
      <c r="Y67" s="275"/>
      <c r="Z67" s="229"/>
      <c r="AA67" s="229"/>
      <c r="AB67" s="229"/>
      <c r="AC67" s="229"/>
      <c r="AD67" s="276"/>
      <c r="AG67">
        <f t="shared" si="0"/>
        <v>0</v>
      </c>
      <c r="AI67">
        <f t="shared" si="1"/>
        <v>0</v>
      </c>
    </row>
    <row r="68" spans="1:35" ht="15" customHeight="1">
      <c r="A68" s="65"/>
      <c r="B68" s="14"/>
      <c r="C68" s="17" t="s">
        <v>87</v>
      </c>
      <c r="D68" s="358"/>
      <c r="E68" s="359"/>
      <c r="F68" s="359"/>
      <c r="G68" s="359"/>
      <c r="H68" s="359"/>
      <c r="I68" s="359"/>
      <c r="J68" s="359"/>
      <c r="K68" s="359"/>
      <c r="L68" s="360"/>
      <c r="M68" s="275"/>
      <c r="N68" s="229"/>
      <c r="O68" s="229"/>
      <c r="P68" s="229"/>
      <c r="Q68" s="229"/>
      <c r="R68" s="276"/>
      <c r="S68" s="275"/>
      <c r="T68" s="229"/>
      <c r="U68" s="229"/>
      <c r="V68" s="229"/>
      <c r="W68" s="229"/>
      <c r="X68" s="276"/>
      <c r="Y68" s="275"/>
      <c r="Z68" s="229"/>
      <c r="AA68" s="229"/>
      <c r="AB68" s="229"/>
      <c r="AC68" s="229"/>
      <c r="AD68" s="276"/>
      <c r="AG68">
        <f t="shared" si="0"/>
        <v>0</v>
      </c>
      <c r="AI68">
        <f t="shared" si="1"/>
        <v>0</v>
      </c>
    </row>
    <row r="69" spans="1:35" ht="15" customHeight="1">
      <c r="A69" s="65"/>
      <c r="B69" s="14"/>
      <c r="C69" s="17" t="s">
        <v>88</v>
      </c>
      <c r="D69" s="358"/>
      <c r="E69" s="359"/>
      <c r="F69" s="359"/>
      <c r="G69" s="359"/>
      <c r="H69" s="359"/>
      <c r="I69" s="359"/>
      <c r="J69" s="359"/>
      <c r="K69" s="359"/>
      <c r="L69" s="360"/>
      <c r="M69" s="275"/>
      <c r="N69" s="229"/>
      <c r="O69" s="229"/>
      <c r="P69" s="229"/>
      <c r="Q69" s="229"/>
      <c r="R69" s="276"/>
      <c r="S69" s="275"/>
      <c r="T69" s="229"/>
      <c r="U69" s="229"/>
      <c r="V69" s="229"/>
      <c r="W69" s="229"/>
      <c r="X69" s="276"/>
      <c r="Y69" s="275"/>
      <c r="Z69" s="229"/>
      <c r="AA69" s="229"/>
      <c r="AB69" s="229"/>
      <c r="AC69" s="229"/>
      <c r="AD69" s="276"/>
      <c r="AG69">
        <f t="shared" si="0"/>
        <v>0</v>
      </c>
      <c r="AI69">
        <f t="shared" si="1"/>
        <v>0</v>
      </c>
    </row>
    <row r="70" spans="1:35" ht="15" customHeight="1">
      <c r="A70" s="65"/>
      <c r="B70" s="14"/>
      <c r="C70" s="17" t="s">
        <v>89</v>
      </c>
      <c r="D70" s="358"/>
      <c r="E70" s="359"/>
      <c r="F70" s="359"/>
      <c r="G70" s="359"/>
      <c r="H70" s="359"/>
      <c r="I70" s="359"/>
      <c r="J70" s="359"/>
      <c r="K70" s="359"/>
      <c r="L70" s="360"/>
      <c r="M70" s="275"/>
      <c r="N70" s="229"/>
      <c r="O70" s="229"/>
      <c r="P70" s="229"/>
      <c r="Q70" s="229"/>
      <c r="R70" s="276"/>
      <c r="S70" s="275"/>
      <c r="T70" s="229"/>
      <c r="U70" s="229"/>
      <c r="V70" s="229"/>
      <c r="W70" s="229"/>
      <c r="X70" s="276"/>
      <c r="Y70" s="275"/>
      <c r="Z70" s="229"/>
      <c r="AA70" s="229"/>
      <c r="AB70" s="229"/>
      <c r="AC70" s="229"/>
      <c r="AD70" s="276"/>
      <c r="AG70">
        <f t="shared" si="0"/>
        <v>0</v>
      </c>
      <c r="AI70">
        <f t="shared" si="1"/>
        <v>0</v>
      </c>
    </row>
    <row r="71" spans="1:35" ht="15" customHeight="1">
      <c r="A71" s="65"/>
      <c r="B71" s="14"/>
      <c r="C71" s="17" t="s">
        <v>90</v>
      </c>
      <c r="D71" s="358"/>
      <c r="E71" s="359"/>
      <c r="F71" s="359"/>
      <c r="G71" s="359"/>
      <c r="H71" s="359"/>
      <c r="I71" s="359"/>
      <c r="J71" s="359"/>
      <c r="K71" s="359"/>
      <c r="L71" s="360"/>
      <c r="M71" s="275"/>
      <c r="N71" s="229"/>
      <c r="O71" s="229"/>
      <c r="P71" s="229"/>
      <c r="Q71" s="229"/>
      <c r="R71" s="276"/>
      <c r="S71" s="275"/>
      <c r="T71" s="229"/>
      <c r="U71" s="229"/>
      <c r="V71" s="229"/>
      <c r="W71" s="229"/>
      <c r="X71" s="276"/>
      <c r="Y71" s="275"/>
      <c r="Z71" s="229"/>
      <c r="AA71" s="229"/>
      <c r="AB71" s="229"/>
      <c r="AC71" s="229"/>
      <c r="AD71" s="276"/>
      <c r="AG71">
        <f t="shared" si="0"/>
        <v>0</v>
      </c>
      <c r="AI71">
        <f t="shared" si="1"/>
        <v>0</v>
      </c>
    </row>
    <row r="72" spans="1:35" ht="15" customHeight="1">
      <c r="A72" s="65"/>
      <c r="B72" s="14"/>
      <c r="C72" s="17" t="s">
        <v>91</v>
      </c>
      <c r="D72" s="358"/>
      <c r="E72" s="359"/>
      <c r="F72" s="359"/>
      <c r="G72" s="359"/>
      <c r="H72" s="359"/>
      <c r="I72" s="359"/>
      <c r="J72" s="359"/>
      <c r="K72" s="359"/>
      <c r="L72" s="360"/>
      <c r="M72" s="275"/>
      <c r="N72" s="229"/>
      <c r="O72" s="229"/>
      <c r="P72" s="229"/>
      <c r="Q72" s="229"/>
      <c r="R72" s="276"/>
      <c r="S72" s="275"/>
      <c r="T72" s="229"/>
      <c r="U72" s="229"/>
      <c r="V72" s="229"/>
      <c r="W72" s="229"/>
      <c r="X72" s="276"/>
      <c r="Y72" s="275"/>
      <c r="Z72" s="229"/>
      <c r="AA72" s="229"/>
      <c r="AB72" s="229"/>
      <c r="AC72" s="229"/>
      <c r="AD72" s="276"/>
      <c r="AG72">
        <f t="shared" si="0"/>
        <v>0</v>
      </c>
      <c r="AI72">
        <f t="shared" si="1"/>
        <v>0</v>
      </c>
    </row>
    <row r="73" spans="1:35" ht="15" customHeight="1">
      <c r="A73" s="65"/>
      <c r="B73" s="14"/>
      <c r="C73" s="17" t="s">
        <v>92</v>
      </c>
      <c r="D73" s="358"/>
      <c r="E73" s="359"/>
      <c r="F73" s="359"/>
      <c r="G73" s="359"/>
      <c r="H73" s="359"/>
      <c r="I73" s="359"/>
      <c r="J73" s="359"/>
      <c r="K73" s="359"/>
      <c r="L73" s="360"/>
      <c r="M73" s="275"/>
      <c r="N73" s="229"/>
      <c r="O73" s="229"/>
      <c r="P73" s="229"/>
      <c r="Q73" s="229"/>
      <c r="R73" s="276"/>
      <c r="S73" s="275"/>
      <c r="T73" s="229"/>
      <c r="U73" s="229"/>
      <c r="V73" s="229"/>
      <c r="W73" s="229"/>
      <c r="X73" s="276"/>
      <c r="Y73" s="275"/>
      <c r="Z73" s="229"/>
      <c r="AA73" s="229"/>
      <c r="AB73" s="229"/>
      <c r="AC73" s="229"/>
      <c r="AD73" s="276"/>
      <c r="AG73">
        <f t="shared" si="0"/>
        <v>0</v>
      </c>
      <c r="AI73">
        <f t="shared" si="1"/>
        <v>0</v>
      </c>
    </row>
    <row r="74" spans="1:35" ht="15" customHeight="1">
      <c r="A74" s="65"/>
      <c r="B74" s="14"/>
      <c r="C74" s="17" t="s">
        <v>93</v>
      </c>
      <c r="D74" s="358"/>
      <c r="E74" s="359"/>
      <c r="F74" s="359"/>
      <c r="G74" s="359"/>
      <c r="H74" s="359"/>
      <c r="I74" s="359"/>
      <c r="J74" s="359"/>
      <c r="K74" s="359"/>
      <c r="L74" s="360"/>
      <c r="M74" s="275"/>
      <c r="N74" s="229"/>
      <c r="O74" s="229"/>
      <c r="P74" s="229"/>
      <c r="Q74" s="229"/>
      <c r="R74" s="276"/>
      <c r="S74" s="275"/>
      <c r="T74" s="229"/>
      <c r="U74" s="229"/>
      <c r="V74" s="229"/>
      <c r="W74" s="229"/>
      <c r="X74" s="276"/>
      <c r="Y74" s="275"/>
      <c r="Z74" s="229"/>
      <c r="AA74" s="229"/>
      <c r="AB74" s="229"/>
      <c r="AC74" s="229"/>
      <c r="AD74" s="276"/>
      <c r="AG74">
        <f t="shared" si="0"/>
        <v>0</v>
      </c>
      <c r="AI74">
        <f t="shared" si="1"/>
        <v>0</v>
      </c>
    </row>
    <row r="75" spans="1:35" ht="15" customHeight="1">
      <c r="A75" s="65"/>
      <c r="B75" s="14"/>
      <c r="C75" s="17" t="s">
        <v>94</v>
      </c>
      <c r="D75" s="358"/>
      <c r="E75" s="359"/>
      <c r="F75" s="359"/>
      <c r="G75" s="359"/>
      <c r="H75" s="359"/>
      <c r="I75" s="359"/>
      <c r="J75" s="359"/>
      <c r="K75" s="359"/>
      <c r="L75" s="360"/>
      <c r="M75" s="275"/>
      <c r="N75" s="229"/>
      <c r="O75" s="229"/>
      <c r="P75" s="229"/>
      <c r="Q75" s="229"/>
      <c r="R75" s="276"/>
      <c r="S75" s="275"/>
      <c r="T75" s="229"/>
      <c r="U75" s="229"/>
      <c r="V75" s="229"/>
      <c r="W75" s="229"/>
      <c r="X75" s="276"/>
      <c r="Y75" s="275"/>
      <c r="Z75" s="229"/>
      <c r="AA75" s="229"/>
      <c r="AB75" s="229"/>
      <c r="AC75" s="229"/>
      <c r="AD75" s="276"/>
      <c r="AG75">
        <f t="shared" si="0"/>
        <v>0</v>
      </c>
      <c r="AI75">
        <f t="shared" si="1"/>
        <v>0</v>
      </c>
    </row>
    <row r="76" spans="1:35" ht="15" customHeight="1">
      <c r="A76" s="65"/>
      <c r="B76" s="14"/>
      <c r="C76" s="17" t="s">
        <v>95</v>
      </c>
      <c r="D76" s="358"/>
      <c r="E76" s="359"/>
      <c r="F76" s="359"/>
      <c r="G76" s="359"/>
      <c r="H76" s="359"/>
      <c r="I76" s="359"/>
      <c r="J76" s="359"/>
      <c r="K76" s="359"/>
      <c r="L76" s="360"/>
      <c r="M76" s="275"/>
      <c r="N76" s="229"/>
      <c r="O76" s="229"/>
      <c r="P76" s="229"/>
      <c r="Q76" s="229"/>
      <c r="R76" s="276"/>
      <c r="S76" s="275"/>
      <c r="T76" s="229"/>
      <c r="U76" s="229"/>
      <c r="V76" s="229"/>
      <c r="W76" s="229"/>
      <c r="X76" s="276"/>
      <c r="Y76" s="275"/>
      <c r="Z76" s="229"/>
      <c r="AA76" s="229"/>
      <c r="AB76" s="229"/>
      <c r="AC76" s="229"/>
      <c r="AD76" s="276"/>
      <c r="AG76">
        <f t="shared" si="0"/>
        <v>0</v>
      </c>
      <c r="AI76">
        <f t="shared" si="1"/>
        <v>0</v>
      </c>
    </row>
    <row r="77" spans="1:35" ht="15" customHeight="1">
      <c r="A77" s="65"/>
      <c r="B77" s="14"/>
      <c r="C77" s="17" t="s">
        <v>96</v>
      </c>
      <c r="D77" s="358"/>
      <c r="E77" s="359"/>
      <c r="F77" s="359"/>
      <c r="G77" s="359"/>
      <c r="H77" s="359"/>
      <c r="I77" s="359"/>
      <c r="J77" s="359"/>
      <c r="K77" s="359"/>
      <c r="L77" s="360"/>
      <c r="M77" s="275"/>
      <c r="N77" s="229"/>
      <c r="O77" s="229"/>
      <c r="P77" s="229"/>
      <c r="Q77" s="229"/>
      <c r="R77" s="276"/>
      <c r="S77" s="275"/>
      <c r="T77" s="229"/>
      <c r="U77" s="229"/>
      <c r="V77" s="229"/>
      <c r="W77" s="229"/>
      <c r="X77" s="276"/>
      <c r="Y77" s="275"/>
      <c r="Z77" s="229"/>
      <c r="AA77" s="229"/>
      <c r="AB77" s="229"/>
      <c r="AC77" s="229"/>
      <c r="AD77" s="276"/>
      <c r="AG77">
        <f t="shared" si="0"/>
        <v>0</v>
      </c>
      <c r="AI77">
        <f t="shared" si="1"/>
        <v>0</v>
      </c>
    </row>
    <row r="78" spans="1:35" ht="15" customHeight="1">
      <c r="A78" s="65"/>
      <c r="B78" s="14"/>
      <c r="C78" s="17" t="s">
        <v>97</v>
      </c>
      <c r="D78" s="358"/>
      <c r="E78" s="359"/>
      <c r="F78" s="359"/>
      <c r="G78" s="359"/>
      <c r="H78" s="359"/>
      <c r="I78" s="359"/>
      <c r="J78" s="359"/>
      <c r="K78" s="359"/>
      <c r="L78" s="360"/>
      <c r="M78" s="275"/>
      <c r="N78" s="229"/>
      <c r="O78" s="229"/>
      <c r="P78" s="229"/>
      <c r="Q78" s="229"/>
      <c r="R78" s="276"/>
      <c r="S78" s="275"/>
      <c r="T78" s="229"/>
      <c r="U78" s="229"/>
      <c r="V78" s="229"/>
      <c r="W78" s="229"/>
      <c r="X78" s="276"/>
      <c r="Y78" s="275"/>
      <c r="Z78" s="229"/>
      <c r="AA78" s="229"/>
      <c r="AB78" s="229"/>
      <c r="AC78" s="229"/>
      <c r="AD78" s="276"/>
      <c r="AG78">
        <f t="shared" si="0"/>
        <v>0</v>
      </c>
      <c r="AI78">
        <f t="shared" si="1"/>
        <v>0</v>
      </c>
    </row>
    <row r="79" spans="1:35" ht="15" customHeight="1">
      <c r="A79" s="65"/>
      <c r="B79" s="14"/>
      <c r="C79" s="17" t="s">
        <v>98</v>
      </c>
      <c r="D79" s="358"/>
      <c r="E79" s="359"/>
      <c r="F79" s="359"/>
      <c r="G79" s="359"/>
      <c r="H79" s="359"/>
      <c r="I79" s="359"/>
      <c r="J79" s="359"/>
      <c r="K79" s="359"/>
      <c r="L79" s="360"/>
      <c r="M79" s="275"/>
      <c r="N79" s="229"/>
      <c r="O79" s="229"/>
      <c r="P79" s="229"/>
      <c r="Q79" s="229"/>
      <c r="R79" s="276"/>
      <c r="S79" s="275"/>
      <c r="T79" s="229"/>
      <c r="U79" s="229"/>
      <c r="V79" s="229"/>
      <c r="W79" s="229"/>
      <c r="X79" s="276"/>
      <c r="Y79" s="275"/>
      <c r="Z79" s="229"/>
      <c r="AA79" s="229"/>
      <c r="AB79" s="229"/>
      <c r="AC79" s="229"/>
      <c r="AD79" s="276"/>
      <c r="AG79">
        <f t="shared" si="0"/>
        <v>0</v>
      </c>
      <c r="AI79">
        <f t="shared" si="1"/>
        <v>0</v>
      </c>
    </row>
    <row r="80" spans="1:35" ht="15" customHeight="1">
      <c r="A80" s="65"/>
      <c r="B80" s="14"/>
      <c r="C80" s="17" t="s">
        <v>99</v>
      </c>
      <c r="D80" s="358"/>
      <c r="E80" s="359"/>
      <c r="F80" s="359"/>
      <c r="G80" s="359"/>
      <c r="H80" s="359"/>
      <c r="I80" s="359"/>
      <c r="J80" s="359"/>
      <c r="K80" s="359"/>
      <c r="L80" s="360"/>
      <c r="M80" s="275"/>
      <c r="N80" s="229"/>
      <c r="O80" s="229"/>
      <c r="P80" s="229"/>
      <c r="Q80" s="229"/>
      <c r="R80" s="276"/>
      <c r="S80" s="275"/>
      <c r="T80" s="229"/>
      <c r="U80" s="229"/>
      <c r="V80" s="229"/>
      <c r="W80" s="229"/>
      <c r="X80" s="276"/>
      <c r="Y80" s="275"/>
      <c r="Z80" s="229"/>
      <c r="AA80" s="229"/>
      <c r="AB80" s="229"/>
      <c r="AC80" s="229"/>
      <c r="AD80" s="276"/>
      <c r="AG80">
        <f t="shared" si="0"/>
        <v>0</v>
      </c>
      <c r="AI80">
        <f t="shared" si="1"/>
        <v>0</v>
      </c>
    </row>
    <row r="81" spans="1:35" ht="15" customHeight="1">
      <c r="A81" s="65"/>
      <c r="B81" s="14"/>
      <c r="C81" s="17" t="s">
        <v>100</v>
      </c>
      <c r="D81" s="358"/>
      <c r="E81" s="359"/>
      <c r="F81" s="359"/>
      <c r="G81" s="359"/>
      <c r="H81" s="359"/>
      <c r="I81" s="359"/>
      <c r="J81" s="359"/>
      <c r="K81" s="359"/>
      <c r="L81" s="360"/>
      <c r="M81" s="275"/>
      <c r="N81" s="229"/>
      <c r="O81" s="229"/>
      <c r="P81" s="229"/>
      <c r="Q81" s="229"/>
      <c r="R81" s="276"/>
      <c r="S81" s="275"/>
      <c r="T81" s="229"/>
      <c r="U81" s="229"/>
      <c r="V81" s="229"/>
      <c r="W81" s="229"/>
      <c r="X81" s="276"/>
      <c r="Y81" s="275"/>
      <c r="Z81" s="229"/>
      <c r="AA81" s="229"/>
      <c r="AB81" s="229"/>
      <c r="AC81" s="229"/>
      <c r="AD81" s="276"/>
      <c r="AG81">
        <f t="shared" si="0"/>
        <v>0</v>
      </c>
      <c r="AI81">
        <f t="shared" si="1"/>
        <v>0</v>
      </c>
    </row>
    <row r="82" spans="1:35" ht="15" customHeight="1">
      <c r="A82" s="65"/>
      <c r="B82" s="14"/>
      <c r="C82" s="17" t="s">
        <v>101</v>
      </c>
      <c r="D82" s="358"/>
      <c r="E82" s="359"/>
      <c r="F82" s="359"/>
      <c r="G82" s="359"/>
      <c r="H82" s="359"/>
      <c r="I82" s="359"/>
      <c r="J82" s="359"/>
      <c r="K82" s="359"/>
      <c r="L82" s="360"/>
      <c r="M82" s="275"/>
      <c r="N82" s="229"/>
      <c r="O82" s="229"/>
      <c r="P82" s="229"/>
      <c r="Q82" s="229"/>
      <c r="R82" s="276"/>
      <c r="S82" s="275"/>
      <c r="T82" s="229"/>
      <c r="U82" s="229"/>
      <c r="V82" s="229"/>
      <c r="W82" s="229"/>
      <c r="X82" s="276"/>
      <c r="Y82" s="275"/>
      <c r="Z82" s="229"/>
      <c r="AA82" s="229"/>
      <c r="AB82" s="229"/>
      <c r="AC82" s="229"/>
      <c r="AD82" s="276"/>
      <c r="AG82">
        <f t="shared" si="0"/>
        <v>0</v>
      </c>
      <c r="AI82">
        <f t="shared" si="1"/>
        <v>0</v>
      </c>
    </row>
    <row r="83" spans="1:35" ht="15" customHeight="1">
      <c r="A83" s="65"/>
      <c r="B83" s="14"/>
      <c r="C83" s="17" t="s">
        <v>102</v>
      </c>
      <c r="D83" s="358"/>
      <c r="E83" s="359"/>
      <c r="F83" s="359"/>
      <c r="G83" s="359"/>
      <c r="H83" s="359"/>
      <c r="I83" s="359"/>
      <c r="J83" s="359"/>
      <c r="K83" s="359"/>
      <c r="L83" s="360"/>
      <c r="M83" s="275"/>
      <c r="N83" s="229"/>
      <c r="O83" s="229"/>
      <c r="P83" s="229"/>
      <c r="Q83" s="229"/>
      <c r="R83" s="276"/>
      <c r="S83" s="275"/>
      <c r="T83" s="229"/>
      <c r="U83" s="229"/>
      <c r="V83" s="229"/>
      <c r="W83" s="229"/>
      <c r="X83" s="276"/>
      <c r="Y83" s="275"/>
      <c r="Z83" s="229"/>
      <c r="AA83" s="229"/>
      <c r="AB83" s="229"/>
      <c r="AC83" s="229"/>
      <c r="AD83" s="276"/>
      <c r="AG83">
        <f t="shared" si="0"/>
        <v>0</v>
      </c>
      <c r="AI83">
        <f t="shared" si="1"/>
        <v>0</v>
      </c>
    </row>
    <row r="84" spans="1:35" ht="15" customHeight="1">
      <c r="A84" s="65"/>
      <c r="B84" s="14"/>
      <c r="C84" s="17" t="s">
        <v>103</v>
      </c>
      <c r="D84" s="358"/>
      <c r="E84" s="359"/>
      <c r="F84" s="359"/>
      <c r="G84" s="359"/>
      <c r="H84" s="359"/>
      <c r="I84" s="359"/>
      <c r="J84" s="359"/>
      <c r="K84" s="359"/>
      <c r="L84" s="360"/>
      <c r="M84" s="275"/>
      <c r="N84" s="229"/>
      <c r="O84" s="229"/>
      <c r="P84" s="229"/>
      <c r="Q84" s="229"/>
      <c r="R84" s="276"/>
      <c r="S84" s="275"/>
      <c r="T84" s="229"/>
      <c r="U84" s="229"/>
      <c r="V84" s="229"/>
      <c r="W84" s="229"/>
      <c r="X84" s="276"/>
      <c r="Y84" s="275"/>
      <c r="Z84" s="229"/>
      <c r="AA84" s="229"/>
      <c r="AB84" s="229"/>
      <c r="AC84" s="229"/>
      <c r="AD84" s="276"/>
      <c r="AG84">
        <f t="shared" si="0"/>
        <v>0</v>
      </c>
      <c r="AI84">
        <f t="shared" si="1"/>
        <v>0</v>
      </c>
    </row>
    <row r="85" spans="1:35" ht="15" customHeight="1">
      <c r="A85" s="65"/>
      <c r="B85" s="14"/>
      <c r="C85" s="17" t="s">
        <v>104</v>
      </c>
      <c r="D85" s="358"/>
      <c r="E85" s="359"/>
      <c r="F85" s="359"/>
      <c r="G85" s="359"/>
      <c r="H85" s="359"/>
      <c r="I85" s="359"/>
      <c r="J85" s="359"/>
      <c r="K85" s="359"/>
      <c r="L85" s="360"/>
      <c r="M85" s="275"/>
      <c r="N85" s="229"/>
      <c r="O85" s="229"/>
      <c r="P85" s="229"/>
      <c r="Q85" s="229"/>
      <c r="R85" s="276"/>
      <c r="S85" s="275"/>
      <c r="T85" s="229"/>
      <c r="U85" s="229"/>
      <c r="V85" s="229"/>
      <c r="W85" s="229"/>
      <c r="X85" s="276"/>
      <c r="Y85" s="275"/>
      <c r="Z85" s="229"/>
      <c r="AA85" s="229"/>
      <c r="AB85" s="229"/>
      <c r="AC85" s="229"/>
      <c r="AD85" s="276"/>
      <c r="AG85">
        <f t="shared" si="0"/>
        <v>0</v>
      </c>
      <c r="AI85">
        <f t="shared" si="1"/>
        <v>0</v>
      </c>
    </row>
    <row r="86" spans="1:35" ht="15" customHeight="1">
      <c r="A86" s="65"/>
      <c r="B86" s="14"/>
      <c r="C86" s="17" t="s">
        <v>105</v>
      </c>
      <c r="D86" s="358"/>
      <c r="E86" s="359"/>
      <c r="F86" s="359"/>
      <c r="G86" s="359"/>
      <c r="H86" s="359"/>
      <c r="I86" s="359"/>
      <c r="J86" s="359"/>
      <c r="K86" s="359"/>
      <c r="L86" s="360"/>
      <c r="M86" s="275"/>
      <c r="N86" s="229"/>
      <c r="O86" s="229"/>
      <c r="P86" s="229"/>
      <c r="Q86" s="229"/>
      <c r="R86" s="276"/>
      <c r="S86" s="275"/>
      <c r="T86" s="229"/>
      <c r="U86" s="229"/>
      <c r="V86" s="229"/>
      <c r="W86" s="229"/>
      <c r="X86" s="276"/>
      <c r="Y86" s="275"/>
      <c r="Z86" s="229"/>
      <c r="AA86" s="229"/>
      <c r="AB86" s="229"/>
      <c r="AC86" s="229"/>
      <c r="AD86" s="276"/>
      <c r="AG86">
        <f t="shared" si="0"/>
        <v>0</v>
      </c>
      <c r="AI86">
        <f t="shared" si="1"/>
        <v>0</v>
      </c>
    </row>
    <row r="87" spans="1:35" ht="15" customHeight="1">
      <c r="A87" s="65"/>
      <c r="B87" s="14"/>
      <c r="C87" s="17" t="s">
        <v>106</v>
      </c>
      <c r="D87" s="358"/>
      <c r="E87" s="359"/>
      <c r="F87" s="359"/>
      <c r="G87" s="359"/>
      <c r="H87" s="359"/>
      <c r="I87" s="359"/>
      <c r="J87" s="359"/>
      <c r="K87" s="359"/>
      <c r="L87" s="360"/>
      <c r="M87" s="275"/>
      <c r="N87" s="229"/>
      <c r="O87" s="229"/>
      <c r="P87" s="229"/>
      <c r="Q87" s="229"/>
      <c r="R87" s="276"/>
      <c r="S87" s="275"/>
      <c r="T87" s="229"/>
      <c r="U87" s="229"/>
      <c r="V87" s="229"/>
      <c r="W87" s="229"/>
      <c r="X87" s="276"/>
      <c r="Y87" s="275"/>
      <c r="Z87" s="229"/>
      <c r="AA87" s="229"/>
      <c r="AB87" s="229"/>
      <c r="AC87" s="229"/>
      <c r="AD87" s="276"/>
      <c r="AG87">
        <f t="shared" si="0"/>
        <v>0</v>
      </c>
      <c r="AI87">
        <f t="shared" si="1"/>
        <v>0</v>
      </c>
    </row>
    <row r="88" spans="1:35" ht="15" customHeight="1">
      <c r="A88" s="65"/>
      <c r="B88" s="14"/>
      <c r="C88" s="17" t="s">
        <v>107</v>
      </c>
      <c r="D88" s="358"/>
      <c r="E88" s="359"/>
      <c r="F88" s="359"/>
      <c r="G88" s="359"/>
      <c r="H88" s="359"/>
      <c r="I88" s="359"/>
      <c r="J88" s="359"/>
      <c r="K88" s="359"/>
      <c r="L88" s="360"/>
      <c r="M88" s="275"/>
      <c r="N88" s="229"/>
      <c r="O88" s="229"/>
      <c r="P88" s="229"/>
      <c r="Q88" s="229"/>
      <c r="R88" s="276"/>
      <c r="S88" s="275"/>
      <c r="T88" s="229"/>
      <c r="U88" s="229"/>
      <c r="V88" s="229"/>
      <c r="W88" s="229"/>
      <c r="X88" s="276"/>
      <c r="Y88" s="275"/>
      <c r="Z88" s="229"/>
      <c r="AA88" s="229"/>
      <c r="AB88" s="229"/>
      <c r="AC88" s="229"/>
      <c r="AD88" s="276"/>
      <c r="AG88">
        <f t="shared" si="0"/>
        <v>0</v>
      </c>
      <c r="AI88">
        <f t="shared" si="1"/>
        <v>0</v>
      </c>
    </row>
    <row r="89" spans="1:35" ht="15" customHeight="1">
      <c r="A89" s="65"/>
      <c r="B89" s="14"/>
      <c r="C89" s="17" t="s">
        <v>108</v>
      </c>
      <c r="D89" s="358"/>
      <c r="E89" s="359"/>
      <c r="F89" s="359"/>
      <c r="G89" s="359"/>
      <c r="H89" s="359"/>
      <c r="I89" s="359"/>
      <c r="J89" s="359"/>
      <c r="K89" s="359"/>
      <c r="L89" s="360"/>
      <c r="M89" s="275"/>
      <c r="N89" s="229"/>
      <c r="O89" s="229"/>
      <c r="P89" s="229"/>
      <c r="Q89" s="229"/>
      <c r="R89" s="276"/>
      <c r="S89" s="275"/>
      <c r="T89" s="229"/>
      <c r="U89" s="229"/>
      <c r="V89" s="229"/>
      <c r="W89" s="229"/>
      <c r="X89" s="276"/>
      <c r="Y89" s="275"/>
      <c r="Z89" s="229"/>
      <c r="AA89" s="229"/>
      <c r="AB89" s="229"/>
      <c r="AC89" s="229"/>
      <c r="AD89" s="276"/>
      <c r="AG89">
        <f t="shared" si="0"/>
        <v>0</v>
      </c>
      <c r="AI89">
        <f t="shared" si="1"/>
        <v>0</v>
      </c>
    </row>
    <row r="90" spans="1:35" ht="15" customHeight="1">
      <c r="A90" s="65"/>
      <c r="B90" s="14"/>
      <c r="C90" s="17" t="s">
        <v>109</v>
      </c>
      <c r="D90" s="358"/>
      <c r="E90" s="359"/>
      <c r="F90" s="359"/>
      <c r="G90" s="359"/>
      <c r="H90" s="359"/>
      <c r="I90" s="359"/>
      <c r="J90" s="359"/>
      <c r="K90" s="359"/>
      <c r="L90" s="360"/>
      <c r="M90" s="275"/>
      <c r="N90" s="229"/>
      <c r="O90" s="229"/>
      <c r="P90" s="229"/>
      <c r="Q90" s="229"/>
      <c r="R90" s="276"/>
      <c r="S90" s="275"/>
      <c r="T90" s="229"/>
      <c r="U90" s="229"/>
      <c r="V90" s="229"/>
      <c r="W90" s="229"/>
      <c r="X90" s="276"/>
      <c r="Y90" s="275"/>
      <c r="Z90" s="229"/>
      <c r="AA90" s="229"/>
      <c r="AB90" s="229"/>
      <c r="AC90" s="229"/>
      <c r="AD90" s="276"/>
      <c r="AG90">
        <f t="shared" si="0"/>
        <v>0</v>
      </c>
      <c r="AI90">
        <f t="shared" si="1"/>
        <v>0</v>
      </c>
    </row>
    <row r="91" spans="1:35" ht="15" customHeight="1">
      <c r="A91" s="65"/>
      <c r="B91" s="14"/>
      <c r="C91" s="17" t="s">
        <v>110</v>
      </c>
      <c r="D91" s="358"/>
      <c r="E91" s="359"/>
      <c r="F91" s="359"/>
      <c r="G91" s="359"/>
      <c r="H91" s="359"/>
      <c r="I91" s="359"/>
      <c r="J91" s="359"/>
      <c r="K91" s="359"/>
      <c r="L91" s="360"/>
      <c r="M91" s="275"/>
      <c r="N91" s="229"/>
      <c r="O91" s="229"/>
      <c r="P91" s="229"/>
      <c r="Q91" s="229"/>
      <c r="R91" s="276"/>
      <c r="S91" s="275"/>
      <c r="T91" s="229"/>
      <c r="U91" s="229"/>
      <c r="V91" s="229"/>
      <c r="W91" s="229"/>
      <c r="X91" s="276"/>
      <c r="Y91" s="275"/>
      <c r="Z91" s="229"/>
      <c r="AA91" s="229"/>
      <c r="AB91" s="229"/>
      <c r="AC91" s="229"/>
      <c r="AD91" s="276"/>
      <c r="AG91">
        <f t="shared" si="0"/>
        <v>0</v>
      </c>
      <c r="AI91">
        <f t="shared" si="1"/>
        <v>0</v>
      </c>
    </row>
    <row r="92" spans="1:35" ht="15" customHeight="1">
      <c r="A92" s="65"/>
      <c r="B92" s="14"/>
      <c r="C92" s="17" t="s">
        <v>111</v>
      </c>
      <c r="D92" s="358"/>
      <c r="E92" s="359"/>
      <c r="F92" s="359"/>
      <c r="G92" s="359"/>
      <c r="H92" s="359"/>
      <c r="I92" s="359"/>
      <c r="J92" s="359"/>
      <c r="K92" s="359"/>
      <c r="L92" s="360"/>
      <c r="M92" s="275"/>
      <c r="N92" s="229"/>
      <c r="O92" s="229"/>
      <c r="P92" s="229"/>
      <c r="Q92" s="229"/>
      <c r="R92" s="276"/>
      <c r="S92" s="275"/>
      <c r="T92" s="229"/>
      <c r="U92" s="229"/>
      <c r="V92" s="229"/>
      <c r="W92" s="229"/>
      <c r="X92" s="276"/>
      <c r="Y92" s="275"/>
      <c r="Z92" s="229"/>
      <c r="AA92" s="229"/>
      <c r="AB92" s="229"/>
      <c r="AC92" s="229"/>
      <c r="AD92" s="276"/>
      <c r="AG92">
        <f t="shared" si="0"/>
        <v>0</v>
      </c>
      <c r="AI92">
        <f t="shared" si="1"/>
        <v>0</v>
      </c>
    </row>
    <row r="93" spans="1:35" ht="15" customHeight="1">
      <c r="A93" s="65"/>
      <c r="B93" s="14"/>
      <c r="C93" s="17" t="s">
        <v>112</v>
      </c>
      <c r="D93" s="358"/>
      <c r="E93" s="359"/>
      <c r="F93" s="359"/>
      <c r="G93" s="359"/>
      <c r="H93" s="359"/>
      <c r="I93" s="359"/>
      <c r="J93" s="359"/>
      <c r="K93" s="359"/>
      <c r="L93" s="360"/>
      <c r="M93" s="275"/>
      <c r="N93" s="229"/>
      <c r="O93" s="229"/>
      <c r="P93" s="229"/>
      <c r="Q93" s="229"/>
      <c r="R93" s="276"/>
      <c r="S93" s="275"/>
      <c r="T93" s="229"/>
      <c r="U93" s="229"/>
      <c r="V93" s="229"/>
      <c r="W93" s="229"/>
      <c r="X93" s="276"/>
      <c r="Y93" s="275"/>
      <c r="Z93" s="229"/>
      <c r="AA93" s="229"/>
      <c r="AB93" s="229"/>
      <c r="AC93" s="229"/>
      <c r="AD93" s="276"/>
      <c r="AG93">
        <f t="shared" si="0"/>
        <v>0</v>
      </c>
      <c r="AI93">
        <f t="shared" si="1"/>
        <v>0</v>
      </c>
    </row>
    <row r="94" spans="1:35" ht="15" customHeight="1">
      <c r="A94" s="65"/>
      <c r="B94" s="14"/>
      <c r="C94" s="17" t="s">
        <v>113</v>
      </c>
      <c r="D94" s="358"/>
      <c r="E94" s="359"/>
      <c r="F94" s="359"/>
      <c r="G94" s="359"/>
      <c r="H94" s="359"/>
      <c r="I94" s="359"/>
      <c r="J94" s="359"/>
      <c r="K94" s="359"/>
      <c r="L94" s="360"/>
      <c r="M94" s="275"/>
      <c r="N94" s="229"/>
      <c r="O94" s="229"/>
      <c r="P94" s="229"/>
      <c r="Q94" s="229"/>
      <c r="R94" s="276"/>
      <c r="S94" s="275"/>
      <c r="T94" s="229"/>
      <c r="U94" s="229"/>
      <c r="V94" s="229"/>
      <c r="W94" s="229"/>
      <c r="X94" s="276"/>
      <c r="Y94" s="275"/>
      <c r="Z94" s="229"/>
      <c r="AA94" s="229"/>
      <c r="AB94" s="229"/>
      <c r="AC94" s="229"/>
      <c r="AD94" s="276"/>
      <c r="AG94">
        <f t="shared" si="0"/>
        <v>0</v>
      </c>
      <c r="AI94">
        <f t="shared" si="1"/>
        <v>0</v>
      </c>
    </row>
    <row r="95" spans="1:35" ht="15" customHeight="1">
      <c r="A95" s="65"/>
      <c r="B95" s="14"/>
      <c r="C95" s="17" t="s">
        <v>114</v>
      </c>
      <c r="D95" s="358"/>
      <c r="E95" s="359"/>
      <c r="F95" s="359"/>
      <c r="G95" s="359"/>
      <c r="H95" s="359"/>
      <c r="I95" s="359"/>
      <c r="J95" s="359"/>
      <c r="K95" s="359"/>
      <c r="L95" s="360"/>
      <c r="M95" s="275"/>
      <c r="N95" s="229"/>
      <c r="O95" s="229"/>
      <c r="P95" s="229"/>
      <c r="Q95" s="229"/>
      <c r="R95" s="276"/>
      <c r="S95" s="275"/>
      <c r="T95" s="229"/>
      <c r="U95" s="229"/>
      <c r="V95" s="229"/>
      <c r="W95" s="229"/>
      <c r="X95" s="276"/>
      <c r="Y95" s="275"/>
      <c r="Z95" s="229"/>
      <c r="AA95" s="229"/>
      <c r="AB95" s="229"/>
      <c r="AC95" s="229"/>
      <c r="AD95" s="276"/>
      <c r="AG95">
        <f t="shared" si="0"/>
        <v>0</v>
      </c>
      <c r="AI95">
        <f t="shared" si="1"/>
        <v>0</v>
      </c>
    </row>
    <row r="96" spans="1:35" ht="15" customHeight="1">
      <c r="A96" s="65"/>
      <c r="B96" s="14"/>
      <c r="C96" s="17" t="s">
        <v>115</v>
      </c>
      <c r="D96" s="358"/>
      <c r="E96" s="359"/>
      <c r="F96" s="359"/>
      <c r="G96" s="359"/>
      <c r="H96" s="359"/>
      <c r="I96" s="359"/>
      <c r="J96" s="359"/>
      <c r="K96" s="359"/>
      <c r="L96" s="360"/>
      <c r="M96" s="275"/>
      <c r="N96" s="229"/>
      <c r="O96" s="229"/>
      <c r="P96" s="229"/>
      <c r="Q96" s="229"/>
      <c r="R96" s="276"/>
      <c r="S96" s="275"/>
      <c r="T96" s="229"/>
      <c r="U96" s="229"/>
      <c r="V96" s="229"/>
      <c r="W96" s="229"/>
      <c r="X96" s="276"/>
      <c r="Y96" s="275"/>
      <c r="Z96" s="229"/>
      <c r="AA96" s="229"/>
      <c r="AB96" s="229"/>
      <c r="AC96" s="229"/>
      <c r="AD96" s="276"/>
      <c r="AG96">
        <f t="shared" si="0"/>
        <v>0</v>
      </c>
      <c r="AI96">
        <f t="shared" si="1"/>
        <v>0</v>
      </c>
    </row>
    <row r="97" spans="1:35" ht="15" customHeight="1">
      <c r="A97" s="65"/>
      <c r="B97" s="14"/>
      <c r="C97" s="17" t="s">
        <v>116</v>
      </c>
      <c r="D97" s="358"/>
      <c r="E97" s="359"/>
      <c r="F97" s="359"/>
      <c r="G97" s="359"/>
      <c r="H97" s="359"/>
      <c r="I97" s="359"/>
      <c r="J97" s="359"/>
      <c r="K97" s="359"/>
      <c r="L97" s="360"/>
      <c r="M97" s="275"/>
      <c r="N97" s="229"/>
      <c r="O97" s="229"/>
      <c r="P97" s="229"/>
      <c r="Q97" s="229"/>
      <c r="R97" s="276"/>
      <c r="S97" s="275"/>
      <c r="T97" s="229"/>
      <c r="U97" s="229"/>
      <c r="V97" s="229"/>
      <c r="W97" s="229"/>
      <c r="X97" s="276"/>
      <c r="Y97" s="275"/>
      <c r="Z97" s="229"/>
      <c r="AA97" s="229"/>
      <c r="AB97" s="229"/>
      <c r="AC97" s="229"/>
      <c r="AD97" s="276"/>
      <c r="AG97">
        <f t="shared" ref="AG97:AG151" si="2">IF(OR(AND($AH$30=$AG$30),AND(D97="",COUNTBLANK(M97:AD97)=18),AND(D97&lt;&gt;"",COUNTBLANK(M97:AD97)=15)),0,1)</f>
        <v>0</v>
      </c>
      <c r="AI97">
        <f t="shared" si="1"/>
        <v>0</v>
      </c>
    </row>
    <row r="98" spans="1:35" ht="15" customHeight="1">
      <c r="A98" s="65"/>
      <c r="B98" s="14"/>
      <c r="C98" s="17" t="s">
        <v>117</v>
      </c>
      <c r="D98" s="358"/>
      <c r="E98" s="359"/>
      <c r="F98" s="359"/>
      <c r="G98" s="359"/>
      <c r="H98" s="359"/>
      <c r="I98" s="359"/>
      <c r="J98" s="359"/>
      <c r="K98" s="359"/>
      <c r="L98" s="360"/>
      <c r="M98" s="275"/>
      <c r="N98" s="229"/>
      <c r="O98" s="229"/>
      <c r="P98" s="229"/>
      <c r="Q98" s="229"/>
      <c r="R98" s="276"/>
      <c r="S98" s="275"/>
      <c r="T98" s="229"/>
      <c r="U98" s="229"/>
      <c r="V98" s="229"/>
      <c r="W98" s="229"/>
      <c r="X98" s="276"/>
      <c r="Y98" s="275"/>
      <c r="Z98" s="229"/>
      <c r="AA98" s="229"/>
      <c r="AB98" s="229"/>
      <c r="AC98" s="229"/>
      <c r="AD98" s="276"/>
      <c r="AG98">
        <f t="shared" si="2"/>
        <v>0</v>
      </c>
      <c r="AI98">
        <f t="shared" ref="AI98:AI150" si="3">IF(AND(D97="",D98&lt;&gt;""),1,0)</f>
        <v>0</v>
      </c>
    </row>
    <row r="99" spans="1:35" ht="15" customHeight="1">
      <c r="A99" s="65"/>
      <c r="B99" s="14"/>
      <c r="C99" s="17" t="s">
        <v>118</v>
      </c>
      <c r="D99" s="358"/>
      <c r="E99" s="359"/>
      <c r="F99" s="359"/>
      <c r="G99" s="359"/>
      <c r="H99" s="359"/>
      <c r="I99" s="359"/>
      <c r="J99" s="359"/>
      <c r="K99" s="359"/>
      <c r="L99" s="360"/>
      <c r="M99" s="275"/>
      <c r="N99" s="229"/>
      <c r="O99" s="229"/>
      <c r="P99" s="229"/>
      <c r="Q99" s="229"/>
      <c r="R99" s="276"/>
      <c r="S99" s="275"/>
      <c r="T99" s="229"/>
      <c r="U99" s="229"/>
      <c r="V99" s="229"/>
      <c r="W99" s="229"/>
      <c r="X99" s="276"/>
      <c r="Y99" s="275"/>
      <c r="Z99" s="229"/>
      <c r="AA99" s="229"/>
      <c r="AB99" s="229"/>
      <c r="AC99" s="229"/>
      <c r="AD99" s="276"/>
      <c r="AG99">
        <f t="shared" si="2"/>
        <v>0</v>
      </c>
      <c r="AI99">
        <f t="shared" si="3"/>
        <v>0</v>
      </c>
    </row>
    <row r="100" spans="1:35" ht="15" customHeight="1">
      <c r="A100" s="65"/>
      <c r="B100" s="14"/>
      <c r="C100" s="17" t="s">
        <v>119</v>
      </c>
      <c r="D100" s="358"/>
      <c r="E100" s="359"/>
      <c r="F100" s="359"/>
      <c r="G100" s="359"/>
      <c r="H100" s="359"/>
      <c r="I100" s="359"/>
      <c r="J100" s="359"/>
      <c r="K100" s="359"/>
      <c r="L100" s="360"/>
      <c r="M100" s="275"/>
      <c r="N100" s="229"/>
      <c r="O100" s="229"/>
      <c r="P100" s="229"/>
      <c r="Q100" s="229"/>
      <c r="R100" s="276"/>
      <c r="S100" s="275"/>
      <c r="T100" s="229"/>
      <c r="U100" s="229"/>
      <c r="V100" s="229"/>
      <c r="W100" s="229"/>
      <c r="X100" s="276"/>
      <c r="Y100" s="275"/>
      <c r="Z100" s="229"/>
      <c r="AA100" s="229"/>
      <c r="AB100" s="229"/>
      <c r="AC100" s="229"/>
      <c r="AD100" s="276"/>
      <c r="AG100">
        <f t="shared" si="2"/>
        <v>0</v>
      </c>
      <c r="AI100">
        <f t="shared" si="3"/>
        <v>0</v>
      </c>
    </row>
    <row r="101" spans="1:35" ht="15" customHeight="1">
      <c r="A101" s="65"/>
      <c r="B101" s="14"/>
      <c r="C101" s="17" t="s">
        <v>120</v>
      </c>
      <c r="D101" s="358"/>
      <c r="E101" s="359"/>
      <c r="F101" s="359"/>
      <c r="G101" s="359"/>
      <c r="H101" s="359"/>
      <c r="I101" s="359"/>
      <c r="J101" s="359"/>
      <c r="K101" s="359"/>
      <c r="L101" s="360"/>
      <c r="M101" s="275"/>
      <c r="N101" s="229"/>
      <c r="O101" s="229"/>
      <c r="P101" s="229"/>
      <c r="Q101" s="229"/>
      <c r="R101" s="276"/>
      <c r="S101" s="275"/>
      <c r="T101" s="229"/>
      <c r="U101" s="229"/>
      <c r="V101" s="229"/>
      <c r="W101" s="229"/>
      <c r="X101" s="276"/>
      <c r="Y101" s="275"/>
      <c r="Z101" s="229"/>
      <c r="AA101" s="229"/>
      <c r="AB101" s="229"/>
      <c r="AC101" s="229"/>
      <c r="AD101" s="276"/>
      <c r="AG101">
        <f t="shared" si="2"/>
        <v>0</v>
      </c>
      <c r="AI101">
        <f t="shared" si="3"/>
        <v>0</v>
      </c>
    </row>
    <row r="102" spans="1:35" ht="15" customHeight="1">
      <c r="A102" s="65"/>
      <c r="B102" s="14"/>
      <c r="C102" s="17" t="s">
        <v>121</v>
      </c>
      <c r="D102" s="358"/>
      <c r="E102" s="359"/>
      <c r="F102" s="359"/>
      <c r="G102" s="359"/>
      <c r="H102" s="359"/>
      <c r="I102" s="359"/>
      <c r="J102" s="359"/>
      <c r="K102" s="359"/>
      <c r="L102" s="360"/>
      <c r="M102" s="275"/>
      <c r="N102" s="229"/>
      <c r="O102" s="229"/>
      <c r="P102" s="229"/>
      <c r="Q102" s="229"/>
      <c r="R102" s="276"/>
      <c r="S102" s="275"/>
      <c r="T102" s="229"/>
      <c r="U102" s="229"/>
      <c r="V102" s="229"/>
      <c r="W102" s="229"/>
      <c r="X102" s="276"/>
      <c r="Y102" s="275"/>
      <c r="Z102" s="229"/>
      <c r="AA102" s="229"/>
      <c r="AB102" s="229"/>
      <c r="AC102" s="229"/>
      <c r="AD102" s="276"/>
      <c r="AG102">
        <f t="shared" si="2"/>
        <v>0</v>
      </c>
      <c r="AI102">
        <f t="shared" si="3"/>
        <v>0</v>
      </c>
    </row>
    <row r="103" spans="1:35" ht="15" customHeight="1">
      <c r="A103" s="65"/>
      <c r="B103" s="14"/>
      <c r="C103" s="17" t="s">
        <v>122</v>
      </c>
      <c r="D103" s="358"/>
      <c r="E103" s="359"/>
      <c r="F103" s="359"/>
      <c r="G103" s="359"/>
      <c r="H103" s="359"/>
      <c r="I103" s="359"/>
      <c r="J103" s="359"/>
      <c r="K103" s="359"/>
      <c r="L103" s="360"/>
      <c r="M103" s="275"/>
      <c r="N103" s="229"/>
      <c r="O103" s="229"/>
      <c r="P103" s="229"/>
      <c r="Q103" s="229"/>
      <c r="R103" s="276"/>
      <c r="S103" s="275"/>
      <c r="T103" s="229"/>
      <c r="U103" s="229"/>
      <c r="V103" s="229"/>
      <c r="W103" s="229"/>
      <c r="X103" s="276"/>
      <c r="Y103" s="275"/>
      <c r="Z103" s="229"/>
      <c r="AA103" s="229"/>
      <c r="AB103" s="229"/>
      <c r="AC103" s="229"/>
      <c r="AD103" s="276"/>
      <c r="AG103">
        <f t="shared" si="2"/>
        <v>0</v>
      </c>
      <c r="AI103">
        <f t="shared" si="3"/>
        <v>0</v>
      </c>
    </row>
    <row r="104" spans="1:35" ht="15" customHeight="1">
      <c r="A104" s="65"/>
      <c r="B104" s="14"/>
      <c r="C104" s="17" t="s">
        <v>123</v>
      </c>
      <c r="D104" s="358"/>
      <c r="E104" s="359"/>
      <c r="F104" s="359"/>
      <c r="G104" s="359"/>
      <c r="H104" s="359"/>
      <c r="I104" s="359"/>
      <c r="J104" s="359"/>
      <c r="K104" s="359"/>
      <c r="L104" s="360"/>
      <c r="M104" s="275"/>
      <c r="N104" s="229"/>
      <c r="O104" s="229"/>
      <c r="P104" s="229"/>
      <c r="Q104" s="229"/>
      <c r="R104" s="276"/>
      <c r="S104" s="275"/>
      <c r="T104" s="229"/>
      <c r="U104" s="229"/>
      <c r="V104" s="229"/>
      <c r="W104" s="229"/>
      <c r="X104" s="276"/>
      <c r="Y104" s="275"/>
      <c r="Z104" s="229"/>
      <c r="AA104" s="229"/>
      <c r="AB104" s="229"/>
      <c r="AC104" s="229"/>
      <c r="AD104" s="276"/>
      <c r="AG104">
        <f t="shared" si="2"/>
        <v>0</v>
      </c>
      <c r="AI104">
        <f t="shared" si="3"/>
        <v>0</v>
      </c>
    </row>
    <row r="105" spans="1:35" ht="15" customHeight="1">
      <c r="A105" s="65"/>
      <c r="B105" s="14"/>
      <c r="C105" s="17" t="s">
        <v>124</v>
      </c>
      <c r="D105" s="358"/>
      <c r="E105" s="359"/>
      <c r="F105" s="359"/>
      <c r="G105" s="359"/>
      <c r="H105" s="359"/>
      <c r="I105" s="359"/>
      <c r="J105" s="359"/>
      <c r="K105" s="359"/>
      <c r="L105" s="360"/>
      <c r="M105" s="275"/>
      <c r="N105" s="229"/>
      <c r="O105" s="229"/>
      <c r="P105" s="229"/>
      <c r="Q105" s="229"/>
      <c r="R105" s="276"/>
      <c r="S105" s="275"/>
      <c r="T105" s="229"/>
      <c r="U105" s="229"/>
      <c r="V105" s="229"/>
      <c r="W105" s="229"/>
      <c r="X105" s="276"/>
      <c r="Y105" s="275"/>
      <c r="Z105" s="229"/>
      <c r="AA105" s="229"/>
      <c r="AB105" s="229"/>
      <c r="AC105" s="229"/>
      <c r="AD105" s="276"/>
      <c r="AG105">
        <f t="shared" si="2"/>
        <v>0</v>
      </c>
      <c r="AI105">
        <f t="shared" si="3"/>
        <v>0</v>
      </c>
    </row>
    <row r="106" spans="1:35" ht="15" customHeight="1">
      <c r="A106" s="65"/>
      <c r="B106" s="14"/>
      <c r="C106" s="17" t="s">
        <v>125</v>
      </c>
      <c r="D106" s="358"/>
      <c r="E106" s="359"/>
      <c r="F106" s="359"/>
      <c r="G106" s="359"/>
      <c r="H106" s="359"/>
      <c r="I106" s="359"/>
      <c r="J106" s="359"/>
      <c r="K106" s="359"/>
      <c r="L106" s="360"/>
      <c r="M106" s="275"/>
      <c r="N106" s="229"/>
      <c r="O106" s="229"/>
      <c r="P106" s="229"/>
      <c r="Q106" s="229"/>
      <c r="R106" s="276"/>
      <c r="S106" s="275"/>
      <c r="T106" s="229"/>
      <c r="U106" s="229"/>
      <c r="V106" s="229"/>
      <c r="W106" s="229"/>
      <c r="X106" s="276"/>
      <c r="Y106" s="275"/>
      <c r="Z106" s="229"/>
      <c r="AA106" s="229"/>
      <c r="AB106" s="229"/>
      <c r="AC106" s="229"/>
      <c r="AD106" s="276"/>
      <c r="AG106">
        <f t="shared" si="2"/>
        <v>0</v>
      </c>
      <c r="AI106">
        <f t="shared" si="3"/>
        <v>0</v>
      </c>
    </row>
    <row r="107" spans="1:35" ht="15" customHeight="1">
      <c r="A107" s="65"/>
      <c r="B107" s="14"/>
      <c r="C107" s="17" t="s">
        <v>126</v>
      </c>
      <c r="D107" s="358"/>
      <c r="E107" s="359"/>
      <c r="F107" s="359"/>
      <c r="G107" s="359"/>
      <c r="H107" s="359"/>
      <c r="I107" s="359"/>
      <c r="J107" s="359"/>
      <c r="K107" s="359"/>
      <c r="L107" s="360"/>
      <c r="M107" s="275"/>
      <c r="N107" s="229"/>
      <c r="O107" s="229"/>
      <c r="P107" s="229"/>
      <c r="Q107" s="229"/>
      <c r="R107" s="276"/>
      <c r="S107" s="275"/>
      <c r="T107" s="229"/>
      <c r="U107" s="229"/>
      <c r="V107" s="229"/>
      <c r="W107" s="229"/>
      <c r="X107" s="276"/>
      <c r="Y107" s="275"/>
      <c r="Z107" s="229"/>
      <c r="AA107" s="229"/>
      <c r="AB107" s="229"/>
      <c r="AC107" s="229"/>
      <c r="AD107" s="276"/>
      <c r="AG107">
        <f t="shared" si="2"/>
        <v>0</v>
      </c>
      <c r="AI107">
        <f t="shared" si="3"/>
        <v>0</v>
      </c>
    </row>
    <row r="108" spans="1:35" ht="15" customHeight="1">
      <c r="A108" s="65"/>
      <c r="B108" s="14"/>
      <c r="C108" s="17" t="s">
        <v>127</v>
      </c>
      <c r="D108" s="358"/>
      <c r="E108" s="359"/>
      <c r="F108" s="359"/>
      <c r="G108" s="359"/>
      <c r="H108" s="359"/>
      <c r="I108" s="359"/>
      <c r="J108" s="359"/>
      <c r="K108" s="359"/>
      <c r="L108" s="360"/>
      <c r="M108" s="275"/>
      <c r="N108" s="229"/>
      <c r="O108" s="229"/>
      <c r="P108" s="229"/>
      <c r="Q108" s="229"/>
      <c r="R108" s="276"/>
      <c r="S108" s="275"/>
      <c r="T108" s="229"/>
      <c r="U108" s="229"/>
      <c r="V108" s="229"/>
      <c r="W108" s="229"/>
      <c r="X108" s="276"/>
      <c r="Y108" s="275"/>
      <c r="Z108" s="229"/>
      <c r="AA108" s="229"/>
      <c r="AB108" s="229"/>
      <c r="AC108" s="229"/>
      <c r="AD108" s="276"/>
      <c r="AG108">
        <f t="shared" si="2"/>
        <v>0</v>
      </c>
      <c r="AI108">
        <f t="shared" si="3"/>
        <v>0</v>
      </c>
    </row>
    <row r="109" spans="1:35" ht="15" customHeight="1">
      <c r="A109" s="65"/>
      <c r="B109" s="14"/>
      <c r="C109" s="17" t="s">
        <v>128</v>
      </c>
      <c r="D109" s="358"/>
      <c r="E109" s="359"/>
      <c r="F109" s="359"/>
      <c r="G109" s="359"/>
      <c r="H109" s="359"/>
      <c r="I109" s="359"/>
      <c r="J109" s="359"/>
      <c r="K109" s="359"/>
      <c r="L109" s="360"/>
      <c r="M109" s="275"/>
      <c r="N109" s="229"/>
      <c r="O109" s="229"/>
      <c r="P109" s="229"/>
      <c r="Q109" s="229"/>
      <c r="R109" s="276"/>
      <c r="S109" s="275"/>
      <c r="T109" s="229"/>
      <c r="U109" s="229"/>
      <c r="V109" s="229"/>
      <c r="W109" s="229"/>
      <c r="X109" s="276"/>
      <c r="Y109" s="275"/>
      <c r="Z109" s="229"/>
      <c r="AA109" s="229"/>
      <c r="AB109" s="229"/>
      <c r="AC109" s="229"/>
      <c r="AD109" s="276"/>
      <c r="AG109">
        <f t="shared" si="2"/>
        <v>0</v>
      </c>
      <c r="AI109">
        <f t="shared" si="3"/>
        <v>0</v>
      </c>
    </row>
    <row r="110" spans="1:35" ht="15" customHeight="1">
      <c r="A110" s="65"/>
      <c r="B110" s="14"/>
      <c r="C110" s="17" t="s">
        <v>129</v>
      </c>
      <c r="D110" s="358"/>
      <c r="E110" s="359"/>
      <c r="F110" s="359"/>
      <c r="G110" s="359"/>
      <c r="H110" s="359"/>
      <c r="I110" s="359"/>
      <c r="J110" s="359"/>
      <c r="K110" s="359"/>
      <c r="L110" s="360"/>
      <c r="M110" s="275"/>
      <c r="N110" s="229"/>
      <c r="O110" s="229"/>
      <c r="P110" s="229"/>
      <c r="Q110" s="229"/>
      <c r="R110" s="276"/>
      <c r="S110" s="275"/>
      <c r="T110" s="229"/>
      <c r="U110" s="229"/>
      <c r="V110" s="229"/>
      <c r="W110" s="229"/>
      <c r="X110" s="276"/>
      <c r="Y110" s="275"/>
      <c r="Z110" s="229"/>
      <c r="AA110" s="229"/>
      <c r="AB110" s="229"/>
      <c r="AC110" s="229"/>
      <c r="AD110" s="276"/>
      <c r="AG110">
        <f t="shared" si="2"/>
        <v>0</v>
      </c>
      <c r="AI110">
        <f t="shared" si="3"/>
        <v>0</v>
      </c>
    </row>
    <row r="111" spans="1:35" ht="15" customHeight="1">
      <c r="A111" s="65"/>
      <c r="B111" s="14"/>
      <c r="C111" s="17" t="s">
        <v>130</v>
      </c>
      <c r="D111" s="358"/>
      <c r="E111" s="359"/>
      <c r="F111" s="359"/>
      <c r="G111" s="359"/>
      <c r="H111" s="359"/>
      <c r="I111" s="359"/>
      <c r="J111" s="359"/>
      <c r="K111" s="359"/>
      <c r="L111" s="360"/>
      <c r="M111" s="275"/>
      <c r="N111" s="229"/>
      <c r="O111" s="229"/>
      <c r="P111" s="229"/>
      <c r="Q111" s="229"/>
      <c r="R111" s="276"/>
      <c r="S111" s="275"/>
      <c r="T111" s="229"/>
      <c r="U111" s="229"/>
      <c r="V111" s="229"/>
      <c r="W111" s="229"/>
      <c r="X111" s="276"/>
      <c r="Y111" s="275"/>
      <c r="Z111" s="229"/>
      <c r="AA111" s="229"/>
      <c r="AB111" s="229"/>
      <c r="AC111" s="229"/>
      <c r="AD111" s="276"/>
      <c r="AG111">
        <f t="shared" si="2"/>
        <v>0</v>
      </c>
      <c r="AI111">
        <f t="shared" si="3"/>
        <v>0</v>
      </c>
    </row>
    <row r="112" spans="1:35" ht="15" customHeight="1">
      <c r="A112" s="65"/>
      <c r="B112" s="14"/>
      <c r="C112" s="17" t="s">
        <v>131</v>
      </c>
      <c r="D112" s="358"/>
      <c r="E112" s="359"/>
      <c r="F112" s="359"/>
      <c r="G112" s="359"/>
      <c r="H112" s="359"/>
      <c r="I112" s="359"/>
      <c r="J112" s="359"/>
      <c r="K112" s="359"/>
      <c r="L112" s="360"/>
      <c r="M112" s="275"/>
      <c r="N112" s="229"/>
      <c r="O112" s="229"/>
      <c r="P112" s="229"/>
      <c r="Q112" s="229"/>
      <c r="R112" s="276"/>
      <c r="S112" s="275"/>
      <c r="T112" s="229"/>
      <c r="U112" s="229"/>
      <c r="V112" s="229"/>
      <c r="W112" s="229"/>
      <c r="X112" s="276"/>
      <c r="Y112" s="275"/>
      <c r="Z112" s="229"/>
      <c r="AA112" s="229"/>
      <c r="AB112" s="229"/>
      <c r="AC112" s="229"/>
      <c r="AD112" s="276"/>
      <c r="AG112">
        <f t="shared" si="2"/>
        <v>0</v>
      </c>
      <c r="AI112">
        <f t="shared" si="3"/>
        <v>0</v>
      </c>
    </row>
    <row r="113" spans="1:35" ht="15" customHeight="1">
      <c r="A113" s="65"/>
      <c r="B113" s="14"/>
      <c r="C113" s="17" t="s">
        <v>132</v>
      </c>
      <c r="D113" s="358"/>
      <c r="E113" s="359"/>
      <c r="F113" s="359"/>
      <c r="G113" s="359"/>
      <c r="H113" s="359"/>
      <c r="I113" s="359"/>
      <c r="J113" s="359"/>
      <c r="K113" s="359"/>
      <c r="L113" s="360"/>
      <c r="M113" s="275"/>
      <c r="N113" s="229"/>
      <c r="O113" s="229"/>
      <c r="P113" s="229"/>
      <c r="Q113" s="229"/>
      <c r="R113" s="276"/>
      <c r="S113" s="275"/>
      <c r="T113" s="229"/>
      <c r="U113" s="229"/>
      <c r="V113" s="229"/>
      <c r="W113" s="229"/>
      <c r="X113" s="276"/>
      <c r="Y113" s="275"/>
      <c r="Z113" s="229"/>
      <c r="AA113" s="229"/>
      <c r="AB113" s="229"/>
      <c r="AC113" s="229"/>
      <c r="AD113" s="276"/>
      <c r="AG113">
        <f t="shared" si="2"/>
        <v>0</v>
      </c>
      <c r="AI113">
        <f t="shared" si="3"/>
        <v>0</v>
      </c>
    </row>
    <row r="114" spans="1:35" ht="15" customHeight="1">
      <c r="A114" s="65"/>
      <c r="B114" s="14"/>
      <c r="C114" s="17" t="s">
        <v>133</v>
      </c>
      <c r="D114" s="358"/>
      <c r="E114" s="359"/>
      <c r="F114" s="359"/>
      <c r="G114" s="359"/>
      <c r="H114" s="359"/>
      <c r="I114" s="359"/>
      <c r="J114" s="359"/>
      <c r="K114" s="359"/>
      <c r="L114" s="360"/>
      <c r="M114" s="275"/>
      <c r="N114" s="229"/>
      <c r="O114" s="229"/>
      <c r="P114" s="229"/>
      <c r="Q114" s="229"/>
      <c r="R114" s="276"/>
      <c r="S114" s="275"/>
      <c r="T114" s="229"/>
      <c r="U114" s="229"/>
      <c r="V114" s="229"/>
      <c r="W114" s="229"/>
      <c r="X114" s="276"/>
      <c r="Y114" s="275"/>
      <c r="Z114" s="229"/>
      <c r="AA114" s="229"/>
      <c r="AB114" s="229"/>
      <c r="AC114" s="229"/>
      <c r="AD114" s="276"/>
      <c r="AG114">
        <f t="shared" si="2"/>
        <v>0</v>
      </c>
      <c r="AI114">
        <f t="shared" si="3"/>
        <v>0</v>
      </c>
    </row>
    <row r="115" spans="1:35" ht="15" customHeight="1">
      <c r="A115" s="65"/>
      <c r="B115" s="14"/>
      <c r="C115" s="17" t="s">
        <v>134</v>
      </c>
      <c r="D115" s="358"/>
      <c r="E115" s="359"/>
      <c r="F115" s="359"/>
      <c r="G115" s="359"/>
      <c r="H115" s="359"/>
      <c r="I115" s="359"/>
      <c r="J115" s="359"/>
      <c r="K115" s="359"/>
      <c r="L115" s="360"/>
      <c r="M115" s="275"/>
      <c r="N115" s="229"/>
      <c r="O115" s="229"/>
      <c r="P115" s="229"/>
      <c r="Q115" s="229"/>
      <c r="R115" s="276"/>
      <c r="S115" s="275"/>
      <c r="T115" s="229"/>
      <c r="U115" s="229"/>
      <c r="V115" s="229"/>
      <c r="W115" s="229"/>
      <c r="X115" s="276"/>
      <c r="Y115" s="275"/>
      <c r="Z115" s="229"/>
      <c r="AA115" s="229"/>
      <c r="AB115" s="229"/>
      <c r="AC115" s="229"/>
      <c r="AD115" s="276"/>
      <c r="AG115">
        <f t="shared" si="2"/>
        <v>0</v>
      </c>
      <c r="AI115">
        <f t="shared" si="3"/>
        <v>0</v>
      </c>
    </row>
    <row r="116" spans="1:35" ht="15" customHeight="1">
      <c r="A116" s="65"/>
      <c r="B116" s="14"/>
      <c r="C116" s="17" t="s">
        <v>135</v>
      </c>
      <c r="D116" s="358"/>
      <c r="E116" s="359"/>
      <c r="F116" s="359"/>
      <c r="G116" s="359"/>
      <c r="H116" s="359"/>
      <c r="I116" s="359"/>
      <c r="J116" s="359"/>
      <c r="K116" s="359"/>
      <c r="L116" s="360"/>
      <c r="M116" s="275"/>
      <c r="N116" s="229"/>
      <c r="O116" s="229"/>
      <c r="P116" s="229"/>
      <c r="Q116" s="229"/>
      <c r="R116" s="276"/>
      <c r="S116" s="275"/>
      <c r="T116" s="229"/>
      <c r="U116" s="229"/>
      <c r="V116" s="229"/>
      <c r="W116" s="229"/>
      <c r="X116" s="276"/>
      <c r="Y116" s="275"/>
      <c r="Z116" s="229"/>
      <c r="AA116" s="229"/>
      <c r="AB116" s="229"/>
      <c r="AC116" s="229"/>
      <c r="AD116" s="276"/>
      <c r="AG116">
        <f t="shared" si="2"/>
        <v>0</v>
      </c>
      <c r="AI116">
        <f t="shared" si="3"/>
        <v>0</v>
      </c>
    </row>
    <row r="117" spans="1:35" ht="15" customHeight="1">
      <c r="A117" s="65"/>
      <c r="B117" s="14"/>
      <c r="C117" s="17" t="s">
        <v>136</v>
      </c>
      <c r="D117" s="358"/>
      <c r="E117" s="359"/>
      <c r="F117" s="359"/>
      <c r="G117" s="359"/>
      <c r="H117" s="359"/>
      <c r="I117" s="359"/>
      <c r="J117" s="359"/>
      <c r="K117" s="359"/>
      <c r="L117" s="360"/>
      <c r="M117" s="275"/>
      <c r="N117" s="229"/>
      <c r="O117" s="229"/>
      <c r="P117" s="229"/>
      <c r="Q117" s="229"/>
      <c r="R117" s="276"/>
      <c r="S117" s="275"/>
      <c r="T117" s="229"/>
      <c r="U117" s="229"/>
      <c r="V117" s="229"/>
      <c r="W117" s="229"/>
      <c r="X117" s="276"/>
      <c r="Y117" s="275"/>
      <c r="Z117" s="229"/>
      <c r="AA117" s="229"/>
      <c r="AB117" s="229"/>
      <c r="AC117" s="229"/>
      <c r="AD117" s="276"/>
      <c r="AG117">
        <f t="shared" si="2"/>
        <v>0</v>
      </c>
      <c r="AI117">
        <f t="shared" si="3"/>
        <v>0</v>
      </c>
    </row>
    <row r="118" spans="1:35" ht="15" customHeight="1">
      <c r="A118" s="65"/>
      <c r="B118" s="14"/>
      <c r="C118" s="17" t="s">
        <v>137</v>
      </c>
      <c r="D118" s="358"/>
      <c r="E118" s="359"/>
      <c r="F118" s="359"/>
      <c r="G118" s="359"/>
      <c r="H118" s="359"/>
      <c r="I118" s="359"/>
      <c r="J118" s="359"/>
      <c r="K118" s="359"/>
      <c r="L118" s="360"/>
      <c r="M118" s="275"/>
      <c r="N118" s="229"/>
      <c r="O118" s="229"/>
      <c r="P118" s="229"/>
      <c r="Q118" s="229"/>
      <c r="R118" s="276"/>
      <c r="S118" s="275"/>
      <c r="T118" s="229"/>
      <c r="U118" s="229"/>
      <c r="V118" s="229"/>
      <c r="W118" s="229"/>
      <c r="X118" s="276"/>
      <c r="Y118" s="275"/>
      <c r="Z118" s="229"/>
      <c r="AA118" s="229"/>
      <c r="AB118" s="229"/>
      <c r="AC118" s="229"/>
      <c r="AD118" s="276"/>
      <c r="AG118">
        <f t="shared" si="2"/>
        <v>0</v>
      </c>
      <c r="AI118">
        <f t="shared" si="3"/>
        <v>0</v>
      </c>
    </row>
    <row r="119" spans="1:35" ht="15" customHeight="1">
      <c r="A119" s="65"/>
      <c r="B119" s="14"/>
      <c r="C119" s="17" t="s">
        <v>138</v>
      </c>
      <c r="D119" s="358"/>
      <c r="E119" s="359"/>
      <c r="F119" s="359"/>
      <c r="G119" s="359"/>
      <c r="H119" s="359"/>
      <c r="I119" s="359"/>
      <c r="J119" s="359"/>
      <c r="K119" s="359"/>
      <c r="L119" s="360"/>
      <c r="M119" s="275"/>
      <c r="N119" s="229"/>
      <c r="O119" s="229"/>
      <c r="P119" s="229"/>
      <c r="Q119" s="229"/>
      <c r="R119" s="276"/>
      <c r="S119" s="275"/>
      <c r="T119" s="229"/>
      <c r="U119" s="229"/>
      <c r="V119" s="229"/>
      <c r="W119" s="229"/>
      <c r="X119" s="276"/>
      <c r="Y119" s="275"/>
      <c r="Z119" s="229"/>
      <c r="AA119" s="229"/>
      <c r="AB119" s="229"/>
      <c r="AC119" s="229"/>
      <c r="AD119" s="276"/>
      <c r="AG119">
        <f t="shared" si="2"/>
        <v>0</v>
      </c>
      <c r="AI119">
        <f t="shared" si="3"/>
        <v>0</v>
      </c>
    </row>
    <row r="120" spans="1:35" ht="15" customHeight="1">
      <c r="A120" s="65"/>
      <c r="B120" s="14"/>
      <c r="C120" s="17" t="s">
        <v>139</v>
      </c>
      <c r="D120" s="358"/>
      <c r="E120" s="359"/>
      <c r="F120" s="359"/>
      <c r="G120" s="359"/>
      <c r="H120" s="359"/>
      <c r="I120" s="359"/>
      <c r="J120" s="359"/>
      <c r="K120" s="359"/>
      <c r="L120" s="360"/>
      <c r="M120" s="275"/>
      <c r="N120" s="229"/>
      <c r="O120" s="229"/>
      <c r="P120" s="229"/>
      <c r="Q120" s="229"/>
      <c r="R120" s="276"/>
      <c r="S120" s="275"/>
      <c r="T120" s="229"/>
      <c r="U120" s="229"/>
      <c r="V120" s="229"/>
      <c r="W120" s="229"/>
      <c r="X120" s="276"/>
      <c r="Y120" s="275"/>
      <c r="Z120" s="229"/>
      <c r="AA120" s="229"/>
      <c r="AB120" s="229"/>
      <c r="AC120" s="229"/>
      <c r="AD120" s="276"/>
      <c r="AG120">
        <f t="shared" si="2"/>
        <v>0</v>
      </c>
      <c r="AI120">
        <f t="shared" si="3"/>
        <v>0</v>
      </c>
    </row>
    <row r="121" spans="1:35" ht="15" customHeight="1">
      <c r="A121" s="65"/>
      <c r="B121" s="14"/>
      <c r="C121" s="17" t="s">
        <v>140</v>
      </c>
      <c r="D121" s="358"/>
      <c r="E121" s="359"/>
      <c r="F121" s="359"/>
      <c r="G121" s="359"/>
      <c r="H121" s="359"/>
      <c r="I121" s="359"/>
      <c r="J121" s="359"/>
      <c r="K121" s="359"/>
      <c r="L121" s="360"/>
      <c r="M121" s="275"/>
      <c r="N121" s="229"/>
      <c r="O121" s="229"/>
      <c r="P121" s="229"/>
      <c r="Q121" s="229"/>
      <c r="R121" s="276"/>
      <c r="S121" s="275"/>
      <c r="T121" s="229"/>
      <c r="U121" s="229"/>
      <c r="V121" s="229"/>
      <c r="W121" s="229"/>
      <c r="X121" s="276"/>
      <c r="Y121" s="275"/>
      <c r="Z121" s="229"/>
      <c r="AA121" s="229"/>
      <c r="AB121" s="229"/>
      <c r="AC121" s="229"/>
      <c r="AD121" s="276"/>
      <c r="AG121">
        <f t="shared" si="2"/>
        <v>0</v>
      </c>
      <c r="AI121">
        <f t="shared" si="3"/>
        <v>0</v>
      </c>
    </row>
    <row r="122" spans="1:35" ht="15" customHeight="1">
      <c r="A122" s="65"/>
      <c r="B122" s="14"/>
      <c r="C122" s="17" t="s">
        <v>141</v>
      </c>
      <c r="D122" s="358"/>
      <c r="E122" s="359"/>
      <c r="F122" s="359"/>
      <c r="G122" s="359"/>
      <c r="H122" s="359"/>
      <c r="I122" s="359"/>
      <c r="J122" s="359"/>
      <c r="K122" s="359"/>
      <c r="L122" s="360"/>
      <c r="M122" s="275"/>
      <c r="N122" s="229"/>
      <c r="O122" s="229"/>
      <c r="P122" s="229"/>
      <c r="Q122" s="229"/>
      <c r="R122" s="276"/>
      <c r="S122" s="275"/>
      <c r="T122" s="229"/>
      <c r="U122" s="229"/>
      <c r="V122" s="229"/>
      <c r="W122" s="229"/>
      <c r="X122" s="276"/>
      <c r="Y122" s="275"/>
      <c r="Z122" s="229"/>
      <c r="AA122" s="229"/>
      <c r="AB122" s="229"/>
      <c r="AC122" s="229"/>
      <c r="AD122" s="276"/>
      <c r="AG122">
        <f t="shared" si="2"/>
        <v>0</v>
      </c>
      <c r="AI122">
        <f t="shared" si="3"/>
        <v>0</v>
      </c>
    </row>
    <row r="123" spans="1:35" ht="15" customHeight="1">
      <c r="A123" s="65"/>
      <c r="B123" s="14"/>
      <c r="C123" s="17" t="s">
        <v>142</v>
      </c>
      <c r="D123" s="358"/>
      <c r="E123" s="359"/>
      <c r="F123" s="359"/>
      <c r="G123" s="359"/>
      <c r="H123" s="359"/>
      <c r="I123" s="359"/>
      <c r="J123" s="359"/>
      <c r="K123" s="359"/>
      <c r="L123" s="360"/>
      <c r="M123" s="275"/>
      <c r="N123" s="229"/>
      <c r="O123" s="229"/>
      <c r="P123" s="229"/>
      <c r="Q123" s="229"/>
      <c r="R123" s="276"/>
      <c r="S123" s="275"/>
      <c r="T123" s="229"/>
      <c r="U123" s="229"/>
      <c r="V123" s="229"/>
      <c r="W123" s="229"/>
      <c r="X123" s="276"/>
      <c r="Y123" s="275"/>
      <c r="Z123" s="229"/>
      <c r="AA123" s="229"/>
      <c r="AB123" s="229"/>
      <c r="AC123" s="229"/>
      <c r="AD123" s="276"/>
      <c r="AG123">
        <f t="shared" si="2"/>
        <v>0</v>
      </c>
      <c r="AI123">
        <f t="shared" si="3"/>
        <v>0</v>
      </c>
    </row>
    <row r="124" spans="1:35" ht="15" customHeight="1">
      <c r="A124" s="65"/>
      <c r="B124" s="14"/>
      <c r="C124" s="17" t="s">
        <v>143</v>
      </c>
      <c r="D124" s="358"/>
      <c r="E124" s="359"/>
      <c r="F124" s="359"/>
      <c r="G124" s="359"/>
      <c r="H124" s="359"/>
      <c r="I124" s="359"/>
      <c r="J124" s="359"/>
      <c r="K124" s="359"/>
      <c r="L124" s="360"/>
      <c r="M124" s="275"/>
      <c r="N124" s="229"/>
      <c r="O124" s="229"/>
      <c r="P124" s="229"/>
      <c r="Q124" s="229"/>
      <c r="R124" s="276"/>
      <c r="S124" s="275"/>
      <c r="T124" s="229"/>
      <c r="U124" s="229"/>
      <c r="V124" s="229"/>
      <c r="W124" s="229"/>
      <c r="X124" s="276"/>
      <c r="Y124" s="275"/>
      <c r="Z124" s="229"/>
      <c r="AA124" s="229"/>
      <c r="AB124" s="229"/>
      <c r="AC124" s="229"/>
      <c r="AD124" s="276"/>
      <c r="AG124">
        <f t="shared" si="2"/>
        <v>0</v>
      </c>
      <c r="AI124">
        <f t="shared" si="3"/>
        <v>0</v>
      </c>
    </row>
    <row r="125" spans="1:35" ht="15" customHeight="1">
      <c r="A125" s="65"/>
      <c r="B125" s="14"/>
      <c r="C125" s="17" t="s">
        <v>144</v>
      </c>
      <c r="D125" s="358"/>
      <c r="E125" s="359"/>
      <c r="F125" s="359"/>
      <c r="G125" s="359"/>
      <c r="H125" s="359"/>
      <c r="I125" s="359"/>
      <c r="J125" s="359"/>
      <c r="K125" s="359"/>
      <c r="L125" s="360"/>
      <c r="M125" s="275"/>
      <c r="N125" s="229"/>
      <c r="O125" s="229"/>
      <c r="P125" s="229"/>
      <c r="Q125" s="229"/>
      <c r="R125" s="276"/>
      <c r="S125" s="275"/>
      <c r="T125" s="229"/>
      <c r="U125" s="229"/>
      <c r="V125" s="229"/>
      <c r="W125" s="229"/>
      <c r="X125" s="276"/>
      <c r="Y125" s="275"/>
      <c r="Z125" s="229"/>
      <c r="AA125" s="229"/>
      <c r="AB125" s="229"/>
      <c r="AC125" s="229"/>
      <c r="AD125" s="276"/>
      <c r="AG125">
        <f t="shared" si="2"/>
        <v>0</v>
      </c>
      <c r="AI125">
        <f t="shared" si="3"/>
        <v>0</v>
      </c>
    </row>
    <row r="126" spans="1:35" ht="15" customHeight="1">
      <c r="A126" s="65"/>
      <c r="B126" s="14"/>
      <c r="C126" s="17" t="s">
        <v>145</v>
      </c>
      <c r="D126" s="358"/>
      <c r="E126" s="359"/>
      <c r="F126" s="359"/>
      <c r="G126" s="359"/>
      <c r="H126" s="359"/>
      <c r="I126" s="359"/>
      <c r="J126" s="359"/>
      <c r="K126" s="359"/>
      <c r="L126" s="360"/>
      <c r="M126" s="275"/>
      <c r="N126" s="229"/>
      <c r="O126" s="229"/>
      <c r="P126" s="229"/>
      <c r="Q126" s="229"/>
      <c r="R126" s="276"/>
      <c r="S126" s="275"/>
      <c r="T126" s="229"/>
      <c r="U126" s="229"/>
      <c r="V126" s="229"/>
      <c r="W126" s="229"/>
      <c r="X126" s="276"/>
      <c r="Y126" s="275"/>
      <c r="Z126" s="229"/>
      <c r="AA126" s="229"/>
      <c r="AB126" s="229"/>
      <c r="AC126" s="229"/>
      <c r="AD126" s="276"/>
      <c r="AG126">
        <f t="shared" si="2"/>
        <v>0</v>
      </c>
      <c r="AI126">
        <f t="shared" si="3"/>
        <v>0</v>
      </c>
    </row>
    <row r="127" spans="1:35" ht="15" customHeight="1">
      <c r="A127" s="65"/>
      <c r="B127" s="14"/>
      <c r="C127" s="17" t="s">
        <v>146</v>
      </c>
      <c r="D127" s="358"/>
      <c r="E127" s="359"/>
      <c r="F127" s="359"/>
      <c r="G127" s="359"/>
      <c r="H127" s="359"/>
      <c r="I127" s="359"/>
      <c r="J127" s="359"/>
      <c r="K127" s="359"/>
      <c r="L127" s="360"/>
      <c r="M127" s="275"/>
      <c r="N127" s="229"/>
      <c r="O127" s="229"/>
      <c r="P127" s="229"/>
      <c r="Q127" s="229"/>
      <c r="R127" s="276"/>
      <c r="S127" s="275"/>
      <c r="T127" s="229"/>
      <c r="U127" s="229"/>
      <c r="V127" s="229"/>
      <c r="W127" s="229"/>
      <c r="X127" s="276"/>
      <c r="Y127" s="275"/>
      <c r="Z127" s="229"/>
      <c r="AA127" s="229"/>
      <c r="AB127" s="229"/>
      <c r="AC127" s="229"/>
      <c r="AD127" s="276"/>
      <c r="AG127">
        <f t="shared" si="2"/>
        <v>0</v>
      </c>
      <c r="AI127">
        <f t="shared" si="3"/>
        <v>0</v>
      </c>
    </row>
    <row r="128" spans="1:35" ht="15" customHeight="1">
      <c r="A128" s="65"/>
      <c r="B128" s="14"/>
      <c r="C128" s="17" t="s">
        <v>147</v>
      </c>
      <c r="D128" s="358"/>
      <c r="E128" s="359"/>
      <c r="F128" s="359"/>
      <c r="G128" s="359"/>
      <c r="H128" s="359"/>
      <c r="I128" s="359"/>
      <c r="J128" s="359"/>
      <c r="K128" s="359"/>
      <c r="L128" s="360"/>
      <c r="M128" s="275"/>
      <c r="N128" s="229"/>
      <c r="O128" s="229"/>
      <c r="P128" s="229"/>
      <c r="Q128" s="229"/>
      <c r="R128" s="276"/>
      <c r="S128" s="275"/>
      <c r="T128" s="229"/>
      <c r="U128" s="229"/>
      <c r="V128" s="229"/>
      <c r="W128" s="229"/>
      <c r="X128" s="276"/>
      <c r="Y128" s="275"/>
      <c r="Z128" s="229"/>
      <c r="AA128" s="229"/>
      <c r="AB128" s="229"/>
      <c r="AC128" s="229"/>
      <c r="AD128" s="276"/>
      <c r="AG128">
        <f t="shared" si="2"/>
        <v>0</v>
      </c>
      <c r="AI128">
        <f t="shared" si="3"/>
        <v>0</v>
      </c>
    </row>
    <row r="129" spans="1:35" ht="15" customHeight="1">
      <c r="A129" s="65"/>
      <c r="B129" s="14"/>
      <c r="C129" s="17" t="s">
        <v>148</v>
      </c>
      <c r="D129" s="358"/>
      <c r="E129" s="359"/>
      <c r="F129" s="359"/>
      <c r="G129" s="359"/>
      <c r="H129" s="359"/>
      <c r="I129" s="359"/>
      <c r="J129" s="359"/>
      <c r="K129" s="359"/>
      <c r="L129" s="360"/>
      <c r="M129" s="275"/>
      <c r="N129" s="229"/>
      <c r="O129" s="229"/>
      <c r="P129" s="229"/>
      <c r="Q129" s="229"/>
      <c r="R129" s="276"/>
      <c r="S129" s="275"/>
      <c r="T129" s="229"/>
      <c r="U129" s="229"/>
      <c r="V129" s="229"/>
      <c r="W129" s="229"/>
      <c r="X129" s="276"/>
      <c r="Y129" s="275"/>
      <c r="Z129" s="229"/>
      <c r="AA129" s="229"/>
      <c r="AB129" s="229"/>
      <c r="AC129" s="229"/>
      <c r="AD129" s="276"/>
      <c r="AG129">
        <f t="shared" si="2"/>
        <v>0</v>
      </c>
      <c r="AI129">
        <f t="shared" si="3"/>
        <v>0</v>
      </c>
    </row>
    <row r="130" spans="1:35" ht="15" customHeight="1">
      <c r="A130" s="65"/>
      <c r="B130" s="14"/>
      <c r="C130" s="17" t="s">
        <v>149</v>
      </c>
      <c r="D130" s="358"/>
      <c r="E130" s="359"/>
      <c r="F130" s="359"/>
      <c r="G130" s="359"/>
      <c r="H130" s="359"/>
      <c r="I130" s="359"/>
      <c r="J130" s="359"/>
      <c r="K130" s="359"/>
      <c r="L130" s="360"/>
      <c r="M130" s="275"/>
      <c r="N130" s="229"/>
      <c r="O130" s="229"/>
      <c r="P130" s="229"/>
      <c r="Q130" s="229"/>
      <c r="R130" s="276"/>
      <c r="S130" s="275"/>
      <c r="T130" s="229"/>
      <c r="U130" s="229"/>
      <c r="V130" s="229"/>
      <c r="W130" s="229"/>
      <c r="X130" s="276"/>
      <c r="Y130" s="275"/>
      <c r="Z130" s="229"/>
      <c r="AA130" s="229"/>
      <c r="AB130" s="229"/>
      <c r="AC130" s="229"/>
      <c r="AD130" s="276"/>
      <c r="AG130">
        <f t="shared" si="2"/>
        <v>0</v>
      </c>
      <c r="AI130">
        <f t="shared" si="3"/>
        <v>0</v>
      </c>
    </row>
    <row r="131" spans="1:35" ht="15" customHeight="1">
      <c r="A131" s="65"/>
      <c r="B131" s="14"/>
      <c r="C131" s="17" t="s">
        <v>150</v>
      </c>
      <c r="D131" s="358"/>
      <c r="E131" s="359"/>
      <c r="F131" s="359"/>
      <c r="G131" s="359"/>
      <c r="H131" s="359"/>
      <c r="I131" s="359"/>
      <c r="J131" s="359"/>
      <c r="K131" s="359"/>
      <c r="L131" s="360"/>
      <c r="M131" s="275"/>
      <c r="N131" s="229"/>
      <c r="O131" s="229"/>
      <c r="P131" s="229"/>
      <c r="Q131" s="229"/>
      <c r="R131" s="276"/>
      <c r="S131" s="275"/>
      <c r="T131" s="229"/>
      <c r="U131" s="229"/>
      <c r="V131" s="229"/>
      <c r="W131" s="229"/>
      <c r="X131" s="276"/>
      <c r="Y131" s="275"/>
      <c r="Z131" s="229"/>
      <c r="AA131" s="229"/>
      <c r="AB131" s="229"/>
      <c r="AC131" s="229"/>
      <c r="AD131" s="276"/>
      <c r="AG131">
        <f t="shared" si="2"/>
        <v>0</v>
      </c>
      <c r="AI131">
        <f t="shared" si="3"/>
        <v>0</v>
      </c>
    </row>
    <row r="132" spans="1:35" ht="15" customHeight="1">
      <c r="A132" s="65"/>
      <c r="B132" s="14"/>
      <c r="C132" s="17" t="s">
        <v>151</v>
      </c>
      <c r="D132" s="358"/>
      <c r="E132" s="359"/>
      <c r="F132" s="359"/>
      <c r="G132" s="359"/>
      <c r="H132" s="359"/>
      <c r="I132" s="359"/>
      <c r="J132" s="359"/>
      <c r="K132" s="359"/>
      <c r="L132" s="360"/>
      <c r="M132" s="275"/>
      <c r="N132" s="229"/>
      <c r="O132" s="229"/>
      <c r="P132" s="229"/>
      <c r="Q132" s="229"/>
      <c r="R132" s="276"/>
      <c r="S132" s="275"/>
      <c r="T132" s="229"/>
      <c r="U132" s="229"/>
      <c r="V132" s="229"/>
      <c r="W132" s="229"/>
      <c r="X132" s="276"/>
      <c r="Y132" s="275"/>
      <c r="Z132" s="229"/>
      <c r="AA132" s="229"/>
      <c r="AB132" s="229"/>
      <c r="AC132" s="229"/>
      <c r="AD132" s="276"/>
      <c r="AG132">
        <f t="shared" si="2"/>
        <v>0</v>
      </c>
      <c r="AI132">
        <f t="shared" si="3"/>
        <v>0</v>
      </c>
    </row>
    <row r="133" spans="1:35" ht="15" customHeight="1">
      <c r="A133" s="65"/>
      <c r="B133" s="14"/>
      <c r="C133" s="17" t="s">
        <v>152</v>
      </c>
      <c r="D133" s="358"/>
      <c r="E133" s="359"/>
      <c r="F133" s="359"/>
      <c r="G133" s="359"/>
      <c r="H133" s="359"/>
      <c r="I133" s="359"/>
      <c r="J133" s="359"/>
      <c r="K133" s="359"/>
      <c r="L133" s="360"/>
      <c r="M133" s="275"/>
      <c r="N133" s="229"/>
      <c r="O133" s="229"/>
      <c r="P133" s="229"/>
      <c r="Q133" s="229"/>
      <c r="R133" s="276"/>
      <c r="S133" s="275"/>
      <c r="T133" s="229"/>
      <c r="U133" s="229"/>
      <c r="V133" s="229"/>
      <c r="W133" s="229"/>
      <c r="X133" s="276"/>
      <c r="Y133" s="275"/>
      <c r="Z133" s="229"/>
      <c r="AA133" s="229"/>
      <c r="AB133" s="229"/>
      <c r="AC133" s="229"/>
      <c r="AD133" s="276"/>
      <c r="AG133">
        <f t="shared" si="2"/>
        <v>0</v>
      </c>
      <c r="AI133">
        <f t="shared" si="3"/>
        <v>0</v>
      </c>
    </row>
    <row r="134" spans="1:35" ht="15" customHeight="1">
      <c r="A134" s="65"/>
      <c r="B134" s="14"/>
      <c r="C134" s="17" t="s">
        <v>153</v>
      </c>
      <c r="D134" s="358"/>
      <c r="E134" s="359"/>
      <c r="F134" s="359"/>
      <c r="G134" s="359"/>
      <c r="H134" s="359"/>
      <c r="I134" s="359"/>
      <c r="J134" s="359"/>
      <c r="K134" s="359"/>
      <c r="L134" s="360"/>
      <c r="M134" s="275"/>
      <c r="N134" s="229"/>
      <c r="O134" s="229"/>
      <c r="P134" s="229"/>
      <c r="Q134" s="229"/>
      <c r="R134" s="276"/>
      <c r="S134" s="275"/>
      <c r="T134" s="229"/>
      <c r="U134" s="229"/>
      <c r="V134" s="229"/>
      <c r="W134" s="229"/>
      <c r="X134" s="276"/>
      <c r="Y134" s="275"/>
      <c r="Z134" s="229"/>
      <c r="AA134" s="229"/>
      <c r="AB134" s="229"/>
      <c r="AC134" s="229"/>
      <c r="AD134" s="276"/>
      <c r="AG134">
        <f t="shared" si="2"/>
        <v>0</v>
      </c>
      <c r="AI134">
        <f t="shared" si="3"/>
        <v>0</v>
      </c>
    </row>
    <row r="135" spans="1:35" ht="15" customHeight="1">
      <c r="A135" s="65"/>
      <c r="B135" s="14"/>
      <c r="C135" s="17" t="s">
        <v>154</v>
      </c>
      <c r="D135" s="358"/>
      <c r="E135" s="359"/>
      <c r="F135" s="359"/>
      <c r="G135" s="359"/>
      <c r="H135" s="359"/>
      <c r="I135" s="359"/>
      <c r="J135" s="359"/>
      <c r="K135" s="359"/>
      <c r="L135" s="360"/>
      <c r="M135" s="275"/>
      <c r="N135" s="229"/>
      <c r="O135" s="229"/>
      <c r="P135" s="229"/>
      <c r="Q135" s="229"/>
      <c r="R135" s="276"/>
      <c r="S135" s="275"/>
      <c r="T135" s="229"/>
      <c r="U135" s="229"/>
      <c r="V135" s="229"/>
      <c r="W135" s="229"/>
      <c r="X135" s="276"/>
      <c r="Y135" s="275"/>
      <c r="Z135" s="229"/>
      <c r="AA135" s="229"/>
      <c r="AB135" s="229"/>
      <c r="AC135" s="229"/>
      <c r="AD135" s="276"/>
      <c r="AG135">
        <f t="shared" si="2"/>
        <v>0</v>
      </c>
      <c r="AI135">
        <f t="shared" si="3"/>
        <v>0</v>
      </c>
    </row>
    <row r="136" spans="1:35" ht="15" customHeight="1">
      <c r="A136" s="65"/>
      <c r="B136" s="14"/>
      <c r="C136" s="17" t="s">
        <v>155</v>
      </c>
      <c r="D136" s="358"/>
      <c r="E136" s="359"/>
      <c r="F136" s="359"/>
      <c r="G136" s="359"/>
      <c r="H136" s="359"/>
      <c r="I136" s="359"/>
      <c r="J136" s="359"/>
      <c r="K136" s="359"/>
      <c r="L136" s="360"/>
      <c r="M136" s="275"/>
      <c r="N136" s="229"/>
      <c r="O136" s="229"/>
      <c r="P136" s="229"/>
      <c r="Q136" s="229"/>
      <c r="R136" s="276"/>
      <c r="S136" s="275"/>
      <c r="T136" s="229"/>
      <c r="U136" s="229"/>
      <c r="V136" s="229"/>
      <c r="W136" s="229"/>
      <c r="X136" s="276"/>
      <c r="Y136" s="275"/>
      <c r="Z136" s="229"/>
      <c r="AA136" s="229"/>
      <c r="AB136" s="229"/>
      <c r="AC136" s="229"/>
      <c r="AD136" s="276"/>
      <c r="AG136">
        <f t="shared" si="2"/>
        <v>0</v>
      </c>
      <c r="AI136">
        <f t="shared" si="3"/>
        <v>0</v>
      </c>
    </row>
    <row r="137" spans="1:35" ht="15" customHeight="1">
      <c r="A137" s="65"/>
      <c r="B137" s="14"/>
      <c r="C137" s="17" t="s">
        <v>156</v>
      </c>
      <c r="D137" s="358"/>
      <c r="E137" s="359"/>
      <c r="F137" s="359"/>
      <c r="G137" s="359"/>
      <c r="H137" s="359"/>
      <c r="I137" s="359"/>
      <c r="J137" s="359"/>
      <c r="K137" s="359"/>
      <c r="L137" s="360"/>
      <c r="M137" s="275"/>
      <c r="N137" s="229"/>
      <c r="O137" s="229"/>
      <c r="P137" s="229"/>
      <c r="Q137" s="229"/>
      <c r="R137" s="276"/>
      <c r="S137" s="275"/>
      <c r="T137" s="229"/>
      <c r="U137" s="229"/>
      <c r="V137" s="229"/>
      <c r="W137" s="229"/>
      <c r="X137" s="276"/>
      <c r="Y137" s="275"/>
      <c r="Z137" s="229"/>
      <c r="AA137" s="229"/>
      <c r="AB137" s="229"/>
      <c r="AC137" s="229"/>
      <c r="AD137" s="276"/>
      <c r="AG137">
        <f t="shared" si="2"/>
        <v>0</v>
      </c>
      <c r="AI137">
        <f t="shared" si="3"/>
        <v>0</v>
      </c>
    </row>
    <row r="138" spans="1:35" ht="15" customHeight="1">
      <c r="A138" s="65"/>
      <c r="B138" s="14"/>
      <c r="C138" s="17" t="s">
        <v>157</v>
      </c>
      <c r="D138" s="358"/>
      <c r="E138" s="359"/>
      <c r="F138" s="359"/>
      <c r="G138" s="359"/>
      <c r="H138" s="359"/>
      <c r="I138" s="359"/>
      <c r="J138" s="359"/>
      <c r="K138" s="359"/>
      <c r="L138" s="360"/>
      <c r="M138" s="275"/>
      <c r="N138" s="229"/>
      <c r="O138" s="229"/>
      <c r="P138" s="229"/>
      <c r="Q138" s="229"/>
      <c r="R138" s="276"/>
      <c r="S138" s="275"/>
      <c r="T138" s="229"/>
      <c r="U138" s="229"/>
      <c r="V138" s="229"/>
      <c r="W138" s="229"/>
      <c r="X138" s="276"/>
      <c r="Y138" s="275"/>
      <c r="Z138" s="229"/>
      <c r="AA138" s="229"/>
      <c r="AB138" s="229"/>
      <c r="AC138" s="229"/>
      <c r="AD138" s="276"/>
      <c r="AG138">
        <f t="shared" si="2"/>
        <v>0</v>
      </c>
      <c r="AI138">
        <f t="shared" si="3"/>
        <v>0</v>
      </c>
    </row>
    <row r="139" spans="1:35" ht="15" customHeight="1">
      <c r="A139" s="65"/>
      <c r="B139" s="14"/>
      <c r="C139" s="17" t="s">
        <v>158</v>
      </c>
      <c r="D139" s="358"/>
      <c r="E139" s="359"/>
      <c r="F139" s="359"/>
      <c r="G139" s="359"/>
      <c r="H139" s="359"/>
      <c r="I139" s="359"/>
      <c r="J139" s="359"/>
      <c r="K139" s="359"/>
      <c r="L139" s="360"/>
      <c r="M139" s="275"/>
      <c r="N139" s="229"/>
      <c r="O139" s="229"/>
      <c r="P139" s="229"/>
      <c r="Q139" s="229"/>
      <c r="R139" s="276"/>
      <c r="S139" s="275"/>
      <c r="T139" s="229"/>
      <c r="U139" s="229"/>
      <c r="V139" s="229"/>
      <c r="W139" s="229"/>
      <c r="X139" s="276"/>
      <c r="Y139" s="275"/>
      <c r="Z139" s="229"/>
      <c r="AA139" s="229"/>
      <c r="AB139" s="229"/>
      <c r="AC139" s="229"/>
      <c r="AD139" s="276"/>
      <c r="AG139">
        <f t="shared" si="2"/>
        <v>0</v>
      </c>
      <c r="AI139">
        <f t="shared" si="3"/>
        <v>0</v>
      </c>
    </row>
    <row r="140" spans="1:35" ht="15" customHeight="1">
      <c r="A140" s="65"/>
      <c r="B140" s="14"/>
      <c r="C140" s="17" t="s">
        <v>159</v>
      </c>
      <c r="D140" s="358"/>
      <c r="E140" s="359"/>
      <c r="F140" s="359"/>
      <c r="G140" s="359"/>
      <c r="H140" s="359"/>
      <c r="I140" s="359"/>
      <c r="J140" s="359"/>
      <c r="K140" s="359"/>
      <c r="L140" s="360"/>
      <c r="M140" s="275"/>
      <c r="N140" s="229"/>
      <c r="O140" s="229"/>
      <c r="P140" s="229"/>
      <c r="Q140" s="229"/>
      <c r="R140" s="276"/>
      <c r="S140" s="275"/>
      <c r="T140" s="229"/>
      <c r="U140" s="229"/>
      <c r="V140" s="229"/>
      <c r="W140" s="229"/>
      <c r="X140" s="276"/>
      <c r="Y140" s="275"/>
      <c r="Z140" s="229"/>
      <c r="AA140" s="229"/>
      <c r="AB140" s="229"/>
      <c r="AC140" s="229"/>
      <c r="AD140" s="276"/>
      <c r="AG140">
        <f t="shared" si="2"/>
        <v>0</v>
      </c>
      <c r="AI140">
        <f t="shared" si="3"/>
        <v>0</v>
      </c>
    </row>
    <row r="141" spans="1:35" ht="15" customHeight="1">
      <c r="A141" s="65"/>
      <c r="B141" s="14"/>
      <c r="C141" s="17" t="s">
        <v>160</v>
      </c>
      <c r="D141" s="358"/>
      <c r="E141" s="359"/>
      <c r="F141" s="359"/>
      <c r="G141" s="359"/>
      <c r="H141" s="359"/>
      <c r="I141" s="359"/>
      <c r="J141" s="359"/>
      <c r="K141" s="359"/>
      <c r="L141" s="360"/>
      <c r="M141" s="275"/>
      <c r="N141" s="229"/>
      <c r="O141" s="229"/>
      <c r="P141" s="229"/>
      <c r="Q141" s="229"/>
      <c r="R141" s="276"/>
      <c r="S141" s="275"/>
      <c r="T141" s="229"/>
      <c r="U141" s="229"/>
      <c r="V141" s="229"/>
      <c r="W141" s="229"/>
      <c r="X141" s="276"/>
      <c r="Y141" s="275"/>
      <c r="Z141" s="229"/>
      <c r="AA141" s="229"/>
      <c r="AB141" s="229"/>
      <c r="AC141" s="229"/>
      <c r="AD141" s="276"/>
      <c r="AG141">
        <f t="shared" si="2"/>
        <v>0</v>
      </c>
      <c r="AI141">
        <f t="shared" si="3"/>
        <v>0</v>
      </c>
    </row>
    <row r="142" spans="1:35" ht="15" customHeight="1">
      <c r="A142" s="65"/>
      <c r="B142" s="14"/>
      <c r="C142" s="48" t="s">
        <v>161</v>
      </c>
      <c r="D142" s="358"/>
      <c r="E142" s="359"/>
      <c r="F142" s="359"/>
      <c r="G142" s="359"/>
      <c r="H142" s="359"/>
      <c r="I142" s="359"/>
      <c r="J142" s="359"/>
      <c r="K142" s="359"/>
      <c r="L142" s="360"/>
      <c r="M142" s="275"/>
      <c r="N142" s="229"/>
      <c r="O142" s="229"/>
      <c r="P142" s="229"/>
      <c r="Q142" s="229"/>
      <c r="R142" s="276"/>
      <c r="S142" s="275"/>
      <c r="T142" s="229"/>
      <c r="U142" s="229"/>
      <c r="V142" s="229"/>
      <c r="W142" s="229"/>
      <c r="X142" s="276"/>
      <c r="Y142" s="275"/>
      <c r="Z142" s="229"/>
      <c r="AA142" s="229"/>
      <c r="AB142" s="229"/>
      <c r="AC142" s="229"/>
      <c r="AD142" s="276"/>
      <c r="AG142">
        <f t="shared" si="2"/>
        <v>0</v>
      </c>
      <c r="AI142">
        <f t="shared" si="3"/>
        <v>0</v>
      </c>
    </row>
    <row r="143" spans="1:35" ht="15" customHeight="1">
      <c r="A143" s="65"/>
      <c r="B143" s="14"/>
      <c r="C143" s="48" t="s">
        <v>162</v>
      </c>
      <c r="D143" s="358"/>
      <c r="E143" s="359"/>
      <c r="F143" s="359"/>
      <c r="G143" s="359"/>
      <c r="H143" s="359"/>
      <c r="I143" s="359"/>
      <c r="J143" s="359"/>
      <c r="K143" s="359"/>
      <c r="L143" s="360"/>
      <c r="M143" s="275"/>
      <c r="N143" s="229"/>
      <c r="O143" s="229"/>
      <c r="P143" s="229"/>
      <c r="Q143" s="229"/>
      <c r="R143" s="276"/>
      <c r="S143" s="275"/>
      <c r="T143" s="229"/>
      <c r="U143" s="229"/>
      <c r="V143" s="229"/>
      <c r="W143" s="229"/>
      <c r="X143" s="276"/>
      <c r="Y143" s="275"/>
      <c r="Z143" s="229"/>
      <c r="AA143" s="229"/>
      <c r="AB143" s="229"/>
      <c r="AC143" s="229"/>
      <c r="AD143" s="276"/>
      <c r="AG143">
        <f t="shared" si="2"/>
        <v>0</v>
      </c>
      <c r="AI143">
        <f t="shared" si="3"/>
        <v>0</v>
      </c>
    </row>
    <row r="144" spans="1:35" ht="15" customHeight="1">
      <c r="A144" s="65"/>
      <c r="B144" s="14"/>
      <c r="C144" s="48" t="s">
        <v>163</v>
      </c>
      <c r="D144" s="358"/>
      <c r="E144" s="359"/>
      <c r="F144" s="359"/>
      <c r="G144" s="359"/>
      <c r="H144" s="359"/>
      <c r="I144" s="359"/>
      <c r="J144" s="359"/>
      <c r="K144" s="359"/>
      <c r="L144" s="360"/>
      <c r="M144" s="275"/>
      <c r="N144" s="229"/>
      <c r="O144" s="229"/>
      <c r="P144" s="229"/>
      <c r="Q144" s="229"/>
      <c r="R144" s="276"/>
      <c r="S144" s="275"/>
      <c r="T144" s="229"/>
      <c r="U144" s="229"/>
      <c r="V144" s="229"/>
      <c r="W144" s="229"/>
      <c r="X144" s="276"/>
      <c r="Y144" s="275"/>
      <c r="Z144" s="229"/>
      <c r="AA144" s="229"/>
      <c r="AB144" s="229"/>
      <c r="AC144" s="229"/>
      <c r="AD144" s="276"/>
      <c r="AG144">
        <f t="shared" si="2"/>
        <v>0</v>
      </c>
      <c r="AI144">
        <f t="shared" si="3"/>
        <v>0</v>
      </c>
    </row>
    <row r="145" spans="1:35" ht="15" customHeight="1">
      <c r="A145" s="65"/>
      <c r="B145" s="14"/>
      <c r="C145" s="48" t="s">
        <v>164</v>
      </c>
      <c r="D145" s="358"/>
      <c r="E145" s="359"/>
      <c r="F145" s="359"/>
      <c r="G145" s="359"/>
      <c r="H145" s="359"/>
      <c r="I145" s="359"/>
      <c r="J145" s="359"/>
      <c r="K145" s="359"/>
      <c r="L145" s="360"/>
      <c r="M145" s="275"/>
      <c r="N145" s="229"/>
      <c r="O145" s="229"/>
      <c r="P145" s="229"/>
      <c r="Q145" s="229"/>
      <c r="R145" s="276"/>
      <c r="S145" s="275"/>
      <c r="T145" s="229"/>
      <c r="U145" s="229"/>
      <c r="V145" s="229"/>
      <c r="W145" s="229"/>
      <c r="X145" s="276"/>
      <c r="Y145" s="275"/>
      <c r="Z145" s="229"/>
      <c r="AA145" s="229"/>
      <c r="AB145" s="229"/>
      <c r="AC145" s="229"/>
      <c r="AD145" s="276"/>
      <c r="AG145">
        <f t="shared" si="2"/>
        <v>0</v>
      </c>
      <c r="AI145">
        <f t="shared" si="3"/>
        <v>0</v>
      </c>
    </row>
    <row r="146" spans="1:35" ht="15" customHeight="1">
      <c r="A146" s="65"/>
      <c r="B146" s="14"/>
      <c r="C146" s="48" t="s">
        <v>165</v>
      </c>
      <c r="D146" s="358"/>
      <c r="E146" s="359"/>
      <c r="F146" s="359"/>
      <c r="G146" s="359"/>
      <c r="H146" s="359"/>
      <c r="I146" s="359"/>
      <c r="J146" s="359"/>
      <c r="K146" s="359"/>
      <c r="L146" s="360"/>
      <c r="M146" s="275"/>
      <c r="N146" s="229"/>
      <c r="O146" s="229"/>
      <c r="P146" s="229"/>
      <c r="Q146" s="229"/>
      <c r="R146" s="276"/>
      <c r="S146" s="275"/>
      <c r="T146" s="229"/>
      <c r="U146" s="229"/>
      <c r="V146" s="229"/>
      <c r="W146" s="229"/>
      <c r="X146" s="276"/>
      <c r="Y146" s="275"/>
      <c r="Z146" s="229"/>
      <c r="AA146" s="229"/>
      <c r="AB146" s="229"/>
      <c r="AC146" s="229"/>
      <c r="AD146" s="276"/>
      <c r="AG146">
        <f t="shared" si="2"/>
        <v>0</v>
      </c>
      <c r="AI146">
        <f t="shared" si="3"/>
        <v>0</v>
      </c>
    </row>
    <row r="147" spans="1:35" ht="15" customHeight="1">
      <c r="A147" s="65"/>
      <c r="B147" s="14"/>
      <c r="C147" s="48" t="s">
        <v>166</v>
      </c>
      <c r="D147" s="358"/>
      <c r="E147" s="359"/>
      <c r="F147" s="359"/>
      <c r="G147" s="359"/>
      <c r="H147" s="359"/>
      <c r="I147" s="359"/>
      <c r="J147" s="359"/>
      <c r="K147" s="359"/>
      <c r="L147" s="360"/>
      <c r="M147" s="275"/>
      <c r="N147" s="229"/>
      <c r="O147" s="229"/>
      <c r="P147" s="229"/>
      <c r="Q147" s="229"/>
      <c r="R147" s="276"/>
      <c r="S147" s="275"/>
      <c r="T147" s="229"/>
      <c r="U147" s="229"/>
      <c r="V147" s="229"/>
      <c r="W147" s="229"/>
      <c r="X147" s="276"/>
      <c r="Y147" s="275"/>
      <c r="Z147" s="229"/>
      <c r="AA147" s="229"/>
      <c r="AB147" s="229"/>
      <c r="AC147" s="229"/>
      <c r="AD147" s="276"/>
      <c r="AG147">
        <f t="shared" si="2"/>
        <v>0</v>
      </c>
      <c r="AI147">
        <f t="shared" si="3"/>
        <v>0</v>
      </c>
    </row>
    <row r="148" spans="1:35" ht="15" customHeight="1">
      <c r="A148" s="65"/>
      <c r="B148" s="14"/>
      <c r="C148" s="48" t="s">
        <v>167</v>
      </c>
      <c r="D148" s="358"/>
      <c r="E148" s="359"/>
      <c r="F148" s="359"/>
      <c r="G148" s="359"/>
      <c r="H148" s="359"/>
      <c r="I148" s="359"/>
      <c r="J148" s="359"/>
      <c r="K148" s="359"/>
      <c r="L148" s="360"/>
      <c r="M148" s="275"/>
      <c r="N148" s="229"/>
      <c r="O148" s="229"/>
      <c r="P148" s="229"/>
      <c r="Q148" s="229"/>
      <c r="R148" s="276"/>
      <c r="S148" s="275"/>
      <c r="T148" s="229"/>
      <c r="U148" s="229"/>
      <c r="V148" s="229"/>
      <c r="W148" s="229"/>
      <c r="X148" s="276"/>
      <c r="Y148" s="275"/>
      <c r="Z148" s="229"/>
      <c r="AA148" s="229"/>
      <c r="AB148" s="229"/>
      <c r="AC148" s="229"/>
      <c r="AD148" s="276"/>
      <c r="AG148">
        <f t="shared" si="2"/>
        <v>0</v>
      </c>
      <c r="AI148">
        <f t="shared" si="3"/>
        <v>0</v>
      </c>
    </row>
    <row r="149" spans="1:35" ht="15" customHeight="1">
      <c r="A149" s="65"/>
      <c r="B149" s="14"/>
      <c r="C149" s="48" t="s">
        <v>168</v>
      </c>
      <c r="D149" s="358"/>
      <c r="E149" s="359"/>
      <c r="F149" s="359"/>
      <c r="G149" s="359"/>
      <c r="H149" s="359"/>
      <c r="I149" s="359"/>
      <c r="J149" s="359"/>
      <c r="K149" s="359"/>
      <c r="L149" s="360"/>
      <c r="M149" s="275"/>
      <c r="N149" s="229"/>
      <c r="O149" s="229"/>
      <c r="P149" s="229"/>
      <c r="Q149" s="229"/>
      <c r="R149" s="276"/>
      <c r="S149" s="275"/>
      <c r="T149" s="229"/>
      <c r="U149" s="229"/>
      <c r="V149" s="229"/>
      <c r="W149" s="229"/>
      <c r="X149" s="276"/>
      <c r="Y149" s="275"/>
      <c r="Z149" s="229"/>
      <c r="AA149" s="229"/>
      <c r="AB149" s="229"/>
      <c r="AC149" s="229"/>
      <c r="AD149" s="276"/>
      <c r="AG149">
        <f t="shared" si="2"/>
        <v>0</v>
      </c>
      <c r="AI149">
        <f t="shared" si="3"/>
        <v>0</v>
      </c>
    </row>
    <row r="150" spans="1:35" ht="15" customHeight="1">
      <c r="A150" s="65"/>
      <c r="B150" s="14"/>
      <c r="C150" s="48" t="s">
        <v>169</v>
      </c>
      <c r="D150" s="358"/>
      <c r="E150" s="359"/>
      <c r="F150" s="359"/>
      <c r="G150" s="359"/>
      <c r="H150" s="359"/>
      <c r="I150" s="359"/>
      <c r="J150" s="359"/>
      <c r="K150" s="359"/>
      <c r="L150" s="360"/>
      <c r="M150" s="275"/>
      <c r="N150" s="229"/>
      <c r="O150" s="229"/>
      <c r="P150" s="229"/>
      <c r="Q150" s="229"/>
      <c r="R150" s="276"/>
      <c r="S150" s="275"/>
      <c r="T150" s="229"/>
      <c r="U150" s="229"/>
      <c r="V150" s="229"/>
      <c r="W150" s="229"/>
      <c r="X150" s="276"/>
      <c r="Y150" s="275"/>
      <c r="Z150" s="229"/>
      <c r="AA150" s="229"/>
      <c r="AB150" s="229"/>
      <c r="AC150" s="229"/>
      <c r="AD150" s="276"/>
      <c r="AG150">
        <f t="shared" si="2"/>
        <v>0</v>
      </c>
      <c r="AI150">
        <f t="shared" si="3"/>
        <v>0</v>
      </c>
    </row>
    <row r="151" spans="1:35" ht="15" customHeight="1">
      <c r="A151" s="65"/>
      <c r="B151" s="14"/>
      <c r="C151" s="48" t="s">
        <v>170</v>
      </c>
      <c r="D151" s="358"/>
      <c r="E151" s="359"/>
      <c r="F151" s="359"/>
      <c r="G151" s="359"/>
      <c r="H151" s="359"/>
      <c r="I151" s="359"/>
      <c r="J151" s="359"/>
      <c r="K151" s="359"/>
      <c r="L151" s="360"/>
      <c r="M151" s="275"/>
      <c r="N151" s="229"/>
      <c r="O151" s="229"/>
      <c r="P151" s="229"/>
      <c r="Q151" s="229"/>
      <c r="R151" s="276"/>
      <c r="S151" s="275"/>
      <c r="T151" s="229"/>
      <c r="U151" s="229"/>
      <c r="V151" s="229"/>
      <c r="W151" s="229"/>
      <c r="X151" s="276"/>
      <c r="Y151" s="275"/>
      <c r="Z151" s="229"/>
      <c r="AA151" s="229"/>
      <c r="AB151" s="229"/>
      <c r="AC151" s="229"/>
      <c r="AD151" s="276"/>
      <c r="AG151">
        <f t="shared" si="2"/>
        <v>0</v>
      </c>
    </row>
    <row r="152" spans="1:35" ht="15" customHeight="1">
      <c r="AG152" s="181">
        <f>SUM(AG32:AG151)</f>
        <v>0</v>
      </c>
      <c r="AH152" s="181"/>
      <c r="AI152" s="181">
        <f t="shared" ref="AI152" si="4">SUM(AI32:AI151)</f>
        <v>0</v>
      </c>
    </row>
    <row r="153" spans="1:35" s="14" customFormat="1" ht="24" customHeight="1">
      <c r="A153" s="62"/>
      <c r="B153" s="13"/>
      <c r="C153" s="312" t="s">
        <v>206</v>
      </c>
      <c r="D153" s="312"/>
      <c r="E153" s="312"/>
      <c r="F153" s="312"/>
      <c r="G153" s="312"/>
      <c r="H153" s="312"/>
      <c r="I153" s="312"/>
      <c r="J153" s="312"/>
      <c r="K153" s="312"/>
      <c r="L153" s="312"/>
      <c r="M153" s="312"/>
      <c r="N153" s="312"/>
      <c r="O153" s="312"/>
      <c r="P153" s="312"/>
      <c r="Q153" s="312"/>
      <c r="R153" s="312"/>
      <c r="S153" s="312"/>
      <c r="T153" s="312"/>
      <c r="U153" s="312"/>
      <c r="V153" s="312"/>
      <c r="W153" s="312"/>
      <c r="X153" s="312"/>
      <c r="Y153" s="312"/>
      <c r="Z153" s="312"/>
      <c r="AA153" s="312"/>
      <c r="AB153" s="312"/>
      <c r="AC153" s="312"/>
      <c r="AD153" s="312"/>
      <c r="AE153" s="13"/>
      <c r="AF153" s="164"/>
    </row>
    <row r="154" spans="1:35" s="14" customFormat="1" ht="60" customHeight="1">
      <c r="A154" s="62"/>
      <c r="B154" s="13"/>
      <c r="C154" s="313"/>
      <c r="D154" s="314"/>
      <c r="E154" s="314"/>
      <c r="F154" s="314"/>
      <c r="G154" s="314"/>
      <c r="H154" s="314"/>
      <c r="I154" s="314"/>
      <c r="J154" s="314"/>
      <c r="K154" s="314"/>
      <c r="L154" s="314"/>
      <c r="M154" s="314"/>
      <c r="N154" s="314"/>
      <c r="O154" s="314"/>
      <c r="P154" s="314"/>
      <c r="Q154" s="314"/>
      <c r="R154" s="314"/>
      <c r="S154" s="314"/>
      <c r="T154" s="314"/>
      <c r="U154" s="314"/>
      <c r="V154" s="314"/>
      <c r="W154" s="314"/>
      <c r="X154" s="314"/>
      <c r="Y154" s="314"/>
      <c r="Z154" s="314"/>
      <c r="AA154" s="314"/>
      <c r="AB154" s="314"/>
      <c r="AC154" s="314"/>
      <c r="AD154" s="315"/>
      <c r="AE154" s="13"/>
      <c r="AF154" s="164"/>
    </row>
    <row r="155" spans="1:35" ht="15" customHeight="1"/>
    <row r="156" spans="1:35" ht="15" customHeight="1">
      <c r="B156" s="269" t="str">
        <f>IF(AI152&gt;0,"Error: no debe dejar celda intermedia vacía.","")</f>
        <v/>
      </c>
      <c r="C156" s="269"/>
      <c r="D156" s="269"/>
      <c r="E156" s="269"/>
      <c r="F156" s="269"/>
      <c r="G156" s="269"/>
      <c r="H156" s="269"/>
      <c r="I156" s="269"/>
      <c r="J156" s="269"/>
      <c r="K156" s="269"/>
      <c r="L156" s="269"/>
      <c r="M156" s="269"/>
      <c r="N156" s="269"/>
      <c r="O156" s="269"/>
      <c r="P156" s="269"/>
      <c r="Q156" s="269"/>
      <c r="R156" s="269"/>
      <c r="S156" s="269"/>
      <c r="T156" s="269"/>
      <c r="U156" s="269"/>
      <c r="V156" s="269"/>
      <c r="W156" s="269"/>
      <c r="X156" s="269"/>
      <c r="Y156" s="269"/>
      <c r="Z156" s="269"/>
      <c r="AA156" s="269"/>
      <c r="AB156" s="269"/>
      <c r="AC156" s="269"/>
      <c r="AD156" s="269"/>
    </row>
    <row r="157" spans="1:35" ht="15" customHeight="1">
      <c r="B157" s="268" t="str">
        <f>IF(AJ30=0,"","Error: debe completar toda la información requerida.")</f>
        <v/>
      </c>
      <c r="C157" s="268"/>
      <c r="D157" s="268"/>
      <c r="E157" s="268"/>
      <c r="F157" s="268"/>
      <c r="G157" s="268"/>
      <c r="H157" s="268"/>
      <c r="I157" s="268"/>
      <c r="J157" s="268"/>
      <c r="K157" s="268"/>
      <c r="L157" s="268"/>
      <c r="M157" s="268"/>
      <c r="N157" s="268"/>
      <c r="O157" s="268"/>
      <c r="P157" s="268"/>
      <c r="Q157" s="268"/>
      <c r="R157" s="268"/>
      <c r="S157" s="268"/>
      <c r="T157" s="268"/>
      <c r="U157" s="268"/>
      <c r="V157" s="268"/>
      <c r="W157" s="268"/>
      <c r="X157" s="268"/>
      <c r="Y157" s="268"/>
      <c r="Z157" s="268"/>
      <c r="AA157" s="268"/>
      <c r="AB157" s="268"/>
      <c r="AC157" s="268"/>
      <c r="AD157" s="268"/>
    </row>
    <row r="158" spans="1:35" ht="15" customHeight="1">
      <c r="B158" s="270" t="str">
        <f>IF(COUNTA(D32:L151)=0,"","Alerta: los nombres de las instituciones corresponde al registro de la pregunta 1.1 de la sección 1 de este censo.")</f>
        <v/>
      </c>
      <c r="C158" s="270"/>
      <c r="D158" s="270"/>
      <c r="E158" s="270"/>
      <c r="F158" s="270"/>
      <c r="G158" s="270"/>
      <c r="H158" s="270"/>
      <c r="I158" s="270"/>
      <c r="J158" s="270"/>
      <c r="K158" s="270"/>
      <c r="L158" s="270"/>
      <c r="M158" s="270"/>
      <c r="N158" s="270"/>
      <c r="O158" s="270"/>
      <c r="P158" s="270"/>
      <c r="Q158" s="270"/>
      <c r="R158" s="270"/>
      <c r="S158" s="270"/>
      <c r="T158" s="270"/>
      <c r="U158" s="270"/>
      <c r="V158" s="270"/>
      <c r="W158" s="270"/>
      <c r="X158" s="270"/>
      <c r="Y158" s="270"/>
      <c r="Z158" s="270"/>
      <c r="AA158" s="270"/>
      <c r="AB158" s="270"/>
      <c r="AC158" s="270"/>
      <c r="AD158" s="270"/>
    </row>
    <row r="159" spans="1:35" ht="15" customHeight="1"/>
    <row r="160" spans="1:35" ht="15" customHeight="1" thickBot="1"/>
    <row r="161" spans="1:32" ht="15.75" thickBot="1">
      <c r="A161" s="56" t="s">
        <v>251</v>
      </c>
      <c r="B161" s="316" t="s">
        <v>301</v>
      </c>
      <c r="C161" s="317"/>
      <c r="D161" s="317"/>
      <c r="E161" s="317"/>
      <c r="F161" s="317"/>
      <c r="G161" s="317"/>
      <c r="H161" s="317"/>
      <c r="I161" s="317"/>
      <c r="J161" s="317"/>
      <c r="K161" s="317"/>
      <c r="L161" s="317"/>
      <c r="M161" s="317"/>
      <c r="N161" s="317"/>
      <c r="O161" s="317"/>
      <c r="P161" s="317"/>
      <c r="Q161" s="317"/>
      <c r="R161" s="317"/>
      <c r="S161" s="317"/>
      <c r="T161" s="317"/>
      <c r="U161" s="317"/>
      <c r="V161" s="317"/>
      <c r="W161" s="317"/>
      <c r="X161" s="317"/>
      <c r="Y161" s="317"/>
      <c r="Z161" s="317"/>
      <c r="AA161" s="317"/>
      <c r="AB161" s="317"/>
      <c r="AC161" s="317"/>
      <c r="AD161" s="318"/>
    </row>
    <row r="162" spans="1:32" s="51" customFormat="1" ht="15" customHeight="1">
      <c r="B162" s="385" t="s">
        <v>321</v>
      </c>
      <c r="C162" s="386"/>
      <c r="D162" s="386"/>
      <c r="E162" s="386"/>
      <c r="F162" s="386"/>
      <c r="G162" s="386"/>
      <c r="H162" s="386"/>
      <c r="I162" s="386"/>
      <c r="J162" s="386"/>
      <c r="K162" s="386"/>
      <c r="L162" s="386"/>
      <c r="M162" s="386"/>
      <c r="N162" s="386"/>
      <c r="O162" s="386"/>
      <c r="P162" s="386"/>
      <c r="Q162" s="386"/>
      <c r="R162" s="386"/>
      <c r="S162" s="386"/>
      <c r="T162" s="386"/>
      <c r="U162" s="386"/>
      <c r="V162" s="386"/>
      <c r="W162" s="386"/>
      <c r="X162" s="386"/>
      <c r="Y162" s="386"/>
      <c r="Z162" s="386"/>
      <c r="AA162" s="386"/>
      <c r="AB162" s="386"/>
      <c r="AC162" s="386"/>
      <c r="AD162" s="387"/>
      <c r="AF162" s="163"/>
    </row>
    <row r="163" spans="1:32" s="51" customFormat="1" ht="36" customHeight="1">
      <c r="B163" s="15"/>
      <c r="C163" s="312" t="s">
        <v>619</v>
      </c>
      <c r="D163" s="312"/>
      <c r="E163" s="312"/>
      <c r="F163" s="312"/>
      <c r="G163" s="312"/>
      <c r="H163" s="312"/>
      <c r="I163" s="312"/>
      <c r="J163" s="312"/>
      <c r="K163" s="312"/>
      <c r="L163" s="312"/>
      <c r="M163" s="312"/>
      <c r="N163" s="312"/>
      <c r="O163" s="312"/>
      <c r="P163" s="312"/>
      <c r="Q163" s="312"/>
      <c r="R163" s="312"/>
      <c r="S163" s="312"/>
      <c r="T163" s="312"/>
      <c r="U163" s="312"/>
      <c r="V163" s="312"/>
      <c r="W163" s="312"/>
      <c r="X163" s="312"/>
      <c r="Y163" s="312"/>
      <c r="Z163" s="312"/>
      <c r="AA163" s="312"/>
      <c r="AB163" s="312"/>
      <c r="AC163" s="312"/>
      <c r="AD163" s="335"/>
      <c r="AF163" s="163"/>
    </row>
    <row r="164" spans="1:32" ht="15" customHeight="1">
      <c r="A164" s="56"/>
      <c r="B164" s="15"/>
      <c r="C164" s="361" t="s">
        <v>518</v>
      </c>
      <c r="D164" s="361"/>
      <c r="E164" s="361"/>
      <c r="F164" s="361"/>
      <c r="G164" s="361"/>
      <c r="H164" s="361"/>
      <c r="I164" s="361"/>
      <c r="J164" s="361"/>
      <c r="K164" s="361"/>
      <c r="L164" s="361"/>
      <c r="M164" s="361"/>
      <c r="N164" s="361"/>
      <c r="O164" s="361"/>
      <c r="P164" s="361"/>
      <c r="Q164" s="361"/>
      <c r="R164" s="361"/>
      <c r="S164" s="361"/>
      <c r="T164" s="361"/>
      <c r="U164" s="361"/>
      <c r="V164" s="361"/>
      <c r="W164" s="361"/>
      <c r="X164" s="361"/>
      <c r="Y164" s="361"/>
      <c r="Z164" s="361"/>
      <c r="AA164" s="361"/>
      <c r="AB164" s="361"/>
      <c r="AC164" s="361"/>
      <c r="AD164" s="362"/>
    </row>
    <row r="165" spans="1:32" ht="15" customHeight="1">
      <c r="A165" s="52"/>
      <c r="B165" s="336" t="s">
        <v>45</v>
      </c>
      <c r="C165" s="371"/>
      <c r="D165" s="371"/>
      <c r="E165" s="371"/>
      <c r="F165" s="371"/>
      <c r="G165" s="371"/>
      <c r="H165" s="371"/>
      <c r="I165" s="371"/>
      <c r="J165" s="371"/>
      <c r="K165" s="371"/>
      <c r="L165" s="371"/>
      <c r="M165" s="371"/>
      <c r="N165" s="371"/>
      <c r="O165" s="371"/>
      <c r="P165" s="371"/>
      <c r="Q165" s="371"/>
      <c r="R165" s="371"/>
      <c r="S165" s="371"/>
      <c r="T165" s="371"/>
      <c r="U165" s="371"/>
      <c r="V165" s="371"/>
      <c r="W165" s="371"/>
      <c r="X165" s="371"/>
      <c r="Y165" s="371"/>
      <c r="Z165" s="371"/>
      <c r="AA165" s="371"/>
      <c r="AB165" s="371"/>
      <c r="AC165" s="371"/>
      <c r="AD165" s="372"/>
    </row>
    <row r="166" spans="1:32" ht="24" customHeight="1">
      <c r="B166" s="15"/>
      <c r="C166" s="312" t="s">
        <v>171</v>
      </c>
      <c r="D166" s="312"/>
      <c r="E166" s="312"/>
      <c r="F166" s="312"/>
      <c r="G166" s="312"/>
      <c r="H166" s="312"/>
      <c r="I166" s="312"/>
      <c r="J166" s="312"/>
      <c r="K166" s="312"/>
      <c r="L166" s="312"/>
      <c r="M166" s="312"/>
      <c r="N166" s="312"/>
      <c r="O166" s="312"/>
      <c r="P166" s="312"/>
      <c r="Q166" s="312"/>
      <c r="R166" s="312"/>
      <c r="S166" s="312"/>
      <c r="T166" s="312"/>
      <c r="U166" s="312"/>
      <c r="V166" s="312"/>
      <c r="W166" s="312"/>
      <c r="X166" s="312"/>
      <c r="Y166" s="312"/>
      <c r="Z166" s="312"/>
      <c r="AA166" s="312"/>
      <c r="AB166" s="312"/>
      <c r="AC166" s="312"/>
      <c r="AD166" s="335"/>
    </row>
    <row r="167" spans="1:32" ht="24" customHeight="1">
      <c r="B167" s="15"/>
      <c r="C167" s="312" t="s">
        <v>302</v>
      </c>
      <c r="D167" s="312"/>
      <c r="E167" s="312"/>
      <c r="F167" s="312"/>
      <c r="G167" s="312"/>
      <c r="H167" s="312"/>
      <c r="I167" s="312"/>
      <c r="J167" s="312"/>
      <c r="K167" s="312"/>
      <c r="L167" s="312"/>
      <c r="M167" s="312"/>
      <c r="N167" s="312"/>
      <c r="O167" s="312"/>
      <c r="P167" s="312"/>
      <c r="Q167" s="312"/>
      <c r="R167" s="312"/>
      <c r="S167" s="312"/>
      <c r="T167" s="312"/>
      <c r="U167" s="312"/>
      <c r="V167" s="312"/>
      <c r="W167" s="312"/>
      <c r="X167" s="312"/>
      <c r="Y167" s="312"/>
      <c r="Z167" s="312"/>
      <c r="AA167" s="312"/>
      <c r="AB167" s="312"/>
      <c r="AC167" s="312"/>
      <c r="AD167" s="335"/>
    </row>
    <row r="168" spans="1:32" ht="24" customHeight="1">
      <c r="B168" s="15"/>
      <c r="C168" s="312" t="s">
        <v>205</v>
      </c>
      <c r="D168" s="312"/>
      <c r="E168" s="312"/>
      <c r="F168" s="312"/>
      <c r="G168" s="312"/>
      <c r="H168" s="312"/>
      <c r="I168" s="312"/>
      <c r="J168" s="312"/>
      <c r="K168" s="312"/>
      <c r="L168" s="312"/>
      <c r="M168" s="312"/>
      <c r="N168" s="312"/>
      <c r="O168" s="312"/>
      <c r="P168" s="312"/>
      <c r="Q168" s="312"/>
      <c r="R168" s="312"/>
      <c r="S168" s="312"/>
      <c r="T168" s="312"/>
      <c r="U168" s="312"/>
      <c r="V168" s="312"/>
      <c r="W168" s="312"/>
      <c r="X168" s="312"/>
      <c r="Y168" s="312"/>
      <c r="Z168" s="312"/>
      <c r="AA168" s="312"/>
      <c r="AB168" s="312"/>
      <c r="AC168" s="312"/>
      <c r="AD168" s="335"/>
    </row>
    <row r="169" spans="1:32" ht="24" customHeight="1">
      <c r="B169" s="15"/>
      <c r="C169" s="312" t="s">
        <v>303</v>
      </c>
      <c r="D169" s="312"/>
      <c r="E169" s="312"/>
      <c r="F169" s="312"/>
      <c r="G169" s="312"/>
      <c r="H169" s="312"/>
      <c r="I169" s="312"/>
      <c r="J169" s="312"/>
      <c r="K169" s="312"/>
      <c r="L169" s="312"/>
      <c r="M169" s="312"/>
      <c r="N169" s="312"/>
      <c r="O169" s="312"/>
      <c r="P169" s="312"/>
      <c r="Q169" s="312"/>
      <c r="R169" s="312"/>
      <c r="S169" s="312"/>
      <c r="T169" s="312"/>
      <c r="U169" s="312"/>
      <c r="V169" s="312"/>
      <c r="W169" s="312"/>
      <c r="X169" s="312"/>
      <c r="Y169" s="312"/>
      <c r="Z169" s="312"/>
      <c r="AA169" s="312"/>
      <c r="AB169" s="312"/>
      <c r="AC169" s="312"/>
      <c r="AD169" s="335"/>
    </row>
    <row r="170" spans="1:32" ht="24" customHeight="1">
      <c r="A170" s="52"/>
      <c r="B170" s="15"/>
      <c r="C170" s="312" t="s">
        <v>304</v>
      </c>
      <c r="D170" s="312"/>
      <c r="E170" s="312"/>
      <c r="F170" s="312"/>
      <c r="G170" s="312"/>
      <c r="H170" s="312"/>
      <c r="I170" s="312"/>
      <c r="J170" s="312"/>
      <c r="K170" s="312"/>
      <c r="L170" s="312"/>
      <c r="M170" s="312"/>
      <c r="N170" s="312"/>
      <c r="O170" s="312"/>
      <c r="P170" s="312"/>
      <c r="Q170" s="312"/>
      <c r="R170" s="312"/>
      <c r="S170" s="312"/>
      <c r="T170" s="312"/>
      <c r="U170" s="312"/>
      <c r="V170" s="312"/>
      <c r="W170" s="312"/>
      <c r="X170" s="312"/>
      <c r="Y170" s="312"/>
      <c r="Z170" s="312"/>
      <c r="AA170" s="312"/>
      <c r="AB170" s="312"/>
      <c r="AC170" s="312"/>
      <c r="AD170" s="335"/>
    </row>
    <row r="171" spans="1:32" ht="24" customHeight="1">
      <c r="A171" s="52"/>
      <c r="B171" s="15"/>
      <c r="C171" s="312" t="s">
        <v>305</v>
      </c>
      <c r="D171" s="312"/>
      <c r="E171" s="312"/>
      <c r="F171" s="312"/>
      <c r="G171" s="312"/>
      <c r="H171" s="312"/>
      <c r="I171" s="312"/>
      <c r="J171" s="312"/>
      <c r="K171" s="312"/>
      <c r="L171" s="312"/>
      <c r="M171" s="312"/>
      <c r="N171" s="312"/>
      <c r="O171" s="312"/>
      <c r="P171" s="312"/>
      <c r="Q171" s="312"/>
      <c r="R171" s="312"/>
      <c r="S171" s="312"/>
      <c r="T171" s="312"/>
      <c r="U171" s="312"/>
      <c r="V171" s="312"/>
      <c r="W171" s="312"/>
      <c r="X171" s="312"/>
      <c r="Y171" s="312"/>
      <c r="Z171" s="312"/>
      <c r="AA171" s="312"/>
      <c r="AB171" s="312"/>
      <c r="AC171" s="312"/>
      <c r="AD171" s="335"/>
    </row>
    <row r="172" spans="1:32" ht="36" customHeight="1">
      <c r="B172" s="16"/>
      <c r="C172" s="348" t="s">
        <v>306</v>
      </c>
      <c r="D172" s="348"/>
      <c r="E172" s="348"/>
      <c r="F172" s="348"/>
      <c r="G172" s="348"/>
      <c r="H172" s="348"/>
      <c r="I172" s="348"/>
      <c r="J172" s="348"/>
      <c r="K172" s="348"/>
      <c r="L172" s="348"/>
      <c r="M172" s="348"/>
      <c r="N172" s="348"/>
      <c r="O172" s="348"/>
      <c r="P172" s="348"/>
      <c r="Q172" s="348"/>
      <c r="R172" s="348"/>
      <c r="S172" s="348"/>
      <c r="T172" s="348"/>
      <c r="U172" s="348"/>
      <c r="V172" s="348"/>
      <c r="W172" s="348"/>
      <c r="X172" s="348"/>
      <c r="Y172" s="348"/>
      <c r="Z172" s="348"/>
      <c r="AA172" s="348"/>
      <c r="AB172" s="348"/>
      <c r="AC172" s="348"/>
      <c r="AD172" s="349"/>
    </row>
    <row r="173" spans="1:32" ht="15" customHeight="1"/>
    <row r="174" spans="1:32" ht="36" customHeight="1">
      <c r="A174" s="61" t="s">
        <v>307</v>
      </c>
      <c r="B174" s="340" t="s">
        <v>520</v>
      </c>
      <c r="C174" s="340"/>
      <c r="D174" s="340"/>
      <c r="E174" s="340"/>
      <c r="F174" s="340"/>
      <c r="G174" s="340"/>
      <c r="H174" s="340"/>
      <c r="I174" s="340"/>
      <c r="J174" s="340"/>
      <c r="K174" s="340"/>
      <c r="L174" s="340"/>
      <c r="M174" s="340"/>
      <c r="N174" s="340"/>
      <c r="O174" s="340"/>
      <c r="P174" s="340"/>
      <c r="Q174" s="340"/>
      <c r="R174" s="340"/>
      <c r="S174" s="340"/>
      <c r="T174" s="340"/>
      <c r="U174" s="340"/>
      <c r="V174" s="340"/>
      <c r="W174" s="340"/>
      <c r="X174" s="340"/>
      <c r="Y174" s="340"/>
      <c r="Z174" s="340"/>
      <c r="AA174" s="340"/>
      <c r="AB174" s="340"/>
      <c r="AC174" s="340"/>
      <c r="AD174" s="340"/>
    </row>
    <row r="175" spans="1:32" ht="36" customHeight="1">
      <c r="A175" s="65"/>
      <c r="B175" s="14"/>
      <c r="C175" s="251" t="s">
        <v>523</v>
      </c>
      <c r="D175" s="251"/>
      <c r="E175" s="251"/>
      <c r="F175" s="251"/>
      <c r="G175" s="251"/>
      <c r="H175" s="251"/>
      <c r="I175" s="251"/>
      <c r="J175" s="251"/>
      <c r="K175" s="251"/>
      <c r="L175" s="251"/>
      <c r="M175" s="251"/>
      <c r="N175" s="251"/>
      <c r="O175" s="251"/>
      <c r="P175" s="251"/>
      <c r="Q175" s="251"/>
      <c r="R175" s="251"/>
      <c r="S175" s="251"/>
      <c r="T175" s="251"/>
      <c r="U175" s="251"/>
      <c r="V175" s="251"/>
      <c r="W175" s="251"/>
      <c r="X175" s="251"/>
      <c r="Y175" s="251"/>
      <c r="Z175" s="251"/>
      <c r="AA175" s="251"/>
      <c r="AB175" s="251"/>
      <c r="AC175" s="251"/>
      <c r="AD175" s="251"/>
    </row>
    <row r="176" spans="1:32" ht="24" customHeight="1">
      <c r="A176" s="65"/>
      <c r="B176" s="14"/>
      <c r="C176" s="251" t="s">
        <v>521</v>
      </c>
      <c r="D176" s="251"/>
      <c r="E176" s="251"/>
      <c r="F176" s="251"/>
      <c r="G176" s="251"/>
      <c r="H176" s="251"/>
      <c r="I176" s="251"/>
      <c r="J176" s="251"/>
      <c r="K176" s="251"/>
      <c r="L176" s="251"/>
      <c r="M176" s="251"/>
      <c r="N176" s="251"/>
      <c r="O176" s="251"/>
      <c r="P176" s="251"/>
      <c r="Q176" s="251"/>
      <c r="R176" s="251"/>
      <c r="S176" s="251"/>
      <c r="T176" s="251"/>
      <c r="U176" s="251"/>
      <c r="V176" s="251"/>
      <c r="W176" s="251"/>
      <c r="X176" s="251"/>
      <c r="Y176" s="251"/>
      <c r="Z176" s="251"/>
      <c r="AA176" s="251"/>
      <c r="AB176" s="251"/>
      <c r="AC176" s="251"/>
      <c r="AD176" s="251"/>
    </row>
    <row r="177" spans="1:37" ht="24" customHeight="1">
      <c r="A177" s="65"/>
      <c r="B177" s="14"/>
      <c r="C177" s="363" t="s">
        <v>522</v>
      </c>
      <c r="D177" s="363"/>
      <c r="E177" s="363"/>
      <c r="F177" s="363"/>
      <c r="G177" s="363"/>
      <c r="H177" s="363"/>
      <c r="I177" s="363"/>
      <c r="J177" s="363"/>
      <c r="K177" s="363"/>
      <c r="L177" s="363"/>
      <c r="M177" s="363"/>
      <c r="N177" s="363"/>
      <c r="O177" s="363"/>
      <c r="P177" s="363"/>
      <c r="Q177" s="363"/>
      <c r="R177" s="363"/>
      <c r="S177" s="363"/>
      <c r="T177" s="363"/>
      <c r="U177" s="363"/>
      <c r="V177" s="363"/>
      <c r="W177" s="363"/>
      <c r="X177" s="363"/>
      <c r="Y177" s="363"/>
      <c r="Z177" s="363"/>
      <c r="AA177" s="363"/>
      <c r="AB177" s="363"/>
      <c r="AC177" s="363"/>
      <c r="AD177" s="363"/>
    </row>
    <row r="178" spans="1:37" ht="24" customHeight="1">
      <c r="A178" s="65"/>
      <c r="B178" s="14"/>
      <c r="C178" s="251" t="s">
        <v>617</v>
      </c>
      <c r="D178" s="251"/>
      <c r="E178" s="251"/>
      <c r="F178" s="251"/>
      <c r="G178" s="251"/>
      <c r="H178" s="251"/>
      <c r="I178" s="251"/>
      <c r="J178" s="251"/>
      <c r="K178" s="251"/>
      <c r="L178" s="251"/>
      <c r="M178" s="251"/>
      <c r="N178" s="251"/>
      <c r="O178" s="251"/>
      <c r="P178" s="251"/>
      <c r="Q178" s="251"/>
      <c r="R178" s="251"/>
      <c r="S178" s="251"/>
      <c r="T178" s="251"/>
      <c r="U178" s="251"/>
      <c r="V178" s="251"/>
      <c r="W178" s="251"/>
      <c r="X178" s="251"/>
      <c r="Y178" s="251"/>
      <c r="Z178" s="251"/>
      <c r="AA178" s="251"/>
      <c r="AB178" s="251"/>
      <c r="AC178" s="251"/>
      <c r="AD178" s="251"/>
    </row>
    <row r="179" spans="1:37" ht="24" customHeight="1">
      <c r="A179" s="65"/>
      <c r="B179" s="14"/>
      <c r="C179" s="251" t="s">
        <v>618</v>
      </c>
      <c r="D179" s="251"/>
      <c r="E179" s="251"/>
      <c r="F179" s="251"/>
      <c r="G179" s="251"/>
      <c r="H179" s="251"/>
      <c r="I179" s="251"/>
      <c r="J179" s="251"/>
      <c r="K179" s="251"/>
      <c r="L179" s="251"/>
      <c r="M179" s="251"/>
      <c r="N179" s="251"/>
      <c r="O179" s="251"/>
      <c r="P179" s="251"/>
      <c r="Q179" s="251"/>
      <c r="R179" s="251"/>
      <c r="S179" s="251"/>
      <c r="T179" s="251"/>
      <c r="U179" s="251"/>
      <c r="V179" s="251"/>
      <c r="W179" s="251"/>
      <c r="X179" s="251"/>
      <c r="Y179" s="251"/>
      <c r="Z179" s="251"/>
      <c r="AA179" s="251"/>
      <c r="AB179" s="251"/>
      <c r="AC179" s="251"/>
      <c r="AD179" s="251"/>
    </row>
    <row r="180" spans="1:37" ht="15" customHeight="1">
      <c r="A180" s="65"/>
      <c r="B180" s="14"/>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row>
    <row r="181" spans="1:37" ht="15" customHeight="1">
      <c r="A181" s="65"/>
      <c r="B181" s="14"/>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c r="AA181" s="277" t="s">
        <v>252</v>
      </c>
      <c r="AB181" s="277"/>
      <c r="AC181" s="277"/>
      <c r="AD181" s="277"/>
    </row>
    <row r="182" spans="1:37" ht="15" customHeight="1">
      <c r="A182" s="65"/>
      <c r="B182" s="14"/>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row>
    <row r="183" spans="1:37" ht="15" customHeight="1">
      <c r="A183" s="65"/>
      <c r="B183" s="14"/>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c r="AA183" s="277" t="s">
        <v>253</v>
      </c>
      <c r="AB183" s="277"/>
      <c r="AC183" s="277"/>
      <c r="AD183" s="277"/>
    </row>
    <row r="184" spans="1:37" ht="15" customHeight="1">
      <c r="A184" s="65"/>
      <c r="B184" s="14"/>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row>
    <row r="185" spans="1:37" ht="15" customHeight="1">
      <c r="A185" s="65"/>
      <c r="B185" s="14"/>
      <c r="C185" s="284" t="s">
        <v>49</v>
      </c>
      <c r="D185" s="285"/>
      <c r="E185" s="285"/>
      <c r="F185" s="286"/>
      <c r="G185" s="208" t="s">
        <v>502</v>
      </c>
      <c r="H185" s="209"/>
      <c r="I185" s="209"/>
      <c r="J185" s="209"/>
      <c r="K185" s="209"/>
      <c r="L185" s="209"/>
      <c r="M185" s="209"/>
      <c r="N185" s="209"/>
      <c r="O185" s="209"/>
      <c r="P185" s="209"/>
      <c r="Q185" s="209"/>
      <c r="R185" s="209"/>
      <c r="S185" s="209"/>
      <c r="T185" s="209"/>
      <c r="U185" s="209"/>
      <c r="V185" s="209"/>
      <c r="W185" s="209"/>
      <c r="X185" s="209"/>
      <c r="Y185" s="209"/>
      <c r="Z185" s="209"/>
      <c r="AA185" s="209"/>
      <c r="AB185" s="209"/>
      <c r="AC185" s="209"/>
      <c r="AD185" s="210"/>
      <c r="AG185" t="s">
        <v>5497</v>
      </c>
      <c r="AH185" t="s">
        <v>5498</v>
      </c>
      <c r="AI185" t="s">
        <v>5499</v>
      </c>
      <c r="AJ185" t="s">
        <v>5500</v>
      </c>
    </row>
    <row r="186" spans="1:37" ht="24" customHeight="1">
      <c r="A186" s="65"/>
      <c r="B186" s="14"/>
      <c r="C186" s="296"/>
      <c r="D186" s="297"/>
      <c r="E186" s="297"/>
      <c r="F186" s="298"/>
      <c r="G186" s="214" t="s">
        <v>40</v>
      </c>
      <c r="H186" s="214"/>
      <c r="I186" s="214"/>
      <c r="J186" s="214"/>
      <c r="K186" s="214"/>
      <c r="L186" s="214"/>
      <c r="M186" s="214" t="s">
        <v>524</v>
      </c>
      <c r="N186" s="214"/>
      <c r="O186" s="214"/>
      <c r="P186" s="214"/>
      <c r="Q186" s="214"/>
      <c r="R186" s="214"/>
      <c r="S186" s="214" t="s">
        <v>525</v>
      </c>
      <c r="T186" s="214"/>
      <c r="U186" s="214"/>
      <c r="V186" s="214"/>
      <c r="W186" s="214"/>
      <c r="X186" s="214"/>
      <c r="Y186" s="214" t="s">
        <v>526</v>
      </c>
      <c r="Z186" s="214"/>
      <c r="AA186" s="214"/>
      <c r="AB186" s="214"/>
      <c r="AC186" s="214"/>
      <c r="AD186" s="214"/>
      <c r="AG186">
        <f>COUNTBLANK(G188:AD307)</f>
        <v>2880</v>
      </c>
      <c r="AH186">
        <v>2880</v>
      </c>
      <c r="AI186">
        <f>IF(SUM(AG308:AK308)=0,AG186,1)</f>
        <v>2880</v>
      </c>
      <c r="AJ186" s="180">
        <f>IF(OR(AG186=AH186, AG186=AI186 ), 0, 1)</f>
        <v>0</v>
      </c>
    </row>
    <row r="187" spans="1:37" ht="94.5" customHeight="1">
      <c r="A187" s="65"/>
      <c r="B187" s="14"/>
      <c r="C187" s="287"/>
      <c r="D187" s="288"/>
      <c r="E187" s="288"/>
      <c r="F187" s="289"/>
      <c r="G187" s="293" t="s">
        <v>519</v>
      </c>
      <c r="H187" s="293"/>
      <c r="I187" s="293"/>
      <c r="J187" s="293" t="s">
        <v>242</v>
      </c>
      <c r="K187" s="293"/>
      <c r="L187" s="293"/>
      <c r="M187" s="293" t="s">
        <v>519</v>
      </c>
      <c r="N187" s="293"/>
      <c r="O187" s="293"/>
      <c r="P187" s="293" t="s">
        <v>242</v>
      </c>
      <c r="Q187" s="293"/>
      <c r="R187" s="293"/>
      <c r="S187" s="293" t="s">
        <v>519</v>
      </c>
      <c r="T187" s="293"/>
      <c r="U187" s="293"/>
      <c r="V187" s="293" t="s">
        <v>242</v>
      </c>
      <c r="W187" s="293"/>
      <c r="X187" s="293"/>
      <c r="Y187" s="293" t="s">
        <v>519</v>
      </c>
      <c r="Z187" s="293"/>
      <c r="AA187" s="293"/>
      <c r="AB187" s="293" t="s">
        <v>242</v>
      </c>
      <c r="AC187" s="293"/>
      <c r="AD187" s="293"/>
      <c r="AG187" t="s">
        <v>5501</v>
      </c>
      <c r="AH187" t="s">
        <v>5503</v>
      </c>
      <c r="AI187" t="s">
        <v>5504</v>
      </c>
      <c r="AJ187" t="s">
        <v>5505</v>
      </c>
      <c r="AK187" t="s">
        <v>5506</v>
      </c>
    </row>
    <row r="188" spans="1:37" ht="15">
      <c r="A188" s="65"/>
      <c r="B188" s="14"/>
      <c r="C188" s="17" t="s">
        <v>51</v>
      </c>
      <c r="D188" s="272" t="str">
        <f t="shared" ref="D188:D219" si="5">IF($D32="","",$D32)</f>
        <v/>
      </c>
      <c r="E188" s="273"/>
      <c r="F188" s="274"/>
      <c r="G188" s="275"/>
      <c r="H188" s="229"/>
      <c r="I188" s="276"/>
      <c r="J188" s="275"/>
      <c r="K188" s="229"/>
      <c r="L188" s="276"/>
      <c r="M188" s="275"/>
      <c r="N188" s="229"/>
      <c r="O188" s="276"/>
      <c r="P188" s="275"/>
      <c r="Q188" s="229"/>
      <c r="R188" s="276"/>
      <c r="S188" s="275"/>
      <c r="T188" s="229"/>
      <c r="U188" s="276"/>
      <c r="V188" s="275"/>
      <c r="W188" s="229"/>
      <c r="X188" s="276"/>
      <c r="Y188" s="275"/>
      <c r="Z188" s="229"/>
      <c r="AA188" s="276"/>
      <c r="AB188" s="275"/>
      <c r="AC188" s="229"/>
      <c r="AD188" s="276"/>
      <c r="AG188">
        <f>IF(OR(
AND($AH$186=$AG$186),
AND($D188="",COUNTBLANK(G188:AD188)=24),
AND($D188&lt;&gt;"",G188&lt;&gt;"",M188&lt;&gt;"",S188&lt;&gt;"",Y188&lt;&gt;"")),0,1)</f>
        <v>0</v>
      </c>
      <c r="AH188">
        <f>IF(OR(AND($AH$186=$AG$186),AND($D188="",COUNTBLANK(G188:L188)=6),AND($D188&lt;&gt;"",G188=1,SUM(J188)&gt;0),AND($D188&lt;&gt;"",OR(G188=2,G188=3,G188=9),J188="")),0,1)</f>
        <v>0</v>
      </c>
      <c r="AI188">
        <f>IF(OR(AND($AH$186=$AG$186),AND($D188="",COUNTBLANK(M188:R188)=6),AND($D188&lt;&gt;"",M188=1,SUM(P188)&gt;0),AND($D188&lt;&gt;"",OR(M188=2,M188=3,M188=9),P188="")),0,1)</f>
        <v>0</v>
      </c>
      <c r="AJ188">
        <f>IF(OR(AND($AH$186=$AG$186),AND($D188="",COUNTBLANK(S188:X188)=6),AND($D188&lt;&gt;"",S188=1,SUM(V188)&gt;0),AND($D188&lt;&gt;"",OR(S188=2,S188=3,S188=9),V188="")),0,1)</f>
        <v>0</v>
      </c>
      <c r="AK188">
        <f>IF(OR(AND($AH$186=$AG$186),AND($D188="",COUNTBLANK(Y188:AD188)=6),AND($D188&lt;&gt;"",Y188=1,SUM(AB188)&gt;0),AND($D188&lt;&gt;"",OR(Y188=2,Y188=3,Y188=9),AB188="")),0,1)</f>
        <v>0</v>
      </c>
    </row>
    <row r="189" spans="1:37" ht="15">
      <c r="A189" s="65"/>
      <c r="B189" s="14"/>
      <c r="C189" s="17" t="s">
        <v>52</v>
      </c>
      <c r="D189" s="272" t="str">
        <f t="shared" si="5"/>
        <v/>
      </c>
      <c r="E189" s="273"/>
      <c r="F189" s="274"/>
      <c r="G189" s="275"/>
      <c r="H189" s="229"/>
      <c r="I189" s="276"/>
      <c r="J189" s="275"/>
      <c r="K189" s="229"/>
      <c r="L189" s="276"/>
      <c r="M189" s="275"/>
      <c r="N189" s="229"/>
      <c r="O189" s="276"/>
      <c r="P189" s="275"/>
      <c r="Q189" s="229"/>
      <c r="R189" s="276"/>
      <c r="S189" s="275"/>
      <c r="T189" s="229"/>
      <c r="U189" s="276"/>
      <c r="V189" s="275"/>
      <c r="W189" s="229"/>
      <c r="X189" s="276"/>
      <c r="Y189" s="275"/>
      <c r="Z189" s="229"/>
      <c r="AA189" s="276"/>
      <c r="AB189" s="275"/>
      <c r="AC189" s="229"/>
      <c r="AD189" s="276"/>
      <c r="AG189">
        <f t="shared" ref="AG189:AG252" si="6">IF(OR(
AND($AH$186=$AG$186),
AND($D189="",COUNTBLANK(G189:AD189)=24),
AND($D189&lt;&gt;"",G189&lt;&gt;"",M189&lt;&gt;"",S189&lt;&gt;"",Y189&lt;&gt;"")),0,1)</f>
        <v>0</v>
      </c>
      <c r="AH189">
        <f t="shared" ref="AH189:AH252" si="7">IF(OR(AND($AH$186=$AG$186),AND($D189="",COUNTBLANK(G189:L189)=6),AND($D189&lt;&gt;"",G189=1,SUM(J189)&gt;0),AND($D189&lt;&gt;"",OR(G189=2,G189=3,G189=9),J189="")),0,1)</f>
        <v>0</v>
      </c>
      <c r="AI189">
        <f t="shared" ref="AI189:AI252" si="8">IF(OR(AND($AH$186=$AG$186),AND($D189="",COUNTBLANK(M189:R189)=6),AND($D189&lt;&gt;"",M189=1,SUM(P189)&gt;0),AND($D189&lt;&gt;"",OR(M189=2,M189=3,M189=9),P189="")),0,1)</f>
        <v>0</v>
      </c>
      <c r="AJ189">
        <f t="shared" ref="AJ189:AJ252" si="9">IF(OR(AND($AH$186=$AG$186),AND($D189="",COUNTBLANK(S189:X189)=6),AND($D189&lt;&gt;"",S189=1,SUM(V189)&gt;0),AND($D189&lt;&gt;"",OR(S189=2,S189=3,S189=9),V189="")),0,1)</f>
        <v>0</v>
      </c>
      <c r="AK189">
        <f t="shared" ref="AK189:AK252" si="10">IF(OR(AND($AH$186=$AG$186),AND($D189="",COUNTBLANK(Y189:AD189)=6),AND($D189&lt;&gt;"",Y189=1,SUM(AB189)&gt;0),AND($D189&lt;&gt;"",OR(Y189=2,Y189=3,Y189=9),AB189="")),0,1)</f>
        <v>0</v>
      </c>
    </row>
    <row r="190" spans="1:37" ht="15">
      <c r="A190" s="65"/>
      <c r="B190" s="14"/>
      <c r="C190" s="17" t="s">
        <v>53</v>
      </c>
      <c r="D190" s="272" t="str">
        <f t="shared" si="5"/>
        <v/>
      </c>
      <c r="E190" s="273"/>
      <c r="F190" s="274"/>
      <c r="G190" s="275"/>
      <c r="H190" s="229"/>
      <c r="I190" s="276"/>
      <c r="J190" s="275"/>
      <c r="K190" s="229"/>
      <c r="L190" s="276"/>
      <c r="M190" s="275"/>
      <c r="N190" s="229"/>
      <c r="O190" s="276"/>
      <c r="P190" s="275"/>
      <c r="Q190" s="229"/>
      <c r="R190" s="276"/>
      <c r="S190" s="275"/>
      <c r="T190" s="229"/>
      <c r="U190" s="276"/>
      <c r="V190" s="275"/>
      <c r="W190" s="229"/>
      <c r="X190" s="276"/>
      <c r="Y190" s="275"/>
      <c r="Z190" s="229"/>
      <c r="AA190" s="276"/>
      <c r="AB190" s="275"/>
      <c r="AC190" s="229"/>
      <c r="AD190" s="276"/>
      <c r="AG190">
        <f t="shared" si="6"/>
        <v>0</v>
      </c>
      <c r="AH190">
        <f t="shared" si="7"/>
        <v>0</v>
      </c>
      <c r="AI190">
        <f t="shared" si="8"/>
        <v>0</v>
      </c>
      <c r="AJ190">
        <f t="shared" si="9"/>
        <v>0</v>
      </c>
      <c r="AK190">
        <f t="shared" si="10"/>
        <v>0</v>
      </c>
    </row>
    <row r="191" spans="1:37" ht="15">
      <c r="A191" s="65"/>
      <c r="B191" s="14"/>
      <c r="C191" s="17" t="s">
        <v>54</v>
      </c>
      <c r="D191" s="272" t="str">
        <f t="shared" si="5"/>
        <v/>
      </c>
      <c r="E191" s="273"/>
      <c r="F191" s="274"/>
      <c r="G191" s="275"/>
      <c r="H191" s="229"/>
      <c r="I191" s="276"/>
      <c r="J191" s="275"/>
      <c r="K191" s="229"/>
      <c r="L191" s="276"/>
      <c r="M191" s="275"/>
      <c r="N191" s="229"/>
      <c r="O191" s="276"/>
      <c r="P191" s="275"/>
      <c r="Q191" s="229"/>
      <c r="R191" s="276"/>
      <c r="S191" s="275"/>
      <c r="T191" s="229"/>
      <c r="U191" s="276"/>
      <c r="V191" s="275"/>
      <c r="W191" s="229"/>
      <c r="X191" s="276"/>
      <c r="Y191" s="275"/>
      <c r="Z191" s="229"/>
      <c r="AA191" s="276"/>
      <c r="AB191" s="275"/>
      <c r="AC191" s="229"/>
      <c r="AD191" s="276"/>
      <c r="AG191">
        <f t="shared" si="6"/>
        <v>0</v>
      </c>
      <c r="AH191">
        <f t="shared" si="7"/>
        <v>0</v>
      </c>
      <c r="AI191">
        <f t="shared" si="8"/>
        <v>0</v>
      </c>
      <c r="AJ191">
        <f t="shared" si="9"/>
        <v>0</v>
      </c>
      <c r="AK191">
        <f t="shared" si="10"/>
        <v>0</v>
      </c>
    </row>
    <row r="192" spans="1:37" ht="15">
      <c r="A192" s="65"/>
      <c r="B192" s="14"/>
      <c r="C192" s="17" t="s">
        <v>55</v>
      </c>
      <c r="D192" s="272" t="str">
        <f t="shared" si="5"/>
        <v/>
      </c>
      <c r="E192" s="273"/>
      <c r="F192" s="274"/>
      <c r="G192" s="275"/>
      <c r="H192" s="229"/>
      <c r="I192" s="276"/>
      <c r="J192" s="275"/>
      <c r="K192" s="229"/>
      <c r="L192" s="276"/>
      <c r="M192" s="275"/>
      <c r="N192" s="229"/>
      <c r="O192" s="276"/>
      <c r="P192" s="275"/>
      <c r="Q192" s="229"/>
      <c r="R192" s="276"/>
      <c r="S192" s="275"/>
      <c r="T192" s="229"/>
      <c r="U192" s="276"/>
      <c r="V192" s="275"/>
      <c r="W192" s="229"/>
      <c r="X192" s="276"/>
      <c r="Y192" s="275"/>
      <c r="Z192" s="229"/>
      <c r="AA192" s="276"/>
      <c r="AB192" s="275"/>
      <c r="AC192" s="229"/>
      <c r="AD192" s="276"/>
      <c r="AG192">
        <f t="shared" si="6"/>
        <v>0</v>
      </c>
      <c r="AH192">
        <f t="shared" si="7"/>
        <v>0</v>
      </c>
      <c r="AI192">
        <f t="shared" si="8"/>
        <v>0</v>
      </c>
      <c r="AJ192">
        <f t="shared" si="9"/>
        <v>0</v>
      </c>
      <c r="AK192">
        <f t="shared" si="10"/>
        <v>0</v>
      </c>
    </row>
    <row r="193" spans="1:37" ht="15">
      <c r="A193" s="65"/>
      <c r="B193" s="14"/>
      <c r="C193" s="17" t="s">
        <v>56</v>
      </c>
      <c r="D193" s="272" t="str">
        <f t="shared" si="5"/>
        <v/>
      </c>
      <c r="E193" s="273"/>
      <c r="F193" s="274"/>
      <c r="G193" s="275"/>
      <c r="H193" s="229"/>
      <c r="I193" s="276"/>
      <c r="J193" s="275"/>
      <c r="K193" s="229"/>
      <c r="L193" s="276"/>
      <c r="M193" s="275"/>
      <c r="N193" s="229"/>
      <c r="O193" s="276"/>
      <c r="P193" s="275"/>
      <c r="Q193" s="229"/>
      <c r="R193" s="276"/>
      <c r="S193" s="275"/>
      <c r="T193" s="229"/>
      <c r="U193" s="276"/>
      <c r="V193" s="275"/>
      <c r="W193" s="229"/>
      <c r="X193" s="276"/>
      <c r="Y193" s="275"/>
      <c r="Z193" s="229"/>
      <c r="AA193" s="276"/>
      <c r="AB193" s="275"/>
      <c r="AC193" s="229"/>
      <c r="AD193" s="276"/>
      <c r="AG193">
        <f t="shared" si="6"/>
        <v>0</v>
      </c>
      <c r="AH193">
        <f t="shared" si="7"/>
        <v>0</v>
      </c>
      <c r="AI193">
        <f t="shared" si="8"/>
        <v>0</v>
      </c>
      <c r="AJ193">
        <f t="shared" si="9"/>
        <v>0</v>
      </c>
      <c r="AK193">
        <f t="shared" si="10"/>
        <v>0</v>
      </c>
    </row>
    <row r="194" spans="1:37" ht="15">
      <c r="A194" s="65"/>
      <c r="B194" s="14"/>
      <c r="C194" s="17" t="s">
        <v>57</v>
      </c>
      <c r="D194" s="272" t="str">
        <f t="shared" si="5"/>
        <v/>
      </c>
      <c r="E194" s="273"/>
      <c r="F194" s="274"/>
      <c r="G194" s="275"/>
      <c r="H194" s="229"/>
      <c r="I194" s="276"/>
      <c r="J194" s="275"/>
      <c r="K194" s="229"/>
      <c r="L194" s="276"/>
      <c r="M194" s="275"/>
      <c r="N194" s="229"/>
      <c r="O194" s="276"/>
      <c r="P194" s="275"/>
      <c r="Q194" s="229"/>
      <c r="R194" s="276"/>
      <c r="S194" s="275"/>
      <c r="T194" s="229"/>
      <c r="U194" s="276"/>
      <c r="V194" s="275"/>
      <c r="W194" s="229"/>
      <c r="X194" s="276"/>
      <c r="Y194" s="275"/>
      <c r="Z194" s="229"/>
      <c r="AA194" s="276"/>
      <c r="AB194" s="275"/>
      <c r="AC194" s="229"/>
      <c r="AD194" s="276"/>
      <c r="AG194">
        <f t="shared" si="6"/>
        <v>0</v>
      </c>
      <c r="AH194">
        <f t="shared" si="7"/>
        <v>0</v>
      </c>
      <c r="AI194">
        <f t="shared" si="8"/>
        <v>0</v>
      </c>
      <c r="AJ194">
        <f t="shared" si="9"/>
        <v>0</v>
      </c>
      <c r="AK194">
        <f t="shared" si="10"/>
        <v>0</v>
      </c>
    </row>
    <row r="195" spans="1:37" ht="15">
      <c r="A195" s="65"/>
      <c r="B195" s="14"/>
      <c r="C195" s="17" t="s">
        <v>58</v>
      </c>
      <c r="D195" s="272" t="str">
        <f t="shared" si="5"/>
        <v/>
      </c>
      <c r="E195" s="273"/>
      <c r="F195" s="274"/>
      <c r="G195" s="275"/>
      <c r="H195" s="229"/>
      <c r="I195" s="276"/>
      <c r="J195" s="275"/>
      <c r="K195" s="229"/>
      <c r="L195" s="276"/>
      <c r="M195" s="275"/>
      <c r="N195" s="229"/>
      <c r="O195" s="276"/>
      <c r="P195" s="275"/>
      <c r="Q195" s="229"/>
      <c r="R195" s="276"/>
      <c r="S195" s="275"/>
      <c r="T195" s="229"/>
      <c r="U195" s="276"/>
      <c r="V195" s="275"/>
      <c r="W195" s="229"/>
      <c r="X195" s="276"/>
      <c r="Y195" s="275"/>
      <c r="Z195" s="229"/>
      <c r="AA195" s="276"/>
      <c r="AB195" s="275"/>
      <c r="AC195" s="229"/>
      <c r="AD195" s="276"/>
      <c r="AG195">
        <f t="shared" si="6"/>
        <v>0</v>
      </c>
      <c r="AH195">
        <f t="shared" si="7"/>
        <v>0</v>
      </c>
      <c r="AI195">
        <f t="shared" si="8"/>
        <v>0</v>
      </c>
      <c r="AJ195">
        <f t="shared" si="9"/>
        <v>0</v>
      </c>
      <c r="AK195">
        <f t="shared" si="10"/>
        <v>0</v>
      </c>
    </row>
    <row r="196" spans="1:37" ht="15">
      <c r="A196" s="65"/>
      <c r="B196" s="14"/>
      <c r="C196" s="17" t="s">
        <v>59</v>
      </c>
      <c r="D196" s="272" t="str">
        <f t="shared" si="5"/>
        <v/>
      </c>
      <c r="E196" s="273"/>
      <c r="F196" s="274"/>
      <c r="G196" s="275"/>
      <c r="H196" s="229"/>
      <c r="I196" s="276"/>
      <c r="J196" s="275"/>
      <c r="K196" s="229"/>
      <c r="L196" s="276"/>
      <c r="M196" s="275"/>
      <c r="N196" s="229"/>
      <c r="O196" s="276"/>
      <c r="P196" s="275"/>
      <c r="Q196" s="229"/>
      <c r="R196" s="276"/>
      <c r="S196" s="275"/>
      <c r="T196" s="229"/>
      <c r="U196" s="276"/>
      <c r="V196" s="275"/>
      <c r="W196" s="229"/>
      <c r="X196" s="276"/>
      <c r="Y196" s="275"/>
      <c r="Z196" s="229"/>
      <c r="AA196" s="276"/>
      <c r="AB196" s="275"/>
      <c r="AC196" s="229"/>
      <c r="AD196" s="276"/>
      <c r="AG196">
        <f t="shared" si="6"/>
        <v>0</v>
      </c>
      <c r="AH196">
        <f t="shared" si="7"/>
        <v>0</v>
      </c>
      <c r="AI196">
        <f t="shared" si="8"/>
        <v>0</v>
      </c>
      <c r="AJ196">
        <f t="shared" si="9"/>
        <v>0</v>
      </c>
      <c r="AK196">
        <f t="shared" si="10"/>
        <v>0</v>
      </c>
    </row>
    <row r="197" spans="1:37" ht="15">
      <c r="A197" s="65"/>
      <c r="B197" s="14"/>
      <c r="C197" s="17" t="s">
        <v>60</v>
      </c>
      <c r="D197" s="272" t="str">
        <f t="shared" si="5"/>
        <v/>
      </c>
      <c r="E197" s="273"/>
      <c r="F197" s="274"/>
      <c r="G197" s="275"/>
      <c r="H197" s="229"/>
      <c r="I197" s="276"/>
      <c r="J197" s="275"/>
      <c r="K197" s="229"/>
      <c r="L197" s="276"/>
      <c r="M197" s="275"/>
      <c r="N197" s="229"/>
      <c r="O197" s="276"/>
      <c r="P197" s="275"/>
      <c r="Q197" s="229"/>
      <c r="R197" s="276"/>
      <c r="S197" s="275"/>
      <c r="T197" s="229"/>
      <c r="U197" s="276"/>
      <c r="V197" s="275"/>
      <c r="W197" s="229"/>
      <c r="X197" s="276"/>
      <c r="Y197" s="275"/>
      <c r="Z197" s="229"/>
      <c r="AA197" s="276"/>
      <c r="AB197" s="275"/>
      <c r="AC197" s="229"/>
      <c r="AD197" s="276"/>
      <c r="AG197">
        <f t="shared" si="6"/>
        <v>0</v>
      </c>
      <c r="AH197">
        <f t="shared" si="7"/>
        <v>0</v>
      </c>
      <c r="AI197">
        <f t="shared" si="8"/>
        <v>0</v>
      </c>
      <c r="AJ197">
        <f t="shared" si="9"/>
        <v>0</v>
      </c>
      <c r="AK197">
        <f t="shared" si="10"/>
        <v>0</v>
      </c>
    </row>
    <row r="198" spans="1:37" ht="15">
      <c r="A198" s="65"/>
      <c r="B198" s="14"/>
      <c r="C198" s="17" t="s">
        <v>61</v>
      </c>
      <c r="D198" s="272" t="str">
        <f t="shared" si="5"/>
        <v/>
      </c>
      <c r="E198" s="273"/>
      <c r="F198" s="274"/>
      <c r="G198" s="275"/>
      <c r="H198" s="229"/>
      <c r="I198" s="276"/>
      <c r="J198" s="275"/>
      <c r="K198" s="229"/>
      <c r="L198" s="276"/>
      <c r="M198" s="275"/>
      <c r="N198" s="229"/>
      <c r="O198" s="276"/>
      <c r="P198" s="275"/>
      <c r="Q198" s="229"/>
      <c r="R198" s="276"/>
      <c r="S198" s="275"/>
      <c r="T198" s="229"/>
      <c r="U198" s="276"/>
      <c r="V198" s="275"/>
      <c r="W198" s="229"/>
      <c r="X198" s="276"/>
      <c r="Y198" s="275"/>
      <c r="Z198" s="229"/>
      <c r="AA198" s="276"/>
      <c r="AB198" s="275"/>
      <c r="AC198" s="229"/>
      <c r="AD198" s="276"/>
      <c r="AG198">
        <f t="shared" si="6"/>
        <v>0</v>
      </c>
      <c r="AH198">
        <f t="shared" si="7"/>
        <v>0</v>
      </c>
      <c r="AI198">
        <f t="shared" si="8"/>
        <v>0</v>
      </c>
      <c r="AJ198">
        <f t="shared" si="9"/>
        <v>0</v>
      </c>
      <c r="AK198">
        <f t="shared" si="10"/>
        <v>0</v>
      </c>
    </row>
    <row r="199" spans="1:37" ht="15">
      <c r="A199" s="65"/>
      <c r="B199" s="14"/>
      <c r="C199" s="17" t="s">
        <v>62</v>
      </c>
      <c r="D199" s="272" t="str">
        <f t="shared" si="5"/>
        <v/>
      </c>
      <c r="E199" s="273"/>
      <c r="F199" s="274"/>
      <c r="G199" s="275"/>
      <c r="H199" s="229"/>
      <c r="I199" s="276"/>
      <c r="J199" s="275"/>
      <c r="K199" s="229"/>
      <c r="L199" s="276"/>
      <c r="M199" s="275"/>
      <c r="N199" s="229"/>
      <c r="O199" s="276"/>
      <c r="P199" s="275"/>
      <c r="Q199" s="229"/>
      <c r="R199" s="276"/>
      <c r="S199" s="275"/>
      <c r="T199" s="229"/>
      <c r="U199" s="276"/>
      <c r="V199" s="275"/>
      <c r="W199" s="229"/>
      <c r="X199" s="276"/>
      <c r="Y199" s="275"/>
      <c r="Z199" s="229"/>
      <c r="AA199" s="276"/>
      <c r="AB199" s="275"/>
      <c r="AC199" s="229"/>
      <c r="AD199" s="276"/>
      <c r="AG199">
        <f t="shared" si="6"/>
        <v>0</v>
      </c>
      <c r="AH199">
        <f t="shared" si="7"/>
        <v>0</v>
      </c>
      <c r="AI199">
        <f t="shared" si="8"/>
        <v>0</v>
      </c>
      <c r="AJ199">
        <f t="shared" si="9"/>
        <v>0</v>
      </c>
      <c r="AK199">
        <f t="shared" si="10"/>
        <v>0</v>
      </c>
    </row>
    <row r="200" spans="1:37" ht="15">
      <c r="A200" s="65"/>
      <c r="B200" s="14"/>
      <c r="C200" s="17" t="s">
        <v>63</v>
      </c>
      <c r="D200" s="272" t="str">
        <f t="shared" si="5"/>
        <v/>
      </c>
      <c r="E200" s="273"/>
      <c r="F200" s="274"/>
      <c r="G200" s="275"/>
      <c r="H200" s="229"/>
      <c r="I200" s="276"/>
      <c r="J200" s="275"/>
      <c r="K200" s="229"/>
      <c r="L200" s="276"/>
      <c r="M200" s="275"/>
      <c r="N200" s="229"/>
      <c r="O200" s="276"/>
      <c r="P200" s="275"/>
      <c r="Q200" s="229"/>
      <c r="R200" s="276"/>
      <c r="S200" s="275"/>
      <c r="T200" s="229"/>
      <c r="U200" s="276"/>
      <c r="V200" s="275"/>
      <c r="W200" s="229"/>
      <c r="X200" s="276"/>
      <c r="Y200" s="275"/>
      <c r="Z200" s="229"/>
      <c r="AA200" s="276"/>
      <c r="AB200" s="275"/>
      <c r="AC200" s="229"/>
      <c r="AD200" s="276"/>
      <c r="AG200">
        <f t="shared" si="6"/>
        <v>0</v>
      </c>
      <c r="AH200">
        <f t="shared" si="7"/>
        <v>0</v>
      </c>
      <c r="AI200">
        <f t="shared" si="8"/>
        <v>0</v>
      </c>
      <c r="AJ200">
        <f t="shared" si="9"/>
        <v>0</v>
      </c>
      <c r="AK200">
        <f t="shared" si="10"/>
        <v>0</v>
      </c>
    </row>
    <row r="201" spans="1:37" ht="15">
      <c r="A201" s="65"/>
      <c r="B201" s="14"/>
      <c r="C201" s="17" t="s">
        <v>64</v>
      </c>
      <c r="D201" s="272" t="str">
        <f t="shared" si="5"/>
        <v/>
      </c>
      <c r="E201" s="273"/>
      <c r="F201" s="274"/>
      <c r="G201" s="275"/>
      <c r="H201" s="229"/>
      <c r="I201" s="276"/>
      <c r="J201" s="275"/>
      <c r="K201" s="229"/>
      <c r="L201" s="276"/>
      <c r="M201" s="275"/>
      <c r="N201" s="229"/>
      <c r="O201" s="276"/>
      <c r="P201" s="275"/>
      <c r="Q201" s="229"/>
      <c r="R201" s="276"/>
      <c r="S201" s="275"/>
      <c r="T201" s="229"/>
      <c r="U201" s="276"/>
      <c r="V201" s="275"/>
      <c r="W201" s="229"/>
      <c r="X201" s="276"/>
      <c r="Y201" s="275"/>
      <c r="Z201" s="229"/>
      <c r="AA201" s="276"/>
      <c r="AB201" s="275"/>
      <c r="AC201" s="229"/>
      <c r="AD201" s="276"/>
      <c r="AG201">
        <f t="shared" si="6"/>
        <v>0</v>
      </c>
      <c r="AH201">
        <f t="shared" si="7"/>
        <v>0</v>
      </c>
      <c r="AI201">
        <f t="shared" si="8"/>
        <v>0</v>
      </c>
      <c r="AJ201">
        <f t="shared" si="9"/>
        <v>0</v>
      </c>
      <c r="AK201">
        <f t="shared" si="10"/>
        <v>0</v>
      </c>
    </row>
    <row r="202" spans="1:37" ht="15">
      <c r="A202" s="65"/>
      <c r="B202" s="14"/>
      <c r="C202" s="17" t="s">
        <v>65</v>
      </c>
      <c r="D202" s="272" t="str">
        <f t="shared" si="5"/>
        <v/>
      </c>
      <c r="E202" s="273"/>
      <c r="F202" s="274"/>
      <c r="G202" s="275"/>
      <c r="H202" s="229"/>
      <c r="I202" s="276"/>
      <c r="J202" s="275"/>
      <c r="K202" s="229"/>
      <c r="L202" s="276"/>
      <c r="M202" s="275"/>
      <c r="N202" s="229"/>
      <c r="O202" s="276"/>
      <c r="P202" s="275"/>
      <c r="Q202" s="229"/>
      <c r="R202" s="276"/>
      <c r="S202" s="275"/>
      <c r="T202" s="229"/>
      <c r="U202" s="276"/>
      <c r="V202" s="275"/>
      <c r="W202" s="229"/>
      <c r="X202" s="276"/>
      <c r="Y202" s="275"/>
      <c r="Z202" s="229"/>
      <c r="AA202" s="276"/>
      <c r="AB202" s="275"/>
      <c r="AC202" s="229"/>
      <c r="AD202" s="276"/>
      <c r="AG202">
        <f t="shared" si="6"/>
        <v>0</v>
      </c>
      <c r="AH202">
        <f t="shared" si="7"/>
        <v>0</v>
      </c>
      <c r="AI202">
        <f t="shared" si="8"/>
        <v>0</v>
      </c>
      <c r="AJ202">
        <f t="shared" si="9"/>
        <v>0</v>
      </c>
      <c r="AK202">
        <f t="shared" si="10"/>
        <v>0</v>
      </c>
    </row>
    <row r="203" spans="1:37" ht="15">
      <c r="A203" s="65"/>
      <c r="B203" s="14"/>
      <c r="C203" s="17" t="s">
        <v>66</v>
      </c>
      <c r="D203" s="272" t="str">
        <f t="shared" si="5"/>
        <v/>
      </c>
      <c r="E203" s="273"/>
      <c r="F203" s="274"/>
      <c r="G203" s="275"/>
      <c r="H203" s="229"/>
      <c r="I203" s="276"/>
      <c r="J203" s="275"/>
      <c r="K203" s="229"/>
      <c r="L203" s="276"/>
      <c r="M203" s="275"/>
      <c r="N203" s="229"/>
      <c r="O203" s="276"/>
      <c r="P203" s="275"/>
      <c r="Q203" s="229"/>
      <c r="R203" s="276"/>
      <c r="S203" s="275"/>
      <c r="T203" s="229"/>
      <c r="U203" s="276"/>
      <c r="V203" s="275"/>
      <c r="W203" s="229"/>
      <c r="X203" s="276"/>
      <c r="Y203" s="275"/>
      <c r="Z203" s="229"/>
      <c r="AA203" s="276"/>
      <c r="AB203" s="275"/>
      <c r="AC203" s="229"/>
      <c r="AD203" s="276"/>
      <c r="AG203">
        <f t="shared" si="6"/>
        <v>0</v>
      </c>
      <c r="AH203">
        <f t="shared" si="7"/>
        <v>0</v>
      </c>
      <c r="AI203">
        <f t="shared" si="8"/>
        <v>0</v>
      </c>
      <c r="AJ203">
        <f t="shared" si="9"/>
        <v>0</v>
      </c>
      <c r="AK203">
        <f t="shared" si="10"/>
        <v>0</v>
      </c>
    </row>
    <row r="204" spans="1:37" ht="15">
      <c r="A204" s="65"/>
      <c r="B204" s="14"/>
      <c r="C204" s="17" t="s">
        <v>67</v>
      </c>
      <c r="D204" s="272" t="str">
        <f t="shared" si="5"/>
        <v/>
      </c>
      <c r="E204" s="273"/>
      <c r="F204" s="274"/>
      <c r="G204" s="275"/>
      <c r="H204" s="229"/>
      <c r="I204" s="276"/>
      <c r="J204" s="275"/>
      <c r="K204" s="229"/>
      <c r="L204" s="276"/>
      <c r="M204" s="275"/>
      <c r="N204" s="229"/>
      <c r="O204" s="276"/>
      <c r="P204" s="275"/>
      <c r="Q204" s="229"/>
      <c r="R204" s="276"/>
      <c r="S204" s="275"/>
      <c r="T204" s="229"/>
      <c r="U204" s="276"/>
      <c r="V204" s="275"/>
      <c r="W204" s="229"/>
      <c r="X204" s="276"/>
      <c r="Y204" s="275"/>
      <c r="Z204" s="229"/>
      <c r="AA204" s="276"/>
      <c r="AB204" s="275"/>
      <c r="AC204" s="229"/>
      <c r="AD204" s="276"/>
      <c r="AG204">
        <f t="shared" si="6"/>
        <v>0</v>
      </c>
      <c r="AH204">
        <f t="shared" si="7"/>
        <v>0</v>
      </c>
      <c r="AI204">
        <f t="shared" si="8"/>
        <v>0</v>
      </c>
      <c r="AJ204">
        <f t="shared" si="9"/>
        <v>0</v>
      </c>
      <c r="AK204">
        <f t="shared" si="10"/>
        <v>0</v>
      </c>
    </row>
    <row r="205" spans="1:37" ht="15">
      <c r="A205" s="65"/>
      <c r="B205" s="14"/>
      <c r="C205" s="17" t="s">
        <v>68</v>
      </c>
      <c r="D205" s="272" t="str">
        <f t="shared" si="5"/>
        <v/>
      </c>
      <c r="E205" s="273"/>
      <c r="F205" s="274"/>
      <c r="G205" s="275"/>
      <c r="H205" s="229"/>
      <c r="I205" s="276"/>
      <c r="J205" s="275"/>
      <c r="K205" s="229"/>
      <c r="L205" s="276"/>
      <c r="M205" s="275"/>
      <c r="N205" s="229"/>
      <c r="O205" s="276"/>
      <c r="P205" s="275"/>
      <c r="Q205" s="229"/>
      <c r="R205" s="276"/>
      <c r="S205" s="275"/>
      <c r="T205" s="229"/>
      <c r="U205" s="276"/>
      <c r="V205" s="275"/>
      <c r="W205" s="229"/>
      <c r="X205" s="276"/>
      <c r="Y205" s="275"/>
      <c r="Z205" s="229"/>
      <c r="AA205" s="276"/>
      <c r="AB205" s="275"/>
      <c r="AC205" s="229"/>
      <c r="AD205" s="276"/>
      <c r="AG205">
        <f t="shared" si="6"/>
        <v>0</v>
      </c>
      <c r="AH205">
        <f t="shared" si="7"/>
        <v>0</v>
      </c>
      <c r="AI205">
        <f t="shared" si="8"/>
        <v>0</v>
      </c>
      <c r="AJ205">
        <f t="shared" si="9"/>
        <v>0</v>
      </c>
      <c r="AK205">
        <f t="shared" si="10"/>
        <v>0</v>
      </c>
    </row>
    <row r="206" spans="1:37" ht="15">
      <c r="A206" s="65"/>
      <c r="B206" s="14"/>
      <c r="C206" s="17" t="s">
        <v>69</v>
      </c>
      <c r="D206" s="272" t="str">
        <f t="shared" si="5"/>
        <v/>
      </c>
      <c r="E206" s="273"/>
      <c r="F206" s="274"/>
      <c r="G206" s="275"/>
      <c r="H206" s="229"/>
      <c r="I206" s="276"/>
      <c r="J206" s="275"/>
      <c r="K206" s="229"/>
      <c r="L206" s="276"/>
      <c r="M206" s="275"/>
      <c r="N206" s="229"/>
      <c r="O206" s="276"/>
      <c r="P206" s="275"/>
      <c r="Q206" s="229"/>
      <c r="R206" s="276"/>
      <c r="S206" s="275"/>
      <c r="T206" s="229"/>
      <c r="U206" s="276"/>
      <c r="V206" s="275"/>
      <c r="W206" s="229"/>
      <c r="X206" s="276"/>
      <c r="Y206" s="275"/>
      <c r="Z206" s="229"/>
      <c r="AA206" s="276"/>
      <c r="AB206" s="275"/>
      <c r="AC206" s="229"/>
      <c r="AD206" s="276"/>
      <c r="AG206">
        <f t="shared" si="6"/>
        <v>0</v>
      </c>
      <c r="AH206">
        <f t="shared" si="7"/>
        <v>0</v>
      </c>
      <c r="AI206">
        <f t="shared" si="8"/>
        <v>0</v>
      </c>
      <c r="AJ206">
        <f t="shared" si="9"/>
        <v>0</v>
      </c>
      <c r="AK206">
        <f t="shared" si="10"/>
        <v>0</v>
      </c>
    </row>
    <row r="207" spans="1:37" ht="15">
      <c r="A207" s="65"/>
      <c r="B207" s="14"/>
      <c r="C207" s="17" t="s">
        <v>70</v>
      </c>
      <c r="D207" s="272" t="str">
        <f t="shared" si="5"/>
        <v/>
      </c>
      <c r="E207" s="273"/>
      <c r="F207" s="274"/>
      <c r="G207" s="275"/>
      <c r="H207" s="229"/>
      <c r="I207" s="276"/>
      <c r="J207" s="275"/>
      <c r="K207" s="229"/>
      <c r="L207" s="276"/>
      <c r="M207" s="275"/>
      <c r="N207" s="229"/>
      <c r="O207" s="276"/>
      <c r="P207" s="275"/>
      <c r="Q207" s="229"/>
      <c r="R207" s="276"/>
      <c r="S207" s="275"/>
      <c r="T207" s="229"/>
      <c r="U207" s="276"/>
      <c r="V207" s="275"/>
      <c r="W207" s="229"/>
      <c r="X207" s="276"/>
      <c r="Y207" s="275"/>
      <c r="Z207" s="229"/>
      <c r="AA207" s="276"/>
      <c r="AB207" s="275"/>
      <c r="AC207" s="229"/>
      <c r="AD207" s="276"/>
      <c r="AG207">
        <f t="shared" si="6"/>
        <v>0</v>
      </c>
      <c r="AH207">
        <f t="shared" si="7"/>
        <v>0</v>
      </c>
      <c r="AI207">
        <f t="shared" si="8"/>
        <v>0</v>
      </c>
      <c r="AJ207">
        <f t="shared" si="9"/>
        <v>0</v>
      </c>
      <c r="AK207">
        <f t="shared" si="10"/>
        <v>0</v>
      </c>
    </row>
    <row r="208" spans="1:37" ht="15">
      <c r="A208" s="65"/>
      <c r="B208" s="14"/>
      <c r="C208" s="17" t="s">
        <v>71</v>
      </c>
      <c r="D208" s="272" t="str">
        <f t="shared" si="5"/>
        <v/>
      </c>
      <c r="E208" s="273"/>
      <c r="F208" s="274"/>
      <c r="G208" s="275"/>
      <c r="H208" s="229"/>
      <c r="I208" s="276"/>
      <c r="J208" s="275"/>
      <c r="K208" s="229"/>
      <c r="L208" s="276"/>
      <c r="M208" s="275"/>
      <c r="N208" s="229"/>
      <c r="O208" s="276"/>
      <c r="P208" s="275"/>
      <c r="Q208" s="229"/>
      <c r="R208" s="276"/>
      <c r="S208" s="275"/>
      <c r="T208" s="229"/>
      <c r="U208" s="276"/>
      <c r="V208" s="275"/>
      <c r="W208" s="229"/>
      <c r="X208" s="276"/>
      <c r="Y208" s="275"/>
      <c r="Z208" s="229"/>
      <c r="AA208" s="276"/>
      <c r="AB208" s="275"/>
      <c r="AC208" s="229"/>
      <c r="AD208" s="276"/>
      <c r="AG208">
        <f t="shared" si="6"/>
        <v>0</v>
      </c>
      <c r="AH208">
        <f t="shared" si="7"/>
        <v>0</v>
      </c>
      <c r="AI208">
        <f t="shared" si="8"/>
        <v>0</v>
      </c>
      <c r="AJ208">
        <f t="shared" si="9"/>
        <v>0</v>
      </c>
      <c r="AK208">
        <f t="shared" si="10"/>
        <v>0</v>
      </c>
    </row>
    <row r="209" spans="1:37" ht="15">
      <c r="A209" s="65"/>
      <c r="B209" s="14"/>
      <c r="C209" s="17" t="s">
        <v>72</v>
      </c>
      <c r="D209" s="272" t="str">
        <f t="shared" si="5"/>
        <v/>
      </c>
      <c r="E209" s="273"/>
      <c r="F209" s="274"/>
      <c r="G209" s="275"/>
      <c r="H209" s="229"/>
      <c r="I209" s="276"/>
      <c r="J209" s="275"/>
      <c r="K209" s="229"/>
      <c r="L209" s="276"/>
      <c r="M209" s="275"/>
      <c r="N209" s="229"/>
      <c r="O209" s="276"/>
      <c r="P209" s="275"/>
      <c r="Q209" s="229"/>
      <c r="R209" s="276"/>
      <c r="S209" s="275"/>
      <c r="T209" s="229"/>
      <c r="U209" s="276"/>
      <c r="V209" s="275"/>
      <c r="W209" s="229"/>
      <c r="X209" s="276"/>
      <c r="Y209" s="275"/>
      <c r="Z209" s="229"/>
      <c r="AA209" s="276"/>
      <c r="AB209" s="275"/>
      <c r="AC209" s="229"/>
      <c r="AD209" s="276"/>
      <c r="AG209">
        <f t="shared" si="6"/>
        <v>0</v>
      </c>
      <c r="AH209">
        <f t="shared" si="7"/>
        <v>0</v>
      </c>
      <c r="AI209">
        <f t="shared" si="8"/>
        <v>0</v>
      </c>
      <c r="AJ209">
        <f t="shared" si="9"/>
        <v>0</v>
      </c>
      <c r="AK209">
        <f t="shared" si="10"/>
        <v>0</v>
      </c>
    </row>
    <row r="210" spans="1:37" ht="15">
      <c r="A210" s="65"/>
      <c r="B210" s="14"/>
      <c r="C210" s="17" t="s">
        <v>73</v>
      </c>
      <c r="D210" s="272" t="str">
        <f t="shared" si="5"/>
        <v/>
      </c>
      <c r="E210" s="273"/>
      <c r="F210" s="274"/>
      <c r="G210" s="275"/>
      <c r="H210" s="229"/>
      <c r="I210" s="276"/>
      <c r="J210" s="275"/>
      <c r="K210" s="229"/>
      <c r="L210" s="276"/>
      <c r="M210" s="275"/>
      <c r="N210" s="229"/>
      <c r="O210" s="276"/>
      <c r="P210" s="275"/>
      <c r="Q210" s="229"/>
      <c r="R210" s="276"/>
      <c r="S210" s="275"/>
      <c r="T210" s="229"/>
      <c r="U210" s="276"/>
      <c r="V210" s="275"/>
      <c r="W210" s="229"/>
      <c r="X210" s="276"/>
      <c r="Y210" s="275"/>
      <c r="Z210" s="229"/>
      <c r="AA210" s="276"/>
      <c r="AB210" s="275"/>
      <c r="AC210" s="229"/>
      <c r="AD210" s="276"/>
      <c r="AG210">
        <f t="shared" si="6"/>
        <v>0</v>
      </c>
      <c r="AH210">
        <f t="shared" si="7"/>
        <v>0</v>
      </c>
      <c r="AI210">
        <f t="shared" si="8"/>
        <v>0</v>
      </c>
      <c r="AJ210">
        <f t="shared" si="9"/>
        <v>0</v>
      </c>
      <c r="AK210">
        <f t="shared" si="10"/>
        <v>0</v>
      </c>
    </row>
    <row r="211" spans="1:37" ht="15">
      <c r="A211" s="65"/>
      <c r="B211" s="14"/>
      <c r="C211" s="17" t="s">
        <v>74</v>
      </c>
      <c r="D211" s="272" t="str">
        <f t="shared" si="5"/>
        <v/>
      </c>
      <c r="E211" s="273"/>
      <c r="F211" s="274"/>
      <c r="G211" s="275"/>
      <c r="H211" s="229"/>
      <c r="I211" s="276"/>
      <c r="J211" s="275"/>
      <c r="K211" s="229"/>
      <c r="L211" s="276"/>
      <c r="M211" s="275"/>
      <c r="N211" s="229"/>
      <c r="O211" s="276"/>
      <c r="P211" s="275"/>
      <c r="Q211" s="229"/>
      <c r="R211" s="276"/>
      <c r="S211" s="275"/>
      <c r="T211" s="229"/>
      <c r="U211" s="276"/>
      <c r="V211" s="275"/>
      <c r="W211" s="229"/>
      <c r="X211" s="276"/>
      <c r="Y211" s="275"/>
      <c r="Z211" s="229"/>
      <c r="AA211" s="276"/>
      <c r="AB211" s="275"/>
      <c r="AC211" s="229"/>
      <c r="AD211" s="276"/>
      <c r="AG211">
        <f t="shared" si="6"/>
        <v>0</v>
      </c>
      <c r="AH211">
        <f t="shared" si="7"/>
        <v>0</v>
      </c>
      <c r="AI211">
        <f t="shared" si="8"/>
        <v>0</v>
      </c>
      <c r="AJ211">
        <f t="shared" si="9"/>
        <v>0</v>
      </c>
      <c r="AK211">
        <f t="shared" si="10"/>
        <v>0</v>
      </c>
    </row>
    <row r="212" spans="1:37" ht="15">
      <c r="A212" s="65"/>
      <c r="B212" s="14"/>
      <c r="C212" s="17" t="s">
        <v>75</v>
      </c>
      <c r="D212" s="272" t="str">
        <f t="shared" si="5"/>
        <v/>
      </c>
      <c r="E212" s="273"/>
      <c r="F212" s="274"/>
      <c r="G212" s="275"/>
      <c r="H212" s="229"/>
      <c r="I212" s="276"/>
      <c r="J212" s="275"/>
      <c r="K212" s="229"/>
      <c r="L212" s="276"/>
      <c r="M212" s="275"/>
      <c r="N212" s="229"/>
      <c r="O212" s="276"/>
      <c r="P212" s="275"/>
      <c r="Q212" s="229"/>
      <c r="R212" s="276"/>
      <c r="S212" s="275"/>
      <c r="T212" s="229"/>
      <c r="U212" s="276"/>
      <c r="V212" s="275"/>
      <c r="W212" s="229"/>
      <c r="X212" s="276"/>
      <c r="Y212" s="275"/>
      <c r="Z212" s="229"/>
      <c r="AA212" s="276"/>
      <c r="AB212" s="275"/>
      <c r="AC212" s="229"/>
      <c r="AD212" s="276"/>
      <c r="AG212">
        <f t="shared" si="6"/>
        <v>0</v>
      </c>
      <c r="AH212">
        <f t="shared" si="7"/>
        <v>0</v>
      </c>
      <c r="AI212">
        <f t="shared" si="8"/>
        <v>0</v>
      </c>
      <c r="AJ212">
        <f t="shared" si="9"/>
        <v>0</v>
      </c>
      <c r="AK212">
        <f t="shared" si="10"/>
        <v>0</v>
      </c>
    </row>
    <row r="213" spans="1:37" ht="15">
      <c r="A213" s="65"/>
      <c r="B213" s="14"/>
      <c r="C213" s="17" t="s">
        <v>76</v>
      </c>
      <c r="D213" s="272" t="str">
        <f t="shared" si="5"/>
        <v/>
      </c>
      <c r="E213" s="273"/>
      <c r="F213" s="274"/>
      <c r="G213" s="275"/>
      <c r="H213" s="229"/>
      <c r="I213" s="276"/>
      <c r="J213" s="275"/>
      <c r="K213" s="229"/>
      <c r="L213" s="276"/>
      <c r="M213" s="275"/>
      <c r="N213" s="229"/>
      <c r="O213" s="276"/>
      <c r="P213" s="275"/>
      <c r="Q213" s="229"/>
      <c r="R213" s="276"/>
      <c r="S213" s="275"/>
      <c r="T213" s="229"/>
      <c r="U213" s="276"/>
      <c r="V213" s="275"/>
      <c r="W213" s="229"/>
      <c r="X213" s="276"/>
      <c r="Y213" s="275"/>
      <c r="Z213" s="229"/>
      <c r="AA213" s="276"/>
      <c r="AB213" s="275"/>
      <c r="AC213" s="229"/>
      <c r="AD213" s="276"/>
      <c r="AG213">
        <f t="shared" si="6"/>
        <v>0</v>
      </c>
      <c r="AH213">
        <f t="shared" si="7"/>
        <v>0</v>
      </c>
      <c r="AI213">
        <f t="shared" si="8"/>
        <v>0</v>
      </c>
      <c r="AJ213">
        <f t="shared" si="9"/>
        <v>0</v>
      </c>
      <c r="AK213">
        <f t="shared" si="10"/>
        <v>0</v>
      </c>
    </row>
    <row r="214" spans="1:37" ht="15">
      <c r="A214" s="65"/>
      <c r="B214" s="14"/>
      <c r="C214" s="17" t="s">
        <v>77</v>
      </c>
      <c r="D214" s="272" t="str">
        <f t="shared" si="5"/>
        <v/>
      </c>
      <c r="E214" s="273"/>
      <c r="F214" s="274"/>
      <c r="G214" s="275"/>
      <c r="H214" s="229"/>
      <c r="I214" s="276"/>
      <c r="J214" s="275"/>
      <c r="K214" s="229"/>
      <c r="L214" s="276"/>
      <c r="M214" s="275"/>
      <c r="N214" s="229"/>
      <c r="O214" s="276"/>
      <c r="P214" s="275"/>
      <c r="Q214" s="229"/>
      <c r="R214" s="276"/>
      <c r="S214" s="275"/>
      <c r="T214" s="229"/>
      <c r="U214" s="276"/>
      <c r="V214" s="275"/>
      <c r="W214" s="229"/>
      <c r="X214" s="276"/>
      <c r="Y214" s="275"/>
      <c r="Z214" s="229"/>
      <c r="AA214" s="276"/>
      <c r="AB214" s="275"/>
      <c r="AC214" s="229"/>
      <c r="AD214" s="276"/>
      <c r="AG214">
        <f t="shared" si="6"/>
        <v>0</v>
      </c>
      <c r="AH214">
        <f t="shared" si="7"/>
        <v>0</v>
      </c>
      <c r="AI214">
        <f t="shared" si="8"/>
        <v>0</v>
      </c>
      <c r="AJ214">
        <f t="shared" si="9"/>
        <v>0</v>
      </c>
      <c r="AK214">
        <f t="shared" si="10"/>
        <v>0</v>
      </c>
    </row>
    <row r="215" spans="1:37" ht="15">
      <c r="A215" s="65"/>
      <c r="B215" s="14"/>
      <c r="C215" s="17" t="s">
        <v>78</v>
      </c>
      <c r="D215" s="272" t="str">
        <f t="shared" si="5"/>
        <v/>
      </c>
      <c r="E215" s="273"/>
      <c r="F215" s="274"/>
      <c r="G215" s="275"/>
      <c r="H215" s="229"/>
      <c r="I215" s="276"/>
      <c r="J215" s="275"/>
      <c r="K215" s="229"/>
      <c r="L215" s="276"/>
      <c r="M215" s="275"/>
      <c r="N215" s="229"/>
      <c r="O215" s="276"/>
      <c r="P215" s="275"/>
      <c r="Q215" s="229"/>
      <c r="R215" s="276"/>
      <c r="S215" s="275"/>
      <c r="T215" s="229"/>
      <c r="U215" s="276"/>
      <c r="V215" s="275"/>
      <c r="W215" s="229"/>
      <c r="X215" s="276"/>
      <c r="Y215" s="275"/>
      <c r="Z215" s="229"/>
      <c r="AA215" s="276"/>
      <c r="AB215" s="275"/>
      <c r="AC215" s="229"/>
      <c r="AD215" s="276"/>
      <c r="AG215">
        <f t="shared" si="6"/>
        <v>0</v>
      </c>
      <c r="AH215">
        <f t="shared" si="7"/>
        <v>0</v>
      </c>
      <c r="AI215">
        <f t="shared" si="8"/>
        <v>0</v>
      </c>
      <c r="AJ215">
        <f t="shared" si="9"/>
        <v>0</v>
      </c>
      <c r="AK215">
        <f t="shared" si="10"/>
        <v>0</v>
      </c>
    </row>
    <row r="216" spans="1:37" ht="15">
      <c r="A216" s="65"/>
      <c r="B216" s="14"/>
      <c r="C216" s="17" t="s">
        <v>79</v>
      </c>
      <c r="D216" s="272" t="str">
        <f t="shared" si="5"/>
        <v/>
      </c>
      <c r="E216" s="273"/>
      <c r="F216" s="274"/>
      <c r="G216" s="275"/>
      <c r="H216" s="229"/>
      <c r="I216" s="276"/>
      <c r="J216" s="275"/>
      <c r="K216" s="229"/>
      <c r="L216" s="276"/>
      <c r="M216" s="275"/>
      <c r="N216" s="229"/>
      <c r="O216" s="276"/>
      <c r="P216" s="275"/>
      <c r="Q216" s="229"/>
      <c r="R216" s="276"/>
      <c r="S216" s="275"/>
      <c r="T216" s="229"/>
      <c r="U216" s="276"/>
      <c r="V216" s="275"/>
      <c r="W216" s="229"/>
      <c r="X216" s="276"/>
      <c r="Y216" s="275"/>
      <c r="Z216" s="229"/>
      <c r="AA216" s="276"/>
      <c r="AB216" s="275"/>
      <c r="AC216" s="229"/>
      <c r="AD216" s="276"/>
      <c r="AG216">
        <f t="shared" si="6"/>
        <v>0</v>
      </c>
      <c r="AH216">
        <f t="shared" si="7"/>
        <v>0</v>
      </c>
      <c r="AI216">
        <f t="shared" si="8"/>
        <v>0</v>
      </c>
      <c r="AJ216">
        <f t="shared" si="9"/>
        <v>0</v>
      </c>
      <c r="AK216">
        <f t="shared" si="10"/>
        <v>0</v>
      </c>
    </row>
    <row r="217" spans="1:37" ht="15">
      <c r="A217" s="65"/>
      <c r="B217" s="14"/>
      <c r="C217" s="17" t="s">
        <v>80</v>
      </c>
      <c r="D217" s="272" t="str">
        <f t="shared" si="5"/>
        <v/>
      </c>
      <c r="E217" s="273"/>
      <c r="F217" s="274"/>
      <c r="G217" s="275"/>
      <c r="H217" s="229"/>
      <c r="I217" s="276"/>
      <c r="J217" s="275"/>
      <c r="K217" s="229"/>
      <c r="L217" s="276"/>
      <c r="M217" s="275"/>
      <c r="N217" s="229"/>
      <c r="O217" s="276"/>
      <c r="P217" s="275"/>
      <c r="Q217" s="229"/>
      <c r="R217" s="276"/>
      <c r="S217" s="275"/>
      <c r="T217" s="229"/>
      <c r="U217" s="276"/>
      <c r="V217" s="275"/>
      <c r="W217" s="229"/>
      <c r="X217" s="276"/>
      <c r="Y217" s="275"/>
      <c r="Z217" s="229"/>
      <c r="AA217" s="276"/>
      <c r="AB217" s="275"/>
      <c r="AC217" s="229"/>
      <c r="AD217" s="276"/>
      <c r="AG217">
        <f t="shared" si="6"/>
        <v>0</v>
      </c>
      <c r="AH217">
        <f t="shared" si="7"/>
        <v>0</v>
      </c>
      <c r="AI217">
        <f t="shared" si="8"/>
        <v>0</v>
      </c>
      <c r="AJ217">
        <f t="shared" si="9"/>
        <v>0</v>
      </c>
      <c r="AK217">
        <f t="shared" si="10"/>
        <v>0</v>
      </c>
    </row>
    <row r="218" spans="1:37" ht="15">
      <c r="A218" s="65"/>
      <c r="B218" s="14"/>
      <c r="C218" s="17" t="s">
        <v>81</v>
      </c>
      <c r="D218" s="272" t="str">
        <f t="shared" si="5"/>
        <v/>
      </c>
      <c r="E218" s="273"/>
      <c r="F218" s="274"/>
      <c r="G218" s="275"/>
      <c r="H218" s="229"/>
      <c r="I218" s="276"/>
      <c r="J218" s="275"/>
      <c r="K218" s="229"/>
      <c r="L218" s="276"/>
      <c r="M218" s="275"/>
      <c r="N218" s="229"/>
      <c r="O218" s="276"/>
      <c r="P218" s="275"/>
      <c r="Q218" s="229"/>
      <c r="R218" s="276"/>
      <c r="S218" s="275"/>
      <c r="T218" s="229"/>
      <c r="U218" s="276"/>
      <c r="V218" s="275"/>
      <c r="W218" s="229"/>
      <c r="X218" s="276"/>
      <c r="Y218" s="275"/>
      <c r="Z218" s="229"/>
      <c r="AA218" s="276"/>
      <c r="AB218" s="275"/>
      <c r="AC218" s="229"/>
      <c r="AD218" s="276"/>
      <c r="AG218">
        <f t="shared" si="6"/>
        <v>0</v>
      </c>
      <c r="AH218">
        <f t="shared" si="7"/>
        <v>0</v>
      </c>
      <c r="AI218">
        <f t="shared" si="8"/>
        <v>0</v>
      </c>
      <c r="AJ218">
        <f t="shared" si="9"/>
        <v>0</v>
      </c>
      <c r="AK218">
        <f t="shared" si="10"/>
        <v>0</v>
      </c>
    </row>
    <row r="219" spans="1:37" ht="15">
      <c r="A219" s="65"/>
      <c r="B219" s="14"/>
      <c r="C219" s="17" t="s">
        <v>82</v>
      </c>
      <c r="D219" s="272" t="str">
        <f t="shared" si="5"/>
        <v/>
      </c>
      <c r="E219" s="273"/>
      <c r="F219" s="274"/>
      <c r="G219" s="275"/>
      <c r="H219" s="229"/>
      <c r="I219" s="276"/>
      <c r="J219" s="275"/>
      <c r="K219" s="229"/>
      <c r="L219" s="276"/>
      <c r="M219" s="275"/>
      <c r="N219" s="229"/>
      <c r="O219" s="276"/>
      <c r="P219" s="275"/>
      <c r="Q219" s="229"/>
      <c r="R219" s="276"/>
      <c r="S219" s="275"/>
      <c r="T219" s="229"/>
      <c r="U219" s="276"/>
      <c r="V219" s="275"/>
      <c r="W219" s="229"/>
      <c r="X219" s="276"/>
      <c r="Y219" s="275"/>
      <c r="Z219" s="229"/>
      <c r="AA219" s="276"/>
      <c r="AB219" s="275"/>
      <c r="AC219" s="229"/>
      <c r="AD219" s="276"/>
      <c r="AG219">
        <f t="shared" si="6"/>
        <v>0</v>
      </c>
      <c r="AH219">
        <f t="shared" si="7"/>
        <v>0</v>
      </c>
      <c r="AI219">
        <f t="shared" si="8"/>
        <v>0</v>
      </c>
      <c r="AJ219">
        <f t="shared" si="9"/>
        <v>0</v>
      </c>
      <c r="AK219">
        <f t="shared" si="10"/>
        <v>0</v>
      </c>
    </row>
    <row r="220" spans="1:37" ht="15">
      <c r="A220" s="65"/>
      <c r="B220" s="14"/>
      <c r="C220" s="17" t="s">
        <v>83</v>
      </c>
      <c r="D220" s="272" t="str">
        <f t="shared" ref="D220:D251" si="11">IF($D64="","",$D64)</f>
        <v/>
      </c>
      <c r="E220" s="273"/>
      <c r="F220" s="274"/>
      <c r="G220" s="275"/>
      <c r="H220" s="229"/>
      <c r="I220" s="276"/>
      <c r="J220" s="275"/>
      <c r="K220" s="229"/>
      <c r="L220" s="276"/>
      <c r="M220" s="275"/>
      <c r="N220" s="229"/>
      <c r="O220" s="276"/>
      <c r="P220" s="275"/>
      <c r="Q220" s="229"/>
      <c r="R220" s="276"/>
      <c r="S220" s="275"/>
      <c r="T220" s="229"/>
      <c r="U220" s="276"/>
      <c r="V220" s="275"/>
      <c r="W220" s="229"/>
      <c r="X220" s="276"/>
      <c r="Y220" s="275"/>
      <c r="Z220" s="229"/>
      <c r="AA220" s="276"/>
      <c r="AB220" s="275"/>
      <c r="AC220" s="229"/>
      <c r="AD220" s="276"/>
      <c r="AG220">
        <f t="shared" si="6"/>
        <v>0</v>
      </c>
      <c r="AH220">
        <f t="shared" si="7"/>
        <v>0</v>
      </c>
      <c r="AI220">
        <f t="shared" si="8"/>
        <v>0</v>
      </c>
      <c r="AJ220">
        <f t="shared" si="9"/>
        <v>0</v>
      </c>
      <c r="AK220">
        <f t="shared" si="10"/>
        <v>0</v>
      </c>
    </row>
    <row r="221" spans="1:37" ht="15">
      <c r="A221" s="65"/>
      <c r="B221" s="14"/>
      <c r="C221" s="17" t="s">
        <v>84</v>
      </c>
      <c r="D221" s="272" t="str">
        <f t="shared" si="11"/>
        <v/>
      </c>
      <c r="E221" s="273"/>
      <c r="F221" s="274"/>
      <c r="G221" s="275"/>
      <c r="H221" s="229"/>
      <c r="I221" s="276"/>
      <c r="J221" s="275"/>
      <c r="K221" s="229"/>
      <c r="L221" s="276"/>
      <c r="M221" s="275"/>
      <c r="N221" s="229"/>
      <c r="O221" s="276"/>
      <c r="P221" s="275"/>
      <c r="Q221" s="229"/>
      <c r="R221" s="276"/>
      <c r="S221" s="275"/>
      <c r="T221" s="229"/>
      <c r="U221" s="276"/>
      <c r="V221" s="275"/>
      <c r="W221" s="229"/>
      <c r="X221" s="276"/>
      <c r="Y221" s="275"/>
      <c r="Z221" s="229"/>
      <c r="AA221" s="276"/>
      <c r="AB221" s="275"/>
      <c r="AC221" s="229"/>
      <c r="AD221" s="276"/>
      <c r="AG221">
        <f t="shared" si="6"/>
        <v>0</v>
      </c>
      <c r="AH221">
        <f t="shared" si="7"/>
        <v>0</v>
      </c>
      <c r="AI221">
        <f t="shared" si="8"/>
        <v>0</v>
      </c>
      <c r="AJ221">
        <f t="shared" si="9"/>
        <v>0</v>
      </c>
      <c r="AK221">
        <f t="shared" si="10"/>
        <v>0</v>
      </c>
    </row>
    <row r="222" spans="1:37" ht="15">
      <c r="A222" s="65"/>
      <c r="B222" s="14"/>
      <c r="C222" s="17" t="s">
        <v>85</v>
      </c>
      <c r="D222" s="272" t="str">
        <f t="shared" si="11"/>
        <v/>
      </c>
      <c r="E222" s="273"/>
      <c r="F222" s="274"/>
      <c r="G222" s="275"/>
      <c r="H222" s="229"/>
      <c r="I222" s="276"/>
      <c r="J222" s="275"/>
      <c r="K222" s="229"/>
      <c r="L222" s="276"/>
      <c r="M222" s="275"/>
      <c r="N222" s="229"/>
      <c r="O222" s="276"/>
      <c r="P222" s="275"/>
      <c r="Q222" s="229"/>
      <c r="R222" s="276"/>
      <c r="S222" s="275"/>
      <c r="T222" s="229"/>
      <c r="U222" s="276"/>
      <c r="V222" s="275"/>
      <c r="W222" s="229"/>
      <c r="X222" s="276"/>
      <c r="Y222" s="275"/>
      <c r="Z222" s="229"/>
      <c r="AA222" s="276"/>
      <c r="AB222" s="275"/>
      <c r="AC222" s="229"/>
      <c r="AD222" s="276"/>
      <c r="AG222">
        <f t="shared" si="6"/>
        <v>0</v>
      </c>
      <c r="AH222">
        <f t="shared" si="7"/>
        <v>0</v>
      </c>
      <c r="AI222">
        <f t="shared" si="8"/>
        <v>0</v>
      </c>
      <c r="AJ222">
        <f t="shared" si="9"/>
        <v>0</v>
      </c>
      <c r="AK222">
        <f t="shared" si="10"/>
        <v>0</v>
      </c>
    </row>
    <row r="223" spans="1:37" ht="15">
      <c r="A223" s="65"/>
      <c r="B223" s="14"/>
      <c r="C223" s="17" t="s">
        <v>86</v>
      </c>
      <c r="D223" s="272" t="str">
        <f t="shared" si="11"/>
        <v/>
      </c>
      <c r="E223" s="273"/>
      <c r="F223" s="274"/>
      <c r="G223" s="275"/>
      <c r="H223" s="229"/>
      <c r="I223" s="276"/>
      <c r="J223" s="275"/>
      <c r="K223" s="229"/>
      <c r="L223" s="276"/>
      <c r="M223" s="275"/>
      <c r="N223" s="229"/>
      <c r="O223" s="276"/>
      <c r="P223" s="275"/>
      <c r="Q223" s="229"/>
      <c r="R223" s="276"/>
      <c r="S223" s="275"/>
      <c r="T223" s="229"/>
      <c r="U223" s="276"/>
      <c r="V223" s="275"/>
      <c r="W223" s="229"/>
      <c r="X223" s="276"/>
      <c r="Y223" s="275"/>
      <c r="Z223" s="229"/>
      <c r="AA223" s="276"/>
      <c r="AB223" s="275"/>
      <c r="AC223" s="229"/>
      <c r="AD223" s="276"/>
      <c r="AG223">
        <f t="shared" si="6"/>
        <v>0</v>
      </c>
      <c r="AH223">
        <f t="shared" si="7"/>
        <v>0</v>
      </c>
      <c r="AI223">
        <f t="shared" si="8"/>
        <v>0</v>
      </c>
      <c r="AJ223">
        <f t="shared" si="9"/>
        <v>0</v>
      </c>
      <c r="AK223">
        <f t="shared" si="10"/>
        <v>0</v>
      </c>
    </row>
    <row r="224" spans="1:37" ht="15">
      <c r="A224" s="65"/>
      <c r="B224" s="14"/>
      <c r="C224" s="17" t="s">
        <v>87</v>
      </c>
      <c r="D224" s="272" t="str">
        <f t="shared" si="11"/>
        <v/>
      </c>
      <c r="E224" s="273"/>
      <c r="F224" s="274"/>
      <c r="G224" s="275"/>
      <c r="H224" s="229"/>
      <c r="I224" s="276"/>
      <c r="J224" s="275"/>
      <c r="K224" s="229"/>
      <c r="L224" s="276"/>
      <c r="M224" s="275"/>
      <c r="N224" s="229"/>
      <c r="O224" s="276"/>
      <c r="P224" s="275"/>
      <c r="Q224" s="229"/>
      <c r="R224" s="276"/>
      <c r="S224" s="275"/>
      <c r="T224" s="229"/>
      <c r="U224" s="276"/>
      <c r="V224" s="275"/>
      <c r="W224" s="229"/>
      <c r="X224" s="276"/>
      <c r="Y224" s="275"/>
      <c r="Z224" s="229"/>
      <c r="AA224" s="276"/>
      <c r="AB224" s="275"/>
      <c r="AC224" s="229"/>
      <c r="AD224" s="276"/>
      <c r="AG224">
        <f t="shared" si="6"/>
        <v>0</v>
      </c>
      <c r="AH224">
        <f t="shared" si="7"/>
        <v>0</v>
      </c>
      <c r="AI224">
        <f t="shared" si="8"/>
        <v>0</v>
      </c>
      <c r="AJ224">
        <f t="shared" si="9"/>
        <v>0</v>
      </c>
      <c r="AK224">
        <f t="shared" si="10"/>
        <v>0</v>
      </c>
    </row>
    <row r="225" spans="1:37" ht="15">
      <c r="A225" s="65"/>
      <c r="B225" s="14"/>
      <c r="C225" s="17" t="s">
        <v>88</v>
      </c>
      <c r="D225" s="272" t="str">
        <f t="shared" si="11"/>
        <v/>
      </c>
      <c r="E225" s="273"/>
      <c r="F225" s="274"/>
      <c r="G225" s="275"/>
      <c r="H225" s="229"/>
      <c r="I225" s="276"/>
      <c r="J225" s="275"/>
      <c r="K225" s="229"/>
      <c r="L225" s="276"/>
      <c r="M225" s="275"/>
      <c r="N225" s="229"/>
      <c r="O225" s="276"/>
      <c r="P225" s="275"/>
      <c r="Q225" s="229"/>
      <c r="R225" s="276"/>
      <c r="S225" s="275"/>
      <c r="T225" s="229"/>
      <c r="U225" s="276"/>
      <c r="V225" s="275"/>
      <c r="W225" s="229"/>
      <c r="X225" s="276"/>
      <c r="Y225" s="275"/>
      <c r="Z225" s="229"/>
      <c r="AA225" s="276"/>
      <c r="AB225" s="275"/>
      <c r="AC225" s="229"/>
      <c r="AD225" s="276"/>
      <c r="AG225">
        <f t="shared" si="6"/>
        <v>0</v>
      </c>
      <c r="AH225">
        <f t="shared" si="7"/>
        <v>0</v>
      </c>
      <c r="AI225">
        <f t="shared" si="8"/>
        <v>0</v>
      </c>
      <c r="AJ225">
        <f t="shared" si="9"/>
        <v>0</v>
      </c>
      <c r="AK225">
        <f t="shared" si="10"/>
        <v>0</v>
      </c>
    </row>
    <row r="226" spans="1:37" ht="15">
      <c r="A226" s="65"/>
      <c r="B226" s="14"/>
      <c r="C226" s="17" t="s">
        <v>89</v>
      </c>
      <c r="D226" s="272" t="str">
        <f t="shared" si="11"/>
        <v/>
      </c>
      <c r="E226" s="273"/>
      <c r="F226" s="274"/>
      <c r="G226" s="275"/>
      <c r="H226" s="229"/>
      <c r="I226" s="276"/>
      <c r="J226" s="275"/>
      <c r="K226" s="229"/>
      <c r="L226" s="276"/>
      <c r="M226" s="275"/>
      <c r="N226" s="229"/>
      <c r="O226" s="276"/>
      <c r="P226" s="275"/>
      <c r="Q226" s="229"/>
      <c r="R226" s="276"/>
      <c r="S226" s="275"/>
      <c r="T226" s="229"/>
      <c r="U226" s="276"/>
      <c r="V226" s="275"/>
      <c r="W226" s="229"/>
      <c r="X226" s="276"/>
      <c r="Y226" s="275"/>
      <c r="Z226" s="229"/>
      <c r="AA226" s="276"/>
      <c r="AB226" s="275"/>
      <c r="AC226" s="229"/>
      <c r="AD226" s="276"/>
      <c r="AG226">
        <f t="shared" si="6"/>
        <v>0</v>
      </c>
      <c r="AH226">
        <f t="shared" si="7"/>
        <v>0</v>
      </c>
      <c r="AI226">
        <f t="shared" si="8"/>
        <v>0</v>
      </c>
      <c r="AJ226">
        <f t="shared" si="9"/>
        <v>0</v>
      </c>
      <c r="AK226">
        <f t="shared" si="10"/>
        <v>0</v>
      </c>
    </row>
    <row r="227" spans="1:37" ht="15">
      <c r="A227" s="65"/>
      <c r="B227" s="14"/>
      <c r="C227" s="17" t="s">
        <v>90</v>
      </c>
      <c r="D227" s="272" t="str">
        <f t="shared" si="11"/>
        <v/>
      </c>
      <c r="E227" s="273"/>
      <c r="F227" s="274"/>
      <c r="G227" s="275"/>
      <c r="H227" s="229"/>
      <c r="I227" s="276"/>
      <c r="J227" s="275"/>
      <c r="K227" s="229"/>
      <c r="L227" s="276"/>
      <c r="M227" s="275"/>
      <c r="N227" s="229"/>
      <c r="O227" s="276"/>
      <c r="P227" s="275"/>
      <c r="Q227" s="229"/>
      <c r="R227" s="276"/>
      <c r="S227" s="275"/>
      <c r="T227" s="229"/>
      <c r="U227" s="276"/>
      <c r="V227" s="275"/>
      <c r="W227" s="229"/>
      <c r="X227" s="276"/>
      <c r="Y227" s="275"/>
      <c r="Z227" s="229"/>
      <c r="AA227" s="276"/>
      <c r="AB227" s="275"/>
      <c r="AC227" s="229"/>
      <c r="AD227" s="276"/>
      <c r="AG227">
        <f t="shared" si="6"/>
        <v>0</v>
      </c>
      <c r="AH227">
        <f t="shared" si="7"/>
        <v>0</v>
      </c>
      <c r="AI227">
        <f t="shared" si="8"/>
        <v>0</v>
      </c>
      <c r="AJ227">
        <f t="shared" si="9"/>
        <v>0</v>
      </c>
      <c r="AK227">
        <f t="shared" si="10"/>
        <v>0</v>
      </c>
    </row>
    <row r="228" spans="1:37" ht="15">
      <c r="A228" s="65"/>
      <c r="B228" s="14"/>
      <c r="C228" s="17" t="s">
        <v>91</v>
      </c>
      <c r="D228" s="272" t="str">
        <f t="shared" si="11"/>
        <v/>
      </c>
      <c r="E228" s="273"/>
      <c r="F228" s="274"/>
      <c r="G228" s="275"/>
      <c r="H228" s="229"/>
      <c r="I228" s="276"/>
      <c r="J228" s="275"/>
      <c r="K228" s="229"/>
      <c r="L228" s="276"/>
      <c r="M228" s="275"/>
      <c r="N228" s="229"/>
      <c r="O228" s="276"/>
      <c r="P228" s="275"/>
      <c r="Q228" s="229"/>
      <c r="R228" s="276"/>
      <c r="S228" s="275"/>
      <c r="T228" s="229"/>
      <c r="U228" s="276"/>
      <c r="V228" s="275"/>
      <c r="W228" s="229"/>
      <c r="X228" s="276"/>
      <c r="Y228" s="275"/>
      <c r="Z228" s="229"/>
      <c r="AA228" s="276"/>
      <c r="AB228" s="275"/>
      <c r="AC228" s="229"/>
      <c r="AD228" s="276"/>
      <c r="AG228">
        <f t="shared" si="6"/>
        <v>0</v>
      </c>
      <c r="AH228">
        <f t="shared" si="7"/>
        <v>0</v>
      </c>
      <c r="AI228">
        <f t="shared" si="8"/>
        <v>0</v>
      </c>
      <c r="AJ228">
        <f t="shared" si="9"/>
        <v>0</v>
      </c>
      <c r="AK228">
        <f t="shared" si="10"/>
        <v>0</v>
      </c>
    </row>
    <row r="229" spans="1:37" ht="15">
      <c r="A229" s="65"/>
      <c r="B229" s="14"/>
      <c r="C229" s="17" t="s">
        <v>92</v>
      </c>
      <c r="D229" s="272" t="str">
        <f t="shared" si="11"/>
        <v/>
      </c>
      <c r="E229" s="273"/>
      <c r="F229" s="274"/>
      <c r="G229" s="275"/>
      <c r="H229" s="229"/>
      <c r="I229" s="276"/>
      <c r="J229" s="275"/>
      <c r="K229" s="229"/>
      <c r="L229" s="276"/>
      <c r="M229" s="275"/>
      <c r="N229" s="229"/>
      <c r="O229" s="276"/>
      <c r="P229" s="275"/>
      <c r="Q229" s="229"/>
      <c r="R229" s="276"/>
      <c r="S229" s="275"/>
      <c r="T229" s="229"/>
      <c r="U229" s="276"/>
      <c r="V229" s="275"/>
      <c r="W229" s="229"/>
      <c r="X229" s="276"/>
      <c r="Y229" s="275"/>
      <c r="Z229" s="229"/>
      <c r="AA229" s="276"/>
      <c r="AB229" s="275"/>
      <c r="AC229" s="229"/>
      <c r="AD229" s="276"/>
      <c r="AG229">
        <f t="shared" si="6"/>
        <v>0</v>
      </c>
      <c r="AH229">
        <f t="shared" si="7"/>
        <v>0</v>
      </c>
      <c r="AI229">
        <f t="shared" si="8"/>
        <v>0</v>
      </c>
      <c r="AJ229">
        <f t="shared" si="9"/>
        <v>0</v>
      </c>
      <c r="AK229">
        <f t="shared" si="10"/>
        <v>0</v>
      </c>
    </row>
    <row r="230" spans="1:37" ht="15">
      <c r="A230" s="65"/>
      <c r="B230" s="14"/>
      <c r="C230" s="17" t="s">
        <v>93</v>
      </c>
      <c r="D230" s="272" t="str">
        <f t="shared" si="11"/>
        <v/>
      </c>
      <c r="E230" s="273"/>
      <c r="F230" s="274"/>
      <c r="G230" s="275"/>
      <c r="H230" s="229"/>
      <c r="I230" s="276"/>
      <c r="J230" s="275"/>
      <c r="K230" s="229"/>
      <c r="L230" s="276"/>
      <c r="M230" s="275"/>
      <c r="N230" s="229"/>
      <c r="O230" s="276"/>
      <c r="P230" s="275"/>
      <c r="Q230" s="229"/>
      <c r="R230" s="276"/>
      <c r="S230" s="275"/>
      <c r="T230" s="229"/>
      <c r="U230" s="276"/>
      <c r="V230" s="275"/>
      <c r="W230" s="229"/>
      <c r="X230" s="276"/>
      <c r="Y230" s="275"/>
      <c r="Z230" s="229"/>
      <c r="AA230" s="276"/>
      <c r="AB230" s="275"/>
      <c r="AC230" s="229"/>
      <c r="AD230" s="276"/>
      <c r="AG230">
        <f t="shared" si="6"/>
        <v>0</v>
      </c>
      <c r="AH230">
        <f t="shared" si="7"/>
        <v>0</v>
      </c>
      <c r="AI230">
        <f t="shared" si="8"/>
        <v>0</v>
      </c>
      <c r="AJ230">
        <f t="shared" si="9"/>
        <v>0</v>
      </c>
      <c r="AK230">
        <f t="shared" si="10"/>
        <v>0</v>
      </c>
    </row>
    <row r="231" spans="1:37" ht="15">
      <c r="A231" s="65"/>
      <c r="B231" s="14"/>
      <c r="C231" s="17" t="s">
        <v>94</v>
      </c>
      <c r="D231" s="272" t="str">
        <f t="shared" si="11"/>
        <v/>
      </c>
      <c r="E231" s="273"/>
      <c r="F231" s="274"/>
      <c r="G231" s="275"/>
      <c r="H231" s="229"/>
      <c r="I231" s="276"/>
      <c r="J231" s="275"/>
      <c r="K231" s="229"/>
      <c r="L231" s="276"/>
      <c r="M231" s="275"/>
      <c r="N231" s="229"/>
      <c r="O231" s="276"/>
      <c r="P231" s="275"/>
      <c r="Q231" s="229"/>
      <c r="R231" s="276"/>
      <c r="S231" s="275"/>
      <c r="T231" s="229"/>
      <c r="U231" s="276"/>
      <c r="V231" s="275"/>
      <c r="W231" s="229"/>
      <c r="X231" s="276"/>
      <c r="Y231" s="275"/>
      <c r="Z231" s="229"/>
      <c r="AA231" s="276"/>
      <c r="AB231" s="275"/>
      <c r="AC231" s="229"/>
      <c r="AD231" s="276"/>
      <c r="AG231">
        <f t="shared" si="6"/>
        <v>0</v>
      </c>
      <c r="AH231">
        <f t="shared" si="7"/>
        <v>0</v>
      </c>
      <c r="AI231">
        <f t="shared" si="8"/>
        <v>0</v>
      </c>
      <c r="AJ231">
        <f t="shared" si="9"/>
        <v>0</v>
      </c>
      <c r="AK231">
        <f t="shared" si="10"/>
        <v>0</v>
      </c>
    </row>
    <row r="232" spans="1:37" ht="15">
      <c r="A232" s="65"/>
      <c r="B232" s="14"/>
      <c r="C232" s="17" t="s">
        <v>95</v>
      </c>
      <c r="D232" s="272" t="str">
        <f t="shared" si="11"/>
        <v/>
      </c>
      <c r="E232" s="273"/>
      <c r="F232" s="274"/>
      <c r="G232" s="275"/>
      <c r="H232" s="229"/>
      <c r="I232" s="276"/>
      <c r="J232" s="275"/>
      <c r="K232" s="229"/>
      <c r="L232" s="276"/>
      <c r="M232" s="275"/>
      <c r="N232" s="229"/>
      <c r="O232" s="276"/>
      <c r="P232" s="275"/>
      <c r="Q232" s="229"/>
      <c r="R232" s="276"/>
      <c r="S232" s="275"/>
      <c r="T232" s="229"/>
      <c r="U232" s="276"/>
      <c r="V232" s="275"/>
      <c r="W232" s="229"/>
      <c r="X232" s="276"/>
      <c r="Y232" s="275"/>
      <c r="Z232" s="229"/>
      <c r="AA232" s="276"/>
      <c r="AB232" s="275"/>
      <c r="AC232" s="229"/>
      <c r="AD232" s="276"/>
      <c r="AG232">
        <f t="shared" si="6"/>
        <v>0</v>
      </c>
      <c r="AH232">
        <f t="shared" si="7"/>
        <v>0</v>
      </c>
      <c r="AI232">
        <f t="shared" si="8"/>
        <v>0</v>
      </c>
      <c r="AJ232">
        <f t="shared" si="9"/>
        <v>0</v>
      </c>
      <c r="AK232">
        <f t="shared" si="10"/>
        <v>0</v>
      </c>
    </row>
    <row r="233" spans="1:37" ht="15">
      <c r="A233" s="65"/>
      <c r="B233" s="14"/>
      <c r="C233" s="17" t="s">
        <v>96</v>
      </c>
      <c r="D233" s="272" t="str">
        <f t="shared" si="11"/>
        <v/>
      </c>
      <c r="E233" s="273"/>
      <c r="F233" s="274"/>
      <c r="G233" s="275"/>
      <c r="H233" s="229"/>
      <c r="I233" s="276"/>
      <c r="J233" s="275"/>
      <c r="K233" s="229"/>
      <c r="L233" s="276"/>
      <c r="M233" s="275"/>
      <c r="N233" s="229"/>
      <c r="O233" s="276"/>
      <c r="P233" s="275"/>
      <c r="Q233" s="229"/>
      <c r="R233" s="276"/>
      <c r="S233" s="275"/>
      <c r="T233" s="229"/>
      <c r="U233" s="276"/>
      <c r="V233" s="275"/>
      <c r="W233" s="229"/>
      <c r="X233" s="276"/>
      <c r="Y233" s="275"/>
      <c r="Z233" s="229"/>
      <c r="AA233" s="276"/>
      <c r="AB233" s="275"/>
      <c r="AC233" s="229"/>
      <c r="AD233" s="276"/>
      <c r="AG233">
        <f t="shared" si="6"/>
        <v>0</v>
      </c>
      <c r="AH233">
        <f t="shared" si="7"/>
        <v>0</v>
      </c>
      <c r="AI233">
        <f t="shared" si="8"/>
        <v>0</v>
      </c>
      <c r="AJ233">
        <f t="shared" si="9"/>
        <v>0</v>
      </c>
      <c r="AK233">
        <f t="shared" si="10"/>
        <v>0</v>
      </c>
    </row>
    <row r="234" spans="1:37" ht="15">
      <c r="A234" s="65"/>
      <c r="B234" s="14"/>
      <c r="C234" s="17" t="s">
        <v>97</v>
      </c>
      <c r="D234" s="272" t="str">
        <f t="shared" si="11"/>
        <v/>
      </c>
      <c r="E234" s="273"/>
      <c r="F234" s="274"/>
      <c r="G234" s="275"/>
      <c r="H234" s="229"/>
      <c r="I234" s="276"/>
      <c r="J234" s="275"/>
      <c r="K234" s="229"/>
      <c r="L234" s="276"/>
      <c r="M234" s="275"/>
      <c r="N234" s="229"/>
      <c r="O234" s="276"/>
      <c r="P234" s="275"/>
      <c r="Q234" s="229"/>
      <c r="R234" s="276"/>
      <c r="S234" s="275"/>
      <c r="T234" s="229"/>
      <c r="U234" s="276"/>
      <c r="V234" s="275"/>
      <c r="W234" s="229"/>
      <c r="X234" s="276"/>
      <c r="Y234" s="275"/>
      <c r="Z234" s="229"/>
      <c r="AA234" s="276"/>
      <c r="AB234" s="275"/>
      <c r="AC234" s="229"/>
      <c r="AD234" s="276"/>
      <c r="AG234">
        <f t="shared" si="6"/>
        <v>0</v>
      </c>
      <c r="AH234">
        <f t="shared" si="7"/>
        <v>0</v>
      </c>
      <c r="AI234">
        <f t="shared" si="8"/>
        <v>0</v>
      </c>
      <c r="AJ234">
        <f t="shared" si="9"/>
        <v>0</v>
      </c>
      <c r="AK234">
        <f t="shared" si="10"/>
        <v>0</v>
      </c>
    </row>
    <row r="235" spans="1:37" ht="15">
      <c r="A235" s="65"/>
      <c r="B235" s="14"/>
      <c r="C235" s="17" t="s">
        <v>98</v>
      </c>
      <c r="D235" s="272" t="str">
        <f t="shared" si="11"/>
        <v/>
      </c>
      <c r="E235" s="273"/>
      <c r="F235" s="274"/>
      <c r="G235" s="275"/>
      <c r="H235" s="229"/>
      <c r="I235" s="276"/>
      <c r="J235" s="275"/>
      <c r="K235" s="229"/>
      <c r="L235" s="276"/>
      <c r="M235" s="275"/>
      <c r="N235" s="229"/>
      <c r="O235" s="276"/>
      <c r="P235" s="275"/>
      <c r="Q235" s="229"/>
      <c r="R235" s="276"/>
      <c r="S235" s="275"/>
      <c r="T235" s="229"/>
      <c r="U235" s="276"/>
      <c r="V235" s="275"/>
      <c r="W235" s="229"/>
      <c r="X235" s="276"/>
      <c r="Y235" s="275"/>
      <c r="Z235" s="229"/>
      <c r="AA235" s="276"/>
      <c r="AB235" s="275"/>
      <c r="AC235" s="229"/>
      <c r="AD235" s="276"/>
      <c r="AG235">
        <f t="shared" si="6"/>
        <v>0</v>
      </c>
      <c r="AH235">
        <f t="shared" si="7"/>
        <v>0</v>
      </c>
      <c r="AI235">
        <f t="shared" si="8"/>
        <v>0</v>
      </c>
      <c r="AJ235">
        <f t="shared" si="9"/>
        <v>0</v>
      </c>
      <c r="AK235">
        <f t="shared" si="10"/>
        <v>0</v>
      </c>
    </row>
    <row r="236" spans="1:37" ht="15">
      <c r="A236" s="65"/>
      <c r="B236" s="14"/>
      <c r="C236" s="17" t="s">
        <v>99</v>
      </c>
      <c r="D236" s="272" t="str">
        <f t="shared" si="11"/>
        <v/>
      </c>
      <c r="E236" s="273"/>
      <c r="F236" s="274"/>
      <c r="G236" s="275"/>
      <c r="H236" s="229"/>
      <c r="I236" s="276"/>
      <c r="J236" s="275"/>
      <c r="K236" s="229"/>
      <c r="L236" s="276"/>
      <c r="M236" s="275"/>
      <c r="N236" s="229"/>
      <c r="O236" s="276"/>
      <c r="P236" s="275"/>
      <c r="Q236" s="229"/>
      <c r="R236" s="276"/>
      <c r="S236" s="275"/>
      <c r="T236" s="229"/>
      <c r="U236" s="276"/>
      <c r="V236" s="275"/>
      <c r="W236" s="229"/>
      <c r="X236" s="276"/>
      <c r="Y236" s="275"/>
      <c r="Z236" s="229"/>
      <c r="AA236" s="276"/>
      <c r="AB236" s="275"/>
      <c r="AC236" s="229"/>
      <c r="AD236" s="276"/>
      <c r="AG236">
        <f t="shared" si="6"/>
        <v>0</v>
      </c>
      <c r="AH236">
        <f t="shared" si="7"/>
        <v>0</v>
      </c>
      <c r="AI236">
        <f t="shared" si="8"/>
        <v>0</v>
      </c>
      <c r="AJ236">
        <f t="shared" si="9"/>
        <v>0</v>
      </c>
      <c r="AK236">
        <f t="shared" si="10"/>
        <v>0</v>
      </c>
    </row>
    <row r="237" spans="1:37" ht="15">
      <c r="A237" s="65"/>
      <c r="B237" s="14"/>
      <c r="C237" s="17" t="s">
        <v>100</v>
      </c>
      <c r="D237" s="272" t="str">
        <f t="shared" si="11"/>
        <v/>
      </c>
      <c r="E237" s="273"/>
      <c r="F237" s="274"/>
      <c r="G237" s="275"/>
      <c r="H237" s="229"/>
      <c r="I237" s="276"/>
      <c r="J237" s="275"/>
      <c r="K237" s="229"/>
      <c r="L237" s="276"/>
      <c r="M237" s="275"/>
      <c r="N237" s="229"/>
      <c r="O237" s="276"/>
      <c r="P237" s="275"/>
      <c r="Q237" s="229"/>
      <c r="R237" s="276"/>
      <c r="S237" s="275"/>
      <c r="T237" s="229"/>
      <c r="U237" s="276"/>
      <c r="V237" s="275"/>
      <c r="W237" s="229"/>
      <c r="X237" s="276"/>
      <c r="Y237" s="275"/>
      <c r="Z237" s="229"/>
      <c r="AA237" s="276"/>
      <c r="AB237" s="275"/>
      <c r="AC237" s="229"/>
      <c r="AD237" s="276"/>
      <c r="AG237">
        <f t="shared" si="6"/>
        <v>0</v>
      </c>
      <c r="AH237">
        <f t="shared" si="7"/>
        <v>0</v>
      </c>
      <c r="AI237">
        <f t="shared" si="8"/>
        <v>0</v>
      </c>
      <c r="AJ237">
        <f t="shared" si="9"/>
        <v>0</v>
      </c>
      <c r="AK237">
        <f t="shared" si="10"/>
        <v>0</v>
      </c>
    </row>
    <row r="238" spans="1:37" ht="15">
      <c r="A238" s="65"/>
      <c r="B238" s="14"/>
      <c r="C238" s="17" t="s">
        <v>101</v>
      </c>
      <c r="D238" s="272" t="str">
        <f t="shared" si="11"/>
        <v/>
      </c>
      <c r="E238" s="273"/>
      <c r="F238" s="274"/>
      <c r="G238" s="275"/>
      <c r="H238" s="229"/>
      <c r="I238" s="276"/>
      <c r="J238" s="275"/>
      <c r="K238" s="229"/>
      <c r="L238" s="276"/>
      <c r="M238" s="275"/>
      <c r="N238" s="229"/>
      <c r="O238" s="276"/>
      <c r="P238" s="275"/>
      <c r="Q238" s="229"/>
      <c r="R238" s="276"/>
      <c r="S238" s="275"/>
      <c r="T238" s="229"/>
      <c r="U238" s="276"/>
      <c r="V238" s="275"/>
      <c r="W238" s="229"/>
      <c r="X238" s="276"/>
      <c r="Y238" s="275"/>
      <c r="Z238" s="229"/>
      <c r="AA238" s="276"/>
      <c r="AB238" s="275"/>
      <c r="AC238" s="229"/>
      <c r="AD238" s="276"/>
      <c r="AG238">
        <f t="shared" si="6"/>
        <v>0</v>
      </c>
      <c r="AH238">
        <f t="shared" si="7"/>
        <v>0</v>
      </c>
      <c r="AI238">
        <f t="shared" si="8"/>
        <v>0</v>
      </c>
      <c r="AJ238">
        <f t="shared" si="9"/>
        <v>0</v>
      </c>
      <c r="AK238">
        <f t="shared" si="10"/>
        <v>0</v>
      </c>
    </row>
    <row r="239" spans="1:37" ht="15">
      <c r="A239" s="65"/>
      <c r="B239" s="14"/>
      <c r="C239" s="17" t="s">
        <v>102</v>
      </c>
      <c r="D239" s="272" t="str">
        <f t="shared" si="11"/>
        <v/>
      </c>
      <c r="E239" s="273"/>
      <c r="F239" s="274"/>
      <c r="G239" s="275"/>
      <c r="H239" s="229"/>
      <c r="I239" s="276"/>
      <c r="J239" s="275"/>
      <c r="K239" s="229"/>
      <c r="L239" s="276"/>
      <c r="M239" s="275"/>
      <c r="N239" s="229"/>
      <c r="O239" s="276"/>
      <c r="P239" s="275"/>
      <c r="Q239" s="229"/>
      <c r="R239" s="276"/>
      <c r="S239" s="275"/>
      <c r="T239" s="229"/>
      <c r="U239" s="276"/>
      <c r="V239" s="275"/>
      <c r="W239" s="229"/>
      <c r="X239" s="276"/>
      <c r="Y239" s="275"/>
      <c r="Z239" s="229"/>
      <c r="AA239" s="276"/>
      <c r="AB239" s="275"/>
      <c r="AC239" s="229"/>
      <c r="AD239" s="276"/>
      <c r="AG239">
        <f t="shared" si="6"/>
        <v>0</v>
      </c>
      <c r="AH239">
        <f t="shared" si="7"/>
        <v>0</v>
      </c>
      <c r="AI239">
        <f t="shared" si="8"/>
        <v>0</v>
      </c>
      <c r="AJ239">
        <f t="shared" si="9"/>
        <v>0</v>
      </c>
      <c r="AK239">
        <f t="shared" si="10"/>
        <v>0</v>
      </c>
    </row>
    <row r="240" spans="1:37" ht="15">
      <c r="A240" s="65"/>
      <c r="B240" s="14"/>
      <c r="C240" s="17" t="s">
        <v>103</v>
      </c>
      <c r="D240" s="272" t="str">
        <f t="shared" si="11"/>
        <v/>
      </c>
      <c r="E240" s="273"/>
      <c r="F240" s="274"/>
      <c r="G240" s="275"/>
      <c r="H240" s="229"/>
      <c r="I240" s="276"/>
      <c r="J240" s="275"/>
      <c r="K240" s="229"/>
      <c r="L240" s="276"/>
      <c r="M240" s="275"/>
      <c r="N240" s="229"/>
      <c r="O240" s="276"/>
      <c r="P240" s="275"/>
      <c r="Q240" s="229"/>
      <c r="R240" s="276"/>
      <c r="S240" s="275"/>
      <c r="T240" s="229"/>
      <c r="U240" s="276"/>
      <c r="V240" s="275"/>
      <c r="W240" s="229"/>
      <c r="X240" s="276"/>
      <c r="Y240" s="275"/>
      <c r="Z240" s="229"/>
      <c r="AA240" s="276"/>
      <c r="AB240" s="275"/>
      <c r="AC240" s="229"/>
      <c r="AD240" s="276"/>
      <c r="AG240">
        <f t="shared" si="6"/>
        <v>0</v>
      </c>
      <c r="AH240">
        <f t="shared" si="7"/>
        <v>0</v>
      </c>
      <c r="AI240">
        <f t="shared" si="8"/>
        <v>0</v>
      </c>
      <c r="AJ240">
        <f t="shared" si="9"/>
        <v>0</v>
      </c>
      <c r="AK240">
        <f t="shared" si="10"/>
        <v>0</v>
      </c>
    </row>
    <row r="241" spans="1:37" ht="15">
      <c r="A241" s="65"/>
      <c r="B241" s="14"/>
      <c r="C241" s="18" t="s">
        <v>104</v>
      </c>
      <c r="D241" s="272" t="str">
        <f t="shared" si="11"/>
        <v/>
      </c>
      <c r="E241" s="273"/>
      <c r="F241" s="274"/>
      <c r="G241" s="275"/>
      <c r="H241" s="229"/>
      <c r="I241" s="276"/>
      <c r="J241" s="275"/>
      <c r="K241" s="229"/>
      <c r="L241" s="276"/>
      <c r="M241" s="275"/>
      <c r="N241" s="229"/>
      <c r="O241" s="276"/>
      <c r="P241" s="275"/>
      <c r="Q241" s="229"/>
      <c r="R241" s="276"/>
      <c r="S241" s="275"/>
      <c r="T241" s="229"/>
      <c r="U241" s="276"/>
      <c r="V241" s="275"/>
      <c r="W241" s="229"/>
      <c r="X241" s="276"/>
      <c r="Y241" s="275"/>
      <c r="Z241" s="229"/>
      <c r="AA241" s="276"/>
      <c r="AB241" s="275"/>
      <c r="AC241" s="229"/>
      <c r="AD241" s="276"/>
      <c r="AG241">
        <f t="shared" si="6"/>
        <v>0</v>
      </c>
      <c r="AH241">
        <f t="shared" si="7"/>
        <v>0</v>
      </c>
      <c r="AI241">
        <f t="shared" si="8"/>
        <v>0</v>
      </c>
      <c r="AJ241">
        <f t="shared" si="9"/>
        <v>0</v>
      </c>
      <c r="AK241">
        <f t="shared" si="10"/>
        <v>0</v>
      </c>
    </row>
    <row r="242" spans="1:37" ht="15">
      <c r="A242" s="65"/>
      <c r="B242" s="14"/>
      <c r="C242" s="18" t="s">
        <v>105</v>
      </c>
      <c r="D242" s="272" t="str">
        <f t="shared" si="11"/>
        <v/>
      </c>
      <c r="E242" s="273"/>
      <c r="F242" s="274"/>
      <c r="G242" s="275"/>
      <c r="H242" s="229"/>
      <c r="I242" s="276"/>
      <c r="J242" s="275"/>
      <c r="K242" s="229"/>
      <c r="L242" s="276"/>
      <c r="M242" s="275"/>
      <c r="N242" s="229"/>
      <c r="O242" s="276"/>
      <c r="P242" s="275"/>
      <c r="Q242" s="229"/>
      <c r="R242" s="276"/>
      <c r="S242" s="275"/>
      <c r="T242" s="229"/>
      <c r="U242" s="276"/>
      <c r="V242" s="275"/>
      <c r="W242" s="229"/>
      <c r="X242" s="276"/>
      <c r="Y242" s="275"/>
      <c r="Z242" s="229"/>
      <c r="AA242" s="276"/>
      <c r="AB242" s="275"/>
      <c r="AC242" s="229"/>
      <c r="AD242" s="276"/>
      <c r="AG242">
        <f t="shared" si="6"/>
        <v>0</v>
      </c>
      <c r="AH242">
        <f t="shared" si="7"/>
        <v>0</v>
      </c>
      <c r="AI242">
        <f t="shared" si="8"/>
        <v>0</v>
      </c>
      <c r="AJ242">
        <f t="shared" si="9"/>
        <v>0</v>
      </c>
      <c r="AK242">
        <f t="shared" si="10"/>
        <v>0</v>
      </c>
    </row>
    <row r="243" spans="1:37" ht="15">
      <c r="A243" s="65"/>
      <c r="B243" s="14"/>
      <c r="C243" s="18" t="s">
        <v>106</v>
      </c>
      <c r="D243" s="272" t="str">
        <f t="shared" si="11"/>
        <v/>
      </c>
      <c r="E243" s="273"/>
      <c r="F243" s="274"/>
      <c r="G243" s="275"/>
      <c r="H243" s="229"/>
      <c r="I243" s="276"/>
      <c r="J243" s="275"/>
      <c r="K243" s="229"/>
      <c r="L243" s="276"/>
      <c r="M243" s="275"/>
      <c r="N243" s="229"/>
      <c r="O243" s="276"/>
      <c r="P243" s="275"/>
      <c r="Q243" s="229"/>
      <c r="R243" s="276"/>
      <c r="S243" s="275"/>
      <c r="T243" s="229"/>
      <c r="U243" s="276"/>
      <c r="V243" s="275"/>
      <c r="W243" s="229"/>
      <c r="X243" s="276"/>
      <c r="Y243" s="275"/>
      <c r="Z243" s="229"/>
      <c r="AA243" s="276"/>
      <c r="AB243" s="275"/>
      <c r="AC243" s="229"/>
      <c r="AD243" s="276"/>
      <c r="AG243">
        <f t="shared" si="6"/>
        <v>0</v>
      </c>
      <c r="AH243">
        <f t="shared" si="7"/>
        <v>0</v>
      </c>
      <c r="AI243">
        <f t="shared" si="8"/>
        <v>0</v>
      </c>
      <c r="AJ243">
        <f t="shared" si="9"/>
        <v>0</v>
      </c>
      <c r="AK243">
        <f t="shared" si="10"/>
        <v>0</v>
      </c>
    </row>
    <row r="244" spans="1:37" ht="15">
      <c r="A244" s="65"/>
      <c r="B244" s="14"/>
      <c r="C244" s="18" t="s">
        <v>107</v>
      </c>
      <c r="D244" s="272" t="str">
        <f t="shared" si="11"/>
        <v/>
      </c>
      <c r="E244" s="273"/>
      <c r="F244" s="274"/>
      <c r="G244" s="275"/>
      <c r="H244" s="229"/>
      <c r="I244" s="276"/>
      <c r="J244" s="275"/>
      <c r="K244" s="229"/>
      <c r="L244" s="276"/>
      <c r="M244" s="275"/>
      <c r="N244" s="229"/>
      <c r="O244" s="276"/>
      <c r="P244" s="275"/>
      <c r="Q244" s="229"/>
      <c r="R244" s="276"/>
      <c r="S244" s="275"/>
      <c r="T244" s="229"/>
      <c r="U244" s="276"/>
      <c r="V244" s="275"/>
      <c r="W244" s="229"/>
      <c r="X244" s="276"/>
      <c r="Y244" s="275"/>
      <c r="Z244" s="229"/>
      <c r="AA244" s="276"/>
      <c r="AB244" s="275"/>
      <c r="AC244" s="229"/>
      <c r="AD244" s="276"/>
      <c r="AG244">
        <f t="shared" si="6"/>
        <v>0</v>
      </c>
      <c r="AH244">
        <f t="shared" si="7"/>
        <v>0</v>
      </c>
      <c r="AI244">
        <f t="shared" si="8"/>
        <v>0</v>
      </c>
      <c r="AJ244">
        <f t="shared" si="9"/>
        <v>0</v>
      </c>
      <c r="AK244">
        <f t="shared" si="10"/>
        <v>0</v>
      </c>
    </row>
    <row r="245" spans="1:37" ht="15">
      <c r="A245" s="65"/>
      <c r="B245" s="14"/>
      <c r="C245" s="18" t="s">
        <v>108</v>
      </c>
      <c r="D245" s="272" t="str">
        <f t="shared" si="11"/>
        <v/>
      </c>
      <c r="E245" s="273"/>
      <c r="F245" s="274"/>
      <c r="G245" s="275"/>
      <c r="H245" s="229"/>
      <c r="I245" s="276"/>
      <c r="J245" s="275"/>
      <c r="K245" s="229"/>
      <c r="L245" s="276"/>
      <c r="M245" s="275"/>
      <c r="N245" s="229"/>
      <c r="O245" s="276"/>
      <c r="P245" s="275"/>
      <c r="Q245" s="229"/>
      <c r="R245" s="276"/>
      <c r="S245" s="275"/>
      <c r="T245" s="229"/>
      <c r="U245" s="276"/>
      <c r="V245" s="275"/>
      <c r="W245" s="229"/>
      <c r="X245" s="276"/>
      <c r="Y245" s="275"/>
      <c r="Z245" s="229"/>
      <c r="AA245" s="276"/>
      <c r="AB245" s="275"/>
      <c r="AC245" s="229"/>
      <c r="AD245" s="276"/>
      <c r="AG245">
        <f t="shared" si="6"/>
        <v>0</v>
      </c>
      <c r="AH245">
        <f t="shared" si="7"/>
        <v>0</v>
      </c>
      <c r="AI245">
        <f t="shared" si="8"/>
        <v>0</v>
      </c>
      <c r="AJ245">
        <f t="shared" si="9"/>
        <v>0</v>
      </c>
      <c r="AK245">
        <f t="shared" si="10"/>
        <v>0</v>
      </c>
    </row>
    <row r="246" spans="1:37" ht="15">
      <c r="A246" s="65"/>
      <c r="B246" s="14"/>
      <c r="C246" s="18" t="s">
        <v>109</v>
      </c>
      <c r="D246" s="272" t="str">
        <f t="shared" si="11"/>
        <v/>
      </c>
      <c r="E246" s="273"/>
      <c r="F246" s="274"/>
      <c r="G246" s="275"/>
      <c r="H246" s="229"/>
      <c r="I246" s="276"/>
      <c r="J246" s="275"/>
      <c r="K246" s="229"/>
      <c r="L246" s="276"/>
      <c r="M246" s="275"/>
      <c r="N246" s="229"/>
      <c r="O246" s="276"/>
      <c r="P246" s="275"/>
      <c r="Q246" s="229"/>
      <c r="R246" s="276"/>
      <c r="S246" s="275"/>
      <c r="T246" s="229"/>
      <c r="U246" s="276"/>
      <c r="V246" s="275"/>
      <c r="W246" s="229"/>
      <c r="X246" s="276"/>
      <c r="Y246" s="275"/>
      <c r="Z246" s="229"/>
      <c r="AA246" s="276"/>
      <c r="AB246" s="275"/>
      <c r="AC246" s="229"/>
      <c r="AD246" s="276"/>
      <c r="AG246">
        <f t="shared" si="6"/>
        <v>0</v>
      </c>
      <c r="AH246">
        <f t="shared" si="7"/>
        <v>0</v>
      </c>
      <c r="AI246">
        <f t="shared" si="8"/>
        <v>0</v>
      </c>
      <c r="AJ246">
        <f t="shared" si="9"/>
        <v>0</v>
      </c>
      <c r="AK246">
        <f t="shared" si="10"/>
        <v>0</v>
      </c>
    </row>
    <row r="247" spans="1:37" ht="15">
      <c r="A247" s="65"/>
      <c r="B247" s="14"/>
      <c r="C247" s="18" t="s">
        <v>110</v>
      </c>
      <c r="D247" s="272" t="str">
        <f t="shared" si="11"/>
        <v/>
      </c>
      <c r="E247" s="273"/>
      <c r="F247" s="274"/>
      <c r="G247" s="275"/>
      <c r="H247" s="229"/>
      <c r="I247" s="276"/>
      <c r="J247" s="275"/>
      <c r="K247" s="229"/>
      <c r="L247" s="276"/>
      <c r="M247" s="275"/>
      <c r="N247" s="229"/>
      <c r="O247" s="276"/>
      <c r="P247" s="275"/>
      <c r="Q247" s="229"/>
      <c r="R247" s="276"/>
      <c r="S247" s="275"/>
      <c r="T247" s="229"/>
      <c r="U247" s="276"/>
      <c r="V247" s="275"/>
      <c r="W247" s="229"/>
      <c r="X247" s="276"/>
      <c r="Y247" s="275"/>
      <c r="Z247" s="229"/>
      <c r="AA247" s="276"/>
      <c r="AB247" s="275"/>
      <c r="AC247" s="229"/>
      <c r="AD247" s="276"/>
      <c r="AG247">
        <f t="shared" si="6"/>
        <v>0</v>
      </c>
      <c r="AH247">
        <f t="shared" si="7"/>
        <v>0</v>
      </c>
      <c r="AI247">
        <f t="shared" si="8"/>
        <v>0</v>
      </c>
      <c r="AJ247">
        <f t="shared" si="9"/>
        <v>0</v>
      </c>
      <c r="AK247">
        <f t="shared" si="10"/>
        <v>0</v>
      </c>
    </row>
    <row r="248" spans="1:37" ht="15">
      <c r="A248" s="65"/>
      <c r="B248" s="14"/>
      <c r="C248" s="18" t="s">
        <v>111</v>
      </c>
      <c r="D248" s="272" t="str">
        <f t="shared" si="11"/>
        <v/>
      </c>
      <c r="E248" s="273"/>
      <c r="F248" s="274"/>
      <c r="G248" s="275"/>
      <c r="H248" s="229"/>
      <c r="I248" s="276"/>
      <c r="J248" s="275"/>
      <c r="K248" s="229"/>
      <c r="L248" s="276"/>
      <c r="M248" s="275"/>
      <c r="N248" s="229"/>
      <c r="O248" s="276"/>
      <c r="P248" s="275"/>
      <c r="Q248" s="229"/>
      <c r="R248" s="276"/>
      <c r="S248" s="275"/>
      <c r="T248" s="229"/>
      <c r="U248" s="276"/>
      <c r="V248" s="275"/>
      <c r="W248" s="229"/>
      <c r="X248" s="276"/>
      <c r="Y248" s="275"/>
      <c r="Z248" s="229"/>
      <c r="AA248" s="276"/>
      <c r="AB248" s="275"/>
      <c r="AC248" s="229"/>
      <c r="AD248" s="276"/>
      <c r="AG248">
        <f t="shared" si="6"/>
        <v>0</v>
      </c>
      <c r="AH248">
        <f t="shared" si="7"/>
        <v>0</v>
      </c>
      <c r="AI248">
        <f t="shared" si="8"/>
        <v>0</v>
      </c>
      <c r="AJ248">
        <f t="shared" si="9"/>
        <v>0</v>
      </c>
      <c r="AK248">
        <f t="shared" si="10"/>
        <v>0</v>
      </c>
    </row>
    <row r="249" spans="1:37" ht="15">
      <c r="A249" s="65"/>
      <c r="B249" s="14"/>
      <c r="C249" s="18" t="s">
        <v>112</v>
      </c>
      <c r="D249" s="272" t="str">
        <f t="shared" si="11"/>
        <v/>
      </c>
      <c r="E249" s="273"/>
      <c r="F249" s="274"/>
      <c r="G249" s="275"/>
      <c r="H249" s="229"/>
      <c r="I249" s="276"/>
      <c r="J249" s="275"/>
      <c r="K249" s="229"/>
      <c r="L249" s="276"/>
      <c r="M249" s="275"/>
      <c r="N249" s="229"/>
      <c r="O249" s="276"/>
      <c r="P249" s="275"/>
      <c r="Q249" s="229"/>
      <c r="R249" s="276"/>
      <c r="S249" s="275"/>
      <c r="T249" s="229"/>
      <c r="U249" s="276"/>
      <c r="V249" s="275"/>
      <c r="W249" s="229"/>
      <c r="X249" s="276"/>
      <c r="Y249" s="275"/>
      <c r="Z249" s="229"/>
      <c r="AA249" s="276"/>
      <c r="AB249" s="275"/>
      <c r="AC249" s="229"/>
      <c r="AD249" s="276"/>
      <c r="AG249">
        <f t="shared" si="6"/>
        <v>0</v>
      </c>
      <c r="AH249">
        <f t="shared" si="7"/>
        <v>0</v>
      </c>
      <c r="AI249">
        <f t="shared" si="8"/>
        <v>0</v>
      </c>
      <c r="AJ249">
        <f t="shared" si="9"/>
        <v>0</v>
      </c>
      <c r="AK249">
        <f t="shared" si="10"/>
        <v>0</v>
      </c>
    </row>
    <row r="250" spans="1:37" ht="15">
      <c r="A250" s="65"/>
      <c r="B250" s="14"/>
      <c r="C250" s="18" t="s">
        <v>113</v>
      </c>
      <c r="D250" s="272" t="str">
        <f t="shared" si="11"/>
        <v/>
      </c>
      <c r="E250" s="273"/>
      <c r="F250" s="274"/>
      <c r="G250" s="275"/>
      <c r="H250" s="229"/>
      <c r="I250" s="276"/>
      <c r="J250" s="275"/>
      <c r="K250" s="229"/>
      <c r="L250" s="276"/>
      <c r="M250" s="275"/>
      <c r="N250" s="229"/>
      <c r="O250" s="276"/>
      <c r="P250" s="275"/>
      <c r="Q250" s="229"/>
      <c r="R250" s="276"/>
      <c r="S250" s="275"/>
      <c r="T250" s="229"/>
      <c r="U250" s="276"/>
      <c r="V250" s="275"/>
      <c r="W250" s="229"/>
      <c r="X250" s="276"/>
      <c r="Y250" s="275"/>
      <c r="Z250" s="229"/>
      <c r="AA250" s="276"/>
      <c r="AB250" s="275"/>
      <c r="AC250" s="229"/>
      <c r="AD250" s="276"/>
      <c r="AG250">
        <f t="shared" si="6"/>
        <v>0</v>
      </c>
      <c r="AH250">
        <f t="shared" si="7"/>
        <v>0</v>
      </c>
      <c r="AI250">
        <f t="shared" si="8"/>
        <v>0</v>
      </c>
      <c r="AJ250">
        <f t="shared" si="9"/>
        <v>0</v>
      </c>
      <c r="AK250">
        <f t="shared" si="10"/>
        <v>0</v>
      </c>
    </row>
    <row r="251" spans="1:37" ht="15">
      <c r="A251" s="65"/>
      <c r="B251" s="14"/>
      <c r="C251" s="18" t="s">
        <v>114</v>
      </c>
      <c r="D251" s="272" t="str">
        <f t="shared" si="11"/>
        <v/>
      </c>
      <c r="E251" s="273"/>
      <c r="F251" s="274"/>
      <c r="G251" s="275"/>
      <c r="H251" s="229"/>
      <c r="I251" s="276"/>
      <c r="J251" s="275"/>
      <c r="K251" s="229"/>
      <c r="L251" s="276"/>
      <c r="M251" s="275"/>
      <c r="N251" s="229"/>
      <c r="O251" s="276"/>
      <c r="P251" s="275"/>
      <c r="Q251" s="229"/>
      <c r="R251" s="276"/>
      <c r="S251" s="275"/>
      <c r="T251" s="229"/>
      <c r="U251" s="276"/>
      <c r="V251" s="275"/>
      <c r="W251" s="229"/>
      <c r="X251" s="276"/>
      <c r="Y251" s="275"/>
      <c r="Z251" s="229"/>
      <c r="AA251" s="276"/>
      <c r="AB251" s="275"/>
      <c r="AC251" s="229"/>
      <c r="AD251" s="276"/>
      <c r="AG251">
        <f t="shared" si="6"/>
        <v>0</v>
      </c>
      <c r="AH251">
        <f t="shared" si="7"/>
        <v>0</v>
      </c>
      <c r="AI251">
        <f t="shared" si="8"/>
        <v>0</v>
      </c>
      <c r="AJ251">
        <f t="shared" si="9"/>
        <v>0</v>
      </c>
      <c r="AK251">
        <f t="shared" si="10"/>
        <v>0</v>
      </c>
    </row>
    <row r="252" spans="1:37" ht="15">
      <c r="A252" s="65"/>
      <c r="B252" s="14"/>
      <c r="C252" s="18" t="s">
        <v>115</v>
      </c>
      <c r="D252" s="272" t="str">
        <f t="shared" ref="D252:D283" si="12">IF($D96="","",$D96)</f>
        <v/>
      </c>
      <c r="E252" s="273"/>
      <c r="F252" s="274"/>
      <c r="G252" s="275"/>
      <c r="H252" s="229"/>
      <c r="I252" s="276"/>
      <c r="J252" s="275"/>
      <c r="K252" s="229"/>
      <c r="L252" s="276"/>
      <c r="M252" s="275"/>
      <c r="N252" s="229"/>
      <c r="O252" s="276"/>
      <c r="P252" s="275"/>
      <c r="Q252" s="229"/>
      <c r="R252" s="276"/>
      <c r="S252" s="275"/>
      <c r="T252" s="229"/>
      <c r="U252" s="276"/>
      <c r="V252" s="275"/>
      <c r="W252" s="229"/>
      <c r="X252" s="276"/>
      <c r="Y252" s="275"/>
      <c r="Z252" s="229"/>
      <c r="AA252" s="276"/>
      <c r="AB252" s="275"/>
      <c r="AC252" s="229"/>
      <c r="AD252" s="276"/>
      <c r="AG252">
        <f t="shared" si="6"/>
        <v>0</v>
      </c>
      <c r="AH252">
        <f t="shared" si="7"/>
        <v>0</v>
      </c>
      <c r="AI252">
        <f t="shared" si="8"/>
        <v>0</v>
      </c>
      <c r="AJ252">
        <f t="shared" si="9"/>
        <v>0</v>
      </c>
      <c r="AK252">
        <f t="shared" si="10"/>
        <v>0</v>
      </c>
    </row>
    <row r="253" spans="1:37" ht="15">
      <c r="A253" s="65"/>
      <c r="B253" s="14"/>
      <c r="C253" s="18" t="s">
        <v>116</v>
      </c>
      <c r="D253" s="272" t="str">
        <f t="shared" si="12"/>
        <v/>
      </c>
      <c r="E253" s="273"/>
      <c r="F253" s="274"/>
      <c r="G253" s="275"/>
      <c r="H253" s="229"/>
      <c r="I253" s="276"/>
      <c r="J253" s="275"/>
      <c r="K253" s="229"/>
      <c r="L253" s="276"/>
      <c r="M253" s="275"/>
      <c r="N253" s="229"/>
      <c r="O253" s="276"/>
      <c r="P253" s="275"/>
      <c r="Q253" s="229"/>
      <c r="R253" s="276"/>
      <c r="S253" s="275"/>
      <c r="T253" s="229"/>
      <c r="U253" s="276"/>
      <c r="V253" s="275"/>
      <c r="W253" s="229"/>
      <c r="X253" s="276"/>
      <c r="Y253" s="275"/>
      <c r="Z253" s="229"/>
      <c r="AA253" s="276"/>
      <c r="AB253" s="275"/>
      <c r="AC253" s="229"/>
      <c r="AD253" s="276"/>
      <c r="AG253">
        <f t="shared" ref="AG253:AG307" si="13">IF(OR(
AND($AH$186=$AG$186),
AND($D253="",COUNTBLANK(G253:AD253)=24),
AND($D253&lt;&gt;"",G253&lt;&gt;"",M253&lt;&gt;"",S253&lt;&gt;"",Y253&lt;&gt;"")),0,1)</f>
        <v>0</v>
      </c>
      <c r="AH253">
        <f t="shared" ref="AH253:AH307" si="14">IF(OR(AND($AH$186=$AG$186),AND($D253="",COUNTBLANK(G253:L253)=6),AND($D253&lt;&gt;"",G253=1,SUM(J253)&gt;0),AND($D253&lt;&gt;"",OR(G253=2,G253=3,G253=9),J253="")),0,1)</f>
        <v>0</v>
      </c>
      <c r="AI253">
        <f t="shared" ref="AI253:AI307" si="15">IF(OR(AND($AH$186=$AG$186),AND($D253="",COUNTBLANK(M253:R253)=6),AND($D253&lt;&gt;"",M253=1,SUM(P253)&gt;0),AND($D253&lt;&gt;"",OR(M253=2,M253=3,M253=9),P253="")),0,1)</f>
        <v>0</v>
      </c>
      <c r="AJ253">
        <f t="shared" ref="AJ253:AJ307" si="16">IF(OR(AND($AH$186=$AG$186),AND($D253="",COUNTBLANK(S253:X253)=6),AND($D253&lt;&gt;"",S253=1,SUM(V253)&gt;0),AND($D253&lt;&gt;"",OR(S253=2,S253=3,S253=9),V253="")),0,1)</f>
        <v>0</v>
      </c>
      <c r="AK253">
        <f t="shared" ref="AK253:AK307" si="17">IF(OR(AND($AH$186=$AG$186),AND($D253="",COUNTBLANK(Y253:AD253)=6),AND($D253&lt;&gt;"",Y253=1,SUM(AB253)&gt;0),AND($D253&lt;&gt;"",OR(Y253=2,Y253=3,Y253=9),AB253="")),0,1)</f>
        <v>0</v>
      </c>
    </row>
    <row r="254" spans="1:37" ht="15">
      <c r="A254" s="65"/>
      <c r="B254" s="14"/>
      <c r="C254" s="18" t="s">
        <v>117</v>
      </c>
      <c r="D254" s="272" t="str">
        <f t="shared" si="12"/>
        <v/>
      </c>
      <c r="E254" s="273"/>
      <c r="F254" s="274"/>
      <c r="G254" s="275"/>
      <c r="H254" s="229"/>
      <c r="I254" s="276"/>
      <c r="J254" s="275"/>
      <c r="K254" s="229"/>
      <c r="L254" s="276"/>
      <c r="M254" s="275"/>
      <c r="N254" s="229"/>
      <c r="O254" s="276"/>
      <c r="P254" s="275"/>
      <c r="Q254" s="229"/>
      <c r="R254" s="276"/>
      <c r="S254" s="275"/>
      <c r="T254" s="229"/>
      <c r="U254" s="276"/>
      <c r="V254" s="275"/>
      <c r="W254" s="229"/>
      <c r="X254" s="276"/>
      <c r="Y254" s="275"/>
      <c r="Z254" s="229"/>
      <c r="AA254" s="276"/>
      <c r="AB254" s="275"/>
      <c r="AC254" s="229"/>
      <c r="AD254" s="276"/>
      <c r="AG254">
        <f t="shared" si="13"/>
        <v>0</v>
      </c>
      <c r="AH254">
        <f t="shared" si="14"/>
        <v>0</v>
      </c>
      <c r="AI254">
        <f t="shared" si="15"/>
        <v>0</v>
      </c>
      <c r="AJ254">
        <f t="shared" si="16"/>
        <v>0</v>
      </c>
      <c r="AK254">
        <f t="shared" si="17"/>
        <v>0</v>
      </c>
    </row>
    <row r="255" spans="1:37" ht="15">
      <c r="A255" s="65"/>
      <c r="B255" s="14"/>
      <c r="C255" s="18" t="s">
        <v>118</v>
      </c>
      <c r="D255" s="272" t="str">
        <f t="shared" si="12"/>
        <v/>
      </c>
      <c r="E255" s="273"/>
      <c r="F255" s="274"/>
      <c r="G255" s="275"/>
      <c r="H255" s="229"/>
      <c r="I255" s="276"/>
      <c r="J255" s="275"/>
      <c r="K255" s="229"/>
      <c r="L255" s="276"/>
      <c r="M255" s="275"/>
      <c r="N255" s="229"/>
      <c r="O255" s="276"/>
      <c r="P255" s="275"/>
      <c r="Q255" s="229"/>
      <c r="R255" s="276"/>
      <c r="S255" s="275"/>
      <c r="T255" s="229"/>
      <c r="U255" s="276"/>
      <c r="V255" s="275"/>
      <c r="W255" s="229"/>
      <c r="X255" s="276"/>
      <c r="Y255" s="275"/>
      <c r="Z255" s="229"/>
      <c r="AA255" s="276"/>
      <c r="AB255" s="275"/>
      <c r="AC255" s="229"/>
      <c r="AD255" s="276"/>
      <c r="AG255">
        <f t="shared" si="13"/>
        <v>0</v>
      </c>
      <c r="AH255">
        <f t="shared" si="14"/>
        <v>0</v>
      </c>
      <c r="AI255">
        <f t="shared" si="15"/>
        <v>0</v>
      </c>
      <c r="AJ255">
        <f t="shared" si="16"/>
        <v>0</v>
      </c>
      <c r="AK255">
        <f t="shared" si="17"/>
        <v>0</v>
      </c>
    </row>
    <row r="256" spans="1:37" ht="15">
      <c r="A256" s="65"/>
      <c r="B256" s="14"/>
      <c r="C256" s="18" t="s">
        <v>119</v>
      </c>
      <c r="D256" s="272" t="str">
        <f t="shared" si="12"/>
        <v/>
      </c>
      <c r="E256" s="273"/>
      <c r="F256" s="274"/>
      <c r="G256" s="275"/>
      <c r="H256" s="229"/>
      <c r="I256" s="276"/>
      <c r="J256" s="275"/>
      <c r="K256" s="229"/>
      <c r="L256" s="276"/>
      <c r="M256" s="275"/>
      <c r="N256" s="229"/>
      <c r="O256" s="276"/>
      <c r="P256" s="275"/>
      <c r="Q256" s="229"/>
      <c r="R256" s="276"/>
      <c r="S256" s="275"/>
      <c r="T256" s="229"/>
      <c r="U256" s="276"/>
      <c r="V256" s="275"/>
      <c r="W256" s="229"/>
      <c r="X256" s="276"/>
      <c r="Y256" s="275"/>
      <c r="Z256" s="229"/>
      <c r="AA256" s="276"/>
      <c r="AB256" s="275"/>
      <c r="AC256" s="229"/>
      <c r="AD256" s="276"/>
      <c r="AG256">
        <f t="shared" si="13"/>
        <v>0</v>
      </c>
      <c r="AH256">
        <f t="shared" si="14"/>
        <v>0</v>
      </c>
      <c r="AI256">
        <f t="shared" si="15"/>
        <v>0</v>
      </c>
      <c r="AJ256">
        <f t="shared" si="16"/>
        <v>0</v>
      </c>
      <c r="AK256">
        <f t="shared" si="17"/>
        <v>0</v>
      </c>
    </row>
    <row r="257" spans="1:37" ht="15">
      <c r="A257" s="65"/>
      <c r="B257" s="14"/>
      <c r="C257" s="18" t="s">
        <v>120</v>
      </c>
      <c r="D257" s="272" t="str">
        <f t="shared" si="12"/>
        <v/>
      </c>
      <c r="E257" s="273"/>
      <c r="F257" s="274"/>
      <c r="G257" s="275"/>
      <c r="H257" s="229"/>
      <c r="I257" s="276"/>
      <c r="J257" s="275"/>
      <c r="K257" s="229"/>
      <c r="L257" s="276"/>
      <c r="M257" s="275"/>
      <c r="N257" s="229"/>
      <c r="O257" s="276"/>
      <c r="P257" s="275"/>
      <c r="Q257" s="229"/>
      <c r="R257" s="276"/>
      <c r="S257" s="275"/>
      <c r="T257" s="229"/>
      <c r="U257" s="276"/>
      <c r="V257" s="275"/>
      <c r="W257" s="229"/>
      <c r="X257" s="276"/>
      <c r="Y257" s="275"/>
      <c r="Z257" s="229"/>
      <c r="AA257" s="276"/>
      <c r="AB257" s="275"/>
      <c r="AC257" s="229"/>
      <c r="AD257" s="276"/>
      <c r="AG257">
        <f t="shared" si="13"/>
        <v>0</v>
      </c>
      <c r="AH257">
        <f t="shared" si="14"/>
        <v>0</v>
      </c>
      <c r="AI257">
        <f t="shared" si="15"/>
        <v>0</v>
      </c>
      <c r="AJ257">
        <f t="shared" si="16"/>
        <v>0</v>
      </c>
      <c r="AK257">
        <f t="shared" si="17"/>
        <v>0</v>
      </c>
    </row>
    <row r="258" spans="1:37" ht="15">
      <c r="A258" s="65"/>
      <c r="B258" s="14"/>
      <c r="C258" s="18" t="s">
        <v>121</v>
      </c>
      <c r="D258" s="272" t="str">
        <f t="shared" si="12"/>
        <v/>
      </c>
      <c r="E258" s="273"/>
      <c r="F258" s="274"/>
      <c r="G258" s="275"/>
      <c r="H258" s="229"/>
      <c r="I258" s="276"/>
      <c r="J258" s="275"/>
      <c r="K258" s="229"/>
      <c r="L258" s="276"/>
      <c r="M258" s="275"/>
      <c r="N258" s="229"/>
      <c r="O258" s="276"/>
      <c r="P258" s="275"/>
      <c r="Q258" s="229"/>
      <c r="R258" s="276"/>
      <c r="S258" s="275"/>
      <c r="T258" s="229"/>
      <c r="U258" s="276"/>
      <c r="V258" s="275"/>
      <c r="W258" s="229"/>
      <c r="X258" s="276"/>
      <c r="Y258" s="275"/>
      <c r="Z258" s="229"/>
      <c r="AA258" s="276"/>
      <c r="AB258" s="275"/>
      <c r="AC258" s="229"/>
      <c r="AD258" s="276"/>
      <c r="AG258">
        <f t="shared" si="13"/>
        <v>0</v>
      </c>
      <c r="AH258">
        <f t="shared" si="14"/>
        <v>0</v>
      </c>
      <c r="AI258">
        <f t="shared" si="15"/>
        <v>0</v>
      </c>
      <c r="AJ258">
        <f t="shared" si="16"/>
        <v>0</v>
      </c>
      <c r="AK258">
        <f t="shared" si="17"/>
        <v>0</v>
      </c>
    </row>
    <row r="259" spans="1:37" ht="15">
      <c r="A259" s="65"/>
      <c r="B259" s="14"/>
      <c r="C259" s="18" t="s">
        <v>122</v>
      </c>
      <c r="D259" s="272" t="str">
        <f t="shared" si="12"/>
        <v/>
      </c>
      <c r="E259" s="273"/>
      <c r="F259" s="274"/>
      <c r="G259" s="275"/>
      <c r="H259" s="229"/>
      <c r="I259" s="276"/>
      <c r="J259" s="275"/>
      <c r="K259" s="229"/>
      <c r="L259" s="276"/>
      <c r="M259" s="275"/>
      <c r="N259" s="229"/>
      <c r="O259" s="276"/>
      <c r="P259" s="275"/>
      <c r="Q259" s="229"/>
      <c r="R259" s="276"/>
      <c r="S259" s="275"/>
      <c r="T259" s="229"/>
      <c r="U259" s="276"/>
      <c r="V259" s="275"/>
      <c r="W259" s="229"/>
      <c r="X259" s="276"/>
      <c r="Y259" s="275"/>
      <c r="Z259" s="229"/>
      <c r="AA259" s="276"/>
      <c r="AB259" s="275"/>
      <c r="AC259" s="229"/>
      <c r="AD259" s="276"/>
      <c r="AG259">
        <f t="shared" si="13"/>
        <v>0</v>
      </c>
      <c r="AH259">
        <f t="shared" si="14"/>
        <v>0</v>
      </c>
      <c r="AI259">
        <f t="shared" si="15"/>
        <v>0</v>
      </c>
      <c r="AJ259">
        <f t="shared" si="16"/>
        <v>0</v>
      </c>
      <c r="AK259">
        <f t="shared" si="17"/>
        <v>0</v>
      </c>
    </row>
    <row r="260" spans="1:37" ht="15">
      <c r="A260" s="65"/>
      <c r="B260" s="14"/>
      <c r="C260" s="18" t="s">
        <v>123</v>
      </c>
      <c r="D260" s="272" t="str">
        <f t="shared" si="12"/>
        <v/>
      </c>
      <c r="E260" s="273"/>
      <c r="F260" s="274"/>
      <c r="G260" s="275"/>
      <c r="H260" s="229"/>
      <c r="I260" s="276"/>
      <c r="J260" s="275"/>
      <c r="K260" s="229"/>
      <c r="L260" s="276"/>
      <c r="M260" s="275"/>
      <c r="N260" s="229"/>
      <c r="O260" s="276"/>
      <c r="P260" s="275"/>
      <c r="Q260" s="229"/>
      <c r="R260" s="276"/>
      <c r="S260" s="275"/>
      <c r="T260" s="229"/>
      <c r="U260" s="276"/>
      <c r="V260" s="275"/>
      <c r="W260" s="229"/>
      <c r="X260" s="276"/>
      <c r="Y260" s="275"/>
      <c r="Z260" s="229"/>
      <c r="AA260" s="276"/>
      <c r="AB260" s="275"/>
      <c r="AC260" s="229"/>
      <c r="AD260" s="276"/>
      <c r="AG260">
        <f t="shared" si="13"/>
        <v>0</v>
      </c>
      <c r="AH260">
        <f t="shared" si="14"/>
        <v>0</v>
      </c>
      <c r="AI260">
        <f t="shared" si="15"/>
        <v>0</v>
      </c>
      <c r="AJ260">
        <f t="shared" si="16"/>
        <v>0</v>
      </c>
      <c r="AK260">
        <f t="shared" si="17"/>
        <v>0</v>
      </c>
    </row>
    <row r="261" spans="1:37" ht="15">
      <c r="A261" s="65"/>
      <c r="B261" s="14"/>
      <c r="C261" s="18" t="s">
        <v>124</v>
      </c>
      <c r="D261" s="272" t="str">
        <f t="shared" si="12"/>
        <v/>
      </c>
      <c r="E261" s="273"/>
      <c r="F261" s="274"/>
      <c r="G261" s="275"/>
      <c r="H261" s="229"/>
      <c r="I261" s="276"/>
      <c r="J261" s="275"/>
      <c r="K261" s="229"/>
      <c r="L261" s="276"/>
      <c r="M261" s="275"/>
      <c r="N261" s="229"/>
      <c r="O261" s="276"/>
      <c r="P261" s="275"/>
      <c r="Q261" s="229"/>
      <c r="R261" s="276"/>
      <c r="S261" s="275"/>
      <c r="T261" s="229"/>
      <c r="U261" s="276"/>
      <c r="V261" s="275"/>
      <c r="W261" s="229"/>
      <c r="X261" s="276"/>
      <c r="Y261" s="275"/>
      <c r="Z261" s="229"/>
      <c r="AA261" s="276"/>
      <c r="AB261" s="275"/>
      <c r="AC261" s="229"/>
      <c r="AD261" s="276"/>
      <c r="AG261">
        <f t="shared" si="13"/>
        <v>0</v>
      </c>
      <c r="AH261">
        <f t="shared" si="14"/>
        <v>0</v>
      </c>
      <c r="AI261">
        <f t="shared" si="15"/>
        <v>0</v>
      </c>
      <c r="AJ261">
        <f t="shared" si="16"/>
        <v>0</v>
      </c>
      <c r="AK261">
        <f t="shared" si="17"/>
        <v>0</v>
      </c>
    </row>
    <row r="262" spans="1:37" ht="15">
      <c r="A262" s="65"/>
      <c r="B262" s="14"/>
      <c r="C262" s="18" t="s">
        <v>125</v>
      </c>
      <c r="D262" s="272" t="str">
        <f t="shared" si="12"/>
        <v/>
      </c>
      <c r="E262" s="273"/>
      <c r="F262" s="274"/>
      <c r="G262" s="275"/>
      <c r="H262" s="229"/>
      <c r="I262" s="276"/>
      <c r="J262" s="275"/>
      <c r="K262" s="229"/>
      <c r="L262" s="276"/>
      <c r="M262" s="275"/>
      <c r="N262" s="229"/>
      <c r="O262" s="276"/>
      <c r="P262" s="275"/>
      <c r="Q262" s="229"/>
      <c r="R262" s="276"/>
      <c r="S262" s="275"/>
      <c r="T262" s="229"/>
      <c r="U262" s="276"/>
      <c r="V262" s="275"/>
      <c r="W262" s="229"/>
      <c r="X262" s="276"/>
      <c r="Y262" s="275"/>
      <c r="Z262" s="229"/>
      <c r="AA262" s="276"/>
      <c r="AB262" s="275"/>
      <c r="AC262" s="229"/>
      <c r="AD262" s="276"/>
      <c r="AG262">
        <f t="shared" si="13"/>
        <v>0</v>
      </c>
      <c r="AH262">
        <f t="shared" si="14"/>
        <v>0</v>
      </c>
      <c r="AI262">
        <f t="shared" si="15"/>
        <v>0</v>
      </c>
      <c r="AJ262">
        <f t="shared" si="16"/>
        <v>0</v>
      </c>
      <c r="AK262">
        <f t="shared" si="17"/>
        <v>0</v>
      </c>
    </row>
    <row r="263" spans="1:37" ht="15">
      <c r="A263" s="65"/>
      <c r="B263" s="14"/>
      <c r="C263" s="18" t="s">
        <v>126</v>
      </c>
      <c r="D263" s="272" t="str">
        <f t="shared" si="12"/>
        <v/>
      </c>
      <c r="E263" s="273"/>
      <c r="F263" s="274"/>
      <c r="G263" s="275"/>
      <c r="H263" s="229"/>
      <c r="I263" s="276"/>
      <c r="J263" s="275"/>
      <c r="K263" s="229"/>
      <c r="L263" s="276"/>
      <c r="M263" s="275"/>
      <c r="N263" s="229"/>
      <c r="O263" s="276"/>
      <c r="P263" s="275"/>
      <c r="Q263" s="229"/>
      <c r="R263" s="276"/>
      <c r="S263" s="275"/>
      <c r="T263" s="229"/>
      <c r="U263" s="276"/>
      <c r="V263" s="275"/>
      <c r="W263" s="229"/>
      <c r="X263" s="276"/>
      <c r="Y263" s="275"/>
      <c r="Z263" s="229"/>
      <c r="AA263" s="276"/>
      <c r="AB263" s="275"/>
      <c r="AC263" s="229"/>
      <c r="AD263" s="276"/>
      <c r="AG263">
        <f t="shared" si="13"/>
        <v>0</v>
      </c>
      <c r="AH263">
        <f t="shared" si="14"/>
        <v>0</v>
      </c>
      <c r="AI263">
        <f t="shared" si="15"/>
        <v>0</v>
      </c>
      <c r="AJ263">
        <f t="shared" si="16"/>
        <v>0</v>
      </c>
      <c r="AK263">
        <f t="shared" si="17"/>
        <v>0</v>
      </c>
    </row>
    <row r="264" spans="1:37" ht="15">
      <c r="A264" s="65"/>
      <c r="B264" s="14"/>
      <c r="C264" s="18" t="s">
        <v>127</v>
      </c>
      <c r="D264" s="272" t="str">
        <f t="shared" si="12"/>
        <v/>
      </c>
      <c r="E264" s="273"/>
      <c r="F264" s="274"/>
      <c r="G264" s="275"/>
      <c r="H264" s="229"/>
      <c r="I264" s="276"/>
      <c r="J264" s="275"/>
      <c r="K264" s="229"/>
      <c r="L264" s="276"/>
      <c r="M264" s="275"/>
      <c r="N264" s="229"/>
      <c r="O264" s="276"/>
      <c r="P264" s="275"/>
      <c r="Q264" s="229"/>
      <c r="R264" s="276"/>
      <c r="S264" s="275"/>
      <c r="T264" s="229"/>
      <c r="U264" s="276"/>
      <c r="V264" s="275"/>
      <c r="W264" s="229"/>
      <c r="X264" s="276"/>
      <c r="Y264" s="275"/>
      <c r="Z264" s="229"/>
      <c r="AA264" s="276"/>
      <c r="AB264" s="275"/>
      <c r="AC264" s="229"/>
      <c r="AD264" s="276"/>
      <c r="AG264">
        <f t="shared" si="13"/>
        <v>0</v>
      </c>
      <c r="AH264">
        <f t="shared" si="14"/>
        <v>0</v>
      </c>
      <c r="AI264">
        <f t="shared" si="15"/>
        <v>0</v>
      </c>
      <c r="AJ264">
        <f t="shared" si="16"/>
        <v>0</v>
      </c>
      <c r="AK264">
        <f t="shared" si="17"/>
        <v>0</v>
      </c>
    </row>
    <row r="265" spans="1:37" ht="15">
      <c r="A265" s="65"/>
      <c r="B265" s="14"/>
      <c r="C265" s="18" t="s">
        <v>128</v>
      </c>
      <c r="D265" s="272" t="str">
        <f t="shared" si="12"/>
        <v/>
      </c>
      <c r="E265" s="273"/>
      <c r="F265" s="274"/>
      <c r="G265" s="275"/>
      <c r="H265" s="229"/>
      <c r="I265" s="276"/>
      <c r="J265" s="275"/>
      <c r="K265" s="229"/>
      <c r="L265" s="276"/>
      <c r="M265" s="275"/>
      <c r="N265" s="229"/>
      <c r="O265" s="276"/>
      <c r="P265" s="275"/>
      <c r="Q265" s="229"/>
      <c r="R265" s="276"/>
      <c r="S265" s="275"/>
      <c r="T265" s="229"/>
      <c r="U265" s="276"/>
      <c r="V265" s="275"/>
      <c r="W265" s="229"/>
      <c r="X265" s="276"/>
      <c r="Y265" s="275"/>
      <c r="Z265" s="229"/>
      <c r="AA265" s="276"/>
      <c r="AB265" s="275"/>
      <c r="AC265" s="229"/>
      <c r="AD265" s="276"/>
      <c r="AG265">
        <f t="shared" si="13"/>
        <v>0</v>
      </c>
      <c r="AH265">
        <f t="shared" si="14"/>
        <v>0</v>
      </c>
      <c r="AI265">
        <f t="shared" si="15"/>
        <v>0</v>
      </c>
      <c r="AJ265">
        <f t="shared" si="16"/>
        <v>0</v>
      </c>
      <c r="AK265">
        <f t="shared" si="17"/>
        <v>0</v>
      </c>
    </row>
    <row r="266" spans="1:37" ht="15">
      <c r="A266" s="65"/>
      <c r="B266" s="14"/>
      <c r="C266" s="18" t="s">
        <v>129</v>
      </c>
      <c r="D266" s="272" t="str">
        <f t="shared" si="12"/>
        <v/>
      </c>
      <c r="E266" s="273"/>
      <c r="F266" s="274"/>
      <c r="G266" s="275"/>
      <c r="H266" s="229"/>
      <c r="I266" s="276"/>
      <c r="J266" s="275"/>
      <c r="K266" s="229"/>
      <c r="L266" s="276"/>
      <c r="M266" s="275"/>
      <c r="N266" s="229"/>
      <c r="O266" s="276"/>
      <c r="P266" s="275"/>
      <c r="Q266" s="229"/>
      <c r="R266" s="276"/>
      <c r="S266" s="275"/>
      <c r="T266" s="229"/>
      <c r="U266" s="276"/>
      <c r="V266" s="275"/>
      <c r="W266" s="229"/>
      <c r="X266" s="276"/>
      <c r="Y266" s="275"/>
      <c r="Z266" s="229"/>
      <c r="AA266" s="276"/>
      <c r="AB266" s="275"/>
      <c r="AC266" s="229"/>
      <c r="AD266" s="276"/>
      <c r="AG266">
        <f t="shared" si="13"/>
        <v>0</v>
      </c>
      <c r="AH266">
        <f t="shared" si="14"/>
        <v>0</v>
      </c>
      <c r="AI266">
        <f t="shared" si="15"/>
        <v>0</v>
      </c>
      <c r="AJ266">
        <f t="shared" si="16"/>
        <v>0</v>
      </c>
      <c r="AK266">
        <f t="shared" si="17"/>
        <v>0</v>
      </c>
    </row>
    <row r="267" spans="1:37" ht="15">
      <c r="A267" s="65"/>
      <c r="B267" s="14"/>
      <c r="C267" s="18" t="s">
        <v>130</v>
      </c>
      <c r="D267" s="272" t="str">
        <f t="shared" si="12"/>
        <v/>
      </c>
      <c r="E267" s="273"/>
      <c r="F267" s="274"/>
      <c r="G267" s="275"/>
      <c r="H267" s="229"/>
      <c r="I267" s="276"/>
      <c r="J267" s="275"/>
      <c r="K267" s="229"/>
      <c r="L267" s="276"/>
      <c r="M267" s="275"/>
      <c r="N267" s="229"/>
      <c r="O267" s="276"/>
      <c r="P267" s="275"/>
      <c r="Q267" s="229"/>
      <c r="R267" s="276"/>
      <c r="S267" s="275"/>
      <c r="T267" s="229"/>
      <c r="U267" s="276"/>
      <c r="V267" s="275"/>
      <c r="W267" s="229"/>
      <c r="X267" s="276"/>
      <c r="Y267" s="275"/>
      <c r="Z267" s="229"/>
      <c r="AA267" s="276"/>
      <c r="AB267" s="275"/>
      <c r="AC267" s="229"/>
      <c r="AD267" s="276"/>
      <c r="AG267">
        <f t="shared" si="13"/>
        <v>0</v>
      </c>
      <c r="AH267">
        <f t="shared" si="14"/>
        <v>0</v>
      </c>
      <c r="AI267">
        <f t="shared" si="15"/>
        <v>0</v>
      </c>
      <c r="AJ267">
        <f t="shared" si="16"/>
        <v>0</v>
      </c>
      <c r="AK267">
        <f t="shared" si="17"/>
        <v>0</v>
      </c>
    </row>
    <row r="268" spans="1:37" ht="15">
      <c r="A268" s="65"/>
      <c r="B268" s="14"/>
      <c r="C268" s="18" t="s">
        <v>131</v>
      </c>
      <c r="D268" s="272" t="str">
        <f t="shared" si="12"/>
        <v/>
      </c>
      <c r="E268" s="273"/>
      <c r="F268" s="274"/>
      <c r="G268" s="275"/>
      <c r="H268" s="229"/>
      <c r="I268" s="276"/>
      <c r="J268" s="275"/>
      <c r="K268" s="229"/>
      <c r="L268" s="276"/>
      <c r="M268" s="275"/>
      <c r="N268" s="229"/>
      <c r="O268" s="276"/>
      <c r="P268" s="275"/>
      <c r="Q268" s="229"/>
      <c r="R268" s="276"/>
      <c r="S268" s="275"/>
      <c r="T268" s="229"/>
      <c r="U268" s="276"/>
      <c r="V268" s="275"/>
      <c r="W268" s="229"/>
      <c r="X268" s="276"/>
      <c r="Y268" s="275"/>
      <c r="Z268" s="229"/>
      <c r="AA268" s="276"/>
      <c r="AB268" s="275"/>
      <c r="AC268" s="229"/>
      <c r="AD268" s="276"/>
      <c r="AG268">
        <f t="shared" si="13"/>
        <v>0</v>
      </c>
      <c r="AH268">
        <f t="shared" si="14"/>
        <v>0</v>
      </c>
      <c r="AI268">
        <f t="shared" si="15"/>
        <v>0</v>
      </c>
      <c r="AJ268">
        <f t="shared" si="16"/>
        <v>0</v>
      </c>
      <c r="AK268">
        <f t="shared" si="17"/>
        <v>0</v>
      </c>
    </row>
    <row r="269" spans="1:37" ht="15">
      <c r="A269" s="65"/>
      <c r="B269" s="14"/>
      <c r="C269" s="18" t="s">
        <v>132</v>
      </c>
      <c r="D269" s="272" t="str">
        <f t="shared" si="12"/>
        <v/>
      </c>
      <c r="E269" s="273"/>
      <c r="F269" s="274"/>
      <c r="G269" s="275"/>
      <c r="H269" s="229"/>
      <c r="I269" s="276"/>
      <c r="J269" s="275"/>
      <c r="K269" s="229"/>
      <c r="L269" s="276"/>
      <c r="M269" s="275"/>
      <c r="N269" s="229"/>
      <c r="O269" s="276"/>
      <c r="P269" s="275"/>
      <c r="Q269" s="229"/>
      <c r="R269" s="276"/>
      <c r="S269" s="275"/>
      <c r="T269" s="229"/>
      <c r="U269" s="276"/>
      <c r="V269" s="275"/>
      <c r="W269" s="229"/>
      <c r="X269" s="276"/>
      <c r="Y269" s="275"/>
      <c r="Z269" s="229"/>
      <c r="AA269" s="276"/>
      <c r="AB269" s="275"/>
      <c r="AC269" s="229"/>
      <c r="AD269" s="276"/>
      <c r="AG269">
        <f t="shared" si="13"/>
        <v>0</v>
      </c>
      <c r="AH269">
        <f t="shared" si="14"/>
        <v>0</v>
      </c>
      <c r="AI269">
        <f t="shared" si="15"/>
        <v>0</v>
      </c>
      <c r="AJ269">
        <f t="shared" si="16"/>
        <v>0</v>
      </c>
      <c r="AK269">
        <f t="shared" si="17"/>
        <v>0</v>
      </c>
    </row>
    <row r="270" spans="1:37" ht="15">
      <c r="A270" s="65"/>
      <c r="B270" s="14"/>
      <c r="C270" s="18" t="s">
        <v>133</v>
      </c>
      <c r="D270" s="272" t="str">
        <f t="shared" si="12"/>
        <v/>
      </c>
      <c r="E270" s="273"/>
      <c r="F270" s="274"/>
      <c r="G270" s="275"/>
      <c r="H270" s="229"/>
      <c r="I270" s="276"/>
      <c r="J270" s="275"/>
      <c r="K270" s="229"/>
      <c r="L270" s="276"/>
      <c r="M270" s="275"/>
      <c r="N270" s="229"/>
      <c r="O270" s="276"/>
      <c r="P270" s="275"/>
      <c r="Q270" s="229"/>
      <c r="R270" s="276"/>
      <c r="S270" s="275"/>
      <c r="T270" s="229"/>
      <c r="U270" s="276"/>
      <c r="V270" s="275"/>
      <c r="W270" s="229"/>
      <c r="X270" s="276"/>
      <c r="Y270" s="275"/>
      <c r="Z270" s="229"/>
      <c r="AA270" s="276"/>
      <c r="AB270" s="275"/>
      <c r="AC270" s="229"/>
      <c r="AD270" s="276"/>
      <c r="AG270">
        <f t="shared" si="13"/>
        <v>0</v>
      </c>
      <c r="AH270">
        <f t="shared" si="14"/>
        <v>0</v>
      </c>
      <c r="AI270">
        <f t="shared" si="15"/>
        <v>0</v>
      </c>
      <c r="AJ270">
        <f t="shared" si="16"/>
        <v>0</v>
      </c>
      <c r="AK270">
        <f t="shared" si="17"/>
        <v>0</v>
      </c>
    </row>
    <row r="271" spans="1:37" ht="15">
      <c r="A271" s="65"/>
      <c r="B271" s="14"/>
      <c r="C271" s="18" t="s">
        <v>134</v>
      </c>
      <c r="D271" s="272" t="str">
        <f t="shared" si="12"/>
        <v/>
      </c>
      <c r="E271" s="273"/>
      <c r="F271" s="274"/>
      <c r="G271" s="275"/>
      <c r="H271" s="229"/>
      <c r="I271" s="276"/>
      <c r="J271" s="275"/>
      <c r="K271" s="229"/>
      <c r="L271" s="276"/>
      <c r="M271" s="275"/>
      <c r="N271" s="229"/>
      <c r="O271" s="276"/>
      <c r="P271" s="275"/>
      <c r="Q271" s="229"/>
      <c r="R271" s="276"/>
      <c r="S271" s="275"/>
      <c r="T271" s="229"/>
      <c r="U271" s="276"/>
      <c r="V271" s="275"/>
      <c r="W271" s="229"/>
      <c r="X271" s="276"/>
      <c r="Y271" s="275"/>
      <c r="Z271" s="229"/>
      <c r="AA271" s="276"/>
      <c r="AB271" s="275"/>
      <c r="AC271" s="229"/>
      <c r="AD271" s="276"/>
      <c r="AG271">
        <f t="shared" si="13"/>
        <v>0</v>
      </c>
      <c r="AH271">
        <f t="shared" si="14"/>
        <v>0</v>
      </c>
      <c r="AI271">
        <f t="shared" si="15"/>
        <v>0</v>
      </c>
      <c r="AJ271">
        <f t="shared" si="16"/>
        <v>0</v>
      </c>
      <c r="AK271">
        <f t="shared" si="17"/>
        <v>0</v>
      </c>
    </row>
    <row r="272" spans="1:37" ht="15">
      <c r="A272" s="65"/>
      <c r="B272" s="14"/>
      <c r="C272" s="18" t="s">
        <v>135</v>
      </c>
      <c r="D272" s="272" t="str">
        <f t="shared" si="12"/>
        <v/>
      </c>
      <c r="E272" s="273"/>
      <c r="F272" s="274"/>
      <c r="G272" s="275"/>
      <c r="H272" s="229"/>
      <c r="I272" s="276"/>
      <c r="J272" s="275"/>
      <c r="K272" s="229"/>
      <c r="L272" s="276"/>
      <c r="M272" s="275"/>
      <c r="N272" s="229"/>
      <c r="O272" s="276"/>
      <c r="P272" s="275"/>
      <c r="Q272" s="229"/>
      <c r="R272" s="276"/>
      <c r="S272" s="275"/>
      <c r="T272" s="229"/>
      <c r="U272" s="276"/>
      <c r="V272" s="275"/>
      <c r="W272" s="229"/>
      <c r="X272" s="276"/>
      <c r="Y272" s="275"/>
      <c r="Z272" s="229"/>
      <c r="AA272" s="276"/>
      <c r="AB272" s="275"/>
      <c r="AC272" s="229"/>
      <c r="AD272" s="276"/>
      <c r="AG272">
        <f t="shared" si="13"/>
        <v>0</v>
      </c>
      <c r="AH272">
        <f t="shared" si="14"/>
        <v>0</v>
      </c>
      <c r="AI272">
        <f t="shared" si="15"/>
        <v>0</v>
      </c>
      <c r="AJ272">
        <f t="shared" si="16"/>
        <v>0</v>
      </c>
      <c r="AK272">
        <f t="shared" si="17"/>
        <v>0</v>
      </c>
    </row>
    <row r="273" spans="1:37" ht="15">
      <c r="A273" s="65"/>
      <c r="B273" s="14"/>
      <c r="C273" s="18" t="s">
        <v>136</v>
      </c>
      <c r="D273" s="272" t="str">
        <f t="shared" si="12"/>
        <v/>
      </c>
      <c r="E273" s="273"/>
      <c r="F273" s="274"/>
      <c r="G273" s="275"/>
      <c r="H273" s="229"/>
      <c r="I273" s="276"/>
      <c r="J273" s="275"/>
      <c r="K273" s="229"/>
      <c r="L273" s="276"/>
      <c r="M273" s="275"/>
      <c r="N273" s="229"/>
      <c r="O273" s="276"/>
      <c r="P273" s="275"/>
      <c r="Q273" s="229"/>
      <c r="R273" s="276"/>
      <c r="S273" s="275"/>
      <c r="T273" s="229"/>
      <c r="U273" s="276"/>
      <c r="V273" s="275"/>
      <c r="W273" s="229"/>
      <c r="X273" s="276"/>
      <c r="Y273" s="275"/>
      <c r="Z273" s="229"/>
      <c r="AA273" s="276"/>
      <c r="AB273" s="275"/>
      <c r="AC273" s="229"/>
      <c r="AD273" s="276"/>
      <c r="AG273">
        <f t="shared" si="13"/>
        <v>0</v>
      </c>
      <c r="AH273">
        <f t="shared" si="14"/>
        <v>0</v>
      </c>
      <c r="AI273">
        <f t="shared" si="15"/>
        <v>0</v>
      </c>
      <c r="AJ273">
        <f t="shared" si="16"/>
        <v>0</v>
      </c>
      <c r="AK273">
        <f t="shared" si="17"/>
        <v>0</v>
      </c>
    </row>
    <row r="274" spans="1:37" ht="15">
      <c r="A274" s="65"/>
      <c r="B274" s="14"/>
      <c r="C274" s="18" t="s">
        <v>137</v>
      </c>
      <c r="D274" s="272" t="str">
        <f t="shared" si="12"/>
        <v/>
      </c>
      <c r="E274" s="273"/>
      <c r="F274" s="274"/>
      <c r="G274" s="275"/>
      <c r="H274" s="229"/>
      <c r="I274" s="276"/>
      <c r="J274" s="275"/>
      <c r="K274" s="229"/>
      <c r="L274" s="276"/>
      <c r="M274" s="275"/>
      <c r="N274" s="229"/>
      <c r="O274" s="276"/>
      <c r="P274" s="275"/>
      <c r="Q274" s="229"/>
      <c r="R274" s="276"/>
      <c r="S274" s="275"/>
      <c r="T274" s="229"/>
      <c r="U274" s="276"/>
      <c r="V274" s="275"/>
      <c r="W274" s="229"/>
      <c r="X274" s="276"/>
      <c r="Y274" s="275"/>
      <c r="Z274" s="229"/>
      <c r="AA274" s="276"/>
      <c r="AB274" s="275"/>
      <c r="AC274" s="229"/>
      <c r="AD274" s="276"/>
      <c r="AG274">
        <f t="shared" si="13"/>
        <v>0</v>
      </c>
      <c r="AH274">
        <f t="shared" si="14"/>
        <v>0</v>
      </c>
      <c r="AI274">
        <f t="shared" si="15"/>
        <v>0</v>
      </c>
      <c r="AJ274">
        <f t="shared" si="16"/>
        <v>0</v>
      </c>
      <c r="AK274">
        <f t="shared" si="17"/>
        <v>0</v>
      </c>
    </row>
    <row r="275" spans="1:37" ht="15">
      <c r="A275" s="65"/>
      <c r="B275" s="14"/>
      <c r="C275" s="18" t="s">
        <v>138</v>
      </c>
      <c r="D275" s="272" t="str">
        <f t="shared" si="12"/>
        <v/>
      </c>
      <c r="E275" s="273"/>
      <c r="F275" s="274"/>
      <c r="G275" s="275"/>
      <c r="H275" s="229"/>
      <c r="I275" s="276"/>
      <c r="J275" s="275"/>
      <c r="K275" s="229"/>
      <c r="L275" s="276"/>
      <c r="M275" s="275"/>
      <c r="N275" s="229"/>
      <c r="O275" s="276"/>
      <c r="P275" s="275"/>
      <c r="Q275" s="229"/>
      <c r="R275" s="276"/>
      <c r="S275" s="275"/>
      <c r="T275" s="229"/>
      <c r="U275" s="276"/>
      <c r="V275" s="275"/>
      <c r="W275" s="229"/>
      <c r="X275" s="276"/>
      <c r="Y275" s="275"/>
      <c r="Z275" s="229"/>
      <c r="AA275" s="276"/>
      <c r="AB275" s="275"/>
      <c r="AC275" s="229"/>
      <c r="AD275" s="276"/>
      <c r="AG275">
        <f t="shared" si="13"/>
        <v>0</v>
      </c>
      <c r="AH275">
        <f t="shared" si="14"/>
        <v>0</v>
      </c>
      <c r="AI275">
        <f t="shared" si="15"/>
        <v>0</v>
      </c>
      <c r="AJ275">
        <f t="shared" si="16"/>
        <v>0</v>
      </c>
      <c r="AK275">
        <f t="shared" si="17"/>
        <v>0</v>
      </c>
    </row>
    <row r="276" spans="1:37" ht="15">
      <c r="A276" s="65"/>
      <c r="B276" s="14"/>
      <c r="C276" s="18" t="s">
        <v>139</v>
      </c>
      <c r="D276" s="272" t="str">
        <f t="shared" si="12"/>
        <v/>
      </c>
      <c r="E276" s="273"/>
      <c r="F276" s="274"/>
      <c r="G276" s="275"/>
      <c r="H276" s="229"/>
      <c r="I276" s="276"/>
      <c r="J276" s="275"/>
      <c r="K276" s="229"/>
      <c r="L276" s="276"/>
      <c r="M276" s="275"/>
      <c r="N276" s="229"/>
      <c r="O276" s="276"/>
      <c r="P276" s="275"/>
      <c r="Q276" s="229"/>
      <c r="R276" s="276"/>
      <c r="S276" s="275"/>
      <c r="T276" s="229"/>
      <c r="U276" s="276"/>
      <c r="V276" s="275"/>
      <c r="W276" s="229"/>
      <c r="X276" s="276"/>
      <c r="Y276" s="275"/>
      <c r="Z276" s="229"/>
      <c r="AA276" s="276"/>
      <c r="AB276" s="275"/>
      <c r="AC276" s="229"/>
      <c r="AD276" s="276"/>
      <c r="AG276">
        <f t="shared" si="13"/>
        <v>0</v>
      </c>
      <c r="AH276">
        <f t="shared" si="14"/>
        <v>0</v>
      </c>
      <c r="AI276">
        <f t="shared" si="15"/>
        <v>0</v>
      </c>
      <c r="AJ276">
        <f t="shared" si="16"/>
        <v>0</v>
      </c>
      <c r="AK276">
        <f t="shared" si="17"/>
        <v>0</v>
      </c>
    </row>
    <row r="277" spans="1:37" ht="15">
      <c r="A277" s="65"/>
      <c r="B277" s="14"/>
      <c r="C277" s="18" t="s">
        <v>140</v>
      </c>
      <c r="D277" s="272" t="str">
        <f t="shared" si="12"/>
        <v/>
      </c>
      <c r="E277" s="273"/>
      <c r="F277" s="274"/>
      <c r="G277" s="275"/>
      <c r="H277" s="229"/>
      <c r="I277" s="276"/>
      <c r="J277" s="275"/>
      <c r="K277" s="229"/>
      <c r="L277" s="276"/>
      <c r="M277" s="275"/>
      <c r="N277" s="229"/>
      <c r="O277" s="276"/>
      <c r="P277" s="275"/>
      <c r="Q277" s="229"/>
      <c r="R277" s="276"/>
      <c r="S277" s="275"/>
      <c r="T277" s="229"/>
      <c r="U277" s="276"/>
      <c r="V277" s="275"/>
      <c r="W277" s="229"/>
      <c r="X277" s="276"/>
      <c r="Y277" s="275"/>
      <c r="Z277" s="229"/>
      <c r="AA277" s="276"/>
      <c r="AB277" s="275"/>
      <c r="AC277" s="229"/>
      <c r="AD277" s="276"/>
      <c r="AG277">
        <f t="shared" si="13"/>
        <v>0</v>
      </c>
      <c r="AH277">
        <f t="shared" si="14"/>
        <v>0</v>
      </c>
      <c r="AI277">
        <f t="shared" si="15"/>
        <v>0</v>
      </c>
      <c r="AJ277">
        <f t="shared" si="16"/>
        <v>0</v>
      </c>
      <c r="AK277">
        <f t="shared" si="17"/>
        <v>0</v>
      </c>
    </row>
    <row r="278" spans="1:37" ht="15">
      <c r="A278" s="65"/>
      <c r="B278" s="14"/>
      <c r="C278" s="18" t="s">
        <v>141</v>
      </c>
      <c r="D278" s="272" t="str">
        <f t="shared" si="12"/>
        <v/>
      </c>
      <c r="E278" s="273"/>
      <c r="F278" s="274"/>
      <c r="G278" s="275"/>
      <c r="H278" s="229"/>
      <c r="I278" s="276"/>
      <c r="J278" s="275"/>
      <c r="K278" s="229"/>
      <c r="L278" s="276"/>
      <c r="M278" s="275"/>
      <c r="N278" s="229"/>
      <c r="O278" s="276"/>
      <c r="P278" s="275"/>
      <c r="Q278" s="229"/>
      <c r="R278" s="276"/>
      <c r="S278" s="275"/>
      <c r="T278" s="229"/>
      <c r="U278" s="276"/>
      <c r="V278" s="275"/>
      <c r="W278" s="229"/>
      <c r="X278" s="276"/>
      <c r="Y278" s="275"/>
      <c r="Z278" s="229"/>
      <c r="AA278" s="276"/>
      <c r="AB278" s="275"/>
      <c r="AC278" s="229"/>
      <c r="AD278" s="276"/>
      <c r="AG278">
        <f t="shared" si="13"/>
        <v>0</v>
      </c>
      <c r="AH278">
        <f t="shared" si="14"/>
        <v>0</v>
      </c>
      <c r="AI278">
        <f t="shared" si="15"/>
        <v>0</v>
      </c>
      <c r="AJ278">
        <f t="shared" si="16"/>
        <v>0</v>
      </c>
      <c r="AK278">
        <f t="shared" si="17"/>
        <v>0</v>
      </c>
    </row>
    <row r="279" spans="1:37" ht="15">
      <c r="A279" s="65"/>
      <c r="B279" s="14"/>
      <c r="C279" s="18" t="s">
        <v>142</v>
      </c>
      <c r="D279" s="272" t="str">
        <f t="shared" si="12"/>
        <v/>
      </c>
      <c r="E279" s="273"/>
      <c r="F279" s="274"/>
      <c r="G279" s="275"/>
      <c r="H279" s="229"/>
      <c r="I279" s="276"/>
      <c r="J279" s="275"/>
      <c r="K279" s="229"/>
      <c r="L279" s="276"/>
      <c r="M279" s="275"/>
      <c r="N279" s="229"/>
      <c r="O279" s="276"/>
      <c r="P279" s="275"/>
      <c r="Q279" s="229"/>
      <c r="R279" s="276"/>
      <c r="S279" s="275"/>
      <c r="T279" s="229"/>
      <c r="U279" s="276"/>
      <c r="V279" s="275"/>
      <c r="W279" s="229"/>
      <c r="X279" s="276"/>
      <c r="Y279" s="275"/>
      <c r="Z279" s="229"/>
      <c r="AA279" s="276"/>
      <c r="AB279" s="275"/>
      <c r="AC279" s="229"/>
      <c r="AD279" s="276"/>
      <c r="AG279">
        <f t="shared" si="13"/>
        <v>0</v>
      </c>
      <c r="AH279">
        <f t="shared" si="14"/>
        <v>0</v>
      </c>
      <c r="AI279">
        <f t="shared" si="15"/>
        <v>0</v>
      </c>
      <c r="AJ279">
        <f t="shared" si="16"/>
        <v>0</v>
      </c>
      <c r="AK279">
        <f t="shared" si="17"/>
        <v>0</v>
      </c>
    </row>
    <row r="280" spans="1:37" ht="15">
      <c r="A280" s="65"/>
      <c r="B280" s="14"/>
      <c r="C280" s="18" t="s">
        <v>143</v>
      </c>
      <c r="D280" s="272" t="str">
        <f t="shared" si="12"/>
        <v/>
      </c>
      <c r="E280" s="273"/>
      <c r="F280" s="274"/>
      <c r="G280" s="275"/>
      <c r="H280" s="229"/>
      <c r="I280" s="276"/>
      <c r="J280" s="275"/>
      <c r="K280" s="229"/>
      <c r="L280" s="276"/>
      <c r="M280" s="275"/>
      <c r="N280" s="229"/>
      <c r="O280" s="276"/>
      <c r="P280" s="275"/>
      <c r="Q280" s="229"/>
      <c r="R280" s="276"/>
      <c r="S280" s="275"/>
      <c r="T280" s="229"/>
      <c r="U280" s="276"/>
      <c r="V280" s="275"/>
      <c r="W280" s="229"/>
      <c r="X280" s="276"/>
      <c r="Y280" s="275"/>
      <c r="Z280" s="229"/>
      <c r="AA280" s="276"/>
      <c r="AB280" s="275"/>
      <c r="AC280" s="229"/>
      <c r="AD280" s="276"/>
      <c r="AG280">
        <f t="shared" si="13"/>
        <v>0</v>
      </c>
      <c r="AH280">
        <f t="shared" si="14"/>
        <v>0</v>
      </c>
      <c r="AI280">
        <f t="shared" si="15"/>
        <v>0</v>
      </c>
      <c r="AJ280">
        <f t="shared" si="16"/>
        <v>0</v>
      </c>
      <c r="AK280">
        <f t="shared" si="17"/>
        <v>0</v>
      </c>
    </row>
    <row r="281" spans="1:37" ht="15">
      <c r="A281" s="65"/>
      <c r="B281" s="14"/>
      <c r="C281" s="18" t="s">
        <v>144</v>
      </c>
      <c r="D281" s="272" t="str">
        <f t="shared" si="12"/>
        <v/>
      </c>
      <c r="E281" s="273"/>
      <c r="F281" s="274"/>
      <c r="G281" s="275"/>
      <c r="H281" s="229"/>
      <c r="I281" s="276"/>
      <c r="J281" s="275"/>
      <c r="K281" s="229"/>
      <c r="L281" s="276"/>
      <c r="M281" s="275"/>
      <c r="N281" s="229"/>
      <c r="O281" s="276"/>
      <c r="P281" s="275"/>
      <c r="Q281" s="229"/>
      <c r="R281" s="276"/>
      <c r="S281" s="275"/>
      <c r="T281" s="229"/>
      <c r="U281" s="276"/>
      <c r="V281" s="275"/>
      <c r="W281" s="229"/>
      <c r="X281" s="276"/>
      <c r="Y281" s="275"/>
      <c r="Z281" s="229"/>
      <c r="AA281" s="276"/>
      <c r="AB281" s="275"/>
      <c r="AC281" s="229"/>
      <c r="AD281" s="276"/>
      <c r="AG281">
        <f t="shared" si="13"/>
        <v>0</v>
      </c>
      <c r="AH281">
        <f t="shared" si="14"/>
        <v>0</v>
      </c>
      <c r="AI281">
        <f t="shared" si="15"/>
        <v>0</v>
      </c>
      <c r="AJ281">
        <f t="shared" si="16"/>
        <v>0</v>
      </c>
      <c r="AK281">
        <f t="shared" si="17"/>
        <v>0</v>
      </c>
    </row>
    <row r="282" spans="1:37" ht="15">
      <c r="A282" s="65"/>
      <c r="B282" s="14"/>
      <c r="C282" s="18" t="s">
        <v>145</v>
      </c>
      <c r="D282" s="272" t="str">
        <f t="shared" si="12"/>
        <v/>
      </c>
      <c r="E282" s="273"/>
      <c r="F282" s="274"/>
      <c r="G282" s="275"/>
      <c r="H282" s="229"/>
      <c r="I282" s="276"/>
      <c r="J282" s="275"/>
      <c r="K282" s="229"/>
      <c r="L282" s="276"/>
      <c r="M282" s="275"/>
      <c r="N282" s="229"/>
      <c r="O282" s="276"/>
      <c r="P282" s="275"/>
      <c r="Q282" s="229"/>
      <c r="R282" s="276"/>
      <c r="S282" s="275"/>
      <c r="T282" s="229"/>
      <c r="U282" s="276"/>
      <c r="V282" s="275"/>
      <c r="W282" s="229"/>
      <c r="X282" s="276"/>
      <c r="Y282" s="275"/>
      <c r="Z282" s="229"/>
      <c r="AA282" s="276"/>
      <c r="AB282" s="275"/>
      <c r="AC282" s="229"/>
      <c r="AD282" s="276"/>
      <c r="AG282">
        <f t="shared" si="13"/>
        <v>0</v>
      </c>
      <c r="AH282">
        <f t="shared" si="14"/>
        <v>0</v>
      </c>
      <c r="AI282">
        <f t="shared" si="15"/>
        <v>0</v>
      </c>
      <c r="AJ282">
        <f t="shared" si="16"/>
        <v>0</v>
      </c>
      <c r="AK282">
        <f t="shared" si="17"/>
        <v>0</v>
      </c>
    </row>
    <row r="283" spans="1:37" ht="15">
      <c r="A283" s="65"/>
      <c r="B283" s="14"/>
      <c r="C283" s="18" t="s">
        <v>146</v>
      </c>
      <c r="D283" s="272" t="str">
        <f t="shared" si="12"/>
        <v/>
      </c>
      <c r="E283" s="273"/>
      <c r="F283" s="274"/>
      <c r="G283" s="275"/>
      <c r="H283" s="229"/>
      <c r="I283" s="276"/>
      <c r="J283" s="275"/>
      <c r="K283" s="229"/>
      <c r="L283" s="276"/>
      <c r="M283" s="275"/>
      <c r="N283" s="229"/>
      <c r="O283" s="276"/>
      <c r="P283" s="275"/>
      <c r="Q283" s="229"/>
      <c r="R283" s="276"/>
      <c r="S283" s="275"/>
      <c r="T283" s="229"/>
      <c r="U283" s="276"/>
      <c r="V283" s="275"/>
      <c r="W283" s="229"/>
      <c r="X283" s="276"/>
      <c r="Y283" s="275"/>
      <c r="Z283" s="229"/>
      <c r="AA283" s="276"/>
      <c r="AB283" s="275"/>
      <c r="AC283" s="229"/>
      <c r="AD283" s="276"/>
      <c r="AG283">
        <f t="shared" si="13"/>
        <v>0</v>
      </c>
      <c r="AH283">
        <f t="shared" si="14"/>
        <v>0</v>
      </c>
      <c r="AI283">
        <f t="shared" si="15"/>
        <v>0</v>
      </c>
      <c r="AJ283">
        <f t="shared" si="16"/>
        <v>0</v>
      </c>
      <c r="AK283">
        <f t="shared" si="17"/>
        <v>0</v>
      </c>
    </row>
    <row r="284" spans="1:37" ht="15">
      <c r="A284" s="65"/>
      <c r="B284" s="14"/>
      <c r="C284" s="18" t="s">
        <v>147</v>
      </c>
      <c r="D284" s="272" t="str">
        <f t="shared" ref="D284:D307" si="18">IF($D128="","",$D128)</f>
        <v/>
      </c>
      <c r="E284" s="273"/>
      <c r="F284" s="274"/>
      <c r="G284" s="275"/>
      <c r="H284" s="229"/>
      <c r="I284" s="276"/>
      <c r="J284" s="275"/>
      <c r="K284" s="229"/>
      <c r="L284" s="276"/>
      <c r="M284" s="275"/>
      <c r="N284" s="229"/>
      <c r="O284" s="276"/>
      <c r="P284" s="275"/>
      <c r="Q284" s="229"/>
      <c r="R284" s="276"/>
      <c r="S284" s="275"/>
      <c r="T284" s="229"/>
      <c r="U284" s="276"/>
      <c r="V284" s="275"/>
      <c r="W284" s="229"/>
      <c r="X284" s="276"/>
      <c r="Y284" s="275"/>
      <c r="Z284" s="229"/>
      <c r="AA284" s="276"/>
      <c r="AB284" s="275"/>
      <c r="AC284" s="229"/>
      <c r="AD284" s="276"/>
      <c r="AG284">
        <f t="shared" si="13"/>
        <v>0</v>
      </c>
      <c r="AH284">
        <f t="shared" si="14"/>
        <v>0</v>
      </c>
      <c r="AI284">
        <f t="shared" si="15"/>
        <v>0</v>
      </c>
      <c r="AJ284">
        <f t="shared" si="16"/>
        <v>0</v>
      </c>
      <c r="AK284">
        <f t="shared" si="17"/>
        <v>0</v>
      </c>
    </row>
    <row r="285" spans="1:37" ht="15">
      <c r="A285" s="65"/>
      <c r="B285" s="14"/>
      <c r="C285" s="18" t="s">
        <v>148</v>
      </c>
      <c r="D285" s="272" t="str">
        <f t="shared" si="18"/>
        <v/>
      </c>
      <c r="E285" s="273"/>
      <c r="F285" s="274"/>
      <c r="G285" s="275"/>
      <c r="H285" s="229"/>
      <c r="I285" s="276"/>
      <c r="J285" s="275"/>
      <c r="K285" s="229"/>
      <c r="L285" s="276"/>
      <c r="M285" s="275"/>
      <c r="N285" s="229"/>
      <c r="O285" s="276"/>
      <c r="P285" s="275"/>
      <c r="Q285" s="229"/>
      <c r="R285" s="276"/>
      <c r="S285" s="275"/>
      <c r="T285" s="229"/>
      <c r="U285" s="276"/>
      <c r="V285" s="275"/>
      <c r="W285" s="229"/>
      <c r="X285" s="276"/>
      <c r="Y285" s="275"/>
      <c r="Z285" s="229"/>
      <c r="AA285" s="276"/>
      <c r="AB285" s="275"/>
      <c r="AC285" s="229"/>
      <c r="AD285" s="276"/>
      <c r="AG285">
        <f t="shared" si="13"/>
        <v>0</v>
      </c>
      <c r="AH285">
        <f t="shared" si="14"/>
        <v>0</v>
      </c>
      <c r="AI285">
        <f t="shared" si="15"/>
        <v>0</v>
      </c>
      <c r="AJ285">
        <f t="shared" si="16"/>
        <v>0</v>
      </c>
      <c r="AK285">
        <f t="shared" si="17"/>
        <v>0</v>
      </c>
    </row>
    <row r="286" spans="1:37" ht="15">
      <c r="A286" s="65"/>
      <c r="B286" s="14"/>
      <c r="C286" s="18" t="s">
        <v>149</v>
      </c>
      <c r="D286" s="272" t="str">
        <f t="shared" si="18"/>
        <v/>
      </c>
      <c r="E286" s="273"/>
      <c r="F286" s="274"/>
      <c r="G286" s="275"/>
      <c r="H286" s="229"/>
      <c r="I286" s="276"/>
      <c r="J286" s="275"/>
      <c r="K286" s="229"/>
      <c r="L286" s="276"/>
      <c r="M286" s="275"/>
      <c r="N286" s="229"/>
      <c r="O286" s="276"/>
      <c r="P286" s="275"/>
      <c r="Q286" s="229"/>
      <c r="R286" s="276"/>
      <c r="S286" s="275"/>
      <c r="T286" s="229"/>
      <c r="U286" s="276"/>
      <c r="V286" s="275"/>
      <c r="W286" s="229"/>
      <c r="X286" s="276"/>
      <c r="Y286" s="275"/>
      <c r="Z286" s="229"/>
      <c r="AA286" s="276"/>
      <c r="AB286" s="275"/>
      <c r="AC286" s="229"/>
      <c r="AD286" s="276"/>
      <c r="AG286">
        <f t="shared" si="13"/>
        <v>0</v>
      </c>
      <c r="AH286">
        <f t="shared" si="14"/>
        <v>0</v>
      </c>
      <c r="AI286">
        <f t="shared" si="15"/>
        <v>0</v>
      </c>
      <c r="AJ286">
        <f t="shared" si="16"/>
        <v>0</v>
      </c>
      <c r="AK286">
        <f t="shared" si="17"/>
        <v>0</v>
      </c>
    </row>
    <row r="287" spans="1:37" ht="15">
      <c r="A287" s="65"/>
      <c r="B287" s="14"/>
      <c r="C287" s="17" t="s">
        <v>150</v>
      </c>
      <c r="D287" s="272" t="str">
        <f t="shared" si="18"/>
        <v/>
      </c>
      <c r="E287" s="273"/>
      <c r="F287" s="274"/>
      <c r="G287" s="275"/>
      <c r="H287" s="229"/>
      <c r="I287" s="276"/>
      <c r="J287" s="275"/>
      <c r="K287" s="229"/>
      <c r="L287" s="276"/>
      <c r="M287" s="275"/>
      <c r="N287" s="229"/>
      <c r="O287" s="276"/>
      <c r="P287" s="275"/>
      <c r="Q287" s="229"/>
      <c r="R287" s="276"/>
      <c r="S287" s="275"/>
      <c r="T287" s="229"/>
      <c r="U287" s="276"/>
      <c r="V287" s="275"/>
      <c r="W287" s="229"/>
      <c r="X287" s="276"/>
      <c r="Y287" s="275"/>
      <c r="Z287" s="229"/>
      <c r="AA287" s="276"/>
      <c r="AB287" s="275"/>
      <c r="AC287" s="229"/>
      <c r="AD287" s="276"/>
      <c r="AG287">
        <f t="shared" si="13"/>
        <v>0</v>
      </c>
      <c r="AH287">
        <f t="shared" si="14"/>
        <v>0</v>
      </c>
      <c r="AI287">
        <f t="shared" si="15"/>
        <v>0</v>
      </c>
      <c r="AJ287">
        <f t="shared" si="16"/>
        <v>0</v>
      </c>
      <c r="AK287">
        <f t="shared" si="17"/>
        <v>0</v>
      </c>
    </row>
    <row r="288" spans="1:37" ht="15">
      <c r="A288" s="65"/>
      <c r="B288" s="14"/>
      <c r="C288" s="17" t="s">
        <v>151</v>
      </c>
      <c r="D288" s="272" t="str">
        <f t="shared" si="18"/>
        <v/>
      </c>
      <c r="E288" s="273"/>
      <c r="F288" s="274"/>
      <c r="G288" s="275"/>
      <c r="H288" s="229"/>
      <c r="I288" s="276"/>
      <c r="J288" s="275"/>
      <c r="K288" s="229"/>
      <c r="L288" s="276"/>
      <c r="M288" s="275"/>
      <c r="N288" s="229"/>
      <c r="O288" s="276"/>
      <c r="P288" s="275"/>
      <c r="Q288" s="229"/>
      <c r="R288" s="276"/>
      <c r="S288" s="275"/>
      <c r="T288" s="229"/>
      <c r="U288" s="276"/>
      <c r="V288" s="275"/>
      <c r="W288" s="229"/>
      <c r="X288" s="276"/>
      <c r="Y288" s="275"/>
      <c r="Z288" s="229"/>
      <c r="AA288" s="276"/>
      <c r="AB288" s="275"/>
      <c r="AC288" s="229"/>
      <c r="AD288" s="276"/>
      <c r="AG288">
        <f t="shared" si="13"/>
        <v>0</v>
      </c>
      <c r="AH288">
        <f t="shared" si="14"/>
        <v>0</v>
      </c>
      <c r="AI288">
        <f t="shared" si="15"/>
        <v>0</v>
      </c>
      <c r="AJ288">
        <f t="shared" si="16"/>
        <v>0</v>
      </c>
      <c r="AK288">
        <f t="shared" si="17"/>
        <v>0</v>
      </c>
    </row>
    <row r="289" spans="1:37" ht="15">
      <c r="A289" s="65"/>
      <c r="B289" s="14"/>
      <c r="C289" s="17" t="s">
        <v>152</v>
      </c>
      <c r="D289" s="272" t="str">
        <f t="shared" si="18"/>
        <v/>
      </c>
      <c r="E289" s="273"/>
      <c r="F289" s="274"/>
      <c r="G289" s="275"/>
      <c r="H289" s="229"/>
      <c r="I289" s="276"/>
      <c r="J289" s="275"/>
      <c r="K289" s="229"/>
      <c r="L289" s="276"/>
      <c r="M289" s="275"/>
      <c r="N289" s="229"/>
      <c r="O289" s="276"/>
      <c r="P289" s="275"/>
      <c r="Q289" s="229"/>
      <c r="R289" s="276"/>
      <c r="S289" s="275"/>
      <c r="T289" s="229"/>
      <c r="U289" s="276"/>
      <c r="V289" s="275"/>
      <c r="W289" s="229"/>
      <c r="X289" s="276"/>
      <c r="Y289" s="275"/>
      <c r="Z289" s="229"/>
      <c r="AA289" s="276"/>
      <c r="AB289" s="275"/>
      <c r="AC289" s="229"/>
      <c r="AD289" s="276"/>
      <c r="AG289">
        <f t="shared" si="13"/>
        <v>0</v>
      </c>
      <c r="AH289">
        <f t="shared" si="14"/>
        <v>0</v>
      </c>
      <c r="AI289">
        <f t="shared" si="15"/>
        <v>0</v>
      </c>
      <c r="AJ289">
        <f t="shared" si="16"/>
        <v>0</v>
      </c>
      <c r="AK289">
        <f t="shared" si="17"/>
        <v>0</v>
      </c>
    </row>
    <row r="290" spans="1:37" ht="15">
      <c r="A290" s="65"/>
      <c r="B290" s="14"/>
      <c r="C290" s="17" t="s">
        <v>153</v>
      </c>
      <c r="D290" s="272" t="str">
        <f t="shared" si="18"/>
        <v/>
      </c>
      <c r="E290" s="273"/>
      <c r="F290" s="274"/>
      <c r="G290" s="275"/>
      <c r="H290" s="229"/>
      <c r="I290" s="276"/>
      <c r="J290" s="275"/>
      <c r="K290" s="229"/>
      <c r="L290" s="276"/>
      <c r="M290" s="275"/>
      <c r="N290" s="229"/>
      <c r="O290" s="276"/>
      <c r="P290" s="275"/>
      <c r="Q290" s="229"/>
      <c r="R290" s="276"/>
      <c r="S290" s="275"/>
      <c r="T290" s="229"/>
      <c r="U290" s="276"/>
      <c r="V290" s="275"/>
      <c r="W290" s="229"/>
      <c r="X290" s="276"/>
      <c r="Y290" s="275"/>
      <c r="Z290" s="229"/>
      <c r="AA290" s="276"/>
      <c r="AB290" s="275"/>
      <c r="AC290" s="229"/>
      <c r="AD290" s="276"/>
      <c r="AG290">
        <f t="shared" si="13"/>
        <v>0</v>
      </c>
      <c r="AH290">
        <f t="shared" si="14"/>
        <v>0</v>
      </c>
      <c r="AI290">
        <f t="shared" si="15"/>
        <v>0</v>
      </c>
      <c r="AJ290">
        <f t="shared" si="16"/>
        <v>0</v>
      </c>
      <c r="AK290">
        <f t="shared" si="17"/>
        <v>0</v>
      </c>
    </row>
    <row r="291" spans="1:37" ht="15">
      <c r="A291" s="65"/>
      <c r="B291" s="14"/>
      <c r="C291" s="17" t="s">
        <v>154</v>
      </c>
      <c r="D291" s="272" t="str">
        <f t="shared" si="18"/>
        <v/>
      </c>
      <c r="E291" s="273"/>
      <c r="F291" s="274"/>
      <c r="G291" s="275"/>
      <c r="H291" s="229"/>
      <c r="I291" s="276"/>
      <c r="J291" s="275"/>
      <c r="K291" s="229"/>
      <c r="L291" s="276"/>
      <c r="M291" s="275"/>
      <c r="N291" s="229"/>
      <c r="O291" s="276"/>
      <c r="P291" s="275"/>
      <c r="Q291" s="229"/>
      <c r="R291" s="276"/>
      <c r="S291" s="275"/>
      <c r="T291" s="229"/>
      <c r="U291" s="276"/>
      <c r="V291" s="275"/>
      <c r="W291" s="229"/>
      <c r="X291" s="276"/>
      <c r="Y291" s="275"/>
      <c r="Z291" s="229"/>
      <c r="AA291" s="276"/>
      <c r="AB291" s="275"/>
      <c r="AC291" s="229"/>
      <c r="AD291" s="276"/>
      <c r="AG291">
        <f t="shared" si="13"/>
        <v>0</v>
      </c>
      <c r="AH291">
        <f t="shared" si="14"/>
        <v>0</v>
      </c>
      <c r="AI291">
        <f t="shared" si="15"/>
        <v>0</v>
      </c>
      <c r="AJ291">
        <f t="shared" si="16"/>
        <v>0</v>
      </c>
      <c r="AK291">
        <f t="shared" si="17"/>
        <v>0</v>
      </c>
    </row>
    <row r="292" spans="1:37" ht="15">
      <c r="A292" s="65"/>
      <c r="B292" s="14"/>
      <c r="C292" s="17" t="s">
        <v>155</v>
      </c>
      <c r="D292" s="272" t="str">
        <f t="shared" si="18"/>
        <v/>
      </c>
      <c r="E292" s="273"/>
      <c r="F292" s="274"/>
      <c r="G292" s="275"/>
      <c r="H292" s="229"/>
      <c r="I292" s="276"/>
      <c r="J292" s="275"/>
      <c r="K292" s="229"/>
      <c r="L292" s="276"/>
      <c r="M292" s="275"/>
      <c r="N292" s="229"/>
      <c r="O292" s="276"/>
      <c r="P292" s="275"/>
      <c r="Q292" s="229"/>
      <c r="R292" s="276"/>
      <c r="S292" s="275"/>
      <c r="T292" s="229"/>
      <c r="U292" s="276"/>
      <c r="V292" s="275"/>
      <c r="W292" s="229"/>
      <c r="X292" s="276"/>
      <c r="Y292" s="275"/>
      <c r="Z292" s="229"/>
      <c r="AA292" s="276"/>
      <c r="AB292" s="275"/>
      <c r="AC292" s="229"/>
      <c r="AD292" s="276"/>
      <c r="AG292">
        <f t="shared" si="13"/>
        <v>0</v>
      </c>
      <c r="AH292">
        <f t="shared" si="14"/>
        <v>0</v>
      </c>
      <c r="AI292">
        <f t="shared" si="15"/>
        <v>0</v>
      </c>
      <c r="AJ292">
        <f t="shared" si="16"/>
        <v>0</v>
      </c>
      <c r="AK292">
        <f t="shared" si="17"/>
        <v>0</v>
      </c>
    </row>
    <row r="293" spans="1:37" ht="15">
      <c r="A293" s="65"/>
      <c r="B293" s="14"/>
      <c r="C293" s="17" t="s">
        <v>156</v>
      </c>
      <c r="D293" s="272" t="str">
        <f t="shared" si="18"/>
        <v/>
      </c>
      <c r="E293" s="273"/>
      <c r="F293" s="274"/>
      <c r="G293" s="275"/>
      <c r="H293" s="229"/>
      <c r="I293" s="276"/>
      <c r="J293" s="275"/>
      <c r="K293" s="229"/>
      <c r="L293" s="276"/>
      <c r="M293" s="275"/>
      <c r="N293" s="229"/>
      <c r="O293" s="276"/>
      <c r="P293" s="275"/>
      <c r="Q293" s="229"/>
      <c r="R293" s="276"/>
      <c r="S293" s="275"/>
      <c r="T293" s="229"/>
      <c r="U293" s="276"/>
      <c r="V293" s="275"/>
      <c r="W293" s="229"/>
      <c r="X293" s="276"/>
      <c r="Y293" s="275"/>
      <c r="Z293" s="229"/>
      <c r="AA293" s="276"/>
      <c r="AB293" s="275"/>
      <c r="AC293" s="229"/>
      <c r="AD293" s="276"/>
      <c r="AG293">
        <f t="shared" si="13"/>
        <v>0</v>
      </c>
      <c r="AH293">
        <f t="shared" si="14"/>
        <v>0</v>
      </c>
      <c r="AI293">
        <f t="shared" si="15"/>
        <v>0</v>
      </c>
      <c r="AJ293">
        <f t="shared" si="16"/>
        <v>0</v>
      </c>
      <c r="AK293">
        <f t="shared" si="17"/>
        <v>0</v>
      </c>
    </row>
    <row r="294" spans="1:37" ht="15">
      <c r="A294" s="65"/>
      <c r="B294" s="14"/>
      <c r="C294" s="17" t="s">
        <v>157</v>
      </c>
      <c r="D294" s="272" t="str">
        <f t="shared" si="18"/>
        <v/>
      </c>
      <c r="E294" s="273"/>
      <c r="F294" s="274"/>
      <c r="G294" s="275"/>
      <c r="H294" s="229"/>
      <c r="I294" s="276"/>
      <c r="J294" s="275"/>
      <c r="K294" s="229"/>
      <c r="L294" s="276"/>
      <c r="M294" s="275"/>
      <c r="N294" s="229"/>
      <c r="O294" s="276"/>
      <c r="P294" s="275"/>
      <c r="Q294" s="229"/>
      <c r="R294" s="276"/>
      <c r="S294" s="275"/>
      <c r="T294" s="229"/>
      <c r="U294" s="276"/>
      <c r="V294" s="275"/>
      <c r="W294" s="229"/>
      <c r="X294" s="276"/>
      <c r="Y294" s="275"/>
      <c r="Z294" s="229"/>
      <c r="AA294" s="276"/>
      <c r="AB294" s="275"/>
      <c r="AC294" s="229"/>
      <c r="AD294" s="276"/>
      <c r="AG294">
        <f t="shared" si="13"/>
        <v>0</v>
      </c>
      <c r="AH294">
        <f t="shared" si="14"/>
        <v>0</v>
      </c>
      <c r="AI294">
        <f t="shared" si="15"/>
        <v>0</v>
      </c>
      <c r="AJ294">
        <f t="shared" si="16"/>
        <v>0</v>
      </c>
      <c r="AK294">
        <f t="shared" si="17"/>
        <v>0</v>
      </c>
    </row>
    <row r="295" spans="1:37" ht="15">
      <c r="A295" s="65"/>
      <c r="B295" s="14"/>
      <c r="C295" s="17" t="s">
        <v>158</v>
      </c>
      <c r="D295" s="272" t="str">
        <f t="shared" si="18"/>
        <v/>
      </c>
      <c r="E295" s="273"/>
      <c r="F295" s="274"/>
      <c r="G295" s="275"/>
      <c r="H295" s="229"/>
      <c r="I295" s="276"/>
      <c r="J295" s="275"/>
      <c r="K295" s="229"/>
      <c r="L295" s="276"/>
      <c r="M295" s="275"/>
      <c r="N295" s="229"/>
      <c r="O295" s="276"/>
      <c r="P295" s="275"/>
      <c r="Q295" s="229"/>
      <c r="R295" s="276"/>
      <c r="S295" s="275"/>
      <c r="T295" s="229"/>
      <c r="U295" s="276"/>
      <c r="V295" s="275"/>
      <c r="W295" s="229"/>
      <c r="X295" s="276"/>
      <c r="Y295" s="275"/>
      <c r="Z295" s="229"/>
      <c r="AA295" s="276"/>
      <c r="AB295" s="275"/>
      <c r="AC295" s="229"/>
      <c r="AD295" s="276"/>
      <c r="AG295">
        <f t="shared" si="13"/>
        <v>0</v>
      </c>
      <c r="AH295">
        <f t="shared" si="14"/>
        <v>0</v>
      </c>
      <c r="AI295">
        <f t="shared" si="15"/>
        <v>0</v>
      </c>
      <c r="AJ295">
        <f t="shared" si="16"/>
        <v>0</v>
      </c>
      <c r="AK295">
        <f t="shared" si="17"/>
        <v>0</v>
      </c>
    </row>
    <row r="296" spans="1:37" ht="15">
      <c r="A296" s="65"/>
      <c r="B296" s="14"/>
      <c r="C296" s="17" t="s">
        <v>159</v>
      </c>
      <c r="D296" s="272" t="str">
        <f t="shared" si="18"/>
        <v/>
      </c>
      <c r="E296" s="273"/>
      <c r="F296" s="274"/>
      <c r="G296" s="275"/>
      <c r="H296" s="229"/>
      <c r="I296" s="276"/>
      <c r="J296" s="275"/>
      <c r="K296" s="229"/>
      <c r="L296" s="276"/>
      <c r="M296" s="275"/>
      <c r="N296" s="229"/>
      <c r="O296" s="276"/>
      <c r="P296" s="275"/>
      <c r="Q296" s="229"/>
      <c r="R296" s="276"/>
      <c r="S296" s="275"/>
      <c r="T296" s="229"/>
      <c r="U296" s="276"/>
      <c r="V296" s="275"/>
      <c r="W296" s="229"/>
      <c r="X296" s="276"/>
      <c r="Y296" s="275"/>
      <c r="Z296" s="229"/>
      <c r="AA296" s="276"/>
      <c r="AB296" s="275"/>
      <c r="AC296" s="229"/>
      <c r="AD296" s="276"/>
      <c r="AG296">
        <f t="shared" si="13"/>
        <v>0</v>
      </c>
      <c r="AH296">
        <f t="shared" si="14"/>
        <v>0</v>
      </c>
      <c r="AI296">
        <f t="shared" si="15"/>
        <v>0</v>
      </c>
      <c r="AJ296">
        <f t="shared" si="16"/>
        <v>0</v>
      </c>
      <c r="AK296">
        <f t="shared" si="17"/>
        <v>0</v>
      </c>
    </row>
    <row r="297" spans="1:37" ht="15">
      <c r="A297" s="65"/>
      <c r="B297" s="14"/>
      <c r="C297" s="17" t="s">
        <v>160</v>
      </c>
      <c r="D297" s="272" t="str">
        <f t="shared" si="18"/>
        <v/>
      </c>
      <c r="E297" s="273"/>
      <c r="F297" s="274"/>
      <c r="G297" s="275"/>
      <c r="H297" s="229"/>
      <c r="I297" s="276"/>
      <c r="J297" s="275"/>
      <c r="K297" s="229"/>
      <c r="L297" s="276"/>
      <c r="M297" s="275"/>
      <c r="N297" s="229"/>
      <c r="O297" s="276"/>
      <c r="P297" s="275"/>
      <c r="Q297" s="229"/>
      <c r="R297" s="276"/>
      <c r="S297" s="275"/>
      <c r="T297" s="229"/>
      <c r="U297" s="276"/>
      <c r="V297" s="275"/>
      <c r="W297" s="229"/>
      <c r="X297" s="276"/>
      <c r="Y297" s="275"/>
      <c r="Z297" s="229"/>
      <c r="AA297" s="276"/>
      <c r="AB297" s="275"/>
      <c r="AC297" s="229"/>
      <c r="AD297" s="276"/>
      <c r="AG297">
        <f t="shared" si="13"/>
        <v>0</v>
      </c>
      <c r="AH297">
        <f t="shared" si="14"/>
        <v>0</v>
      </c>
      <c r="AI297">
        <f t="shared" si="15"/>
        <v>0</v>
      </c>
      <c r="AJ297">
        <f t="shared" si="16"/>
        <v>0</v>
      </c>
      <c r="AK297">
        <f t="shared" si="17"/>
        <v>0</v>
      </c>
    </row>
    <row r="298" spans="1:37" ht="15">
      <c r="A298" s="65"/>
      <c r="B298" s="14"/>
      <c r="C298" s="17" t="s">
        <v>161</v>
      </c>
      <c r="D298" s="272" t="str">
        <f t="shared" si="18"/>
        <v/>
      </c>
      <c r="E298" s="273"/>
      <c r="F298" s="274"/>
      <c r="G298" s="275"/>
      <c r="H298" s="229"/>
      <c r="I298" s="276"/>
      <c r="J298" s="275"/>
      <c r="K298" s="229"/>
      <c r="L298" s="276"/>
      <c r="M298" s="275"/>
      <c r="N298" s="229"/>
      <c r="O298" s="276"/>
      <c r="P298" s="275"/>
      <c r="Q298" s="229"/>
      <c r="R298" s="276"/>
      <c r="S298" s="275"/>
      <c r="T298" s="229"/>
      <c r="U298" s="276"/>
      <c r="V298" s="275"/>
      <c r="W298" s="229"/>
      <c r="X298" s="276"/>
      <c r="Y298" s="275"/>
      <c r="Z298" s="229"/>
      <c r="AA298" s="276"/>
      <c r="AB298" s="275"/>
      <c r="AC298" s="229"/>
      <c r="AD298" s="276"/>
      <c r="AG298">
        <f t="shared" si="13"/>
        <v>0</v>
      </c>
      <c r="AH298">
        <f t="shared" si="14"/>
        <v>0</v>
      </c>
      <c r="AI298">
        <f t="shared" si="15"/>
        <v>0</v>
      </c>
      <c r="AJ298">
        <f t="shared" si="16"/>
        <v>0</v>
      </c>
      <c r="AK298">
        <f t="shared" si="17"/>
        <v>0</v>
      </c>
    </row>
    <row r="299" spans="1:37" ht="15">
      <c r="A299" s="65"/>
      <c r="B299" s="14"/>
      <c r="C299" s="17" t="s">
        <v>162</v>
      </c>
      <c r="D299" s="272" t="str">
        <f t="shared" si="18"/>
        <v/>
      </c>
      <c r="E299" s="273"/>
      <c r="F299" s="274"/>
      <c r="G299" s="275"/>
      <c r="H299" s="229"/>
      <c r="I299" s="276"/>
      <c r="J299" s="275"/>
      <c r="K299" s="229"/>
      <c r="L299" s="276"/>
      <c r="M299" s="275"/>
      <c r="N299" s="229"/>
      <c r="O299" s="276"/>
      <c r="P299" s="275"/>
      <c r="Q299" s="229"/>
      <c r="R299" s="276"/>
      <c r="S299" s="275"/>
      <c r="T299" s="229"/>
      <c r="U299" s="276"/>
      <c r="V299" s="275"/>
      <c r="W299" s="229"/>
      <c r="X299" s="276"/>
      <c r="Y299" s="275"/>
      <c r="Z299" s="229"/>
      <c r="AA299" s="276"/>
      <c r="AB299" s="275"/>
      <c r="AC299" s="229"/>
      <c r="AD299" s="276"/>
      <c r="AG299">
        <f t="shared" si="13"/>
        <v>0</v>
      </c>
      <c r="AH299">
        <f t="shared" si="14"/>
        <v>0</v>
      </c>
      <c r="AI299">
        <f t="shared" si="15"/>
        <v>0</v>
      </c>
      <c r="AJ299">
        <f t="shared" si="16"/>
        <v>0</v>
      </c>
      <c r="AK299">
        <f t="shared" si="17"/>
        <v>0</v>
      </c>
    </row>
    <row r="300" spans="1:37" ht="15">
      <c r="A300" s="65"/>
      <c r="B300" s="14"/>
      <c r="C300" s="17" t="s">
        <v>163</v>
      </c>
      <c r="D300" s="272" t="str">
        <f t="shared" si="18"/>
        <v/>
      </c>
      <c r="E300" s="273"/>
      <c r="F300" s="274"/>
      <c r="G300" s="275"/>
      <c r="H300" s="229"/>
      <c r="I300" s="276"/>
      <c r="J300" s="275"/>
      <c r="K300" s="229"/>
      <c r="L300" s="276"/>
      <c r="M300" s="275"/>
      <c r="N300" s="229"/>
      <c r="O300" s="276"/>
      <c r="P300" s="275"/>
      <c r="Q300" s="229"/>
      <c r="R300" s="276"/>
      <c r="S300" s="275"/>
      <c r="T300" s="229"/>
      <c r="U300" s="276"/>
      <c r="V300" s="275"/>
      <c r="W300" s="229"/>
      <c r="X300" s="276"/>
      <c r="Y300" s="275"/>
      <c r="Z300" s="229"/>
      <c r="AA300" s="276"/>
      <c r="AB300" s="275"/>
      <c r="AC300" s="229"/>
      <c r="AD300" s="276"/>
      <c r="AG300">
        <f t="shared" si="13"/>
        <v>0</v>
      </c>
      <c r="AH300">
        <f t="shared" si="14"/>
        <v>0</v>
      </c>
      <c r="AI300">
        <f t="shared" si="15"/>
        <v>0</v>
      </c>
      <c r="AJ300">
        <f t="shared" si="16"/>
        <v>0</v>
      </c>
      <c r="AK300">
        <f t="shared" si="17"/>
        <v>0</v>
      </c>
    </row>
    <row r="301" spans="1:37" ht="15">
      <c r="A301" s="65"/>
      <c r="B301" s="14"/>
      <c r="C301" s="17" t="s">
        <v>164</v>
      </c>
      <c r="D301" s="272" t="str">
        <f t="shared" si="18"/>
        <v/>
      </c>
      <c r="E301" s="273"/>
      <c r="F301" s="274"/>
      <c r="G301" s="275"/>
      <c r="H301" s="229"/>
      <c r="I301" s="276"/>
      <c r="J301" s="275"/>
      <c r="K301" s="229"/>
      <c r="L301" s="276"/>
      <c r="M301" s="275"/>
      <c r="N301" s="229"/>
      <c r="O301" s="276"/>
      <c r="P301" s="275"/>
      <c r="Q301" s="229"/>
      <c r="R301" s="276"/>
      <c r="S301" s="275"/>
      <c r="T301" s="229"/>
      <c r="U301" s="276"/>
      <c r="V301" s="275"/>
      <c r="W301" s="229"/>
      <c r="X301" s="276"/>
      <c r="Y301" s="275"/>
      <c r="Z301" s="229"/>
      <c r="AA301" s="276"/>
      <c r="AB301" s="275"/>
      <c r="AC301" s="229"/>
      <c r="AD301" s="276"/>
      <c r="AG301">
        <f t="shared" si="13"/>
        <v>0</v>
      </c>
      <c r="AH301">
        <f t="shared" si="14"/>
        <v>0</v>
      </c>
      <c r="AI301">
        <f t="shared" si="15"/>
        <v>0</v>
      </c>
      <c r="AJ301">
        <f t="shared" si="16"/>
        <v>0</v>
      </c>
      <c r="AK301">
        <f t="shared" si="17"/>
        <v>0</v>
      </c>
    </row>
    <row r="302" spans="1:37" ht="15">
      <c r="A302" s="65"/>
      <c r="B302" s="14"/>
      <c r="C302" s="17" t="s">
        <v>165</v>
      </c>
      <c r="D302" s="272" t="str">
        <f t="shared" si="18"/>
        <v/>
      </c>
      <c r="E302" s="273"/>
      <c r="F302" s="274"/>
      <c r="G302" s="275"/>
      <c r="H302" s="229"/>
      <c r="I302" s="276"/>
      <c r="J302" s="275"/>
      <c r="K302" s="229"/>
      <c r="L302" s="276"/>
      <c r="M302" s="275"/>
      <c r="N302" s="229"/>
      <c r="O302" s="276"/>
      <c r="P302" s="275"/>
      <c r="Q302" s="229"/>
      <c r="R302" s="276"/>
      <c r="S302" s="275"/>
      <c r="T302" s="229"/>
      <c r="U302" s="276"/>
      <c r="V302" s="275"/>
      <c r="W302" s="229"/>
      <c r="X302" s="276"/>
      <c r="Y302" s="275"/>
      <c r="Z302" s="229"/>
      <c r="AA302" s="276"/>
      <c r="AB302" s="275"/>
      <c r="AC302" s="229"/>
      <c r="AD302" s="276"/>
      <c r="AG302">
        <f t="shared" si="13"/>
        <v>0</v>
      </c>
      <c r="AH302">
        <f t="shared" si="14"/>
        <v>0</v>
      </c>
      <c r="AI302">
        <f t="shared" si="15"/>
        <v>0</v>
      </c>
      <c r="AJ302">
        <f t="shared" si="16"/>
        <v>0</v>
      </c>
      <c r="AK302">
        <f t="shared" si="17"/>
        <v>0</v>
      </c>
    </row>
    <row r="303" spans="1:37" ht="15">
      <c r="A303" s="65"/>
      <c r="B303" s="14"/>
      <c r="C303" s="17" t="s">
        <v>166</v>
      </c>
      <c r="D303" s="272" t="str">
        <f t="shared" si="18"/>
        <v/>
      </c>
      <c r="E303" s="273"/>
      <c r="F303" s="274"/>
      <c r="G303" s="275"/>
      <c r="H303" s="229"/>
      <c r="I303" s="276"/>
      <c r="J303" s="275"/>
      <c r="K303" s="229"/>
      <c r="L303" s="276"/>
      <c r="M303" s="275"/>
      <c r="N303" s="229"/>
      <c r="O303" s="276"/>
      <c r="P303" s="275"/>
      <c r="Q303" s="229"/>
      <c r="R303" s="276"/>
      <c r="S303" s="275"/>
      <c r="T303" s="229"/>
      <c r="U303" s="276"/>
      <c r="V303" s="275"/>
      <c r="W303" s="229"/>
      <c r="X303" s="276"/>
      <c r="Y303" s="275"/>
      <c r="Z303" s="229"/>
      <c r="AA303" s="276"/>
      <c r="AB303" s="275"/>
      <c r="AC303" s="229"/>
      <c r="AD303" s="276"/>
      <c r="AG303">
        <f t="shared" si="13"/>
        <v>0</v>
      </c>
      <c r="AH303">
        <f t="shared" si="14"/>
        <v>0</v>
      </c>
      <c r="AI303">
        <f t="shared" si="15"/>
        <v>0</v>
      </c>
      <c r="AJ303">
        <f t="shared" si="16"/>
        <v>0</v>
      </c>
      <c r="AK303">
        <f t="shared" si="17"/>
        <v>0</v>
      </c>
    </row>
    <row r="304" spans="1:37" ht="15">
      <c r="A304" s="65"/>
      <c r="B304" s="14"/>
      <c r="C304" s="17" t="s">
        <v>167</v>
      </c>
      <c r="D304" s="272" t="str">
        <f t="shared" si="18"/>
        <v/>
      </c>
      <c r="E304" s="273"/>
      <c r="F304" s="274"/>
      <c r="G304" s="275"/>
      <c r="H304" s="229"/>
      <c r="I304" s="276"/>
      <c r="J304" s="275"/>
      <c r="K304" s="229"/>
      <c r="L304" s="276"/>
      <c r="M304" s="275"/>
      <c r="N304" s="229"/>
      <c r="O304" s="276"/>
      <c r="P304" s="275"/>
      <c r="Q304" s="229"/>
      <c r="R304" s="276"/>
      <c r="S304" s="275"/>
      <c r="T304" s="229"/>
      <c r="U304" s="276"/>
      <c r="V304" s="275"/>
      <c r="W304" s="229"/>
      <c r="X304" s="276"/>
      <c r="Y304" s="275"/>
      <c r="Z304" s="229"/>
      <c r="AA304" s="276"/>
      <c r="AB304" s="275"/>
      <c r="AC304" s="229"/>
      <c r="AD304" s="276"/>
      <c r="AG304">
        <f t="shared" si="13"/>
        <v>0</v>
      </c>
      <c r="AH304">
        <f t="shared" si="14"/>
        <v>0</v>
      </c>
      <c r="AI304">
        <f t="shared" si="15"/>
        <v>0</v>
      </c>
      <c r="AJ304">
        <f t="shared" si="16"/>
        <v>0</v>
      </c>
      <c r="AK304">
        <f t="shared" si="17"/>
        <v>0</v>
      </c>
    </row>
    <row r="305" spans="1:37" ht="15">
      <c r="A305" s="65"/>
      <c r="B305" s="14"/>
      <c r="C305" s="17" t="s">
        <v>168</v>
      </c>
      <c r="D305" s="272" t="str">
        <f t="shared" si="18"/>
        <v/>
      </c>
      <c r="E305" s="273"/>
      <c r="F305" s="274"/>
      <c r="G305" s="275"/>
      <c r="H305" s="229"/>
      <c r="I305" s="276"/>
      <c r="J305" s="275"/>
      <c r="K305" s="229"/>
      <c r="L305" s="276"/>
      <c r="M305" s="275"/>
      <c r="N305" s="229"/>
      <c r="O305" s="276"/>
      <c r="P305" s="275"/>
      <c r="Q305" s="229"/>
      <c r="R305" s="276"/>
      <c r="S305" s="275"/>
      <c r="T305" s="229"/>
      <c r="U305" s="276"/>
      <c r="V305" s="275"/>
      <c r="W305" s="229"/>
      <c r="X305" s="276"/>
      <c r="Y305" s="275"/>
      <c r="Z305" s="229"/>
      <c r="AA305" s="276"/>
      <c r="AB305" s="275"/>
      <c r="AC305" s="229"/>
      <c r="AD305" s="276"/>
      <c r="AG305">
        <f t="shared" si="13"/>
        <v>0</v>
      </c>
      <c r="AH305">
        <f t="shared" si="14"/>
        <v>0</v>
      </c>
      <c r="AI305">
        <f t="shared" si="15"/>
        <v>0</v>
      </c>
      <c r="AJ305">
        <f t="shared" si="16"/>
        <v>0</v>
      </c>
      <c r="AK305">
        <f t="shared" si="17"/>
        <v>0</v>
      </c>
    </row>
    <row r="306" spans="1:37" ht="15">
      <c r="A306" s="65"/>
      <c r="B306" s="14"/>
      <c r="C306" s="17" t="s">
        <v>169</v>
      </c>
      <c r="D306" s="272" t="str">
        <f t="shared" si="18"/>
        <v/>
      </c>
      <c r="E306" s="273"/>
      <c r="F306" s="274"/>
      <c r="G306" s="275"/>
      <c r="H306" s="229"/>
      <c r="I306" s="276"/>
      <c r="J306" s="275"/>
      <c r="K306" s="229"/>
      <c r="L306" s="276"/>
      <c r="M306" s="275"/>
      <c r="N306" s="229"/>
      <c r="O306" s="276"/>
      <c r="P306" s="275"/>
      <c r="Q306" s="229"/>
      <c r="R306" s="276"/>
      <c r="S306" s="275"/>
      <c r="T306" s="229"/>
      <c r="U306" s="276"/>
      <c r="V306" s="275"/>
      <c r="W306" s="229"/>
      <c r="X306" s="276"/>
      <c r="Y306" s="275"/>
      <c r="Z306" s="229"/>
      <c r="AA306" s="276"/>
      <c r="AB306" s="275"/>
      <c r="AC306" s="229"/>
      <c r="AD306" s="276"/>
      <c r="AG306">
        <f t="shared" si="13"/>
        <v>0</v>
      </c>
      <c r="AH306">
        <f t="shared" si="14"/>
        <v>0</v>
      </c>
      <c r="AI306">
        <f t="shared" si="15"/>
        <v>0</v>
      </c>
      <c r="AJ306">
        <f t="shared" si="16"/>
        <v>0</v>
      </c>
      <c r="AK306">
        <f t="shared" si="17"/>
        <v>0</v>
      </c>
    </row>
    <row r="307" spans="1:37" ht="15">
      <c r="A307" s="65"/>
      <c r="B307" s="14"/>
      <c r="C307" s="17" t="s">
        <v>170</v>
      </c>
      <c r="D307" s="272" t="str">
        <f t="shared" si="18"/>
        <v/>
      </c>
      <c r="E307" s="273"/>
      <c r="F307" s="274"/>
      <c r="G307" s="275"/>
      <c r="H307" s="229"/>
      <c r="I307" s="276"/>
      <c r="J307" s="275"/>
      <c r="K307" s="229"/>
      <c r="L307" s="276"/>
      <c r="M307" s="275"/>
      <c r="N307" s="229"/>
      <c r="O307" s="276"/>
      <c r="P307" s="275"/>
      <c r="Q307" s="229"/>
      <c r="R307" s="276"/>
      <c r="S307" s="275"/>
      <c r="T307" s="229"/>
      <c r="U307" s="276"/>
      <c r="V307" s="275"/>
      <c r="W307" s="229"/>
      <c r="X307" s="276"/>
      <c r="Y307" s="275"/>
      <c r="Z307" s="229"/>
      <c r="AA307" s="276"/>
      <c r="AB307" s="275"/>
      <c r="AC307" s="229"/>
      <c r="AD307" s="276"/>
      <c r="AG307">
        <f t="shared" si="13"/>
        <v>0</v>
      </c>
      <c r="AH307">
        <f t="shared" si="14"/>
        <v>0</v>
      </c>
      <c r="AI307">
        <f t="shared" si="15"/>
        <v>0</v>
      </c>
      <c r="AJ307">
        <f t="shared" si="16"/>
        <v>0</v>
      </c>
      <c r="AK307">
        <f t="shared" si="17"/>
        <v>0</v>
      </c>
    </row>
    <row r="308" spans="1:37" ht="15" customHeight="1">
      <c r="AG308" s="181">
        <f>SUM(AG188:AG307)</f>
        <v>0</v>
      </c>
      <c r="AH308" s="181">
        <f t="shared" ref="AH308:AK308" si="19">SUM(AH188:AH307)</f>
        <v>0</v>
      </c>
      <c r="AI308" s="181">
        <f t="shared" si="19"/>
        <v>0</v>
      </c>
      <c r="AJ308" s="181">
        <f t="shared" si="19"/>
        <v>0</v>
      </c>
      <c r="AK308" s="181">
        <f t="shared" si="19"/>
        <v>0</v>
      </c>
    </row>
    <row r="309" spans="1:37" s="14" customFormat="1" ht="24" customHeight="1">
      <c r="A309" s="62"/>
      <c r="B309" s="13"/>
      <c r="C309" s="312" t="s">
        <v>206</v>
      </c>
      <c r="D309" s="312"/>
      <c r="E309" s="312"/>
      <c r="F309" s="312"/>
      <c r="G309" s="312"/>
      <c r="H309" s="312"/>
      <c r="I309" s="312"/>
      <c r="J309" s="312"/>
      <c r="K309" s="312"/>
      <c r="L309" s="312"/>
      <c r="M309" s="312"/>
      <c r="N309" s="312"/>
      <c r="O309" s="312"/>
      <c r="P309" s="312"/>
      <c r="Q309" s="312"/>
      <c r="R309" s="312"/>
      <c r="S309" s="312"/>
      <c r="T309" s="312"/>
      <c r="U309" s="312"/>
      <c r="V309" s="312"/>
      <c r="W309" s="312"/>
      <c r="X309" s="312"/>
      <c r="Y309" s="312"/>
      <c r="Z309" s="312"/>
      <c r="AA309" s="312"/>
      <c r="AB309" s="312"/>
      <c r="AC309" s="312"/>
      <c r="AD309" s="312"/>
      <c r="AE309" s="13"/>
      <c r="AF309" s="164"/>
    </row>
    <row r="310" spans="1:37" s="14" customFormat="1" ht="60" customHeight="1">
      <c r="A310" s="62"/>
      <c r="B310" s="13"/>
      <c r="C310" s="313"/>
      <c r="D310" s="314"/>
      <c r="E310" s="314"/>
      <c r="F310" s="314"/>
      <c r="G310" s="314"/>
      <c r="H310" s="314"/>
      <c r="I310" s="314"/>
      <c r="J310" s="314"/>
      <c r="K310" s="314"/>
      <c r="L310" s="314"/>
      <c r="M310" s="314"/>
      <c r="N310" s="314"/>
      <c r="O310" s="314"/>
      <c r="P310" s="314"/>
      <c r="Q310" s="314"/>
      <c r="R310" s="314"/>
      <c r="S310" s="314"/>
      <c r="T310" s="314"/>
      <c r="U310" s="314"/>
      <c r="V310" s="314"/>
      <c r="W310" s="314"/>
      <c r="X310" s="314"/>
      <c r="Y310" s="314"/>
      <c r="Z310" s="314"/>
      <c r="AA310" s="314"/>
      <c r="AB310" s="314"/>
      <c r="AC310" s="314"/>
      <c r="AD310" s="315"/>
      <c r="AE310" s="13"/>
      <c r="AF310" s="164"/>
    </row>
    <row r="311" spans="1:37" s="14" customFormat="1">
      <c r="A311" s="62"/>
      <c r="B311" s="13"/>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c r="AA311" s="24"/>
      <c r="AB311" s="24"/>
      <c r="AC311" s="24"/>
      <c r="AD311" s="24"/>
      <c r="AE311" s="13"/>
      <c r="AF311" s="164"/>
    </row>
    <row r="312" spans="1:37" s="14" customFormat="1">
      <c r="A312" s="62"/>
      <c r="B312" s="269" t="str">
        <f>IF(AH308&gt;0,"Error: verificar el registro de Unidad de correspondencia.","")</f>
        <v/>
      </c>
      <c r="C312" s="269"/>
      <c r="D312" s="269"/>
      <c r="E312" s="269"/>
      <c r="F312" s="269"/>
      <c r="G312" s="269"/>
      <c r="H312" s="269"/>
      <c r="I312" s="269"/>
      <c r="J312" s="269"/>
      <c r="K312" s="269"/>
      <c r="L312" s="269"/>
      <c r="M312" s="269"/>
      <c r="N312" s="269"/>
      <c r="O312" s="269"/>
      <c r="P312" s="269"/>
      <c r="Q312" s="269"/>
      <c r="R312" s="269"/>
      <c r="S312" s="269"/>
      <c r="T312" s="269"/>
      <c r="U312" s="269"/>
      <c r="V312" s="269"/>
      <c r="W312" s="269"/>
      <c r="X312" s="269"/>
      <c r="Y312" s="269"/>
      <c r="Z312" s="269"/>
      <c r="AA312" s="269"/>
      <c r="AB312" s="269"/>
      <c r="AC312" s="269"/>
      <c r="AD312" s="269"/>
      <c r="AE312" s="13"/>
      <c r="AF312" s="164"/>
    </row>
    <row r="313" spans="1:37" s="14" customFormat="1">
      <c r="A313" s="62"/>
      <c r="B313" s="269" t="str">
        <f>IF(AI308&gt;0,"Error: verificar el registro de Archivo de tramite.","")</f>
        <v/>
      </c>
      <c r="C313" s="269"/>
      <c r="D313" s="269"/>
      <c r="E313" s="269"/>
      <c r="F313" s="269"/>
      <c r="G313" s="269"/>
      <c r="H313" s="269"/>
      <c r="I313" s="269"/>
      <c r="J313" s="269"/>
      <c r="K313" s="269"/>
      <c r="L313" s="269"/>
      <c r="M313" s="269"/>
      <c r="N313" s="269"/>
      <c r="O313" s="269"/>
      <c r="P313" s="269"/>
      <c r="Q313" s="269"/>
      <c r="R313" s="269"/>
      <c r="S313" s="269"/>
      <c r="T313" s="269"/>
      <c r="U313" s="269"/>
      <c r="V313" s="269"/>
      <c r="W313" s="269"/>
      <c r="X313" s="269"/>
      <c r="Y313" s="269"/>
      <c r="Z313" s="269"/>
      <c r="AA313" s="269"/>
      <c r="AB313" s="269"/>
      <c r="AC313" s="269"/>
      <c r="AD313" s="269"/>
      <c r="AE313" s="13"/>
      <c r="AF313" s="164"/>
    </row>
    <row r="314" spans="1:37" s="14" customFormat="1">
      <c r="A314" s="62"/>
      <c r="B314" s="269" t="str">
        <f>IF(AJ308&gt;0,"Error: verificar el registro de Archivo de concentración.","")</f>
        <v/>
      </c>
      <c r="C314" s="269"/>
      <c r="D314" s="269"/>
      <c r="E314" s="269"/>
      <c r="F314" s="269"/>
      <c r="G314" s="269"/>
      <c r="H314" s="269"/>
      <c r="I314" s="269"/>
      <c r="J314" s="269"/>
      <c r="K314" s="269"/>
      <c r="L314" s="269"/>
      <c r="M314" s="269"/>
      <c r="N314" s="269"/>
      <c r="O314" s="269"/>
      <c r="P314" s="269"/>
      <c r="Q314" s="269"/>
      <c r="R314" s="269"/>
      <c r="S314" s="269"/>
      <c r="T314" s="269"/>
      <c r="U314" s="269"/>
      <c r="V314" s="269"/>
      <c r="W314" s="269"/>
      <c r="X314" s="269"/>
      <c r="Y314" s="269"/>
      <c r="Z314" s="269"/>
      <c r="AA314" s="269"/>
      <c r="AB314" s="269"/>
      <c r="AC314" s="269"/>
      <c r="AD314" s="269"/>
      <c r="AE314" s="13"/>
      <c r="AF314" s="164"/>
    </row>
    <row r="315" spans="1:37" s="14" customFormat="1">
      <c r="A315" s="62"/>
      <c r="B315" s="269" t="str">
        <f>IF(AK308&gt;0,"Error: verificar el registro de Archivo histórico.","")</f>
        <v/>
      </c>
      <c r="C315" s="269"/>
      <c r="D315" s="269"/>
      <c r="E315" s="269"/>
      <c r="F315" s="269"/>
      <c r="G315" s="269"/>
      <c r="H315" s="269"/>
      <c r="I315" s="269"/>
      <c r="J315" s="269"/>
      <c r="K315" s="269"/>
      <c r="L315" s="269"/>
      <c r="M315" s="269"/>
      <c r="N315" s="269"/>
      <c r="O315" s="269"/>
      <c r="P315" s="269"/>
      <c r="Q315" s="269"/>
      <c r="R315" s="269"/>
      <c r="S315" s="269"/>
      <c r="T315" s="269"/>
      <c r="U315" s="269"/>
      <c r="V315" s="269"/>
      <c r="W315" s="269"/>
      <c r="X315" s="269"/>
      <c r="Y315" s="269"/>
      <c r="Z315" s="269"/>
      <c r="AA315" s="269"/>
      <c r="AB315" s="269"/>
      <c r="AC315" s="269"/>
      <c r="AD315" s="269"/>
      <c r="AE315" s="13"/>
      <c r="AF315" s="164"/>
    </row>
    <row r="316" spans="1:37" ht="15" customHeight="1">
      <c r="B316" s="268" t="str">
        <f>IF(AJ186=0,"","Error: debe completar toda la información requerida.")</f>
        <v/>
      </c>
      <c r="C316" s="268"/>
      <c r="D316" s="268"/>
      <c r="E316" s="268"/>
      <c r="F316" s="268"/>
      <c r="G316" s="268"/>
      <c r="H316" s="268"/>
      <c r="I316" s="268"/>
      <c r="J316" s="268"/>
      <c r="K316" s="268"/>
      <c r="L316" s="268"/>
      <c r="M316" s="268"/>
      <c r="N316" s="268"/>
      <c r="O316" s="268"/>
      <c r="P316" s="268"/>
      <c r="Q316" s="268"/>
      <c r="R316" s="268"/>
      <c r="S316" s="268"/>
      <c r="T316" s="268"/>
      <c r="U316" s="268"/>
      <c r="V316" s="268"/>
      <c r="W316" s="268"/>
      <c r="X316" s="268"/>
      <c r="Y316" s="268"/>
      <c r="Z316" s="268"/>
      <c r="AA316" s="268"/>
      <c r="AB316" s="268"/>
      <c r="AC316" s="268"/>
      <c r="AD316" s="268"/>
    </row>
    <row r="317" spans="1:37" ht="24" customHeight="1">
      <c r="A317" s="69" t="s">
        <v>320</v>
      </c>
      <c r="B317" s="339" t="s">
        <v>543</v>
      </c>
      <c r="C317" s="339"/>
      <c r="D317" s="339"/>
      <c r="E317" s="339"/>
      <c r="F317" s="339"/>
      <c r="G317" s="339"/>
      <c r="H317" s="339"/>
      <c r="I317" s="339"/>
      <c r="J317" s="339"/>
      <c r="K317" s="339"/>
      <c r="L317" s="339"/>
      <c r="M317" s="339"/>
      <c r="N317" s="339"/>
      <c r="O317" s="339"/>
      <c r="P317" s="339"/>
      <c r="Q317" s="339"/>
      <c r="R317" s="339"/>
      <c r="S317" s="339"/>
      <c r="T317" s="339"/>
      <c r="U317" s="339"/>
      <c r="V317" s="339"/>
      <c r="W317" s="339"/>
      <c r="X317" s="339"/>
      <c r="Y317" s="339"/>
      <c r="Z317" s="339"/>
      <c r="AA317" s="339"/>
      <c r="AB317" s="339"/>
      <c r="AC317" s="339"/>
      <c r="AD317" s="339"/>
    </row>
    <row r="318" spans="1:37" ht="15" customHeight="1">
      <c r="A318" s="66"/>
      <c r="B318" s="23"/>
      <c r="C318" s="251" t="s">
        <v>625</v>
      </c>
      <c r="D318" s="326"/>
      <c r="E318" s="326"/>
      <c r="F318" s="326"/>
      <c r="G318" s="326"/>
      <c r="H318" s="326"/>
      <c r="I318" s="326"/>
      <c r="J318" s="326"/>
      <c r="K318" s="326"/>
      <c r="L318" s="326"/>
      <c r="M318" s="326"/>
      <c r="N318" s="326"/>
      <c r="O318" s="326"/>
      <c r="P318" s="326"/>
      <c r="Q318" s="326"/>
      <c r="R318" s="326"/>
      <c r="S318" s="326"/>
      <c r="T318" s="326"/>
      <c r="U318" s="326"/>
      <c r="V318" s="326"/>
      <c r="W318" s="326"/>
      <c r="X318" s="326"/>
      <c r="Y318" s="326"/>
      <c r="Z318" s="326"/>
      <c r="AA318" s="326"/>
      <c r="AB318" s="326"/>
      <c r="AC318" s="326"/>
      <c r="AD318" s="326"/>
    </row>
    <row r="319" spans="1:37" ht="24" customHeight="1">
      <c r="A319" s="62"/>
      <c r="B319" s="14"/>
      <c r="C319" s="312" t="s">
        <v>544</v>
      </c>
      <c r="D319" s="327"/>
      <c r="E319" s="327"/>
      <c r="F319" s="327"/>
      <c r="G319" s="327"/>
      <c r="H319" s="327"/>
      <c r="I319" s="327"/>
      <c r="J319" s="327"/>
      <c r="K319" s="327"/>
      <c r="L319" s="327"/>
      <c r="M319" s="327"/>
      <c r="N319" s="327"/>
      <c r="O319" s="327"/>
      <c r="P319" s="327"/>
      <c r="Q319" s="327"/>
      <c r="R319" s="327"/>
      <c r="S319" s="327"/>
      <c r="T319" s="327"/>
      <c r="U319" s="327"/>
      <c r="V319" s="327"/>
      <c r="W319" s="327"/>
      <c r="X319" s="327"/>
      <c r="Y319" s="327"/>
      <c r="Z319" s="327"/>
      <c r="AA319" s="327"/>
      <c r="AB319" s="327"/>
      <c r="AC319" s="327"/>
      <c r="AD319" s="327"/>
    </row>
    <row r="320" spans="1:37" ht="24" customHeight="1">
      <c r="A320" s="66"/>
      <c r="B320" s="23"/>
      <c r="C320" s="312" t="s">
        <v>546</v>
      </c>
      <c r="D320" s="327"/>
      <c r="E320" s="327"/>
      <c r="F320" s="327"/>
      <c r="G320" s="327"/>
      <c r="H320" s="327"/>
      <c r="I320" s="327"/>
      <c r="J320" s="327"/>
      <c r="K320" s="327"/>
      <c r="L320" s="327"/>
      <c r="M320" s="327"/>
      <c r="N320" s="327"/>
      <c r="O320" s="327"/>
      <c r="P320" s="327"/>
      <c r="Q320" s="327"/>
      <c r="R320" s="327"/>
      <c r="S320" s="327"/>
      <c r="T320" s="327"/>
      <c r="U320" s="327"/>
      <c r="V320" s="327"/>
      <c r="W320" s="327"/>
      <c r="X320" s="327"/>
      <c r="Y320" s="327"/>
      <c r="Z320" s="327"/>
      <c r="AA320" s="327"/>
      <c r="AB320" s="327"/>
      <c r="AC320" s="327"/>
      <c r="AD320" s="327"/>
    </row>
    <row r="321" spans="1:49" ht="15" customHeight="1">
      <c r="A321" s="66"/>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c r="AA321" s="22"/>
      <c r="AB321" s="22"/>
      <c r="AC321" s="22"/>
      <c r="AD321" s="22"/>
      <c r="AE321" s="22"/>
    </row>
    <row r="322" spans="1:49" ht="15">
      <c r="A322" s="66"/>
      <c r="B322" s="23"/>
      <c r="C322" s="30"/>
      <c r="D322" s="19"/>
      <c r="E322" s="19"/>
      <c r="F322" s="19"/>
      <c r="G322" s="19"/>
      <c r="H322" s="19"/>
      <c r="I322" s="19"/>
      <c r="J322" s="19"/>
      <c r="K322" s="19"/>
      <c r="L322" s="19"/>
      <c r="M322" s="19"/>
      <c r="N322" s="19"/>
      <c r="O322" s="19"/>
      <c r="P322" s="19"/>
      <c r="Q322" s="19"/>
      <c r="R322" s="19"/>
      <c r="S322" s="19"/>
      <c r="T322" s="19"/>
      <c r="U322" s="19"/>
      <c r="V322" s="19"/>
      <c r="W322" s="19"/>
      <c r="X322" s="19"/>
      <c r="Y322" s="19"/>
      <c r="Z322" s="19"/>
      <c r="AA322" s="305" t="s">
        <v>211</v>
      </c>
      <c r="AB322" s="305"/>
      <c r="AC322" s="305"/>
      <c r="AD322" s="305"/>
    </row>
    <row r="323" spans="1:49" ht="15" customHeight="1">
      <c r="A323" s="66"/>
      <c r="B323" s="23"/>
      <c r="C323" s="284" t="s">
        <v>49</v>
      </c>
      <c r="D323" s="285"/>
      <c r="E323" s="285"/>
      <c r="F323" s="285"/>
      <c r="G323" s="285"/>
      <c r="H323" s="285"/>
      <c r="I323" s="285"/>
      <c r="J323" s="286"/>
      <c r="K323" s="281" t="s">
        <v>502</v>
      </c>
      <c r="L323" s="282"/>
      <c r="M323" s="282"/>
      <c r="N323" s="282"/>
      <c r="O323" s="282"/>
      <c r="P323" s="282"/>
      <c r="Q323" s="282"/>
      <c r="R323" s="282"/>
      <c r="S323" s="282"/>
      <c r="T323" s="282"/>
      <c r="U323" s="282"/>
      <c r="V323" s="282"/>
      <c r="W323" s="282"/>
      <c r="X323" s="282"/>
      <c r="Y323" s="282"/>
      <c r="Z323" s="282"/>
      <c r="AA323" s="282"/>
      <c r="AB323" s="282"/>
      <c r="AC323" s="282"/>
      <c r="AD323" s="283"/>
      <c r="AG323" t="s">
        <v>5497</v>
      </c>
      <c r="AH323" t="s">
        <v>5498</v>
      </c>
      <c r="AI323" t="s">
        <v>5499</v>
      </c>
      <c r="AJ323" t="s">
        <v>5500</v>
      </c>
    </row>
    <row r="324" spans="1:49" ht="24" customHeight="1">
      <c r="A324" s="65"/>
      <c r="B324" s="14"/>
      <c r="C324" s="296"/>
      <c r="D324" s="297"/>
      <c r="E324" s="297"/>
      <c r="F324" s="297"/>
      <c r="G324" s="297"/>
      <c r="H324" s="297"/>
      <c r="I324" s="297"/>
      <c r="J324" s="298"/>
      <c r="K324" s="299" t="s">
        <v>243</v>
      </c>
      <c r="L324" s="300"/>
      <c r="M324" s="300"/>
      <c r="N324" s="300"/>
      <c r="O324" s="300"/>
      <c r="P324" s="300"/>
      <c r="Q324" s="300"/>
      <c r="R324" s="300"/>
      <c r="S324" s="300"/>
      <c r="T324" s="301"/>
      <c r="U324" s="299" t="s">
        <v>244</v>
      </c>
      <c r="V324" s="300"/>
      <c r="W324" s="300"/>
      <c r="X324" s="300"/>
      <c r="Y324" s="300"/>
      <c r="Z324" s="300"/>
      <c r="AA324" s="300"/>
      <c r="AB324" s="300"/>
      <c r="AC324" s="300"/>
      <c r="AD324" s="301"/>
      <c r="AG324">
        <f>SUM(COUNTBLANK(K326:AD445),COUNTBLANK(K451:AD570))</f>
        <v>4800</v>
      </c>
      <c r="AH324">
        <v>4800</v>
      </c>
      <c r="AI324">
        <f>IF(SUM(AI446,AM446,AQ446,AU446)=0,AG324,1)</f>
        <v>4800</v>
      </c>
      <c r="AJ324" s="180">
        <f>IF(OR(AG324=AH324, AG324=AI324 ), 0, 1)</f>
        <v>0</v>
      </c>
    </row>
    <row r="325" spans="1:49" ht="200.1" customHeight="1">
      <c r="C325" s="287"/>
      <c r="D325" s="288"/>
      <c r="E325" s="288"/>
      <c r="F325" s="288"/>
      <c r="G325" s="288"/>
      <c r="H325" s="288"/>
      <c r="I325" s="288"/>
      <c r="J325" s="289"/>
      <c r="K325" s="144" t="s">
        <v>337</v>
      </c>
      <c r="L325" s="144" t="s">
        <v>338</v>
      </c>
      <c r="M325" s="144" t="s">
        <v>339</v>
      </c>
      <c r="N325" s="141" t="s">
        <v>340</v>
      </c>
      <c r="O325" s="144" t="s">
        <v>341</v>
      </c>
      <c r="P325" s="144" t="s">
        <v>207</v>
      </c>
      <c r="Q325" s="144" t="s">
        <v>208</v>
      </c>
      <c r="R325" s="141" t="s">
        <v>331</v>
      </c>
      <c r="S325" s="144" t="s">
        <v>545</v>
      </c>
      <c r="T325" s="144" t="s">
        <v>311</v>
      </c>
      <c r="U325" s="144" t="s">
        <v>337</v>
      </c>
      <c r="V325" s="144" t="s">
        <v>338</v>
      </c>
      <c r="W325" s="144" t="s">
        <v>339</v>
      </c>
      <c r="X325" s="141" t="s">
        <v>340</v>
      </c>
      <c r="Y325" s="144" t="s">
        <v>341</v>
      </c>
      <c r="Z325" s="144" t="s">
        <v>207</v>
      </c>
      <c r="AA325" s="144" t="s">
        <v>208</v>
      </c>
      <c r="AB325" s="141" t="s">
        <v>331</v>
      </c>
      <c r="AC325" s="144" t="s">
        <v>545</v>
      </c>
      <c r="AD325" s="144" t="s">
        <v>311</v>
      </c>
      <c r="AH325" t="s">
        <v>5503</v>
      </c>
      <c r="AI325" t="s">
        <v>5503</v>
      </c>
      <c r="AJ325" t="s">
        <v>5507</v>
      </c>
      <c r="AK325" t="s">
        <v>5508</v>
      </c>
      <c r="AL325" t="s">
        <v>5504</v>
      </c>
      <c r="AM325" t="s">
        <v>5504</v>
      </c>
      <c r="AN325" t="s">
        <v>5507</v>
      </c>
      <c r="AO325" t="s">
        <v>5508</v>
      </c>
      <c r="AP325" t="s">
        <v>5505</v>
      </c>
      <c r="AQ325" t="s">
        <v>5505</v>
      </c>
      <c r="AR325" t="s">
        <v>5507</v>
      </c>
      <c r="AS325" t="s">
        <v>5508</v>
      </c>
      <c r="AT325" t="s">
        <v>5506</v>
      </c>
      <c r="AU325" t="s">
        <v>5506</v>
      </c>
      <c r="AV325" t="s">
        <v>5507</v>
      </c>
      <c r="AW325" t="s">
        <v>5508</v>
      </c>
    </row>
    <row r="326" spans="1:49" ht="15">
      <c r="A326" s="65"/>
      <c r="B326" s="14"/>
      <c r="C326" s="17" t="s">
        <v>51</v>
      </c>
      <c r="D326" s="272" t="str">
        <f t="shared" ref="D326:D357" si="20">IF($D32="","",$D32)</f>
        <v/>
      </c>
      <c r="E326" s="273"/>
      <c r="F326" s="273"/>
      <c r="G326" s="273"/>
      <c r="H326" s="273"/>
      <c r="I326" s="273"/>
      <c r="J326" s="274"/>
      <c r="K326" s="160"/>
      <c r="L326" s="160"/>
      <c r="M326" s="160"/>
      <c r="N326" s="160"/>
      <c r="O326" s="160"/>
      <c r="P326" s="160"/>
      <c r="Q326" s="160"/>
      <c r="R326" s="160"/>
      <c r="S326" s="160"/>
      <c r="T326" s="160"/>
      <c r="U326" s="160"/>
      <c r="V326" s="160"/>
      <c r="W326" s="160"/>
      <c r="X326" s="160"/>
      <c r="Y326" s="160"/>
      <c r="Z326" s="160"/>
      <c r="AA326" s="160"/>
      <c r="AB326" s="160"/>
      <c r="AC326" s="160"/>
      <c r="AD326" s="160"/>
      <c r="AH326" s="181">
        <f>G188</f>
        <v>0</v>
      </c>
      <c r="AI326">
        <f>IF(OR(AND($AH$324=$AG$324),AND($D326="",COUNTBLANK(K326:T326)=10),AND($D326&lt;&gt;"",AH326=1,COUNTIF(K326:T326,"x")&gt;0),AND($D326&lt;&gt;"",OR(AH326=2,AH326=3,AH326=9),COUNTBLANK(K326:T326)=10)),0,1)</f>
        <v>0</v>
      </c>
      <c r="AJ326">
        <f>IF(AND(S326="x",COUNTBLANK(K326:T326)&lt;&gt;9),1,0)</f>
        <v>0</v>
      </c>
      <c r="AK326">
        <f>IF(AND(T326="x",COUNTBLANK(K326:T326)&lt;&gt;9),1,0)</f>
        <v>0</v>
      </c>
      <c r="AL326" s="181">
        <f>M188</f>
        <v>0</v>
      </c>
      <c r="AM326">
        <f>IF(OR(AND($AH$324=$AG$324),AND($D326="",COUNTBLANK(U326:AD326)=10),AND($D326&lt;&gt;"",AL326=1,COUNTIF(U326:AD326,"x")&gt;0),AND($D326&lt;&gt;"",OR(AL326=2,AL326=3,AL326=9),COUNTBLANK(U326:AD326)=10)),0,1)</f>
        <v>0</v>
      </c>
      <c r="AN326">
        <f>IF(AND(AC326="x",COUNTBLANK(U326:AD326)&lt;&gt;9),1,0)</f>
        <v>0</v>
      </c>
      <c r="AO326">
        <f>IF(AND(AD326="x",COUNTBLANK(U326:AD326)&lt;&gt;9),1,0)</f>
        <v>0</v>
      </c>
      <c r="AP326" s="181">
        <f>S188</f>
        <v>0</v>
      </c>
      <c r="AQ326">
        <f>IF(OR(AND($AH$324=$AG$324),AND($D326="",COUNTBLANK(K451:T451)=10),AND($D326&lt;&gt;"",AP326=1,COUNTIF(K451:T451,"x")&gt;0),AND($D326&lt;&gt;"",OR(AP326=2,AP326=3,AP326=9),COUNTBLANK(K451:T451)=10)),0,1)</f>
        <v>0</v>
      </c>
      <c r="AR326">
        <f>IF(AND(AG451="x",COUNTBLANK(Y451:AH451)&lt;&gt;9),1,0)</f>
        <v>0</v>
      </c>
      <c r="AS326">
        <f>IF(AND(T451="x",COUNTBLANK(K451:T451)&lt;&gt;9),1,0)</f>
        <v>0</v>
      </c>
      <c r="AT326" s="181">
        <f>Y188</f>
        <v>0</v>
      </c>
      <c r="AU326">
        <f>IF(OR(AND($AH$324=$AG$324),AND($D326="",COUNTBLANK(U451:AD451)=10),AND($D326&lt;&gt;"",AT326=1,COUNTIF(U451:AD451,"x")&gt;0),AND($D326&lt;&gt;"",OR(AT326=2,AT326=3,AT326=9),COUNTBLANK(U451:AD451)=10)),0,1)</f>
        <v>0</v>
      </c>
      <c r="AV326">
        <f>IF(AND(AC451="x",COUNTBLANK(U451:AD451)&lt;&gt;9),1,0)</f>
        <v>0</v>
      </c>
      <c r="AW326">
        <f>IF(AND(AD451="x",COUNTBLANK(U451:AD451)&lt;&gt;9),1,0)</f>
        <v>0</v>
      </c>
    </row>
    <row r="327" spans="1:49" ht="15">
      <c r="A327" s="65"/>
      <c r="B327" s="14"/>
      <c r="C327" s="17" t="s">
        <v>52</v>
      </c>
      <c r="D327" s="272" t="str">
        <f t="shared" si="20"/>
        <v/>
      </c>
      <c r="E327" s="273"/>
      <c r="F327" s="273"/>
      <c r="G327" s="273"/>
      <c r="H327" s="273"/>
      <c r="I327" s="273"/>
      <c r="J327" s="274"/>
      <c r="K327" s="160"/>
      <c r="L327" s="160"/>
      <c r="M327" s="160"/>
      <c r="N327" s="160"/>
      <c r="O327" s="160"/>
      <c r="P327" s="160"/>
      <c r="Q327" s="160"/>
      <c r="R327" s="160"/>
      <c r="S327" s="160"/>
      <c r="T327" s="160"/>
      <c r="U327" s="160"/>
      <c r="V327" s="160"/>
      <c r="W327" s="160"/>
      <c r="X327" s="160"/>
      <c r="Y327" s="160"/>
      <c r="Z327" s="160"/>
      <c r="AA327" s="160"/>
      <c r="AB327" s="160"/>
      <c r="AC327" s="160"/>
      <c r="AD327" s="160"/>
      <c r="AH327" s="181">
        <f t="shared" ref="AH327:AH390" si="21">G189</f>
        <v>0</v>
      </c>
      <c r="AI327">
        <f t="shared" ref="AI327:AI390" si="22">IF(OR(AND($AH$324=$AG$324),AND($D327="",COUNTBLANK(K327:T327)=10),AND($D327&lt;&gt;"",AH327=1,COUNTIF(K327:T327,"x")&gt;0),AND($D327&lt;&gt;"",OR(AH327=2,AH327=3,AH327=9),COUNTBLANK(K327:T327)=10)),0,1)</f>
        <v>0</v>
      </c>
      <c r="AJ327">
        <f t="shared" ref="AJ327:AJ390" si="23">IF(AND(S327="x",COUNTBLANK(K327:T327)&lt;&gt;9),1,0)</f>
        <v>0</v>
      </c>
      <c r="AK327">
        <f t="shared" ref="AK327:AK390" si="24">IF(AND(T327="x",COUNTBLANK(K327:T327)&lt;&gt;9),1,0)</f>
        <v>0</v>
      </c>
      <c r="AL327" s="181">
        <f t="shared" ref="AL327:AL390" si="25">M189</f>
        <v>0</v>
      </c>
      <c r="AM327">
        <f t="shared" ref="AM327:AM390" si="26">IF(OR(AND($AH$324=$AG$324),AND($D327="",COUNTBLANK(U327:AD327)=10),AND($D327&lt;&gt;"",AL327=1,COUNTIF(U327:AD327,"x")&gt;0),AND($D327&lt;&gt;"",OR(AL327=2,AL327=3,AL327=9),COUNTBLANK(U327:AD327)=10)),0,1)</f>
        <v>0</v>
      </c>
      <c r="AN327">
        <f t="shared" ref="AN327:AN390" si="27">IF(AND(AC327="x",COUNTBLANK(U327:AD327)&lt;&gt;9),1,0)</f>
        <v>0</v>
      </c>
      <c r="AO327">
        <f t="shared" ref="AO327:AO390" si="28">IF(AND(AD327="x",COUNTBLANK(U327:AD327)&lt;&gt;9),1,0)</f>
        <v>0</v>
      </c>
      <c r="AP327" s="181">
        <f t="shared" ref="AP327:AP390" si="29">S189</f>
        <v>0</v>
      </c>
      <c r="AQ327">
        <f t="shared" ref="AQ327:AQ390" si="30">IF(OR(AND($AH$324=$AG$324),AND($D327="",COUNTBLANK(K452:T452)=10),AND($D327&lt;&gt;"",AP327=1,COUNTIF(K452:T452,"x")&gt;0),AND($D327&lt;&gt;"",OR(AP327=2,AP327=3,AP327=9),COUNTBLANK(K452:T452)=10)),0,1)</f>
        <v>0</v>
      </c>
      <c r="AR327">
        <f t="shared" ref="AR327:AR390" si="31">IF(AND(AG452="x",COUNTBLANK(Y452:AH452)&lt;&gt;9),1,0)</f>
        <v>0</v>
      </c>
      <c r="AS327">
        <f t="shared" ref="AS327:AS390" si="32">IF(AND(T452="x",COUNTBLANK(K452:T452)&lt;&gt;9),1,0)</f>
        <v>0</v>
      </c>
      <c r="AT327" s="181">
        <f t="shared" ref="AT327:AT390" si="33">Y189</f>
        <v>0</v>
      </c>
      <c r="AU327">
        <f t="shared" ref="AU327:AU390" si="34">IF(OR(AND($AH$324=$AG$324),AND($D327="",COUNTBLANK(U452:AD452)=10),AND($D327&lt;&gt;"",AT327=1,COUNTIF(U452:AD452,"x")&gt;0),AND($D327&lt;&gt;"",OR(AT327=2,AT327=3,AT327=9),COUNTBLANK(U452:AD452)=10)),0,1)</f>
        <v>0</v>
      </c>
      <c r="AV327">
        <f t="shared" ref="AV327:AV390" si="35">IF(AND(AC452="x",COUNTBLANK(U452:AD452)&lt;&gt;9),1,0)</f>
        <v>0</v>
      </c>
      <c r="AW327">
        <f t="shared" ref="AW327:AW390" si="36">IF(AND(AD452="x",COUNTBLANK(U452:AD452)&lt;&gt;9),1,0)</f>
        <v>0</v>
      </c>
    </row>
    <row r="328" spans="1:49" ht="15">
      <c r="A328" s="65"/>
      <c r="B328" s="14"/>
      <c r="C328" s="17" t="s">
        <v>53</v>
      </c>
      <c r="D328" s="272" t="str">
        <f t="shared" si="20"/>
        <v/>
      </c>
      <c r="E328" s="273"/>
      <c r="F328" s="273"/>
      <c r="G328" s="273"/>
      <c r="H328" s="273"/>
      <c r="I328" s="273"/>
      <c r="J328" s="274"/>
      <c r="K328" s="160"/>
      <c r="L328" s="160"/>
      <c r="M328" s="160"/>
      <c r="N328" s="160"/>
      <c r="O328" s="160"/>
      <c r="P328" s="160"/>
      <c r="Q328" s="160"/>
      <c r="R328" s="160"/>
      <c r="S328" s="160"/>
      <c r="T328" s="160"/>
      <c r="U328" s="160"/>
      <c r="V328" s="160"/>
      <c r="W328" s="160"/>
      <c r="X328" s="160"/>
      <c r="Y328" s="160"/>
      <c r="Z328" s="160"/>
      <c r="AA328" s="160"/>
      <c r="AB328" s="160"/>
      <c r="AC328" s="160"/>
      <c r="AD328" s="160"/>
      <c r="AH328" s="181">
        <f t="shared" si="21"/>
        <v>0</v>
      </c>
      <c r="AI328">
        <f t="shared" si="22"/>
        <v>0</v>
      </c>
      <c r="AJ328">
        <f t="shared" si="23"/>
        <v>0</v>
      </c>
      <c r="AK328">
        <f t="shared" si="24"/>
        <v>0</v>
      </c>
      <c r="AL328" s="181">
        <f t="shared" si="25"/>
        <v>0</v>
      </c>
      <c r="AM328">
        <f t="shared" si="26"/>
        <v>0</v>
      </c>
      <c r="AN328">
        <f t="shared" si="27"/>
        <v>0</v>
      </c>
      <c r="AO328">
        <f t="shared" si="28"/>
        <v>0</v>
      </c>
      <c r="AP328" s="181">
        <f t="shared" si="29"/>
        <v>0</v>
      </c>
      <c r="AQ328">
        <f t="shared" si="30"/>
        <v>0</v>
      </c>
      <c r="AR328">
        <f t="shared" si="31"/>
        <v>0</v>
      </c>
      <c r="AS328">
        <f t="shared" si="32"/>
        <v>0</v>
      </c>
      <c r="AT328" s="181">
        <f t="shared" si="33"/>
        <v>0</v>
      </c>
      <c r="AU328">
        <f t="shared" si="34"/>
        <v>0</v>
      </c>
      <c r="AV328">
        <f t="shared" si="35"/>
        <v>0</v>
      </c>
      <c r="AW328">
        <f t="shared" si="36"/>
        <v>0</v>
      </c>
    </row>
    <row r="329" spans="1:49" ht="15">
      <c r="A329" s="65"/>
      <c r="B329" s="14"/>
      <c r="C329" s="17" t="s">
        <v>54</v>
      </c>
      <c r="D329" s="272" t="str">
        <f t="shared" si="20"/>
        <v/>
      </c>
      <c r="E329" s="273"/>
      <c r="F329" s="273"/>
      <c r="G329" s="273"/>
      <c r="H329" s="273"/>
      <c r="I329" s="273"/>
      <c r="J329" s="274"/>
      <c r="K329" s="160"/>
      <c r="L329" s="160"/>
      <c r="M329" s="160"/>
      <c r="N329" s="160"/>
      <c r="O329" s="160"/>
      <c r="P329" s="160"/>
      <c r="Q329" s="160"/>
      <c r="R329" s="160"/>
      <c r="S329" s="160"/>
      <c r="T329" s="160"/>
      <c r="U329" s="160"/>
      <c r="V329" s="160"/>
      <c r="W329" s="160"/>
      <c r="X329" s="160"/>
      <c r="Y329" s="160"/>
      <c r="Z329" s="160"/>
      <c r="AA329" s="160"/>
      <c r="AB329" s="160"/>
      <c r="AC329" s="160"/>
      <c r="AD329" s="160"/>
      <c r="AH329" s="181">
        <f t="shared" si="21"/>
        <v>0</v>
      </c>
      <c r="AI329">
        <f t="shared" si="22"/>
        <v>0</v>
      </c>
      <c r="AJ329">
        <f t="shared" si="23"/>
        <v>0</v>
      </c>
      <c r="AK329">
        <f t="shared" si="24"/>
        <v>0</v>
      </c>
      <c r="AL329" s="181">
        <f t="shared" si="25"/>
        <v>0</v>
      </c>
      <c r="AM329">
        <f t="shared" si="26"/>
        <v>0</v>
      </c>
      <c r="AN329">
        <f t="shared" si="27"/>
        <v>0</v>
      </c>
      <c r="AO329">
        <f t="shared" si="28"/>
        <v>0</v>
      </c>
      <c r="AP329" s="181">
        <f t="shared" si="29"/>
        <v>0</v>
      </c>
      <c r="AQ329">
        <f t="shared" si="30"/>
        <v>0</v>
      </c>
      <c r="AR329">
        <f t="shared" si="31"/>
        <v>0</v>
      </c>
      <c r="AS329">
        <f t="shared" si="32"/>
        <v>0</v>
      </c>
      <c r="AT329" s="181">
        <f t="shared" si="33"/>
        <v>0</v>
      </c>
      <c r="AU329">
        <f t="shared" si="34"/>
        <v>0</v>
      </c>
      <c r="AV329">
        <f t="shared" si="35"/>
        <v>0</v>
      </c>
      <c r="AW329">
        <f t="shared" si="36"/>
        <v>0</v>
      </c>
    </row>
    <row r="330" spans="1:49" ht="15">
      <c r="A330" s="65"/>
      <c r="B330" s="14"/>
      <c r="C330" s="17" t="s">
        <v>55</v>
      </c>
      <c r="D330" s="272" t="str">
        <f t="shared" si="20"/>
        <v/>
      </c>
      <c r="E330" s="273"/>
      <c r="F330" s="273"/>
      <c r="G330" s="273"/>
      <c r="H330" s="273"/>
      <c r="I330" s="273"/>
      <c r="J330" s="274"/>
      <c r="K330" s="160"/>
      <c r="L330" s="160"/>
      <c r="M330" s="160"/>
      <c r="N330" s="160"/>
      <c r="O330" s="160"/>
      <c r="P330" s="160"/>
      <c r="Q330" s="160"/>
      <c r="R330" s="160"/>
      <c r="S330" s="160"/>
      <c r="T330" s="160"/>
      <c r="U330" s="160"/>
      <c r="V330" s="160"/>
      <c r="W330" s="160"/>
      <c r="X330" s="160"/>
      <c r="Y330" s="160"/>
      <c r="Z330" s="160"/>
      <c r="AA330" s="160"/>
      <c r="AB330" s="160"/>
      <c r="AC330" s="160"/>
      <c r="AD330" s="160"/>
      <c r="AH330" s="181">
        <f t="shared" si="21"/>
        <v>0</v>
      </c>
      <c r="AI330">
        <f t="shared" si="22"/>
        <v>0</v>
      </c>
      <c r="AJ330">
        <f t="shared" si="23"/>
        <v>0</v>
      </c>
      <c r="AK330">
        <f t="shared" si="24"/>
        <v>0</v>
      </c>
      <c r="AL330" s="181">
        <f t="shared" si="25"/>
        <v>0</v>
      </c>
      <c r="AM330">
        <f t="shared" si="26"/>
        <v>0</v>
      </c>
      <c r="AN330">
        <f t="shared" si="27"/>
        <v>0</v>
      </c>
      <c r="AO330">
        <f t="shared" si="28"/>
        <v>0</v>
      </c>
      <c r="AP330" s="181">
        <f t="shared" si="29"/>
        <v>0</v>
      </c>
      <c r="AQ330">
        <f t="shared" si="30"/>
        <v>0</v>
      </c>
      <c r="AR330">
        <f t="shared" si="31"/>
        <v>0</v>
      </c>
      <c r="AS330">
        <f t="shared" si="32"/>
        <v>0</v>
      </c>
      <c r="AT330" s="181">
        <f t="shared" si="33"/>
        <v>0</v>
      </c>
      <c r="AU330">
        <f t="shared" si="34"/>
        <v>0</v>
      </c>
      <c r="AV330">
        <f t="shared" si="35"/>
        <v>0</v>
      </c>
      <c r="AW330">
        <f t="shared" si="36"/>
        <v>0</v>
      </c>
    </row>
    <row r="331" spans="1:49" ht="15">
      <c r="A331" s="65"/>
      <c r="B331" s="14"/>
      <c r="C331" s="17" t="s">
        <v>56</v>
      </c>
      <c r="D331" s="272" t="str">
        <f t="shared" si="20"/>
        <v/>
      </c>
      <c r="E331" s="273"/>
      <c r="F331" s="273"/>
      <c r="G331" s="273"/>
      <c r="H331" s="273"/>
      <c r="I331" s="273"/>
      <c r="J331" s="274"/>
      <c r="K331" s="160"/>
      <c r="L331" s="160"/>
      <c r="M331" s="160"/>
      <c r="N331" s="160"/>
      <c r="O331" s="160"/>
      <c r="P331" s="160"/>
      <c r="Q331" s="160"/>
      <c r="R331" s="160"/>
      <c r="S331" s="160"/>
      <c r="T331" s="160"/>
      <c r="U331" s="160"/>
      <c r="V331" s="160"/>
      <c r="W331" s="160"/>
      <c r="X331" s="160"/>
      <c r="Y331" s="160"/>
      <c r="Z331" s="160"/>
      <c r="AA331" s="160"/>
      <c r="AB331" s="160"/>
      <c r="AC331" s="160"/>
      <c r="AD331" s="160"/>
      <c r="AH331" s="181">
        <f t="shared" si="21"/>
        <v>0</v>
      </c>
      <c r="AI331">
        <f t="shared" si="22"/>
        <v>0</v>
      </c>
      <c r="AJ331">
        <f t="shared" si="23"/>
        <v>0</v>
      </c>
      <c r="AK331">
        <f t="shared" si="24"/>
        <v>0</v>
      </c>
      <c r="AL331" s="181">
        <f t="shared" si="25"/>
        <v>0</v>
      </c>
      <c r="AM331">
        <f t="shared" si="26"/>
        <v>0</v>
      </c>
      <c r="AN331">
        <f t="shared" si="27"/>
        <v>0</v>
      </c>
      <c r="AO331">
        <f t="shared" si="28"/>
        <v>0</v>
      </c>
      <c r="AP331" s="181">
        <f t="shared" si="29"/>
        <v>0</v>
      </c>
      <c r="AQ331">
        <f t="shared" si="30"/>
        <v>0</v>
      </c>
      <c r="AR331">
        <f t="shared" si="31"/>
        <v>0</v>
      </c>
      <c r="AS331">
        <f t="shared" si="32"/>
        <v>0</v>
      </c>
      <c r="AT331" s="181">
        <f t="shared" si="33"/>
        <v>0</v>
      </c>
      <c r="AU331">
        <f t="shared" si="34"/>
        <v>0</v>
      </c>
      <c r="AV331">
        <f t="shared" si="35"/>
        <v>0</v>
      </c>
      <c r="AW331">
        <f t="shared" si="36"/>
        <v>0</v>
      </c>
    </row>
    <row r="332" spans="1:49" ht="15">
      <c r="A332" s="65"/>
      <c r="B332" s="14"/>
      <c r="C332" s="17" t="s">
        <v>57</v>
      </c>
      <c r="D332" s="272" t="str">
        <f t="shared" si="20"/>
        <v/>
      </c>
      <c r="E332" s="273"/>
      <c r="F332" s="273"/>
      <c r="G332" s="273"/>
      <c r="H332" s="273"/>
      <c r="I332" s="273"/>
      <c r="J332" s="274"/>
      <c r="K332" s="160"/>
      <c r="L332" s="160"/>
      <c r="M332" s="160"/>
      <c r="N332" s="160"/>
      <c r="O332" s="160"/>
      <c r="P332" s="160"/>
      <c r="Q332" s="160"/>
      <c r="R332" s="160"/>
      <c r="S332" s="160"/>
      <c r="T332" s="160"/>
      <c r="U332" s="160"/>
      <c r="V332" s="160"/>
      <c r="W332" s="160"/>
      <c r="X332" s="160"/>
      <c r="Y332" s="160"/>
      <c r="Z332" s="160"/>
      <c r="AA332" s="160"/>
      <c r="AB332" s="160"/>
      <c r="AC332" s="160"/>
      <c r="AD332" s="160"/>
      <c r="AH332" s="181">
        <f t="shared" si="21"/>
        <v>0</v>
      </c>
      <c r="AI332">
        <f t="shared" si="22"/>
        <v>0</v>
      </c>
      <c r="AJ332">
        <f t="shared" si="23"/>
        <v>0</v>
      </c>
      <c r="AK332">
        <f t="shared" si="24"/>
        <v>0</v>
      </c>
      <c r="AL332" s="181">
        <f t="shared" si="25"/>
        <v>0</v>
      </c>
      <c r="AM332">
        <f t="shared" si="26"/>
        <v>0</v>
      </c>
      <c r="AN332">
        <f t="shared" si="27"/>
        <v>0</v>
      </c>
      <c r="AO332">
        <f t="shared" si="28"/>
        <v>0</v>
      </c>
      <c r="AP332" s="181">
        <f t="shared" si="29"/>
        <v>0</v>
      </c>
      <c r="AQ332">
        <f t="shared" si="30"/>
        <v>0</v>
      </c>
      <c r="AR332">
        <f t="shared" si="31"/>
        <v>0</v>
      </c>
      <c r="AS332">
        <f t="shared" si="32"/>
        <v>0</v>
      </c>
      <c r="AT332" s="181">
        <f t="shared" si="33"/>
        <v>0</v>
      </c>
      <c r="AU332">
        <f t="shared" si="34"/>
        <v>0</v>
      </c>
      <c r="AV332">
        <f t="shared" si="35"/>
        <v>0</v>
      </c>
      <c r="AW332">
        <f t="shared" si="36"/>
        <v>0</v>
      </c>
    </row>
    <row r="333" spans="1:49" ht="15">
      <c r="A333" s="65"/>
      <c r="B333" s="14"/>
      <c r="C333" s="17" t="s">
        <v>58</v>
      </c>
      <c r="D333" s="272" t="str">
        <f t="shared" si="20"/>
        <v/>
      </c>
      <c r="E333" s="273"/>
      <c r="F333" s="273"/>
      <c r="G333" s="273"/>
      <c r="H333" s="273"/>
      <c r="I333" s="273"/>
      <c r="J333" s="274"/>
      <c r="K333" s="160"/>
      <c r="L333" s="160"/>
      <c r="M333" s="160"/>
      <c r="N333" s="160"/>
      <c r="O333" s="160"/>
      <c r="P333" s="160"/>
      <c r="Q333" s="160"/>
      <c r="R333" s="160"/>
      <c r="S333" s="160"/>
      <c r="T333" s="160"/>
      <c r="U333" s="160"/>
      <c r="V333" s="160"/>
      <c r="W333" s="160"/>
      <c r="X333" s="160"/>
      <c r="Y333" s="160"/>
      <c r="Z333" s="160"/>
      <c r="AA333" s="160"/>
      <c r="AB333" s="160"/>
      <c r="AC333" s="160"/>
      <c r="AD333" s="160"/>
      <c r="AH333" s="181">
        <f t="shared" si="21"/>
        <v>0</v>
      </c>
      <c r="AI333">
        <f t="shared" si="22"/>
        <v>0</v>
      </c>
      <c r="AJ333">
        <f t="shared" si="23"/>
        <v>0</v>
      </c>
      <c r="AK333">
        <f t="shared" si="24"/>
        <v>0</v>
      </c>
      <c r="AL333" s="181">
        <f t="shared" si="25"/>
        <v>0</v>
      </c>
      <c r="AM333">
        <f t="shared" si="26"/>
        <v>0</v>
      </c>
      <c r="AN333">
        <f t="shared" si="27"/>
        <v>0</v>
      </c>
      <c r="AO333">
        <f t="shared" si="28"/>
        <v>0</v>
      </c>
      <c r="AP333" s="181">
        <f t="shared" si="29"/>
        <v>0</v>
      </c>
      <c r="AQ333">
        <f t="shared" si="30"/>
        <v>0</v>
      </c>
      <c r="AR333">
        <f t="shared" si="31"/>
        <v>0</v>
      </c>
      <c r="AS333">
        <f t="shared" si="32"/>
        <v>0</v>
      </c>
      <c r="AT333" s="181">
        <f t="shared" si="33"/>
        <v>0</v>
      </c>
      <c r="AU333">
        <f t="shared" si="34"/>
        <v>0</v>
      </c>
      <c r="AV333">
        <f t="shared" si="35"/>
        <v>0</v>
      </c>
      <c r="AW333">
        <f t="shared" si="36"/>
        <v>0</v>
      </c>
    </row>
    <row r="334" spans="1:49" ht="15">
      <c r="A334" s="65"/>
      <c r="B334" s="14"/>
      <c r="C334" s="17" t="s">
        <v>59</v>
      </c>
      <c r="D334" s="272" t="str">
        <f t="shared" si="20"/>
        <v/>
      </c>
      <c r="E334" s="273"/>
      <c r="F334" s="273"/>
      <c r="G334" s="273"/>
      <c r="H334" s="273"/>
      <c r="I334" s="273"/>
      <c r="J334" s="274"/>
      <c r="K334" s="160"/>
      <c r="L334" s="160"/>
      <c r="M334" s="160"/>
      <c r="N334" s="160"/>
      <c r="O334" s="160"/>
      <c r="P334" s="160"/>
      <c r="Q334" s="160"/>
      <c r="R334" s="160"/>
      <c r="S334" s="160"/>
      <c r="T334" s="160"/>
      <c r="U334" s="160"/>
      <c r="V334" s="160"/>
      <c r="W334" s="160"/>
      <c r="X334" s="160"/>
      <c r="Y334" s="160"/>
      <c r="Z334" s="160"/>
      <c r="AA334" s="160"/>
      <c r="AB334" s="160"/>
      <c r="AC334" s="160"/>
      <c r="AD334" s="160"/>
      <c r="AH334" s="181">
        <f t="shared" si="21"/>
        <v>0</v>
      </c>
      <c r="AI334">
        <f t="shared" si="22"/>
        <v>0</v>
      </c>
      <c r="AJ334">
        <f t="shared" si="23"/>
        <v>0</v>
      </c>
      <c r="AK334">
        <f t="shared" si="24"/>
        <v>0</v>
      </c>
      <c r="AL334" s="181">
        <f t="shared" si="25"/>
        <v>0</v>
      </c>
      <c r="AM334">
        <f t="shared" si="26"/>
        <v>0</v>
      </c>
      <c r="AN334">
        <f t="shared" si="27"/>
        <v>0</v>
      </c>
      <c r="AO334">
        <f t="shared" si="28"/>
        <v>0</v>
      </c>
      <c r="AP334" s="181">
        <f t="shared" si="29"/>
        <v>0</v>
      </c>
      <c r="AQ334">
        <f t="shared" si="30"/>
        <v>0</v>
      </c>
      <c r="AR334">
        <f t="shared" si="31"/>
        <v>0</v>
      </c>
      <c r="AS334">
        <f t="shared" si="32"/>
        <v>0</v>
      </c>
      <c r="AT334" s="181">
        <f t="shared" si="33"/>
        <v>0</v>
      </c>
      <c r="AU334">
        <f t="shared" si="34"/>
        <v>0</v>
      </c>
      <c r="AV334">
        <f t="shared" si="35"/>
        <v>0</v>
      </c>
      <c r="AW334">
        <f t="shared" si="36"/>
        <v>0</v>
      </c>
    </row>
    <row r="335" spans="1:49" ht="15">
      <c r="A335" s="65"/>
      <c r="B335" s="14"/>
      <c r="C335" s="17" t="s">
        <v>60</v>
      </c>
      <c r="D335" s="272" t="str">
        <f t="shared" si="20"/>
        <v/>
      </c>
      <c r="E335" s="273"/>
      <c r="F335" s="273"/>
      <c r="G335" s="273"/>
      <c r="H335" s="273"/>
      <c r="I335" s="273"/>
      <c r="J335" s="274"/>
      <c r="K335" s="160"/>
      <c r="L335" s="160"/>
      <c r="M335" s="160"/>
      <c r="N335" s="160"/>
      <c r="O335" s="160"/>
      <c r="P335" s="160"/>
      <c r="Q335" s="160"/>
      <c r="R335" s="160"/>
      <c r="S335" s="160"/>
      <c r="T335" s="160"/>
      <c r="U335" s="160"/>
      <c r="V335" s="160"/>
      <c r="W335" s="160"/>
      <c r="X335" s="160"/>
      <c r="Y335" s="160"/>
      <c r="Z335" s="160"/>
      <c r="AA335" s="160"/>
      <c r="AB335" s="160"/>
      <c r="AC335" s="160"/>
      <c r="AD335" s="160"/>
      <c r="AH335" s="181">
        <f t="shared" si="21"/>
        <v>0</v>
      </c>
      <c r="AI335">
        <f t="shared" si="22"/>
        <v>0</v>
      </c>
      <c r="AJ335">
        <f t="shared" si="23"/>
        <v>0</v>
      </c>
      <c r="AK335">
        <f t="shared" si="24"/>
        <v>0</v>
      </c>
      <c r="AL335" s="181">
        <f t="shared" si="25"/>
        <v>0</v>
      </c>
      <c r="AM335">
        <f t="shared" si="26"/>
        <v>0</v>
      </c>
      <c r="AN335">
        <f t="shared" si="27"/>
        <v>0</v>
      </c>
      <c r="AO335">
        <f t="shared" si="28"/>
        <v>0</v>
      </c>
      <c r="AP335" s="181">
        <f t="shared" si="29"/>
        <v>0</v>
      </c>
      <c r="AQ335">
        <f t="shared" si="30"/>
        <v>0</v>
      </c>
      <c r="AR335">
        <f t="shared" si="31"/>
        <v>0</v>
      </c>
      <c r="AS335">
        <f t="shared" si="32"/>
        <v>0</v>
      </c>
      <c r="AT335" s="181">
        <f t="shared" si="33"/>
        <v>0</v>
      </c>
      <c r="AU335">
        <f t="shared" si="34"/>
        <v>0</v>
      </c>
      <c r="AV335">
        <f t="shared" si="35"/>
        <v>0</v>
      </c>
      <c r="AW335">
        <f t="shared" si="36"/>
        <v>0</v>
      </c>
    </row>
    <row r="336" spans="1:49" ht="15">
      <c r="A336" s="65"/>
      <c r="B336" s="14"/>
      <c r="C336" s="17" t="s">
        <v>61</v>
      </c>
      <c r="D336" s="272" t="str">
        <f t="shared" si="20"/>
        <v/>
      </c>
      <c r="E336" s="273"/>
      <c r="F336" s="273"/>
      <c r="G336" s="273"/>
      <c r="H336" s="273"/>
      <c r="I336" s="273"/>
      <c r="J336" s="274"/>
      <c r="K336" s="160"/>
      <c r="L336" s="160"/>
      <c r="M336" s="160"/>
      <c r="N336" s="160"/>
      <c r="O336" s="160"/>
      <c r="P336" s="160"/>
      <c r="Q336" s="160"/>
      <c r="R336" s="160"/>
      <c r="S336" s="160"/>
      <c r="T336" s="160"/>
      <c r="U336" s="160"/>
      <c r="V336" s="160"/>
      <c r="W336" s="160"/>
      <c r="X336" s="160"/>
      <c r="Y336" s="160"/>
      <c r="Z336" s="160"/>
      <c r="AA336" s="160"/>
      <c r="AB336" s="160"/>
      <c r="AC336" s="160"/>
      <c r="AD336" s="160"/>
      <c r="AH336" s="181">
        <f t="shared" si="21"/>
        <v>0</v>
      </c>
      <c r="AI336">
        <f t="shared" si="22"/>
        <v>0</v>
      </c>
      <c r="AJ336">
        <f t="shared" si="23"/>
        <v>0</v>
      </c>
      <c r="AK336">
        <f t="shared" si="24"/>
        <v>0</v>
      </c>
      <c r="AL336" s="181">
        <f t="shared" si="25"/>
        <v>0</v>
      </c>
      <c r="AM336">
        <f t="shared" si="26"/>
        <v>0</v>
      </c>
      <c r="AN336">
        <f t="shared" si="27"/>
        <v>0</v>
      </c>
      <c r="AO336">
        <f t="shared" si="28"/>
        <v>0</v>
      </c>
      <c r="AP336" s="181">
        <f t="shared" si="29"/>
        <v>0</v>
      </c>
      <c r="AQ336">
        <f t="shared" si="30"/>
        <v>0</v>
      </c>
      <c r="AR336">
        <f t="shared" si="31"/>
        <v>0</v>
      </c>
      <c r="AS336">
        <f t="shared" si="32"/>
        <v>0</v>
      </c>
      <c r="AT336" s="181">
        <f t="shared" si="33"/>
        <v>0</v>
      </c>
      <c r="AU336">
        <f t="shared" si="34"/>
        <v>0</v>
      </c>
      <c r="AV336">
        <f t="shared" si="35"/>
        <v>0</v>
      </c>
      <c r="AW336">
        <f t="shared" si="36"/>
        <v>0</v>
      </c>
    </row>
    <row r="337" spans="1:49" ht="15">
      <c r="A337" s="65"/>
      <c r="B337" s="14"/>
      <c r="C337" s="17" t="s">
        <v>62</v>
      </c>
      <c r="D337" s="272" t="str">
        <f t="shared" si="20"/>
        <v/>
      </c>
      <c r="E337" s="273"/>
      <c r="F337" s="273"/>
      <c r="G337" s="273"/>
      <c r="H337" s="273"/>
      <c r="I337" s="273"/>
      <c r="J337" s="274"/>
      <c r="K337" s="160"/>
      <c r="L337" s="160"/>
      <c r="M337" s="160"/>
      <c r="N337" s="160"/>
      <c r="O337" s="160"/>
      <c r="P337" s="160"/>
      <c r="Q337" s="160"/>
      <c r="R337" s="160"/>
      <c r="S337" s="160"/>
      <c r="T337" s="160"/>
      <c r="U337" s="160"/>
      <c r="V337" s="160"/>
      <c r="W337" s="160"/>
      <c r="X337" s="160"/>
      <c r="Y337" s="160"/>
      <c r="Z337" s="160"/>
      <c r="AA337" s="160"/>
      <c r="AB337" s="160"/>
      <c r="AC337" s="160"/>
      <c r="AD337" s="160"/>
      <c r="AH337" s="181">
        <f t="shared" si="21"/>
        <v>0</v>
      </c>
      <c r="AI337">
        <f t="shared" si="22"/>
        <v>0</v>
      </c>
      <c r="AJ337">
        <f t="shared" si="23"/>
        <v>0</v>
      </c>
      <c r="AK337">
        <f t="shared" si="24"/>
        <v>0</v>
      </c>
      <c r="AL337" s="181">
        <f t="shared" si="25"/>
        <v>0</v>
      </c>
      <c r="AM337">
        <f t="shared" si="26"/>
        <v>0</v>
      </c>
      <c r="AN337">
        <f t="shared" si="27"/>
        <v>0</v>
      </c>
      <c r="AO337">
        <f t="shared" si="28"/>
        <v>0</v>
      </c>
      <c r="AP337" s="181">
        <f t="shared" si="29"/>
        <v>0</v>
      </c>
      <c r="AQ337">
        <f t="shared" si="30"/>
        <v>0</v>
      </c>
      <c r="AR337">
        <f t="shared" si="31"/>
        <v>0</v>
      </c>
      <c r="AS337">
        <f t="shared" si="32"/>
        <v>0</v>
      </c>
      <c r="AT337" s="181">
        <f t="shared" si="33"/>
        <v>0</v>
      </c>
      <c r="AU337">
        <f t="shared" si="34"/>
        <v>0</v>
      </c>
      <c r="AV337">
        <f t="shared" si="35"/>
        <v>0</v>
      </c>
      <c r="AW337">
        <f t="shared" si="36"/>
        <v>0</v>
      </c>
    </row>
    <row r="338" spans="1:49" ht="15">
      <c r="A338" s="65"/>
      <c r="B338" s="14"/>
      <c r="C338" s="17" t="s">
        <v>63</v>
      </c>
      <c r="D338" s="272" t="str">
        <f t="shared" si="20"/>
        <v/>
      </c>
      <c r="E338" s="273"/>
      <c r="F338" s="273"/>
      <c r="G338" s="273"/>
      <c r="H338" s="273"/>
      <c r="I338" s="273"/>
      <c r="J338" s="274"/>
      <c r="K338" s="160"/>
      <c r="L338" s="160"/>
      <c r="M338" s="160"/>
      <c r="N338" s="160"/>
      <c r="O338" s="160"/>
      <c r="P338" s="160"/>
      <c r="Q338" s="160"/>
      <c r="R338" s="160"/>
      <c r="S338" s="160"/>
      <c r="T338" s="160"/>
      <c r="U338" s="160"/>
      <c r="V338" s="160"/>
      <c r="W338" s="160"/>
      <c r="X338" s="160"/>
      <c r="Y338" s="160"/>
      <c r="Z338" s="160"/>
      <c r="AA338" s="160"/>
      <c r="AB338" s="160"/>
      <c r="AC338" s="160"/>
      <c r="AD338" s="160"/>
      <c r="AH338" s="181">
        <f t="shared" si="21"/>
        <v>0</v>
      </c>
      <c r="AI338">
        <f t="shared" si="22"/>
        <v>0</v>
      </c>
      <c r="AJ338">
        <f t="shared" si="23"/>
        <v>0</v>
      </c>
      <c r="AK338">
        <f t="shared" si="24"/>
        <v>0</v>
      </c>
      <c r="AL338" s="181">
        <f t="shared" si="25"/>
        <v>0</v>
      </c>
      <c r="AM338">
        <f t="shared" si="26"/>
        <v>0</v>
      </c>
      <c r="AN338">
        <f t="shared" si="27"/>
        <v>0</v>
      </c>
      <c r="AO338">
        <f t="shared" si="28"/>
        <v>0</v>
      </c>
      <c r="AP338" s="181">
        <f t="shared" si="29"/>
        <v>0</v>
      </c>
      <c r="AQ338">
        <f t="shared" si="30"/>
        <v>0</v>
      </c>
      <c r="AR338">
        <f t="shared" si="31"/>
        <v>0</v>
      </c>
      <c r="AS338">
        <f t="shared" si="32"/>
        <v>0</v>
      </c>
      <c r="AT338" s="181">
        <f t="shared" si="33"/>
        <v>0</v>
      </c>
      <c r="AU338">
        <f t="shared" si="34"/>
        <v>0</v>
      </c>
      <c r="AV338">
        <f t="shared" si="35"/>
        <v>0</v>
      </c>
      <c r="AW338">
        <f t="shared" si="36"/>
        <v>0</v>
      </c>
    </row>
    <row r="339" spans="1:49" ht="15">
      <c r="A339" s="65"/>
      <c r="B339" s="14"/>
      <c r="C339" s="17" t="s">
        <v>64</v>
      </c>
      <c r="D339" s="272" t="str">
        <f t="shared" si="20"/>
        <v/>
      </c>
      <c r="E339" s="273"/>
      <c r="F339" s="273"/>
      <c r="G339" s="273"/>
      <c r="H339" s="273"/>
      <c r="I339" s="273"/>
      <c r="J339" s="274"/>
      <c r="K339" s="160"/>
      <c r="L339" s="160"/>
      <c r="M339" s="160"/>
      <c r="N339" s="160"/>
      <c r="O339" s="160"/>
      <c r="P339" s="160"/>
      <c r="Q339" s="160"/>
      <c r="R339" s="160"/>
      <c r="S339" s="160"/>
      <c r="T339" s="160"/>
      <c r="U339" s="160"/>
      <c r="V339" s="160"/>
      <c r="W339" s="160"/>
      <c r="X339" s="160"/>
      <c r="Y339" s="160"/>
      <c r="Z339" s="160"/>
      <c r="AA339" s="160"/>
      <c r="AB339" s="160"/>
      <c r="AC339" s="160"/>
      <c r="AD339" s="160"/>
      <c r="AH339" s="181">
        <f t="shared" si="21"/>
        <v>0</v>
      </c>
      <c r="AI339">
        <f t="shared" si="22"/>
        <v>0</v>
      </c>
      <c r="AJ339">
        <f t="shared" si="23"/>
        <v>0</v>
      </c>
      <c r="AK339">
        <f t="shared" si="24"/>
        <v>0</v>
      </c>
      <c r="AL339" s="181">
        <f t="shared" si="25"/>
        <v>0</v>
      </c>
      <c r="AM339">
        <f t="shared" si="26"/>
        <v>0</v>
      </c>
      <c r="AN339">
        <f t="shared" si="27"/>
        <v>0</v>
      </c>
      <c r="AO339">
        <f t="shared" si="28"/>
        <v>0</v>
      </c>
      <c r="AP339" s="181">
        <f t="shared" si="29"/>
        <v>0</v>
      </c>
      <c r="AQ339">
        <f t="shared" si="30"/>
        <v>0</v>
      </c>
      <c r="AR339">
        <f t="shared" si="31"/>
        <v>0</v>
      </c>
      <c r="AS339">
        <f t="shared" si="32"/>
        <v>0</v>
      </c>
      <c r="AT339" s="181">
        <f t="shared" si="33"/>
        <v>0</v>
      </c>
      <c r="AU339">
        <f t="shared" si="34"/>
        <v>0</v>
      </c>
      <c r="AV339">
        <f t="shared" si="35"/>
        <v>0</v>
      </c>
      <c r="AW339">
        <f t="shared" si="36"/>
        <v>0</v>
      </c>
    </row>
    <row r="340" spans="1:49" ht="15">
      <c r="A340" s="65"/>
      <c r="B340" s="14"/>
      <c r="C340" s="17" t="s">
        <v>65</v>
      </c>
      <c r="D340" s="272" t="str">
        <f t="shared" si="20"/>
        <v/>
      </c>
      <c r="E340" s="273"/>
      <c r="F340" s="273"/>
      <c r="G340" s="273"/>
      <c r="H340" s="273"/>
      <c r="I340" s="273"/>
      <c r="J340" s="274"/>
      <c r="K340" s="160"/>
      <c r="L340" s="160"/>
      <c r="M340" s="160"/>
      <c r="N340" s="160"/>
      <c r="O340" s="160"/>
      <c r="P340" s="160"/>
      <c r="Q340" s="160"/>
      <c r="R340" s="160"/>
      <c r="S340" s="160"/>
      <c r="T340" s="160"/>
      <c r="U340" s="160"/>
      <c r="V340" s="160"/>
      <c r="W340" s="160"/>
      <c r="X340" s="160"/>
      <c r="Y340" s="160"/>
      <c r="Z340" s="160"/>
      <c r="AA340" s="160"/>
      <c r="AB340" s="160"/>
      <c r="AC340" s="160"/>
      <c r="AD340" s="160"/>
      <c r="AH340" s="181">
        <f t="shared" si="21"/>
        <v>0</v>
      </c>
      <c r="AI340">
        <f t="shared" si="22"/>
        <v>0</v>
      </c>
      <c r="AJ340">
        <f t="shared" si="23"/>
        <v>0</v>
      </c>
      <c r="AK340">
        <f t="shared" si="24"/>
        <v>0</v>
      </c>
      <c r="AL340" s="181">
        <f t="shared" si="25"/>
        <v>0</v>
      </c>
      <c r="AM340">
        <f t="shared" si="26"/>
        <v>0</v>
      </c>
      <c r="AN340">
        <f t="shared" si="27"/>
        <v>0</v>
      </c>
      <c r="AO340">
        <f t="shared" si="28"/>
        <v>0</v>
      </c>
      <c r="AP340" s="181">
        <f t="shared" si="29"/>
        <v>0</v>
      </c>
      <c r="AQ340">
        <f t="shared" si="30"/>
        <v>0</v>
      </c>
      <c r="AR340">
        <f t="shared" si="31"/>
        <v>0</v>
      </c>
      <c r="AS340">
        <f t="shared" si="32"/>
        <v>0</v>
      </c>
      <c r="AT340" s="181">
        <f t="shared" si="33"/>
        <v>0</v>
      </c>
      <c r="AU340">
        <f t="shared" si="34"/>
        <v>0</v>
      </c>
      <c r="AV340">
        <f t="shared" si="35"/>
        <v>0</v>
      </c>
      <c r="AW340">
        <f t="shared" si="36"/>
        <v>0</v>
      </c>
    </row>
    <row r="341" spans="1:49" ht="15">
      <c r="A341" s="65"/>
      <c r="B341" s="14"/>
      <c r="C341" s="17" t="s">
        <v>66</v>
      </c>
      <c r="D341" s="272" t="str">
        <f t="shared" si="20"/>
        <v/>
      </c>
      <c r="E341" s="273"/>
      <c r="F341" s="273"/>
      <c r="G341" s="273"/>
      <c r="H341" s="273"/>
      <c r="I341" s="273"/>
      <c r="J341" s="274"/>
      <c r="K341" s="160"/>
      <c r="L341" s="160"/>
      <c r="M341" s="160"/>
      <c r="N341" s="160"/>
      <c r="O341" s="160"/>
      <c r="P341" s="160"/>
      <c r="Q341" s="160"/>
      <c r="R341" s="160"/>
      <c r="S341" s="160"/>
      <c r="T341" s="160"/>
      <c r="U341" s="160"/>
      <c r="V341" s="160"/>
      <c r="W341" s="160"/>
      <c r="X341" s="160"/>
      <c r="Y341" s="160"/>
      <c r="Z341" s="160"/>
      <c r="AA341" s="160"/>
      <c r="AB341" s="160"/>
      <c r="AC341" s="160"/>
      <c r="AD341" s="160"/>
      <c r="AH341" s="181">
        <f t="shared" si="21"/>
        <v>0</v>
      </c>
      <c r="AI341">
        <f t="shared" si="22"/>
        <v>0</v>
      </c>
      <c r="AJ341">
        <f t="shared" si="23"/>
        <v>0</v>
      </c>
      <c r="AK341">
        <f t="shared" si="24"/>
        <v>0</v>
      </c>
      <c r="AL341" s="181">
        <f t="shared" si="25"/>
        <v>0</v>
      </c>
      <c r="AM341">
        <f t="shared" si="26"/>
        <v>0</v>
      </c>
      <c r="AN341">
        <f t="shared" si="27"/>
        <v>0</v>
      </c>
      <c r="AO341">
        <f t="shared" si="28"/>
        <v>0</v>
      </c>
      <c r="AP341" s="181">
        <f t="shared" si="29"/>
        <v>0</v>
      </c>
      <c r="AQ341">
        <f t="shared" si="30"/>
        <v>0</v>
      </c>
      <c r="AR341">
        <f t="shared" si="31"/>
        <v>0</v>
      </c>
      <c r="AS341">
        <f t="shared" si="32"/>
        <v>0</v>
      </c>
      <c r="AT341" s="181">
        <f t="shared" si="33"/>
        <v>0</v>
      </c>
      <c r="AU341">
        <f t="shared" si="34"/>
        <v>0</v>
      </c>
      <c r="AV341">
        <f t="shared" si="35"/>
        <v>0</v>
      </c>
      <c r="AW341">
        <f t="shared" si="36"/>
        <v>0</v>
      </c>
    </row>
    <row r="342" spans="1:49" ht="15">
      <c r="A342" s="65"/>
      <c r="B342" s="14"/>
      <c r="C342" s="17" t="s">
        <v>67</v>
      </c>
      <c r="D342" s="272" t="str">
        <f t="shared" si="20"/>
        <v/>
      </c>
      <c r="E342" s="273"/>
      <c r="F342" s="273"/>
      <c r="G342" s="273"/>
      <c r="H342" s="273"/>
      <c r="I342" s="273"/>
      <c r="J342" s="274"/>
      <c r="K342" s="160"/>
      <c r="L342" s="160"/>
      <c r="M342" s="160"/>
      <c r="N342" s="160"/>
      <c r="O342" s="160"/>
      <c r="P342" s="160"/>
      <c r="Q342" s="160"/>
      <c r="R342" s="160"/>
      <c r="S342" s="160"/>
      <c r="T342" s="160"/>
      <c r="U342" s="160"/>
      <c r="V342" s="160"/>
      <c r="W342" s="160"/>
      <c r="X342" s="160"/>
      <c r="Y342" s="160"/>
      <c r="Z342" s="160"/>
      <c r="AA342" s="160"/>
      <c r="AB342" s="160"/>
      <c r="AC342" s="160"/>
      <c r="AD342" s="160"/>
      <c r="AH342" s="181">
        <f t="shared" si="21"/>
        <v>0</v>
      </c>
      <c r="AI342">
        <f t="shared" si="22"/>
        <v>0</v>
      </c>
      <c r="AJ342">
        <f t="shared" si="23"/>
        <v>0</v>
      </c>
      <c r="AK342">
        <f t="shared" si="24"/>
        <v>0</v>
      </c>
      <c r="AL342" s="181">
        <f t="shared" si="25"/>
        <v>0</v>
      </c>
      <c r="AM342">
        <f t="shared" si="26"/>
        <v>0</v>
      </c>
      <c r="AN342">
        <f t="shared" si="27"/>
        <v>0</v>
      </c>
      <c r="AO342">
        <f t="shared" si="28"/>
        <v>0</v>
      </c>
      <c r="AP342" s="181">
        <f t="shared" si="29"/>
        <v>0</v>
      </c>
      <c r="AQ342">
        <f t="shared" si="30"/>
        <v>0</v>
      </c>
      <c r="AR342">
        <f t="shared" si="31"/>
        <v>0</v>
      </c>
      <c r="AS342">
        <f t="shared" si="32"/>
        <v>0</v>
      </c>
      <c r="AT342" s="181">
        <f t="shared" si="33"/>
        <v>0</v>
      </c>
      <c r="AU342">
        <f t="shared" si="34"/>
        <v>0</v>
      </c>
      <c r="AV342">
        <f t="shared" si="35"/>
        <v>0</v>
      </c>
      <c r="AW342">
        <f t="shared" si="36"/>
        <v>0</v>
      </c>
    </row>
    <row r="343" spans="1:49" ht="15">
      <c r="A343" s="65"/>
      <c r="B343" s="14"/>
      <c r="C343" s="17" t="s">
        <v>68</v>
      </c>
      <c r="D343" s="272" t="str">
        <f t="shared" si="20"/>
        <v/>
      </c>
      <c r="E343" s="273"/>
      <c r="F343" s="273"/>
      <c r="G343" s="273"/>
      <c r="H343" s="273"/>
      <c r="I343" s="273"/>
      <c r="J343" s="274"/>
      <c r="K343" s="160"/>
      <c r="L343" s="160"/>
      <c r="M343" s="160"/>
      <c r="N343" s="160"/>
      <c r="O343" s="160"/>
      <c r="P343" s="160"/>
      <c r="Q343" s="160"/>
      <c r="R343" s="160"/>
      <c r="S343" s="160"/>
      <c r="T343" s="160"/>
      <c r="U343" s="160"/>
      <c r="V343" s="160"/>
      <c r="W343" s="160"/>
      <c r="X343" s="160"/>
      <c r="Y343" s="160"/>
      <c r="Z343" s="160"/>
      <c r="AA343" s="160"/>
      <c r="AB343" s="160"/>
      <c r="AC343" s="160"/>
      <c r="AD343" s="160"/>
      <c r="AH343" s="181">
        <f t="shared" si="21"/>
        <v>0</v>
      </c>
      <c r="AI343">
        <f t="shared" si="22"/>
        <v>0</v>
      </c>
      <c r="AJ343">
        <f t="shared" si="23"/>
        <v>0</v>
      </c>
      <c r="AK343">
        <f t="shared" si="24"/>
        <v>0</v>
      </c>
      <c r="AL343" s="181">
        <f t="shared" si="25"/>
        <v>0</v>
      </c>
      <c r="AM343">
        <f t="shared" si="26"/>
        <v>0</v>
      </c>
      <c r="AN343">
        <f t="shared" si="27"/>
        <v>0</v>
      </c>
      <c r="AO343">
        <f t="shared" si="28"/>
        <v>0</v>
      </c>
      <c r="AP343" s="181">
        <f t="shared" si="29"/>
        <v>0</v>
      </c>
      <c r="AQ343">
        <f t="shared" si="30"/>
        <v>0</v>
      </c>
      <c r="AR343">
        <f t="shared" si="31"/>
        <v>0</v>
      </c>
      <c r="AS343">
        <f t="shared" si="32"/>
        <v>0</v>
      </c>
      <c r="AT343" s="181">
        <f t="shared" si="33"/>
        <v>0</v>
      </c>
      <c r="AU343">
        <f t="shared" si="34"/>
        <v>0</v>
      </c>
      <c r="AV343">
        <f t="shared" si="35"/>
        <v>0</v>
      </c>
      <c r="AW343">
        <f t="shared" si="36"/>
        <v>0</v>
      </c>
    </row>
    <row r="344" spans="1:49" ht="15">
      <c r="A344" s="65"/>
      <c r="B344" s="14"/>
      <c r="C344" s="17" t="s">
        <v>69</v>
      </c>
      <c r="D344" s="272" t="str">
        <f t="shared" si="20"/>
        <v/>
      </c>
      <c r="E344" s="273"/>
      <c r="F344" s="273"/>
      <c r="G344" s="273"/>
      <c r="H344" s="273"/>
      <c r="I344" s="273"/>
      <c r="J344" s="274"/>
      <c r="K344" s="160"/>
      <c r="L344" s="160"/>
      <c r="M344" s="160"/>
      <c r="N344" s="160"/>
      <c r="O344" s="160"/>
      <c r="P344" s="160"/>
      <c r="Q344" s="160"/>
      <c r="R344" s="160"/>
      <c r="S344" s="160"/>
      <c r="T344" s="160"/>
      <c r="U344" s="160"/>
      <c r="V344" s="160"/>
      <c r="W344" s="160"/>
      <c r="X344" s="160"/>
      <c r="Y344" s="160"/>
      <c r="Z344" s="160"/>
      <c r="AA344" s="160"/>
      <c r="AB344" s="160"/>
      <c r="AC344" s="160"/>
      <c r="AD344" s="160"/>
      <c r="AH344" s="181">
        <f t="shared" si="21"/>
        <v>0</v>
      </c>
      <c r="AI344">
        <f t="shared" si="22"/>
        <v>0</v>
      </c>
      <c r="AJ344">
        <f t="shared" si="23"/>
        <v>0</v>
      </c>
      <c r="AK344">
        <f t="shared" si="24"/>
        <v>0</v>
      </c>
      <c r="AL344" s="181">
        <f t="shared" si="25"/>
        <v>0</v>
      </c>
      <c r="AM344">
        <f t="shared" si="26"/>
        <v>0</v>
      </c>
      <c r="AN344">
        <f t="shared" si="27"/>
        <v>0</v>
      </c>
      <c r="AO344">
        <f t="shared" si="28"/>
        <v>0</v>
      </c>
      <c r="AP344" s="181">
        <f t="shared" si="29"/>
        <v>0</v>
      </c>
      <c r="AQ344">
        <f t="shared" si="30"/>
        <v>0</v>
      </c>
      <c r="AR344">
        <f t="shared" si="31"/>
        <v>0</v>
      </c>
      <c r="AS344">
        <f t="shared" si="32"/>
        <v>0</v>
      </c>
      <c r="AT344" s="181">
        <f t="shared" si="33"/>
        <v>0</v>
      </c>
      <c r="AU344">
        <f t="shared" si="34"/>
        <v>0</v>
      </c>
      <c r="AV344">
        <f t="shared" si="35"/>
        <v>0</v>
      </c>
      <c r="AW344">
        <f t="shared" si="36"/>
        <v>0</v>
      </c>
    </row>
    <row r="345" spans="1:49" ht="15">
      <c r="A345" s="65"/>
      <c r="B345" s="14"/>
      <c r="C345" s="17" t="s">
        <v>70</v>
      </c>
      <c r="D345" s="272" t="str">
        <f t="shared" si="20"/>
        <v/>
      </c>
      <c r="E345" s="273"/>
      <c r="F345" s="273"/>
      <c r="G345" s="273"/>
      <c r="H345" s="273"/>
      <c r="I345" s="273"/>
      <c r="J345" s="274"/>
      <c r="K345" s="160"/>
      <c r="L345" s="160"/>
      <c r="M345" s="160"/>
      <c r="N345" s="160"/>
      <c r="O345" s="160"/>
      <c r="P345" s="160"/>
      <c r="Q345" s="160"/>
      <c r="R345" s="160"/>
      <c r="S345" s="160"/>
      <c r="T345" s="160"/>
      <c r="U345" s="160"/>
      <c r="V345" s="160"/>
      <c r="W345" s="160"/>
      <c r="X345" s="160"/>
      <c r="Y345" s="160"/>
      <c r="Z345" s="160"/>
      <c r="AA345" s="160"/>
      <c r="AB345" s="160"/>
      <c r="AC345" s="160"/>
      <c r="AD345" s="160"/>
      <c r="AH345" s="181">
        <f t="shared" si="21"/>
        <v>0</v>
      </c>
      <c r="AI345">
        <f t="shared" si="22"/>
        <v>0</v>
      </c>
      <c r="AJ345">
        <f t="shared" si="23"/>
        <v>0</v>
      </c>
      <c r="AK345">
        <f t="shared" si="24"/>
        <v>0</v>
      </c>
      <c r="AL345" s="181">
        <f t="shared" si="25"/>
        <v>0</v>
      </c>
      <c r="AM345">
        <f t="shared" si="26"/>
        <v>0</v>
      </c>
      <c r="AN345">
        <f t="shared" si="27"/>
        <v>0</v>
      </c>
      <c r="AO345">
        <f t="shared" si="28"/>
        <v>0</v>
      </c>
      <c r="AP345" s="181">
        <f t="shared" si="29"/>
        <v>0</v>
      </c>
      <c r="AQ345">
        <f t="shared" si="30"/>
        <v>0</v>
      </c>
      <c r="AR345">
        <f t="shared" si="31"/>
        <v>0</v>
      </c>
      <c r="AS345">
        <f t="shared" si="32"/>
        <v>0</v>
      </c>
      <c r="AT345" s="181">
        <f t="shared" si="33"/>
        <v>0</v>
      </c>
      <c r="AU345">
        <f t="shared" si="34"/>
        <v>0</v>
      </c>
      <c r="AV345">
        <f t="shared" si="35"/>
        <v>0</v>
      </c>
      <c r="AW345">
        <f t="shared" si="36"/>
        <v>0</v>
      </c>
    </row>
    <row r="346" spans="1:49" ht="15">
      <c r="A346" s="65"/>
      <c r="B346" s="14"/>
      <c r="C346" s="17" t="s">
        <v>71</v>
      </c>
      <c r="D346" s="272" t="str">
        <f t="shared" si="20"/>
        <v/>
      </c>
      <c r="E346" s="273"/>
      <c r="F346" s="273"/>
      <c r="G346" s="273"/>
      <c r="H346" s="273"/>
      <c r="I346" s="273"/>
      <c r="J346" s="274"/>
      <c r="K346" s="160"/>
      <c r="L346" s="160"/>
      <c r="M346" s="160"/>
      <c r="N346" s="160"/>
      <c r="O346" s="160"/>
      <c r="P346" s="160"/>
      <c r="Q346" s="160"/>
      <c r="R346" s="160"/>
      <c r="S346" s="160"/>
      <c r="T346" s="160"/>
      <c r="U346" s="160"/>
      <c r="V346" s="160"/>
      <c r="W346" s="160"/>
      <c r="X346" s="160"/>
      <c r="Y346" s="160"/>
      <c r="Z346" s="160"/>
      <c r="AA346" s="160"/>
      <c r="AB346" s="160"/>
      <c r="AC346" s="160"/>
      <c r="AD346" s="160"/>
      <c r="AH346" s="181">
        <f t="shared" si="21"/>
        <v>0</v>
      </c>
      <c r="AI346">
        <f t="shared" si="22"/>
        <v>0</v>
      </c>
      <c r="AJ346">
        <f t="shared" si="23"/>
        <v>0</v>
      </c>
      <c r="AK346">
        <f t="shared" si="24"/>
        <v>0</v>
      </c>
      <c r="AL346" s="181">
        <f t="shared" si="25"/>
        <v>0</v>
      </c>
      <c r="AM346">
        <f t="shared" si="26"/>
        <v>0</v>
      </c>
      <c r="AN346">
        <f t="shared" si="27"/>
        <v>0</v>
      </c>
      <c r="AO346">
        <f t="shared" si="28"/>
        <v>0</v>
      </c>
      <c r="AP346" s="181">
        <f t="shared" si="29"/>
        <v>0</v>
      </c>
      <c r="AQ346">
        <f t="shared" si="30"/>
        <v>0</v>
      </c>
      <c r="AR346">
        <f t="shared" si="31"/>
        <v>0</v>
      </c>
      <c r="AS346">
        <f t="shared" si="32"/>
        <v>0</v>
      </c>
      <c r="AT346" s="181">
        <f t="shared" si="33"/>
        <v>0</v>
      </c>
      <c r="AU346">
        <f t="shared" si="34"/>
        <v>0</v>
      </c>
      <c r="AV346">
        <f t="shared" si="35"/>
        <v>0</v>
      </c>
      <c r="AW346">
        <f t="shared" si="36"/>
        <v>0</v>
      </c>
    </row>
    <row r="347" spans="1:49" ht="15">
      <c r="A347" s="65"/>
      <c r="B347" s="14"/>
      <c r="C347" s="17" t="s">
        <v>72</v>
      </c>
      <c r="D347" s="272" t="str">
        <f t="shared" si="20"/>
        <v/>
      </c>
      <c r="E347" s="273"/>
      <c r="F347" s="273"/>
      <c r="G347" s="273"/>
      <c r="H347" s="273"/>
      <c r="I347" s="273"/>
      <c r="J347" s="274"/>
      <c r="K347" s="160"/>
      <c r="L347" s="160"/>
      <c r="M347" s="160"/>
      <c r="N347" s="160"/>
      <c r="O347" s="160"/>
      <c r="P347" s="160"/>
      <c r="Q347" s="160"/>
      <c r="R347" s="160"/>
      <c r="S347" s="160"/>
      <c r="T347" s="160"/>
      <c r="U347" s="160"/>
      <c r="V347" s="160"/>
      <c r="W347" s="160"/>
      <c r="X347" s="160"/>
      <c r="Y347" s="160"/>
      <c r="Z347" s="160"/>
      <c r="AA347" s="160"/>
      <c r="AB347" s="160"/>
      <c r="AC347" s="160"/>
      <c r="AD347" s="160"/>
      <c r="AH347" s="181">
        <f t="shared" si="21"/>
        <v>0</v>
      </c>
      <c r="AI347">
        <f t="shared" si="22"/>
        <v>0</v>
      </c>
      <c r="AJ347">
        <f t="shared" si="23"/>
        <v>0</v>
      </c>
      <c r="AK347">
        <f t="shared" si="24"/>
        <v>0</v>
      </c>
      <c r="AL347" s="181">
        <f t="shared" si="25"/>
        <v>0</v>
      </c>
      <c r="AM347">
        <f t="shared" si="26"/>
        <v>0</v>
      </c>
      <c r="AN347">
        <f t="shared" si="27"/>
        <v>0</v>
      </c>
      <c r="AO347">
        <f t="shared" si="28"/>
        <v>0</v>
      </c>
      <c r="AP347" s="181">
        <f t="shared" si="29"/>
        <v>0</v>
      </c>
      <c r="AQ347">
        <f t="shared" si="30"/>
        <v>0</v>
      </c>
      <c r="AR347">
        <f t="shared" si="31"/>
        <v>0</v>
      </c>
      <c r="AS347">
        <f t="shared" si="32"/>
        <v>0</v>
      </c>
      <c r="AT347" s="181">
        <f t="shared" si="33"/>
        <v>0</v>
      </c>
      <c r="AU347">
        <f t="shared" si="34"/>
        <v>0</v>
      </c>
      <c r="AV347">
        <f t="shared" si="35"/>
        <v>0</v>
      </c>
      <c r="AW347">
        <f t="shared" si="36"/>
        <v>0</v>
      </c>
    </row>
    <row r="348" spans="1:49" ht="15">
      <c r="A348" s="65"/>
      <c r="B348" s="14"/>
      <c r="C348" s="17" t="s">
        <v>73</v>
      </c>
      <c r="D348" s="272" t="str">
        <f t="shared" si="20"/>
        <v/>
      </c>
      <c r="E348" s="273"/>
      <c r="F348" s="273"/>
      <c r="G348" s="273"/>
      <c r="H348" s="273"/>
      <c r="I348" s="273"/>
      <c r="J348" s="274"/>
      <c r="K348" s="160"/>
      <c r="L348" s="160"/>
      <c r="M348" s="160"/>
      <c r="N348" s="160"/>
      <c r="O348" s="160"/>
      <c r="P348" s="160"/>
      <c r="Q348" s="160"/>
      <c r="R348" s="160"/>
      <c r="S348" s="160"/>
      <c r="T348" s="160"/>
      <c r="U348" s="160"/>
      <c r="V348" s="160"/>
      <c r="W348" s="160"/>
      <c r="X348" s="160"/>
      <c r="Y348" s="160"/>
      <c r="Z348" s="160"/>
      <c r="AA348" s="160"/>
      <c r="AB348" s="160"/>
      <c r="AC348" s="160"/>
      <c r="AD348" s="160"/>
      <c r="AH348" s="181">
        <f t="shared" si="21"/>
        <v>0</v>
      </c>
      <c r="AI348">
        <f t="shared" si="22"/>
        <v>0</v>
      </c>
      <c r="AJ348">
        <f t="shared" si="23"/>
        <v>0</v>
      </c>
      <c r="AK348">
        <f t="shared" si="24"/>
        <v>0</v>
      </c>
      <c r="AL348" s="181">
        <f t="shared" si="25"/>
        <v>0</v>
      </c>
      <c r="AM348">
        <f t="shared" si="26"/>
        <v>0</v>
      </c>
      <c r="AN348">
        <f t="shared" si="27"/>
        <v>0</v>
      </c>
      <c r="AO348">
        <f t="shared" si="28"/>
        <v>0</v>
      </c>
      <c r="AP348" s="181">
        <f t="shared" si="29"/>
        <v>0</v>
      </c>
      <c r="AQ348">
        <f t="shared" si="30"/>
        <v>0</v>
      </c>
      <c r="AR348">
        <f t="shared" si="31"/>
        <v>0</v>
      </c>
      <c r="AS348">
        <f t="shared" si="32"/>
        <v>0</v>
      </c>
      <c r="AT348" s="181">
        <f t="shared" si="33"/>
        <v>0</v>
      </c>
      <c r="AU348">
        <f t="shared" si="34"/>
        <v>0</v>
      </c>
      <c r="AV348">
        <f t="shared" si="35"/>
        <v>0</v>
      </c>
      <c r="AW348">
        <f t="shared" si="36"/>
        <v>0</v>
      </c>
    </row>
    <row r="349" spans="1:49" ht="15">
      <c r="A349" s="65"/>
      <c r="B349" s="14"/>
      <c r="C349" s="17" t="s">
        <v>74</v>
      </c>
      <c r="D349" s="272" t="str">
        <f t="shared" si="20"/>
        <v/>
      </c>
      <c r="E349" s="273"/>
      <c r="F349" s="273"/>
      <c r="G349" s="273"/>
      <c r="H349" s="273"/>
      <c r="I349" s="273"/>
      <c r="J349" s="274"/>
      <c r="K349" s="160"/>
      <c r="L349" s="160"/>
      <c r="M349" s="160"/>
      <c r="N349" s="160"/>
      <c r="O349" s="160"/>
      <c r="P349" s="160"/>
      <c r="Q349" s="160"/>
      <c r="R349" s="160"/>
      <c r="S349" s="160"/>
      <c r="T349" s="160"/>
      <c r="U349" s="160"/>
      <c r="V349" s="160"/>
      <c r="W349" s="160"/>
      <c r="X349" s="160"/>
      <c r="Y349" s="160"/>
      <c r="Z349" s="160"/>
      <c r="AA349" s="160"/>
      <c r="AB349" s="160"/>
      <c r="AC349" s="160"/>
      <c r="AD349" s="160"/>
      <c r="AH349" s="181">
        <f t="shared" si="21"/>
        <v>0</v>
      </c>
      <c r="AI349">
        <f t="shared" si="22"/>
        <v>0</v>
      </c>
      <c r="AJ349">
        <f t="shared" si="23"/>
        <v>0</v>
      </c>
      <c r="AK349">
        <f t="shared" si="24"/>
        <v>0</v>
      </c>
      <c r="AL349" s="181">
        <f t="shared" si="25"/>
        <v>0</v>
      </c>
      <c r="AM349">
        <f t="shared" si="26"/>
        <v>0</v>
      </c>
      <c r="AN349">
        <f t="shared" si="27"/>
        <v>0</v>
      </c>
      <c r="AO349">
        <f t="shared" si="28"/>
        <v>0</v>
      </c>
      <c r="AP349" s="181">
        <f t="shared" si="29"/>
        <v>0</v>
      </c>
      <c r="AQ349">
        <f t="shared" si="30"/>
        <v>0</v>
      </c>
      <c r="AR349">
        <f t="shared" si="31"/>
        <v>0</v>
      </c>
      <c r="AS349">
        <f t="shared" si="32"/>
        <v>0</v>
      </c>
      <c r="AT349" s="181">
        <f t="shared" si="33"/>
        <v>0</v>
      </c>
      <c r="AU349">
        <f t="shared" si="34"/>
        <v>0</v>
      </c>
      <c r="AV349">
        <f t="shared" si="35"/>
        <v>0</v>
      </c>
      <c r="AW349">
        <f t="shared" si="36"/>
        <v>0</v>
      </c>
    </row>
    <row r="350" spans="1:49" ht="15">
      <c r="A350" s="65"/>
      <c r="B350" s="14"/>
      <c r="C350" s="17" t="s">
        <v>75</v>
      </c>
      <c r="D350" s="272" t="str">
        <f t="shared" si="20"/>
        <v/>
      </c>
      <c r="E350" s="273"/>
      <c r="F350" s="273"/>
      <c r="G350" s="273"/>
      <c r="H350" s="273"/>
      <c r="I350" s="273"/>
      <c r="J350" s="274"/>
      <c r="K350" s="160"/>
      <c r="L350" s="160"/>
      <c r="M350" s="160"/>
      <c r="N350" s="160"/>
      <c r="O350" s="160"/>
      <c r="P350" s="160"/>
      <c r="Q350" s="160"/>
      <c r="R350" s="160"/>
      <c r="S350" s="160"/>
      <c r="T350" s="160"/>
      <c r="U350" s="160"/>
      <c r="V350" s="160"/>
      <c r="W350" s="160"/>
      <c r="X350" s="160"/>
      <c r="Y350" s="160"/>
      <c r="Z350" s="160"/>
      <c r="AA350" s="160"/>
      <c r="AB350" s="160"/>
      <c r="AC350" s="160"/>
      <c r="AD350" s="160"/>
      <c r="AH350" s="181">
        <f t="shared" si="21"/>
        <v>0</v>
      </c>
      <c r="AI350">
        <f t="shared" si="22"/>
        <v>0</v>
      </c>
      <c r="AJ350">
        <f t="shared" si="23"/>
        <v>0</v>
      </c>
      <c r="AK350">
        <f t="shared" si="24"/>
        <v>0</v>
      </c>
      <c r="AL350" s="181">
        <f t="shared" si="25"/>
        <v>0</v>
      </c>
      <c r="AM350">
        <f t="shared" si="26"/>
        <v>0</v>
      </c>
      <c r="AN350">
        <f t="shared" si="27"/>
        <v>0</v>
      </c>
      <c r="AO350">
        <f t="shared" si="28"/>
        <v>0</v>
      </c>
      <c r="AP350" s="181">
        <f t="shared" si="29"/>
        <v>0</v>
      </c>
      <c r="AQ350">
        <f t="shared" si="30"/>
        <v>0</v>
      </c>
      <c r="AR350">
        <f t="shared" si="31"/>
        <v>0</v>
      </c>
      <c r="AS350">
        <f t="shared" si="32"/>
        <v>0</v>
      </c>
      <c r="AT350" s="181">
        <f t="shared" si="33"/>
        <v>0</v>
      </c>
      <c r="AU350">
        <f t="shared" si="34"/>
        <v>0</v>
      </c>
      <c r="AV350">
        <f t="shared" si="35"/>
        <v>0</v>
      </c>
      <c r="AW350">
        <f t="shared" si="36"/>
        <v>0</v>
      </c>
    </row>
    <row r="351" spans="1:49" ht="15">
      <c r="A351" s="65"/>
      <c r="B351" s="14"/>
      <c r="C351" s="17" t="s">
        <v>76</v>
      </c>
      <c r="D351" s="272" t="str">
        <f t="shared" si="20"/>
        <v/>
      </c>
      <c r="E351" s="273"/>
      <c r="F351" s="273"/>
      <c r="G351" s="273"/>
      <c r="H351" s="273"/>
      <c r="I351" s="273"/>
      <c r="J351" s="274"/>
      <c r="K351" s="160"/>
      <c r="L351" s="160"/>
      <c r="M351" s="160"/>
      <c r="N351" s="160"/>
      <c r="O351" s="160"/>
      <c r="P351" s="160"/>
      <c r="Q351" s="160"/>
      <c r="R351" s="160"/>
      <c r="S351" s="160"/>
      <c r="T351" s="160"/>
      <c r="U351" s="160"/>
      <c r="V351" s="160"/>
      <c r="W351" s="160"/>
      <c r="X351" s="160"/>
      <c r="Y351" s="160"/>
      <c r="Z351" s="160"/>
      <c r="AA351" s="160"/>
      <c r="AB351" s="160"/>
      <c r="AC351" s="160"/>
      <c r="AD351" s="160"/>
      <c r="AH351" s="181">
        <f t="shared" si="21"/>
        <v>0</v>
      </c>
      <c r="AI351">
        <f t="shared" si="22"/>
        <v>0</v>
      </c>
      <c r="AJ351">
        <f t="shared" si="23"/>
        <v>0</v>
      </c>
      <c r="AK351">
        <f t="shared" si="24"/>
        <v>0</v>
      </c>
      <c r="AL351" s="181">
        <f t="shared" si="25"/>
        <v>0</v>
      </c>
      <c r="AM351">
        <f t="shared" si="26"/>
        <v>0</v>
      </c>
      <c r="AN351">
        <f t="shared" si="27"/>
        <v>0</v>
      </c>
      <c r="AO351">
        <f t="shared" si="28"/>
        <v>0</v>
      </c>
      <c r="AP351" s="181">
        <f t="shared" si="29"/>
        <v>0</v>
      </c>
      <c r="AQ351">
        <f t="shared" si="30"/>
        <v>0</v>
      </c>
      <c r="AR351">
        <f t="shared" si="31"/>
        <v>0</v>
      </c>
      <c r="AS351">
        <f t="shared" si="32"/>
        <v>0</v>
      </c>
      <c r="AT351" s="181">
        <f t="shared" si="33"/>
        <v>0</v>
      </c>
      <c r="AU351">
        <f t="shared" si="34"/>
        <v>0</v>
      </c>
      <c r="AV351">
        <f t="shared" si="35"/>
        <v>0</v>
      </c>
      <c r="AW351">
        <f t="shared" si="36"/>
        <v>0</v>
      </c>
    </row>
    <row r="352" spans="1:49" ht="15">
      <c r="A352" s="65"/>
      <c r="B352" s="14"/>
      <c r="C352" s="17" t="s">
        <v>77</v>
      </c>
      <c r="D352" s="272" t="str">
        <f t="shared" si="20"/>
        <v/>
      </c>
      <c r="E352" s="273"/>
      <c r="F352" s="273"/>
      <c r="G352" s="273"/>
      <c r="H352" s="273"/>
      <c r="I352" s="273"/>
      <c r="J352" s="274"/>
      <c r="K352" s="160"/>
      <c r="L352" s="160"/>
      <c r="M352" s="160"/>
      <c r="N352" s="160"/>
      <c r="O352" s="160"/>
      <c r="P352" s="160"/>
      <c r="Q352" s="160"/>
      <c r="R352" s="160"/>
      <c r="S352" s="160"/>
      <c r="T352" s="160"/>
      <c r="U352" s="160"/>
      <c r="V352" s="160"/>
      <c r="W352" s="160"/>
      <c r="X352" s="160"/>
      <c r="Y352" s="160"/>
      <c r="Z352" s="160"/>
      <c r="AA352" s="160"/>
      <c r="AB352" s="160"/>
      <c r="AC352" s="160"/>
      <c r="AD352" s="160"/>
      <c r="AH352" s="181">
        <f t="shared" si="21"/>
        <v>0</v>
      </c>
      <c r="AI352">
        <f t="shared" si="22"/>
        <v>0</v>
      </c>
      <c r="AJ352">
        <f t="shared" si="23"/>
        <v>0</v>
      </c>
      <c r="AK352">
        <f t="shared" si="24"/>
        <v>0</v>
      </c>
      <c r="AL352" s="181">
        <f t="shared" si="25"/>
        <v>0</v>
      </c>
      <c r="AM352">
        <f t="shared" si="26"/>
        <v>0</v>
      </c>
      <c r="AN352">
        <f t="shared" si="27"/>
        <v>0</v>
      </c>
      <c r="AO352">
        <f t="shared" si="28"/>
        <v>0</v>
      </c>
      <c r="AP352" s="181">
        <f t="shared" si="29"/>
        <v>0</v>
      </c>
      <c r="AQ352">
        <f t="shared" si="30"/>
        <v>0</v>
      </c>
      <c r="AR352">
        <f t="shared" si="31"/>
        <v>0</v>
      </c>
      <c r="AS352">
        <f t="shared" si="32"/>
        <v>0</v>
      </c>
      <c r="AT352" s="181">
        <f t="shared" si="33"/>
        <v>0</v>
      </c>
      <c r="AU352">
        <f t="shared" si="34"/>
        <v>0</v>
      </c>
      <c r="AV352">
        <f t="shared" si="35"/>
        <v>0</v>
      </c>
      <c r="AW352">
        <f t="shared" si="36"/>
        <v>0</v>
      </c>
    </row>
    <row r="353" spans="1:49" ht="15">
      <c r="A353" s="65"/>
      <c r="B353" s="14"/>
      <c r="C353" s="17" t="s">
        <v>78</v>
      </c>
      <c r="D353" s="272" t="str">
        <f t="shared" si="20"/>
        <v/>
      </c>
      <c r="E353" s="273"/>
      <c r="F353" s="273"/>
      <c r="G353" s="273"/>
      <c r="H353" s="273"/>
      <c r="I353" s="273"/>
      <c r="J353" s="274"/>
      <c r="K353" s="160"/>
      <c r="L353" s="160"/>
      <c r="M353" s="160"/>
      <c r="N353" s="160"/>
      <c r="O353" s="160"/>
      <c r="P353" s="160"/>
      <c r="Q353" s="160"/>
      <c r="R353" s="160"/>
      <c r="S353" s="160"/>
      <c r="T353" s="160"/>
      <c r="U353" s="160"/>
      <c r="V353" s="160"/>
      <c r="W353" s="160"/>
      <c r="X353" s="160"/>
      <c r="Y353" s="160"/>
      <c r="Z353" s="160"/>
      <c r="AA353" s="160"/>
      <c r="AB353" s="160"/>
      <c r="AC353" s="160"/>
      <c r="AD353" s="160"/>
      <c r="AH353" s="181">
        <f t="shared" si="21"/>
        <v>0</v>
      </c>
      <c r="AI353">
        <f t="shared" si="22"/>
        <v>0</v>
      </c>
      <c r="AJ353">
        <f t="shared" si="23"/>
        <v>0</v>
      </c>
      <c r="AK353">
        <f t="shared" si="24"/>
        <v>0</v>
      </c>
      <c r="AL353" s="181">
        <f t="shared" si="25"/>
        <v>0</v>
      </c>
      <c r="AM353">
        <f t="shared" si="26"/>
        <v>0</v>
      </c>
      <c r="AN353">
        <f t="shared" si="27"/>
        <v>0</v>
      </c>
      <c r="AO353">
        <f t="shared" si="28"/>
        <v>0</v>
      </c>
      <c r="AP353" s="181">
        <f t="shared" si="29"/>
        <v>0</v>
      </c>
      <c r="AQ353">
        <f t="shared" si="30"/>
        <v>0</v>
      </c>
      <c r="AR353">
        <f t="shared" si="31"/>
        <v>0</v>
      </c>
      <c r="AS353">
        <f t="shared" si="32"/>
        <v>0</v>
      </c>
      <c r="AT353" s="181">
        <f t="shared" si="33"/>
        <v>0</v>
      </c>
      <c r="AU353">
        <f t="shared" si="34"/>
        <v>0</v>
      </c>
      <c r="AV353">
        <f t="shared" si="35"/>
        <v>0</v>
      </c>
      <c r="AW353">
        <f t="shared" si="36"/>
        <v>0</v>
      </c>
    </row>
    <row r="354" spans="1:49" ht="15">
      <c r="A354" s="65"/>
      <c r="B354" s="14"/>
      <c r="C354" s="17" t="s">
        <v>79</v>
      </c>
      <c r="D354" s="272" t="str">
        <f t="shared" si="20"/>
        <v/>
      </c>
      <c r="E354" s="273"/>
      <c r="F354" s="273"/>
      <c r="G354" s="273"/>
      <c r="H354" s="273"/>
      <c r="I354" s="273"/>
      <c r="J354" s="274"/>
      <c r="K354" s="160"/>
      <c r="L354" s="160"/>
      <c r="M354" s="160"/>
      <c r="N354" s="160"/>
      <c r="O354" s="160"/>
      <c r="P354" s="160"/>
      <c r="Q354" s="160"/>
      <c r="R354" s="160"/>
      <c r="S354" s="160"/>
      <c r="T354" s="160"/>
      <c r="U354" s="160"/>
      <c r="V354" s="160"/>
      <c r="W354" s="160"/>
      <c r="X354" s="160"/>
      <c r="Y354" s="160"/>
      <c r="Z354" s="160"/>
      <c r="AA354" s="160"/>
      <c r="AB354" s="160"/>
      <c r="AC354" s="160"/>
      <c r="AD354" s="160"/>
      <c r="AH354" s="181">
        <f t="shared" si="21"/>
        <v>0</v>
      </c>
      <c r="AI354">
        <f t="shared" si="22"/>
        <v>0</v>
      </c>
      <c r="AJ354">
        <f t="shared" si="23"/>
        <v>0</v>
      </c>
      <c r="AK354">
        <f t="shared" si="24"/>
        <v>0</v>
      </c>
      <c r="AL354" s="181">
        <f t="shared" si="25"/>
        <v>0</v>
      </c>
      <c r="AM354">
        <f t="shared" si="26"/>
        <v>0</v>
      </c>
      <c r="AN354">
        <f t="shared" si="27"/>
        <v>0</v>
      </c>
      <c r="AO354">
        <f t="shared" si="28"/>
        <v>0</v>
      </c>
      <c r="AP354" s="181">
        <f t="shared" si="29"/>
        <v>0</v>
      </c>
      <c r="AQ354">
        <f t="shared" si="30"/>
        <v>0</v>
      </c>
      <c r="AR354">
        <f t="shared" si="31"/>
        <v>0</v>
      </c>
      <c r="AS354">
        <f t="shared" si="32"/>
        <v>0</v>
      </c>
      <c r="AT354" s="181">
        <f t="shared" si="33"/>
        <v>0</v>
      </c>
      <c r="AU354">
        <f t="shared" si="34"/>
        <v>0</v>
      </c>
      <c r="AV354">
        <f t="shared" si="35"/>
        <v>0</v>
      </c>
      <c r="AW354">
        <f t="shared" si="36"/>
        <v>0</v>
      </c>
    </row>
    <row r="355" spans="1:49" ht="15">
      <c r="A355" s="65"/>
      <c r="B355" s="14"/>
      <c r="C355" s="17" t="s">
        <v>80</v>
      </c>
      <c r="D355" s="272" t="str">
        <f t="shared" si="20"/>
        <v/>
      </c>
      <c r="E355" s="273"/>
      <c r="F355" s="273"/>
      <c r="G355" s="273"/>
      <c r="H355" s="273"/>
      <c r="I355" s="273"/>
      <c r="J355" s="274"/>
      <c r="K355" s="160"/>
      <c r="L355" s="160"/>
      <c r="M355" s="160"/>
      <c r="N355" s="160"/>
      <c r="O355" s="160"/>
      <c r="P355" s="160"/>
      <c r="Q355" s="160"/>
      <c r="R355" s="160"/>
      <c r="S355" s="160"/>
      <c r="T355" s="160"/>
      <c r="U355" s="160"/>
      <c r="V355" s="160"/>
      <c r="W355" s="160"/>
      <c r="X355" s="160"/>
      <c r="Y355" s="160"/>
      <c r="Z355" s="160"/>
      <c r="AA355" s="160"/>
      <c r="AB355" s="160"/>
      <c r="AC355" s="160"/>
      <c r="AD355" s="160"/>
      <c r="AH355" s="181">
        <f t="shared" si="21"/>
        <v>0</v>
      </c>
      <c r="AI355">
        <f t="shared" si="22"/>
        <v>0</v>
      </c>
      <c r="AJ355">
        <f t="shared" si="23"/>
        <v>0</v>
      </c>
      <c r="AK355">
        <f t="shared" si="24"/>
        <v>0</v>
      </c>
      <c r="AL355" s="181">
        <f t="shared" si="25"/>
        <v>0</v>
      </c>
      <c r="AM355">
        <f t="shared" si="26"/>
        <v>0</v>
      </c>
      <c r="AN355">
        <f t="shared" si="27"/>
        <v>0</v>
      </c>
      <c r="AO355">
        <f t="shared" si="28"/>
        <v>0</v>
      </c>
      <c r="AP355" s="181">
        <f t="shared" si="29"/>
        <v>0</v>
      </c>
      <c r="AQ355">
        <f t="shared" si="30"/>
        <v>0</v>
      </c>
      <c r="AR355">
        <f t="shared" si="31"/>
        <v>0</v>
      </c>
      <c r="AS355">
        <f t="shared" si="32"/>
        <v>0</v>
      </c>
      <c r="AT355" s="181">
        <f t="shared" si="33"/>
        <v>0</v>
      </c>
      <c r="AU355">
        <f t="shared" si="34"/>
        <v>0</v>
      </c>
      <c r="AV355">
        <f t="shared" si="35"/>
        <v>0</v>
      </c>
      <c r="AW355">
        <f t="shared" si="36"/>
        <v>0</v>
      </c>
    </row>
    <row r="356" spans="1:49" ht="15">
      <c r="A356" s="65"/>
      <c r="B356" s="14"/>
      <c r="C356" s="17" t="s">
        <v>81</v>
      </c>
      <c r="D356" s="272" t="str">
        <f t="shared" si="20"/>
        <v/>
      </c>
      <c r="E356" s="273"/>
      <c r="F356" s="273"/>
      <c r="G356" s="273"/>
      <c r="H356" s="273"/>
      <c r="I356" s="273"/>
      <c r="J356" s="274"/>
      <c r="K356" s="160"/>
      <c r="L356" s="160"/>
      <c r="M356" s="160"/>
      <c r="N356" s="160"/>
      <c r="O356" s="160"/>
      <c r="P356" s="160"/>
      <c r="Q356" s="160"/>
      <c r="R356" s="160"/>
      <c r="S356" s="160"/>
      <c r="T356" s="160"/>
      <c r="U356" s="160"/>
      <c r="V356" s="160"/>
      <c r="W356" s="160"/>
      <c r="X356" s="160"/>
      <c r="Y356" s="160"/>
      <c r="Z356" s="160"/>
      <c r="AA356" s="160"/>
      <c r="AB356" s="160"/>
      <c r="AC356" s="160"/>
      <c r="AD356" s="160"/>
      <c r="AH356" s="181">
        <f t="shared" si="21"/>
        <v>0</v>
      </c>
      <c r="AI356">
        <f t="shared" si="22"/>
        <v>0</v>
      </c>
      <c r="AJ356">
        <f t="shared" si="23"/>
        <v>0</v>
      </c>
      <c r="AK356">
        <f t="shared" si="24"/>
        <v>0</v>
      </c>
      <c r="AL356" s="181">
        <f t="shared" si="25"/>
        <v>0</v>
      </c>
      <c r="AM356">
        <f t="shared" si="26"/>
        <v>0</v>
      </c>
      <c r="AN356">
        <f t="shared" si="27"/>
        <v>0</v>
      </c>
      <c r="AO356">
        <f t="shared" si="28"/>
        <v>0</v>
      </c>
      <c r="AP356" s="181">
        <f t="shared" si="29"/>
        <v>0</v>
      </c>
      <c r="AQ356">
        <f t="shared" si="30"/>
        <v>0</v>
      </c>
      <c r="AR356">
        <f t="shared" si="31"/>
        <v>0</v>
      </c>
      <c r="AS356">
        <f t="shared" si="32"/>
        <v>0</v>
      </c>
      <c r="AT356" s="181">
        <f t="shared" si="33"/>
        <v>0</v>
      </c>
      <c r="AU356">
        <f t="shared" si="34"/>
        <v>0</v>
      </c>
      <c r="AV356">
        <f t="shared" si="35"/>
        <v>0</v>
      </c>
      <c r="AW356">
        <f t="shared" si="36"/>
        <v>0</v>
      </c>
    </row>
    <row r="357" spans="1:49" ht="15">
      <c r="A357" s="65"/>
      <c r="B357" s="14"/>
      <c r="C357" s="17" t="s">
        <v>82</v>
      </c>
      <c r="D357" s="272" t="str">
        <f t="shared" si="20"/>
        <v/>
      </c>
      <c r="E357" s="273"/>
      <c r="F357" s="273"/>
      <c r="G357" s="273"/>
      <c r="H357" s="273"/>
      <c r="I357" s="273"/>
      <c r="J357" s="274"/>
      <c r="K357" s="160"/>
      <c r="L357" s="160"/>
      <c r="M357" s="160"/>
      <c r="N357" s="160"/>
      <c r="O357" s="160"/>
      <c r="P357" s="160"/>
      <c r="Q357" s="160"/>
      <c r="R357" s="160"/>
      <c r="S357" s="160"/>
      <c r="T357" s="160"/>
      <c r="U357" s="160"/>
      <c r="V357" s="160"/>
      <c r="W357" s="160"/>
      <c r="X357" s="160"/>
      <c r="Y357" s="160"/>
      <c r="Z357" s="160"/>
      <c r="AA357" s="160"/>
      <c r="AB357" s="160"/>
      <c r="AC357" s="160"/>
      <c r="AD357" s="160"/>
      <c r="AH357" s="181">
        <f t="shared" si="21"/>
        <v>0</v>
      </c>
      <c r="AI357">
        <f t="shared" si="22"/>
        <v>0</v>
      </c>
      <c r="AJ357">
        <f t="shared" si="23"/>
        <v>0</v>
      </c>
      <c r="AK357">
        <f t="shared" si="24"/>
        <v>0</v>
      </c>
      <c r="AL357" s="181">
        <f t="shared" si="25"/>
        <v>0</v>
      </c>
      <c r="AM357">
        <f t="shared" si="26"/>
        <v>0</v>
      </c>
      <c r="AN357">
        <f t="shared" si="27"/>
        <v>0</v>
      </c>
      <c r="AO357">
        <f t="shared" si="28"/>
        <v>0</v>
      </c>
      <c r="AP357" s="181">
        <f t="shared" si="29"/>
        <v>0</v>
      </c>
      <c r="AQ357">
        <f t="shared" si="30"/>
        <v>0</v>
      </c>
      <c r="AR357">
        <f t="shared" si="31"/>
        <v>0</v>
      </c>
      <c r="AS357">
        <f t="shared" si="32"/>
        <v>0</v>
      </c>
      <c r="AT357" s="181">
        <f t="shared" si="33"/>
        <v>0</v>
      </c>
      <c r="AU357">
        <f t="shared" si="34"/>
        <v>0</v>
      </c>
      <c r="AV357">
        <f t="shared" si="35"/>
        <v>0</v>
      </c>
      <c r="AW357">
        <f t="shared" si="36"/>
        <v>0</v>
      </c>
    </row>
    <row r="358" spans="1:49" ht="15">
      <c r="A358" s="65"/>
      <c r="B358" s="14"/>
      <c r="C358" s="17" t="s">
        <v>83</v>
      </c>
      <c r="D358" s="272" t="str">
        <f t="shared" ref="D358:D389" si="37">IF($D64="","",$D64)</f>
        <v/>
      </c>
      <c r="E358" s="273"/>
      <c r="F358" s="273"/>
      <c r="G358" s="273"/>
      <c r="H358" s="273"/>
      <c r="I358" s="273"/>
      <c r="J358" s="274"/>
      <c r="K358" s="160"/>
      <c r="L358" s="160"/>
      <c r="M358" s="160"/>
      <c r="N358" s="160"/>
      <c r="O358" s="160"/>
      <c r="P358" s="160"/>
      <c r="Q358" s="160"/>
      <c r="R358" s="160"/>
      <c r="S358" s="160"/>
      <c r="T358" s="160"/>
      <c r="U358" s="160"/>
      <c r="V358" s="160"/>
      <c r="W358" s="160"/>
      <c r="X358" s="160"/>
      <c r="Y358" s="160"/>
      <c r="Z358" s="160"/>
      <c r="AA358" s="160"/>
      <c r="AB358" s="160"/>
      <c r="AC358" s="160"/>
      <c r="AD358" s="160"/>
      <c r="AH358" s="181">
        <f t="shared" si="21"/>
        <v>0</v>
      </c>
      <c r="AI358">
        <f t="shared" si="22"/>
        <v>0</v>
      </c>
      <c r="AJ358">
        <f t="shared" si="23"/>
        <v>0</v>
      </c>
      <c r="AK358">
        <f t="shared" si="24"/>
        <v>0</v>
      </c>
      <c r="AL358" s="181">
        <f t="shared" si="25"/>
        <v>0</v>
      </c>
      <c r="AM358">
        <f t="shared" si="26"/>
        <v>0</v>
      </c>
      <c r="AN358">
        <f t="shared" si="27"/>
        <v>0</v>
      </c>
      <c r="AO358">
        <f t="shared" si="28"/>
        <v>0</v>
      </c>
      <c r="AP358" s="181">
        <f t="shared" si="29"/>
        <v>0</v>
      </c>
      <c r="AQ358">
        <f t="shared" si="30"/>
        <v>0</v>
      </c>
      <c r="AR358">
        <f t="shared" si="31"/>
        <v>0</v>
      </c>
      <c r="AS358">
        <f t="shared" si="32"/>
        <v>0</v>
      </c>
      <c r="AT358" s="181">
        <f t="shared" si="33"/>
        <v>0</v>
      </c>
      <c r="AU358">
        <f t="shared" si="34"/>
        <v>0</v>
      </c>
      <c r="AV358">
        <f t="shared" si="35"/>
        <v>0</v>
      </c>
      <c r="AW358">
        <f t="shared" si="36"/>
        <v>0</v>
      </c>
    </row>
    <row r="359" spans="1:49" ht="15">
      <c r="A359" s="65"/>
      <c r="B359" s="14"/>
      <c r="C359" s="17" t="s">
        <v>84</v>
      </c>
      <c r="D359" s="272" t="str">
        <f t="shared" si="37"/>
        <v/>
      </c>
      <c r="E359" s="273"/>
      <c r="F359" s="273"/>
      <c r="G359" s="273"/>
      <c r="H359" s="273"/>
      <c r="I359" s="273"/>
      <c r="J359" s="274"/>
      <c r="K359" s="160"/>
      <c r="L359" s="160"/>
      <c r="M359" s="160"/>
      <c r="N359" s="160"/>
      <c r="O359" s="160"/>
      <c r="P359" s="160"/>
      <c r="Q359" s="160"/>
      <c r="R359" s="160"/>
      <c r="S359" s="160"/>
      <c r="T359" s="160"/>
      <c r="U359" s="160"/>
      <c r="V359" s="160"/>
      <c r="W359" s="160"/>
      <c r="X359" s="160"/>
      <c r="Y359" s="160"/>
      <c r="Z359" s="160"/>
      <c r="AA359" s="160"/>
      <c r="AB359" s="160"/>
      <c r="AC359" s="160"/>
      <c r="AD359" s="160"/>
      <c r="AH359" s="181">
        <f t="shared" si="21"/>
        <v>0</v>
      </c>
      <c r="AI359">
        <f t="shared" si="22"/>
        <v>0</v>
      </c>
      <c r="AJ359">
        <f t="shared" si="23"/>
        <v>0</v>
      </c>
      <c r="AK359">
        <f t="shared" si="24"/>
        <v>0</v>
      </c>
      <c r="AL359" s="181">
        <f t="shared" si="25"/>
        <v>0</v>
      </c>
      <c r="AM359">
        <f t="shared" si="26"/>
        <v>0</v>
      </c>
      <c r="AN359">
        <f t="shared" si="27"/>
        <v>0</v>
      </c>
      <c r="AO359">
        <f t="shared" si="28"/>
        <v>0</v>
      </c>
      <c r="AP359" s="181">
        <f t="shared" si="29"/>
        <v>0</v>
      </c>
      <c r="AQ359">
        <f t="shared" si="30"/>
        <v>0</v>
      </c>
      <c r="AR359">
        <f t="shared" si="31"/>
        <v>0</v>
      </c>
      <c r="AS359">
        <f t="shared" si="32"/>
        <v>0</v>
      </c>
      <c r="AT359" s="181">
        <f t="shared" si="33"/>
        <v>0</v>
      </c>
      <c r="AU359">
        <f t="shared" si="34"/>
        <v>0</v>
      </c>
      <c r="AV359">
        <f t="shared" si="35"/>
        <v>0</v>
      </c>
      <c r="AW359">
        <f t="shared" si="36"/>
        <v>0</v>
      </c>
    </row>
    <row r="360" spans="1:49" ht="15">
      <c r="A360" s="65"/>
      <c r="B360" s="14"/>
      <c r="C360" s="17" t="s">
        <v>85</v>
      </c>
      <c r="D360" s="272" t="str">
        <f t="shared" si="37"/>
        <v/>
      </c>
      <c r="E360" s="273"/>
      <c r="F360" s="273"/>
      <c r="G360" s="273"/>
      <c r="H360" s="273"/>
      <c r="I360" s="273"/>
      <c r="J360" s="274"/>
      <c r="K360" s="160"/>
      <c r="L360" s="160"/>
      <c r="M360" s="160"/>
      <c r="N360" s="160"/>
      <c r="O360" s="160"/>
      <c r="P360" s="160"/>
      <c r="Q360" s="160"/>
      <c r="R360" s="160"/>
      <c r="S360" s="160"/>
      <c r="T360" s="160"/>
      <c r="U360" s="160"/>
      <c r="V360" s="160"/>
      <c r="W360" s="160"/>
      <c r="X360" s="160"/>
      <c r="Y360" s="160"/>
      <c r="Z360" s="160"/>
      <c r="AA360" s="160"/>
      <c r="AB360" s="160"/>
      <c r="AC360" s="160"/>
      <c r="AD360" s="160"/>
      <c r="AH360" s="181">
        <f t="shared" si="21"/>
        <v>0</v>
      </c>
      <c r="AI360">
        <f t="shared" si="22"/>
        <v>0</v>
      </c>
      <c r="AJ360">
        <f t="shared" si="23"/>
        <v>0</v>
      </c>
      <c r="AK360">
        <f t="shared" si="24"/>
        <v>0</v>
      </c>
      <c r="AL360" s="181">
        <f t="shared" si="25"/>
        <v>0</v>
      </c>
      <c r="AM360">
        <f t="shared" si="26"/>
        <v>0</v>
      </c>
      <c r="AN360">
        <f t="shared" si="27"/>
        <v>0</v>
      </c>
      <c r="AO360">
        <f t="shared" si="28"/>
        <v>0</v>
      </c>
      <c r="AP360" s="181">
        <f t="shared" si="29"/>
        <v>0</v>
      </c>
      <c r="AQ360">
        <f t="shared" si="30"/>
        <v>0</v>
      </c>
      <c r="AR360">
        <f t="shared" si="31"/>
        <v>0</v>
      </c>
      <c r="AS360">
        <f t="shared" si="32"/>
        <v>0</v>
      </c>
      <c r="AT360" s="181">
        <f t="shared" si="33"/>
        <v>0</v>
      </c>
      <c r="AU360">
        <f t="shared" si="34"/>
        <v>0</v>
      </c>
      <c r="AV360">
        <f t="shared" si="35"/>
        <v>0</v>
      </c>
      <c r="AW360">
        <f t="shared" si="36"/>
        <v>0</v>
      </c>
    </row>
    <row r="361" spans="1:49" ht="15">
      <c r="A361" s="65"/>
      <c r="B361" s="14"/>
      <c r="C361" s="17" t="s">
        <v>86</v>
      </c>
      <c r="D361" s="272" t="str">
        <f t="shared" si="37"/>
        <v/>
      </c>
      <c r="E361" s="273"/>
      <c r="F361" s="273"/>
      <c r="G361" s="273"/>
      <c r="H361" s="273"/>
      <c r="I361" s="273"/>
      <c r="J361" s="274"/>
      <c r="K361" s="160"/>
      <c r="L361" s="160"/>
      <c r="M361" s="160"/>
      <c r="N361" s="160"/>
      <c r="O361" s="160"/>
      <c r="P361" s="160"/>
      <c r="Q361" s="160"/>
      <c r="R361" s="160"/>
      <c r="S361" s="160"/>
      <c r="T361" s="160"/>
      <c r="U361" s="160"/>
      <c r="V361" s="160"/>
      <c r="W361" s="160"/>
      <c r="X361" s="160"/>
      <c r="Y361" s="160"/>
      <c r="Z361" s="160"/>
      <c r="AA361" s="160"/>
      <c r="AB361" s="160"/>
      <c r="AC361" s="160"/>
      <c r="AD361" s="160"/>
      <c r="AH361" s="181">
        <f t="shared" si="21"/>
        <v>0</v>
      </c>
      <c r="AI361">
        <f t="shared" si="22"/>
        <v>0</v>
      </c>
      <c r="AJ361">
        <f t="shared" si="23"/>
        <v>0</v>
      </c>
      <c r="AK361">
        <f t="shared" si="24"/>
        <v>0</v>
      </c>
      <c r="AL361" s="181">
        <f t="shared" si="25"/>
        <v>0</v>
      </c>
      <c r="AM361">
        <f t="shared" si="26"/>
        <v>0</v>
      </c>
      <c r="AN361">
        <f t="shared" si="27"/>
        <v>0</v>
      </c>
      <c r="AO361">
        <f t="shared" si="28"/>
        <v>0</v>
      </c>
      <c r="AP361" s="181">
        <f t="shared" si="29"/>
        <v>0</v>
      </c>
      <c r="AQ361">
        <f t="shared" si="30"/>
        <v>0</v>
      </c>
      <c r="AR361">
        <f t="shared" si="31"/>
        <v>0</v>
      </c>
      <c r="AS361">
        <f t="shared" si="32"/>
        <v>0</v>
      </c>
      <c r="AT361" s="181">
        <f t="shared" si="33"/>
        <v>0</v>
      </c>
      <c r="AU361">
        <f t="shared" si="34"/>
        <v>0</v>
      </c>
      <c r="AV361">
        <f t="shared" si="35"/>
        <v>0</v>
      </c>
      <c r="AW361">
        <f t="shared" si="36"/>
        <v>0</v>
      </c>
    </row>
    <row r="362" spans="1:49" ht="15">
      <c r="A362" s="65"/>
      <c r="B362" s="14"/>
      <c r="C362" s="17" t="s">
        <v>87</v>
      </c>
      <c r="D362" s="272" t="str">
        <f t="shared" si="37"/>
        <v/>
      </c>
      <c r="E362" s="273"/>
      <c r="F362" s="273"/>
      <c r="G362" s="273"/>
      <c r="H362" s="273"/>
      <c r="I362" s="273"/>
      <c r="J362" s="274"/>
      <c r="K362" s="160"/>
      <c r="L362" s="160"/>
      <c r="M362" s="160"/>
      <c r="N362" s="160"/>
      <c r="O362" s="160"/>
      <c r="P362" s="160"/>
      <c r="Q362" s="160"/>
      <c r="R362" s="160"/>
      <c r="S362" s="160"/>
      <c r="T362" s="160"/>
      <c r="U362" s="160"/>
      <c r="V362" s="160"/>
      <c r="W362" s="160"/>
      <c r="X362" s="160"/>
      <c r="Y362" s="160"/>
      <c r="Z362" s="160"/>
      <c r="AA362" s="160"/>
      <c r="AB362" s="160"/>
      <c r="AC362" s="160"/>
      <c r="AD362" s="160"/>
      <c r="AH362" s="181">
        <f t="shared" si="21"/>
        <v>0</v>
      </c>
      <c r="AI362">
        <f t="shared" si="22"/>
        <v>0</v>
      </c>
      <c r="AJ362">
        <f t="shared" si="23"/>
        <v>0</v>
      </c>
      <c r="AK362">
        <f t="shared" si="24"/>
        <v>0</v>
      </c>
      <c r="AL362" s="181">
        <f t="shared" si="25"/>
        <v>0</v>
      </c>
      <c r="AM362">
        <f t="shared" si="26"/>
        <v>0</v>
      </c>
      <c r="AN362">
        <f t="shared" si="27"/>
        <v>0</v>
      </c>
      <c r="AO362">
        <f t="shared" si="28"/>
        <v>0</v>
      </c>
      <c r="AP362" s="181">
        <f t="shared" si="29"/>
        <v>0</v>
      </c>
      <c r="AQ362">
        <f t="shared" si="30"/>
        <v>0</v>
      </c>
      <c r="AR362">
        <f t="shared" si="31"/>
        <v>0</v>
      </c>
      <c r="AS362">
        <f t="shared" si="32"/>
        <v>0</v>
      </c>
      <c r="AT362" s="181">
        <f t="shared" si="33"/>
        <v>0</v>
      </c>
      <c r="AU362">
        <f t="shared" si="34"/>
        <v>0</v>
      </c>
      <c r="AV362">
        <f t="shared" si="35"/>
        <v>0</v>
      </c>
      <c r="AW362">
        <f t="shared" si="36"/>
        <v>0</v>
      </c>
    </row>
    <row r="363" spans="1:49" ht="15">
      <c r="A363" s="65"/>
      <c r="B363" s="14"/>
      <c r="C363" s="17" t="s">
        <v>88</v>
      </c>
      <c r="D363" s="272" t="str">
        <f t="shared" si="37"/>
        <v/>
      </c>
      <c r="E363" s="273"/>
      <c r="F363" s="273"/>
      <c r="G363" s="273"/>
      <c r="H363" s="273"/>
      <c r="I363" s="273"/>
      <c r="J363" s="274"/>
      <c r="K363" s="160"/>
      <c r="L363" s="160"/>
      <c r="M363" s="160"/>
      <c r="N363" s="160"/>
      <c r="O363" s="160"/>
      <c r="P363" s="160"/>
      <c r="Q363" s="160"/>
      <c r="R363" s="160"/>
      <c r="S363" s="160"/>
      <c r="T363" s="160"/>
      <c r="U363" s="160"/>
      <c r="V363" s="160"/>
      <c r="W363" s="160"/>
      <c r="X363" s="160"/>
      <c r="Y363" s="160"/>
      <c r="Z363" s="160"/>
      <c r="AA363" s="160"/>
      <c r="AB363" s="160"/>
      <c r="AC363" s="160"/>
      <c r="AD363" s="160"/>
      <c r="AH363" s="181">
        <f t="shared" si="21"/>
        <v>0</v>
      </c>
      <c r="AI363">
        <f t="shared" si="22"/>
        <v>0</v>
      </c>
      <c r="AJ363">
        <f t="shared" si="23"/>
        <v>0</v>
      </c>
      <c r="AK363">
        <f t="shared" si="24"/>
        <v>0</v>
      </c>
      <c r="AL363" s="181">
        <f t="shared" si="25"/>
        <v>0</v>
      </c>
      <c r="AM363">
        <f t="shared" si="26"/>
        <v>0</v>
      </c>
      <c r="AN363">
        <f t="shared" si="27"/>
        <v>0</v>
      </c>
      <c r="AO363">
        <f t="shared" si="28"/>
        <v>0</v>
      </c>
      <c r="AP363" s="181">
        <f t="shared" si="29"/>
        <v>0</v>
      </c>
      <c r="AQ363">
        <f t="shared" si="30"/>
        <v>0</v>
      </c>
      <c r="AR363">
        <f t="shared" si="31"/>
        <v>0</v>
      </c>
      <c r="AS363">
        <f t="shared" si="32"/>
        <v>0</v>
      </c>
      <c r="AT363" s="181">
        <f t="shared" si="33"/>
        <v>0</v>
      </c>
      <c r="AU363">
        <f t="shared" si="34"/>
        <v>0</v>
      </c>
      <c r="AV363">
        <f t="shared" si="35"/>
        <v>0</v>
      </c>
      <c r="AW363">
        <f t="shared" si="36"/>
        <v>0</v>
      </c>
    </row>
    <row r="364" spans="1:49" ht="15">
      <c r="A364" s="65"/>
      <c r="B364" s="14"/>
      <c r="C364" s="17" t="s">
        <v>89</v>
      </c>
      <c r="D364" s="272" t="str">
        <f t="shared" si="37"/>
        <v/>
      </c>
      <c r="E364" s="273"/>
      <c r="F364" s="273"/>
      <c r="G364" s="273"/>
      <c r="H364" s="273"/>
      <c r="I364" s="273"/>
      <c r="J364" s="274"/>
      <c r="K364" s="160"/>
      <c r="L364" s="160"/>
      <c r="M364" s="160"/>
      <c r="N364" s="160"/>
      <c r="O364" s="160"/>
      <c r="P364" s="160"/>
      <c r="Q364" s="160"/>
      <c r="R364" s="160"/>
      <c r="S364" s="160"/>
      <c r="T364" s="160"/>
      <c r="U364" s="160"/>
      <c r="V364" s="160"/>
      <c r="W364" s="160"/>
      <c r="X364" s="160"/>
      <c r="Y364" s="160"/>
      <c r="Z364" s="160"/>
      <c r="AA364" s="160"/>
      <c r="AB364" s="160"/>
      <c r="AC364" s="160"/>
      <c r="AD364" s="160"/>
      <c r="AH364" s="181">
        <f t="shared" si="21"/>
        <v>0</v>
      </c>
      <c r="AI364">
        <f t="shared" si="22"/>
        <v>0</v>
      </c>
      <c r="AJ364">
        <f t="shared" si="23"/>
        <v>0</v>
      </c>
      <c r="AK364">
        <f t="shared" si="24"/>
        <v>0</v>
      </c>
      <c r="AL364" s="181">
        <f t="shared" si="25"/>
        <v>0</v>
      </c>
      <c r="AM364">
        <f t="shared" si="26"/>
        <v>0</v>
      </c>
      <c r="AN364">
        <f t="shared" si="27"/>
        <v>0</v>
      </c>
      <c r="AO364">
        <f t="shared" si="28"/>
        <v>0</v>
      </c>
      <c r="AP364" s="181">
        <f t="shared" si="29"/>
        <v>0</v>
      </c>
      <c r="AQ364">
        <f t="shared" si="30"/>
        <v>0</v>
      </c>
      <c r="AR364">
        <f t="shared" si="31"/>
        <v>0</v>
      </c>
      <c r="AS364">
        <f t="shared" si="32"/>
        <v>0</v>
      </c>
      <c r="AT364" s="181">
        <f t="shared" si="33"/>
        <v>0</v>
      </c>
      <c r="AU364">
        <f t="shared" si="34"/>
        <v>0</v>
      </c>
      <c r="AV364">
        <f t="shared" si="35"/>
        <v>0</v>
      </c>
      <c r="AW364">
        <f t="shared" si="36"/>
        <v>0</v>
      </c>
    </row>
    <row r="365" spans="1:49" ht="15">
      <c r="A365" s="65"/>
      <c r="B365" s="14"/>
      <c r="C365" s="17" t="s">
        <v>90</v>
      </c>
      <c r="D365" s="272" t="str">
        <f t="shared" si="37"/>
        <v/>
      </c>
      <c r="E365" s="273"/>
      <c r="F365" s="273"/>
      <c r="G365" s="273"/>
      <c r="H365" s="273"/>
      <c r="I365" s="273"/>
      <c r="J365" s="274"/>
      <c r="K365" s="160"/>
      <c r="L365" s="160"/>
      <c r="M365" s="160"/>
      <c r="N365" s="160"/>
      <c r="O365" s="160"/>
      <c r="P365" s="160"/>
      <c r="Q365" s="160"/>
      <c r="R365" s="160"/>
      <c r="S365" s="160"/>
      <c r="T365" s="160"/>
      <c r="U365" s="160"/>
      <c r="V365" s="160"/>
      <c r="W365" s="160"/>
      <c r="X365" s="160"/>
      <c r="Y365" s="160"/>
      <c r="Z365" s="160"/>
      <c r="AA365" s="160"/>
      <c r="AB365" s="160"/>
      <c r="AC365" s="160"/>
      <c r="AD365" s="160"/>
      <c r="AH365" s="181">
        <f t="shared" si="21"/>
        <v>0</v>
      </c>
      <c r="AI365">
        <f t="shared" si="22"/>
        <v>0</v>
      </c>
      <c r="AJ365">
        <f t="shared" si="23"/>
        <v>0</v>
      </c>
      <c r="AK365">
        <f t="shared" si="24"/>
        <v>0</v>
      </c>
      <c r="AL365" s="181">
        <f t="shared" si="25"/>
        <v>0</v>
      </c>
      <c r="AM365">
        <f t="shared" si="26"/>
        <v>0</v>
      </c>
      <c r="AN365">
        <f t="shared" si="27"/>
        <v>0</v>
      </c>
      <c r="AO365">
        <f t="shared" si="28"/>
        <v>0</v>
      </c>
      <c r="AP365" s="181">
        <f t="shared" si="29"/>
        <v>0</v>
      </c>
      <c r="AQ365">
        <f t="shared" si="30"/>
        <v>0</v>
      </c>
      <c r="AR365">
        <f t="shared" si="31"/>
        <v>0</v>
      </c>
      <c r="AS365">
        <f t="shared" si="32"/>
        <v>0</v>
      </c>
      <c r="AT365" s="181">
        <f t="shared" si="33"/>
        <v>0</v>
      </c>
      <c r="AU365">
        <f t="shared" si="34"/>
        <v>0</v>
      </c>
      <c r="AV365">
        <f t="shared" si="35"/>
        <v>0</v>
      </c>
      <c r="AW365">
        <f t="shared" si="36"/>
        <v>0</v>
      </c>
    </row>
    <row r="366" spans="1:49" ht="15">
      <c r="A366" s="65"/>
      <c r="B366" s="14"/>
      <c r="C366" s="17" t="s">
        <v>91</v>
      </c>
      <c r="D366" s="272" t="str">
        <f t="shared" si="37"/>
        <v/>
      </c>
      <c r="E366" s="273"/>
      <c r="F366" s="273"/>
      <c r="G366" s="273"/>
      <c r="H366" s="273"/>
      <c r="I366" s="273"/>
      <c r="J366" s="274"/>
      <c r="K366" s="160"/>
      <c r="L366" s="160"/>
      <c r="M366" s="160"/>
      <c r="N366" s="160"/>
      <c r="O366" s="160"/>
      <c r="P366" s="160"/>
      <c r="Q366" s="160"/>
      <c r="R366" s="160"/>
      <c r="S366" s="160"/>
      <c r="T366" s="160"/>
      <c r="U366" s="160"/>
      <c r="V366" s="160"/>
      <c r="W366" s="160"/>
      <c r="X366" s="160"/>
      <c r="Y366" s="160"/>
      <c r="Z366" s="160"/>
      <c r="AA366" s="160"/>
      <c r="AB366" s="160"/>
      <c r="AC366" s="160"/>
      <c r="AD366" s="160"/>
      <c r="AH366" s="181">
        <f t="shared" si="21"/>
        <v>0</v>
      </c>
      <c r="AI366">
        <f t="shared" si="22"/>
        <v>0</v>
      </c>
      <c r="AJ366">
        <f t="shared" si="23"/>
        <v>0</v>
      </c>
      <c r="AK366">
        <f t="shared" si="24"/>
        <v>0</v>
      </c>
      <c r="AL366" s="181">
        <f t="shared" si="25"/>
        <v>0</v>
      </c>
      <c r="AM366">
        <f t="shared" si="26"/>
        <v>0</v>
      </c>
      <c r="AN366">
        <f t="shared" si="27"/>
        <v>0</v>
      </c>
      <c r="AO366">
        <f t="shared" si="28"/>
        <v>0</v>
      </c>
      <c r="AP366" s="181">
        <f t="shared" si="29"/>
        <v>0</v>
      </c>
      <c r="AQ366">
        <f t="shared" si="30"/>
        <v>0</v>
      </c>
      <c r="AR366">
        <f t="shared" si="31"/>
        <v>0</v>
      </c>
      <c r="AS366">
        <f t="shared" si="32"/>
        <v>0</v>
      </c>
      <c r="AT366" s="181">
        <f t="shared" si="33"/>
        <v>0</v>
      </c>
      <c r="AU366">
        <f t="shared" si="34"/>
        <v>0</v>
      </c>
      <c r="AV366">
        <f t="shared" si="35"/>
        <v>0</v>
      </c>
      <c r="AW366">
        <f t="shared" si="36"/>
        <v>0</v>
      </c>
    </row>
    <row r="367" spans="1:49" ht="15">
      <c r="A367" s="65"/>
      <c r="B367" s="14"/>
      <c r="C367" s="17" t="s">
        <v>92</v>
      </c>
      <c r="D367" s="272" t="str">
        <f t="shared" si="37"/>
        <v/>
      </c>
      <c r="E367" s="273"/>
      <c r="F367" s="273"/>
      <c r="G367" s="273"/>
      <c r="H367" s="273"/>
      <c r="I367" s="273"/>
      <c r="J367" s="274"/>
      <c r="K367" s="160"/>
      <c r="L367" s="160"/>
      <c r="M367" s="160"/>
      <c r="N367" s="160"/>
      <c r="O367" s="160"/>
      <c r="P367" s="160"/>
      <c r="Q367" s="160"/>
      <c r="R367" s="160"/>
      <c r="S367" s="160"/>
      <c r="T367" s="160"/>
      <c r="U367" s="160"/>
      <c r="V367" s="160"/>
      <c r="W367" s="160"/>
      <c r="X367" s="160"/>
      <c r="Y367" s="160"/>
      <c r="Z367" s="160"/>
      <c r="AA367" s="160"/>
      <c r="AB367" s="160"/>
      <c r="AC367" s="160"/>
      <c r="AD367" s="160"/>
      <c r="AH367" s="181">
        <f t="shared" si="21"/>
        <v>0</v>
      </c>
      <c r="AI367">
        <f t="shared" si="22"/>
        <v>0</v>
      </c>
      <c r="AJ367">
        <f t="shared" si="23"/>
        <v>0</v>
      </c>
      <c r="AK367">
        <f t="shared" si="24"/>
        <v>0</v>
      </c>
      <c r="AL367" s="181">
        <f t="shared" si="25"/>
        <v>0</v>
      </c>
      <c r="AM367">
        <f t="shared" si="26"/>
        <v>0</v>
      </c>
      <c r="AN367">
        <f t="shared" si="27"/>
        <v>0</v>
      </c>
      <c r="AO367">
        <f t="shared" si="28"/>
        <v>0</v>
      </c>
      <c r="AP367" s="181">
        <f t="shared" si="29"/>
        <v>0</v>
      </c>
      <c r="AQ367">
        <f t="shared" si="30"/>
        <v>0</v>
      </c>
      <c r="AR367">
        <f t="shared" si="31"/>
        <v>0</v>
      </c>
      <c r="AS367">
        <f t="shared" si="32"/>
        <v>0</v>
      </c>
      <c r="AT367" s="181">
        <f t="shared" si="33"/>
        <v>0</v>
      </c>
      <c r="AU367">
        <f t="shared" si="34"/>
        <v>0</v>
      </c>
      <c r="AV367">
        <f t="shared" si="35"/>
        <v>0</v>
      </c>
      <c r="AW367">
        <f t="shared" si="36"/>
        <v>0</v>
      </c>
    </row>
    <row r="368" spans="1:49" ht="15">
      <c r="A368" s="65"/>
      <c r="B368" s="14"/>
      <c r="C368" s="17" t="s">
        <v>93</v>
      </c>
      <c r="D368" s="272" t="str">
        <f t="shared" si="37"/>
        <v/>
      </c>
      <c r="E368" s="273"/>
      <c r="F368" s="273"/>
      <c r="G368" s="273"/>
      <c r="H368" s="273"/>
      <c r="I368" s="273"/>
      <c r="J368" s="274"/>
      <c r="K368" s="160"/>
      <c r="L368" s="160"/>
      <c r="M368" s="160"/>
      <c r="N368" s="160"/>
      <c r="O368" s="160"/>
      <c r="P368" s="160"/>
      <c r="Q368" s="160"/>
      <c r="R368" s="160"/>
      <c r="S368" s="160"/>
      <c r="T368" s="160"/>
      <c r="U368" s="160"/>
      <c r="V368" s="160"/>
      <c r="W368" s="160"/>
      <c r="X368" s="160"/>
      <c r="Y368" s="160"/>
      <c r="Z368" s="160"/>
      <c r="AA368" s="160"/>
      <c r="AB368" s="160"/>
      <c r="AC368" s="160"/>
      <c r="AD368" s="160"/>
      <c r="AH368" s="181">
        <f t="shared" si="21"/>
        <v>0</v>
      </c>
      <c r="AI368">
        <f t="shared" si="22"/>
        <v>0</v>
      </c>
      <c r="AJ368">
        <f t="shared" si="23"/>
        <v>0</v>
      </c>
      <c r="AK368">
        <f t="shared" si="24"/>
        <v>0</v>
      </c>
      <c r="AL368" s="181">
        <f t="shared" si="25"/>
        <v>0</v>
      </c>
      <c r="AM368">
        <f t="shared" si="26"/>
        <v>0</v>
      </c>
      <c r="AN368">
        <f t="shared" si="27"/>
        <v>0</v>
      </c>
      <c r="AO368">
        <f t="shared" si="28"/>
        <v>0</v>
      </c>
      <c r="AP368" s="181">
        <f t="shared" si="29"/>
        <v>0</v>
      </c>
      <c r="AQ368">
        <f t="shared" si="30"/>
        <v>0</v>
      </c>
      <c r="AR368">
        <f t="shared" si="31"/>
        <v>0</v>
      </c>
      <c r="AS368">
        <f t="shared" si="32"/>
        <v>0</v>
      </c>
      <c r="AT368" s="181">
        <f t="shared" si="33"/>
        <v>0</v>
      </c>
      <c r="AU368">
        <f t="shared" si="34"/>
        <v>0</v>
      </c>
      <c r="AV368">
        <f t="shared" si="35"/>
        <v>0</v>
      </c>
      <c r="AW368">
        <f t="shared" si="36"/>
        <v>0</v>
      </c>
    </row>
    <row r="369" spans="1:49" ht="15">
      <c r="A369" s="65"/>
      <c r="B369" s="14"/>
      <c r="C369" s="17" t="s">
        <v>94</v>
      </c>
      <c r="D369" s="272" t="str">
        <f t="shared" si="37"/>
        <v/>
      </c>
      <c r="E369" s="273"/>
      <c r="F369" s="273"/>
      <c r="G369" s="273"/>
      <c r="H369" s="273"/>
      <c r="I369" s="273"/>
      <c r="J369" s="274"/>
      <c r="K369" s="160"/>
      <c r="L369" s="160"/>
      <c r="M369" s="160"/>
      <c r="N369" s="160"/>
      <c r="O369" s="160"/>
      <c r="P369" s="160"/>
      <c r="Q369" s="160"/>
      <c r="R369" s="160"/>
      <c r="S369" s="160"/>
      <c r="T369" s="160"/>
      <c r="U369" s="160"/>
      <c r="V369" s="160"/>
      <c r="W369" s="160"/>
      <c r="X369" s="160"/>
      <c r="Y369" s="160"/>
      <c r="Z369" s="160"/>
      <c r="AA369" s="160"/>
      <c r="AB369" s="160"/>
      <c r="AC369" s="160"/>
      <c r="AD369" s="160"/>
      <c r="AH369" s="181">
        <f t="shared" si="21"/>
        <v>0</v>
      </c>
      <c r="AI369">
        <f t="shared" si="22"/>
        <v>0</v>
      </c>
      <c r="AJ369">
        <f t="shared" si="23"/>
        <v>0</v>
      </c>
      <c r="AK369">
        <f t="shared" si="24"/>
        <v>0</v>
      </c>
      <c r="AL369" s="181">
        <f t="shared" si="25"/>
        <v>0</v>
      </c>
      <c r="AM369">
        <f t="shared" si="26"/>
        <v>0</v>
      </c>
      <c r="AN369">
        <f t="shared" si="27"/>
        <v>0</v>
      </c>
      <c r="AO369">
        <f t="shared" si="28"/>
        <v>0</v>
      </c>
      <c r="AP369" s="181">
        <f t="shared" si="29"/>
        <v>0</v>
      </c>
      <c r="AQ369">
        <f t="shared" si="30"/>
        <v>0</v>
      </c>
      <c r="AR369">
        <f t="shared" si="31"/>
        <v>0</v>
      </c>
      <c r="AS369">
        <f t="shared" si="32"/>
        <v>0</v>
      </c>
      <c r="AT369" s="181">
        <f t="shared" si="33"/>
        <v>0</v>
      </c>
      <c r="AU369">
        <f t="shared" si="34"/>
        <v>0</v>
      </c>
      <c r="AV369">
        <f t="shared" si="35"/>
        <v>0</v>
      </c>
      <c r="AW369">
        <f t="shared" si="36"/>
        <v>0</v>
      </c>
    </row>
    <row r="370" spans="1:49" ht="15">
      <c r="A370" s="65"/>
      <c r="B370" s="14"/>
      <c r="C370" s="17" t="s">
        <v>95</v>
      </c>
      <c r="D370" s="272" t="str">
        <f t="shared" si="37"/>
        <v/>
      </c>
      <c r="E370" s="273"/>
      <c r="F370" s="273"/>
      <c r="G370" s="273"/>
      <c r="H370" s="273"/>
      <c r="I370" s="273"/>
      <c r="J370" s="274"/>
      <c r="K370" s="160"/>
      <c r="L370" s="160"/>
      <c r="M370" s="160"/>
      <c r="N370" s="160"/>
      <c r="O370" s="160"/>
      <c r="P370" s="160"/>
      <c r="Q370" s="160"/>
      <c r="R370" s="160"/>
      <c r="S370" s="160"/>
      <c r="T370" s="160"/>
      <c r="U370" s="160"/>
      <c r="V370" s="160"/>
      <c r="W370" s="160"/>
      <c r="X370" s="160"/>
      <c r="Y370" s="160"/>
      <c r="Z370" s="160"/>
      <c r="AA370" s="160"/>
      <c r="AB370" s="160"/>
      <c r="AC370" s="160"/>
      <c r="AD370" s="160"/>
      <c r="AH370" s="181">
        <f t="shared" si="21"/>
        <v>0</v>
      </c>
      <c r="AI370">
        <f t="shared" si="22"/>
        <v>0</v>
      </c>
      <c r="AJ370">
        <f t="shared" si="23"/>
        <v>0</v>
      </c>
      <c r="AK370">
        <f t="shared" si="24"/>
        <v>0</v>
      </c>
      <c r="AL370" s="181">
        <f t="shared" si="25"/>
        <v>0</v>
      </c>
      <c r="AM370">
        <f t="shared" si="26"/>
        <v>0</v>
      </c>
      <c r="AN370">
        <f t="shared" si="27"/>
        <v>0</v>
      </c>
      <c r="AO370">
        <f t="shared" si="28"/>
        <v>0</v>
      </c>
      <c r="AP370" s="181">
        <f t="shared" si="29"/>
        <v>0</v>
      </c>
      <c r="AQ370">
        <f t="shared" si="30"/>
        <v>0</v>
      </c>
      <c r="AR370">
        <f t="shared" si="31"/>
        <v>0</v>
      </c>
      <c r="AS370">
        <f t="shared" si="32"/>
        <v>0</v>
      </c>
      <c r="AT370" s="181">
        <f t="shared" si="33"/>
        <v>0</v>
      </c>
      <c r="AU370">
        <f t="shared" si="34"/>
        <v>0</v>
      </c>
      <c r="AV370">
        <f t="shared" si="35"/>
        <v>0</v>
      </c>
      <c r="AW370">
        <f t="shared" si="36"/>
        <v>0</v>
      </c>
    </row>
    <row r="371" spans="1:49" ht="15">
      <c r="A371" s="65"/>
      <c r="B371" s="14"/>
      <c r="C371" s="17" t="s">
        <v>96</v>
      </c>
      <c r="D371" s="272" t="str">
        <f t="shared" si="37"/>
        <v/>
      </c>
      <c r="E371" s="273"/>
      <c r="F371" s="273"/>
      <c r="G371" s="273"/>
      <c r="H371" s="273"/>
      <c r="I371" s="273"/>
      <c r="J371" s="274"/>
      <c r="K371" s="160"/>
      <c r="L371" s="160"/>
      <c r="M371" s="160"/>
      <c r="N371" s="160"/>
      <c r="O371" s="160"/>
      <c r="P371" s="160"/>
      <c r="Q371" s="160"/>
      <c r="R371" s="160"/>
      <c r="S371" s="160"/>
      <c r="T371" s="160"/>
      <c r="U371" s="160"/>
      <c r="V371" s="160"/>
      <c r="W371" s="160"/>
      <c r="X371" s="160"/>
      <c r="Y371" s="160"/>
      <c r="Z371" s="160"/>
      <c r="AA371" s="160"/>
      <c r="AB371" s="160"/>
      <c r="AC371" s="160"/>
      <c r="AD371" s="160"/>
      <c r="AH371" s="181">
        <f t="shared" si="21"/>
        <v>0</v>
      </c>
      <c r="AI371">
        <f t="shared" si="22"/>
        <v>0</v>
      </c>
      <c r="AJ371">
        <f t="shared" si="23"/>
        <v>0</v>
      </c>
      <c r="AK371">
        <f t="shared" si="24"/>
        <v>0</v>
      </c>
      <c r="AL371" s="181">
        <f t="shared" si="25"/>
        <v>0</v>
      </c>
      <c r="AM371">
        <f t="shared" si="26"/>
        <v>0</v>
      </c>
      <c r="AN371">
        <f t="shared" si="27"/>
        <v>0</v>
      </c>
      <c r="AO371">
        <f t="shared" si="28"/>
        <v>0</v>
      </c>
      <c r="AP371" s="181">
        <f t="shared" si="29"/>
        <v>0</v>
      </c>
      <c r="AQ371">
        <f t="shared" si="30"/>
        <v>0</v>
      </c>
      <c r="AR371">
        <f t="shared" si="31"/>
        <v>0</v>
      </c>
      <c r="AS371">
        <f t="shared" si="32"/>
        <v>0</v>
      </c>
      <c r="AT371" s="181">
        <f t="shared" si="33"/>
        <v>0</v>
      </c>
      <c r="AU371">
        <f t="shared" si="34"/>
        <v>0</v>
      </c>
      <c r="AV371">
        <f t="shared" si="35"/>
        <v>0</v>
      </c>
      <c r="AW371">
        <f t="shared" si="36"/>
        <v>0</v>
      </c>
    </row>
    <row r="372" spans="1:49" ht="15">
      <c r="A372" s="65"/>
      <c r="B372" s="14"/>
      <c r="C372" s="17" t="s">
        <v>97</v>
      </c>
      <c r="D372" s="272" t="str">
        <f t="shared" si="37"/>
        <v/>
      </c>
      <c r="E372" s="273"/>
      <c r="F372" s="273"/>
      <c r="G372" s="273"/>
      <c r="H372" s="273"/>
      <c r="I372" s="273"/>
      <c r="J372" s="274"/>
      <c r="K372" s="160"/>
      <c r="L372" s="160"/>
      <c r="M372" s="160"/>
      <c r="N372" s="160"/>
      <c r="O372" s="160"/>
      <c r="P372" s="160"/>
      <c r="Q372" s="160"/>
      <c r="R372" s="160"/>
      <c r="S372" s="160"/>
      <c r="T372" s="160"/>
      <c r="U372" s="160"/>
      <c r="V372" s="160"/>
      <c r="W372" s="160"/>
      <c r="X372" s="160"/>
      <c r="Y372" s="160"/>
      <c r="Z372" s="160"/>
      <c r="AA372" s="160"/>
      <c r="AB372" s="160"/>
      <c r="AC372" s="160"/>
      <c r="AD372" s="160"/>
      <c r="AH372" s="181">
        <f t="shared" si="21"/>
        <v>0</v>
      </c>
      <c r="AI372">
        <f t="shared" si="22"/>
        <v>0</v>
      </c>
      <c r="AJ372">
        <f t="shared" si="23"/>
        <v>0</v>
      </c>
      <c r="AK372">
        <f t="shared" si="24"/>
        <v>0</v>
      </c>
      <c r="AL372" s="181">
        <f t="shared" si="25"/>
        <v>0</v>
      </c>
      <c r="AM372">
        <f t="shared" si="26"/>
        <v>0</v>
      </c>
      <c r="AN372">
        <f t="shared" si="27"/>
        <v>0</v>
      </c>
      <c r="AO372">
        <f t="shared" si="28"/>
        <v>0</v>
      </c>
      <c r="AP372" s="181">
        <f t="shared" si="29"/>
        <v>0</v>
      </c>
      <c r="AQ372">
        <f t="shared" si="30"/>
        <v>0</v>
      </c>
      <c r="AR372">
        <f t="shared" si="31"/>
        <v>0</v>
      </c>
      <c r="AS372">
        <f t="shared" si="32"/>
        <v>0</v>
      </c>
      <c r="AT372" s="181">
        <f t="shared" si="33"/>
        <v>0</v>
      </c>
      <c r="AU372">
        <f t="shared" si="34"/>
        <v>0</v>
      </c>
      <c r="AV372">
        <f t="shared" si="35"/>
        <v>0</v>
      </c>
      <c r="AW372">
        <f t="shared" si="36"/>
        <v>0</v>
      </c>
    </row>
    <row r="373" spans="1:49" ht="15">
      <c r="A373" s="65"/>
      <c r="B373" s="14"/>
      <c r="C373" s="17" t="s">
        <v>98</v>
      </c>
      <c r="D373" s="272" t="str">
        <f t="shared" si="37"/>
        <v/>
      </c>
      <c r="E373" s="273"/>
      <c r="F373" s="273"/>
      <c r="G373" s="273"/>
      <c r="H373" s="273"/>
      <c r="I373" s="273"/>
      <c r="J373" s="274"/>
      <c r="K373" s="160"/>
      <c r="L373" s="160"/>
      <c r="M373" s="160"/>
      <c r="N373" s="160"/>
      <c r="O373" s="160"/>
      <c r="P373" s="160"/>
      <c r="Q373" s="160"/>
      <c r="R373" s="160"/>
      <c r="S373" s="160"/>
      <c r="T373" s="160"/>
      <c r="U373" s="160"/>
      <c r="V373" s="160"/>
      <c r="W373" s="160"/>
      <c r="X373" s="160"/>
      <c r="Y373" s="160"/>
      <c r="Z373" s="160"/>
      <c r="AA373" s="160"/>
      <c r="AB373" s="160"/>
      <c r="AC373" s="160"/>
      <c r="AD373" s="160"/>
      <c r="AH373" s="181">
        <f t="shared" si="21"/>
        <v>0</v>
      </c>
      <c r="AI373">
        <f t="shared" si="22"/>
        <v>0</v>
      </c>
      <c r="AJ373">
        <f t="shared" si="23"/>
        <v>0</v>
      </c>
      <c r="AK373">
        <f t="shared" si="24"/>
        <v>0</v>
      </c>
      <c r="AL373" s="181">
        <f t="shared" si="25"/>
        <v>0</v>
      </c>
      <c r="AM373">
        <f t="shared" si="26"/>
        <v>0</v>
      </c>
      <c r="AN373">
        <f t="shared" si="27"/>
        <v>0</v>
      </c>
      <c r="AO373">
        <f t="shared" si="28"/>
        <v>0</v>
      </c>
      <c r="AP373" s="181">
        <f t="shared" si="29"/>
        <v>0</v>
      </c>
      <c r="AQ373">
        <f t="shared" si="30"/>
        <v>0</v>
      </c>
      <c r="AR373">
        <f t="shared" si="31"/>
        <v>0</v>
      </c>
      <c r="AS373">
        <f t="shared" si="32"/>
        <v>0</v>
      </c>
      <c r="AT373" s="181">
        <f t="shared" si="33"/>
        <v>0</v>
      </c>
      <c r="AU373">
        <f t="shared" si="34"/>
        <v>0</v>
      </c>
      <c r="AV373">
        <f t="shared" si="35"/>
        <v>0</v>
      </c>
      <c r="AW373">
        <f t="shared" si="36"/>
        <v>0</v>
      </c>
    </row>
    <row r="374" spans="1:49" ht="15">
      <c r="A374" s="65"/>
      <c r="B374" s="14"/>
      <c r="C374" s="17" t="s">
        <v>99</v>
      </c>
      <c r="D374" s="272" t="str">
        <f t="shared" si="37"/>
        <v/>
      </c>
      <c r="E374" s="273"/>
      <c r="F374" s="273"/>
      <c r="G374" s="273"/>
      <c r="H374" s="273"/>
      <c r="I374" s="273"/>
      <c r="J374" s="274"/>
      <c r="K374" s="160"/>
      <c r="L374" s="160"/>
      <c r="M374" s="160"/>
      <c r="N374" s="160"/>
      <c r="O374" s="160"/>
      <c r="P374" s="160"/>
      <c r="Q374" s="160"/>
      <c r="R374" s="160"/>
      <c r="S374" s="160"/>
      <c r="T374" s="160"/>
      <c r="U374" s="160"/>
      <c r="V374" s="160"/>
      <c r="W374" s="160"/>
      <c r="X374" s="160"/>
      <c r="Y374" s="160"/>
      <c r="Z374" s="160"/>
      <c r="AA374" s="160"/>
      <c r="AB374" s="160"/>
      <c r="AC374" s="160"/>
      <c r="AD374" s="160"/>
      <c r="AH374" s="181">
        <f t="shared" si="21"/>
        <v>0</v>
      </c>
      <c r="AI374">
        <f t="shared" si="22"/>
        <v>0</v>
      </c>
      <c r="AJ374">
        <f t="shared" si="23"/>
        <v>0</v>
      </c>
      <c r="AK374">
        <f t="shared" si="24"/>
        <v>0</v>
      </c>
      <c r="AL374" s="181">
        <f t="shared" si="25"/>
        <v>0</v>
      </c>
      <c r="AM374">
        <f t="shared" si="26"/>
        <v>0</v>
      </c>
      <c r="AN374">
        <f t="shared" si="27"/>
        <v>0</v>
      </c>
      <c r="AO374">
        <f t="shared" si="28"/>
        <v>0</v>
      </c>
      <c r="AP374" s="181">
        <f t="shared" si="29"/>
        <v>0</v>
      </c>
      <c r="AQ374">
        <f t="shared" si="30"/>
        <v>0</v>
      </c>
      <c r="AR374">
        <f t="shared" si="31"/>
        <v>0</v>
      </c>
      <c r="AS374">
        <f t="shared" si="32"/>
        <v>0</v>
      </c>
      <c r="AT374" s="181">
        <f t="shared" si="33"/>
        <v>0</v>
      </c>
      <c r="AU374">
        <f t="shared" si="34"/>
        <v>0</v>
      </c>
      <c r="AV374">
        <f t="shared" si="35"/>
        <v>0</v>
      </c>
      <c r="AW374">
        <f t="shared" si="36"/>
        <v>0</v>
      </c>
    </row>
    <row r="375" spans="1:49" ht="15">
      <c r="A375" s="65"/>
      <c r="B375" s="14"/>
      <c r="C375" s="17" t="s">
        <v>100</v>
      </c>
      <c r="D375" s="272" t="str">
        <f t="shared" si="37"/>
        <v/>
      </c>
      <c r="E375" s="273"/>
      <c r="F375" s="273"/>
      <c r="G375" s="273"/>
      <c r="H375" s="273"/>
      <c r="I375" s="273"/>
      <c r="J375" s="274"/>
      <c r="K375" s="160"/>
      <c r="L375" s="160"/>
      <c r="M375" s="160"/>
      <c r="N375" s="160"/>
      <c r="O375" s="160"/>
      <c r="P375" s="160"/>
      <c r="Q375" s="160"/>
      <c r="R375" s="160"/>
      <c r="S375" s="160"/>
      <c r="T375" s="160"/>
      <c r="U375" s="160"/>
      <c r="V375" s="160"/>
      <c r="W375" s="160"/>
      <c r="X375" s="160"/>
      <c r="Y375" s="160"/>
      <c r="Z375" s="160"/>
      <c r="AA375" s="160"/>
      <c r="AB375" s="160"/>
      <c r="AC375" s="160"/>
      <c r="AD375" s="160"/>
      <c r="AH375" s="181">
        <f t="shared" si="21"/>
        <v>0</v>
      </c>
      <c r="AI375">
        <f t="shared" si="22"/>
        <v>0</v>
      </c>
      <c r="AJ375">
        <f t="shared" si="23"/>
        <v>0</v>
      </c>
      <c r="AK375">
        <f t="shared" si="24"/>
        <v>0</v>
      </c>
      <c r="AL375" s="181">
        <f t="shared" si="25"/>
        <v>0</v>
      </c>
      <c r="AM375">
        <f t="shared" si="26"/>
        <v>0</v>
      </c>
      <c r="AN375">
        <f t="shared" si="27"/>
        <v>0</v>
      </c>
      <c r="AO375">
        <f t="shared" si="28"/>
        <v>0</v>
      </c>
      <c r="AP375" s="181">
        <f t="shared" si="29"/>
        <v>0</v>
      </c>
      <c r="AQ375">
        <f t="shared" si="30"/>
        <v>0</v>
      </c>
      <c r="AR375">
        <f t="shared" si="31"/>
        <v>0</v>
      </c>
      <c r="AS375">
        <f t="shared" si="32"/>
        <v>0</v>
      </c>
      <c r="AT375" s="181">
        <f t="shared" si="33"/>
        <v>0</v>
      </c>
      <c r="AU375">
        <f t="shared" si="34"/>
        <v>0</v>
      </c>
      <c r="AV375">
        <f t="shared" si="35"/>
        <v>0</v>
      </c>
      <c r="AW375">
        <f t="shared" si="36"/>
        <v>0</v>
      </c>
    </row>
    <row r="376" spans="1:49" ht="15">
      <c r="A376" s="65"/>
      <c r="B376" s="14"/>
      <c r="C376" s="17" t="s">
        <v>101</v>
      </c>
      <c r="D376" s="272" t="str">
        <f t="shared" si="37"/>
        <v/>
      </c>
      <c r="E376" s="273"/>
      <c r="F376" s="273"/>
      <c r="G376" s="273"/>
      <c r="H376" s="273"/>
      <c r="I376" s="273"/>
      <c r="J376" s="274"/>
      <c r="K376" s="160"/>
      <c r="L376" s="160"/>
      <c r="M376" s="160"/>
      <c r="N376" s="160"/>
      <c r="O376" s="160"/>
      <c r="P376" s="160"/>
      <c r="Q376" s="160"/>
      <c r="R376" s="160"/>
      <c r="S376" s="160"/>
      <c r="T376" s="160"/>
      <c r="U376" s="160"/>
      <c r="V376" s="160"/>
      <c r="W376" s="160"/>
      <c r="X376" s="160"/>
      <c r="Y376" s="160"/>
      <c r="Z376" s="160"/>
      <c r="AA376" s="160"/>
      <c r="AB376" s="160"/>
      <c r="AC376" s="160"/>
      <c r="AD376" s="160"/>
      <c r="AH376" s="181">
        <f t="shared" si="21"/>
        <v>0</v>
      </c>
      <c r="AI376">
        <f t="shared" si="22"/>
        <v>0</v>
      </c>
      <c r="AJ376">
        <f t="shared" si="23"/>
        <v>0</v>
      </c>
      <c r="AK376">
        <f t="shared" si="24"/>
        <v>0</v>
      </c>
      <c r="AL376" s="181">
        <f t="shared" si="25"/>
        <v>0</v>
      </c>
      <c r="AM376">
        <f t="shared" si="26"/>
        <v>0</v>
      </c>
      <c r="AN376">
        <f t="shared" si="27"/>
        <v>0</v>
      </c>
      <c r="AO376">
        <f t="shared" si="28"/>
        <v>0</v>
      </c>
      <c r="AP376" s="181">
        <f t="shared" si="29"/>
        <v>0</v>
      </c>
      <c r="AQ376">
        <f t="shared" si="30"/>
        <v>0</v>
      </c>
      <c r="AR376">
        <f t="shared" si="31"/>
        <v>0</v>
      </c>
      <c r="AS376">
        <f t="shared" si="32"/>
        <v>0</v>
      </c>
      <c r="AT376" s="181">
        <f t="shared" si="33"/>
        <v>0</v>
      </c>
      <c r="AU376">
        <f t="shared" si="34"/>
        <v>0</v>
      </c>
      <c r="AV376">
        <f t="shared" si="35"/>
        <v>0</v>
      </c>
      <c r="AW376">
        <f t="shared" si="36"/>
        <v>0</v>
      </c>
    </row>
    <row r="377" spans="1:49" ht="15">
      <c r="A377" s="65"/>
      <c r="B377" s="14"/>
      <c r="C377" s="17" t="s">
        <v>102</v>
      </c>
      <c r="D377" s="272" t="str">
        <f t="shared" si="37"/>
        <v/>
      </c>
      <c r="E377" s="273"/>
      <c r="F377" s="273"/>
      <c r="G377" s="273"/>
      <c r="H377" s="273"/>
      <c r="I377" s="273"/>
      <c r="J377" s="274"/>
      <c r="K377" s="160"/>
      <c r="L377" s="160"/>
      <c r="M377" s="160"/>
      <c r="N377" s="160"/>
      <c r="O377" s="160"/>
      <c r="P377" s="160"/>
      <c r="Q377" s="160"/>
      <c r="R377" s="160"/>
      <c r="S377" s="160"/>
      <c r="T377" s="160"/>
      <c r="U377" s="160"/>
      <c r="V377" s="160"/>
      <c r="W377" s="160"/>
      <c r="X377" s="160"/>
      <c r="Y377" s="160"/>
      <c r="Z377" s="160"/>
      <c r="AA377" s="160"/>
      <c r="AB377" s="160"/>
      <c r="AC377" s="160"/>
      <c r="AD377" s="160"/>
      <c r="AH377" s="181">
        <f t="shared" si="21"/>
        <v>0</v>
      </c>
      <c r="AI377">
        <f t="shared" si="22"/>
        <v>0</v>
      </c>
      <c r="AJ377">
        <f t="shared" si="23"/>
        <v>0</v>
      </c>
      <c r="AK377">
        <f t="shared" si="24"/>
        <v>0</v>
      </c>
      <c r="AL377" s="181">
        <f t="shared" si="25"/>
        <v>0</v>
      </c>
      <c r="AM377">
        <f t="shared" si="26"/>
        <v>0</v>
      </c>
      <c r="AN377">
        <f t="shared" si="27"/>
        <v>0</v>
      </c>
      <c r="AO377">
        <f t="shared" si="28"/>
        <v>0</v>
      </c>
      <c r="AP377" s="181">
        <f t="shared" si="29"/>
        <v>0</v>
      </c>
      <c r="AQ377">
        <f t="shared" si="30"/>
        <v>0</v>
      </c>
      <c r="AR377">
        <f t="shared" si="31"/>
        <v>0</v>
      </c>
      <c r="AS377">
        <f t="shared" si="32"/>
        <v>0</v>
      </c>
      <c r="AT377" s="181">
        <f t="shared" si="33"/>
        <v>0</v>
      </c>
      <c r="AU377">
        <f t="shared" si="34"/>
        <v>0</v>
      </c>
      <c r="AV377">
        <f t="shared" si="35"/>
        <v>0</v>
      </c>
      <c r="AW377">
        <f t="shared" si="36"/>
        <v>0</v>
      </c>
    </row>
    <row r="378" spans="1:49" ht="15">
      <c r="A378" s="65"/>
      <c r="B378" s="14"/>
      <c r="C378" s="17" t="s">
        <v>103</v>
      </c>
      <c r="D378" s="272" t="str">
        <f t="shared" si="37"/>
        <v/>
      </c>
      <c r="E378" s="273"/>
      <c r="F378" s="273"/>
      <c r="G378" s="273"/>
      <c r="H378" s="273"/>
      <c r="I378" s="273"/>
      <c r="J378" s="274"/>
      <c r="K378" s="160"/>
      <c r="L378" s="160"/>
      <c r="M378" s="160"/>
      <c r="N378" s="160"/>
      <c r="O378" s="160"/>
      <c r="P378" s="160"/>
      <c r="Q378" s="160"/>
      <c r="R378" s="160"/>
      <c r="S378" s="160"/>
      <c r="T378" s="160"/>
      <c r="U378" s="160"/>
      <c r="V378" s="160"/>
      <c r="W378" s="160"/>
      <c r="X378" s="160"/>
      <c r="Y378" s="160"/>
      <c r="Z378" s="160"/>
      <c r="AA378" s="160"/>
      <c r="AB378" s="160"/>
      <c r="AC378" s="160"/>
      <c r="AD378" s="160"/>
      <c r="AH378" s="181">
        <f t="shared" si="21"/>
        <v>0</v>
      </c>
      <c r="AI378">
        <f t="shared" si="22"/>
        <v>0</v>
      </c>
      <c r="AJ378">
        <f t="shared" si="23"/>
        <v>0</v>
      </c>
      <c r="AK378">
        <f t="shared" si="24"/>
        <v>0</v>
      </c>
      <c r="AL378" s="181">
        <f t="shared" si="25"/>
        <v>0</v>
      </c>
      <c r="AM378">
        <f t="shared" si="26"/>
        <v>0</v>
      </c>
      <c r="AN378">
        <f t="shared" si="27"/>
        <v>0</v>
      </c>
      <c r="AO378">
        <f t="shared" si="28"/>
        <v>0</v>
      </c>
      <c r="AP378" s="181">
        <f t="shared" si="29"/>
        <v>0</v>
      </c>
      <c r="AQ378">
        <f t="shared" si="30"/>
        <v>0</v>
      </c>
      <c r="AR378">
        <f t="shared" si="31"/>
        <v>0</v>
      </c>
      <c r="AS378">
        <f t="shared" si="32"/>
        <v>0</v>
      </c>
      <c r="AT378" s="181">
        <f t="shared" si="33"/>
        <v>0</v>
      </c>
      <c r="AU378">
        <f t="shared" si="34"/>
        <v>0</v>
      </c>
      <c r="AV378">
        <f t="shared" si="35"/>
        <v>0</v>
      </c>
      <c r="AW378">
        <f t="shared" si="36"/>
        <v>0</v>
      </c>
    </row>
    <row r="379" spans="1:49" ht="15">
      <c r="A379" s="65"/>
      <c r="B379" s="14"/>
      <c r="C379" s="18" t="s">
        <v>104</v>
      </c>
      <c r="D379" s="272" t="str">
        <f t="shared" si="37"/>
        <v/>
      </c>
      <c r="E379" s="273"/>
      <c r="F379" s="273"/>
      <c r="G379" s="273"/>
      <c r="H379" s="273"/>
      <c r="I379" s="273"/>
      <c r="J379" s="274"/>
      <c r="K379" s="160"/>
      <c r="L379" s="160"/>
      <c r="M379" s="160"/>
      <c r="N379" s="160"/>
      <c r="O379" s="160"/>
      <c r="P379" s="160"/>
      <c r="Q379" s="160"/>
      <c r="R379" s="160"/>
      <c r="S379" s="160"/>
      <c r="T379" s="160"/>
      <c r="U379" s="160"/>
      <c r="V379" s="160"/>
      <c r="W379" s="160"/>
      <c r="X379" s="160"/>
      <c r="Y379" s="160"/>
      <c r="Z379" s="160"/>
      <c r="AA379" s="160"/>
      <c r="AB379" s="160"/>
      <c r="AC379" s="160"/>
      <c r="AD379" s="160"/>
      <c r="AH379" s="181">
        <f t="shared" si="21"/>
        <v>0</v>
      </c>
      <c r="AI379">
        <f t="shared" si="22"/>
        <v>0</v>
      </c>
      <c r="AJ379">
        <f t="shared" si="23"/>
        <v>0</v>
      </c>
      <c r="AK379">
        <f t="shared" si="24"/>
        <v>0</v>
      </c>
      <c r="AL379" s="181">
        <f t="shared" si="25"/>
        <v>0</v>
      </c>
      <c r="AM379">
        <f t="shared" si="26"/>
        <v>0</v>
      </c>
      <c r="AN379">
        <f t="shared" si="27"/>
        <v>0</v>
      </c>
      <c r="AO379">
        <f t="shared" si="28"/>
        <v>0</v>
      </c>
      <c r="AP379" s="181">
        <f t="shared" si="29"/>
        <v>0</v>
      </c>
      <c r="AQ379">
        <f t="shared" si="30"/>
        <v>0</v>
      </c>
      <c r="AR379">
        <f t="shared" si="31"/>
        <v>0</v>
      </c>
      <c r="AS379">
        <f t="shared" si="32"/>
        <v>0</v>
      </c>
      <c r="AT379" s="181">
        <f t="shared" si="33"/>
        <v>0</v>
      </c>
      <c r="AU379">
        <f t="shared" si="34"/>
        <v>0</v>
      </c>
      <c r="AV379">
        <f t="shared" si="35"/>
        <v>0</v>
      </c>
      <c r="AW379">
        <f t="shared" si="36"/>
        <v>0</v>
      </c>
    </row>
    <row r="380" spans="1:49" ht="15">
      <c r="A380" s="65"/>
      <c r="B380" s="14"/>
      <c r="C380" s="18" t="s">
        <v>105</v>
      </c>
      <c r="D380" s="272" t="str">
        <f t="shared" si="37"/>
        <v/>
      </c>
      <c r="E380" s="273"/>
      <c r="F380" s="273"/>
      <c r="G380" s="273"/>
      <c r="H380" s="273"/>
      <c r="I380" s="273"/>
      <c r="J380" s="274"/>
      <c r="K380" s="160"/>
      <c r="L380" s="160"/>
      <c r="M380" s="160"/>
      <c r="N380" s="160"/>
      <c r="O380" s="160"/>
      <c r="P380" s="160"/>
      <c r="Q380" s="160"/>
      <c r="R380" s="160"/>
      <c r="S380" s="160"/>
      <c r="T380" s="160"/>
      <c r="U380" s="160"/>
      <c r="V380" s="160"/>
      <c r="W380" s="160"/>
      <c r="X380" s="160"/>
      <c r="Y380" s="160"/>
      <c r="Z380" s="160"/>
      <c r="AA380" s="160"/>
      <c r="AB380" s="160"/>
      <c r="AC380" s="160"/>
      <c r="AD380" s="160"/>
      <c r="AH380" s="181">
        <f t="shared" si="21"/>
        <v>0</v>
      </c>
      <c r="AI380">
        <f t="shared" si="22"/>
        <v>0</v>
      </c>
      <c r="AJ380">
        <f t="shared" si="23"/>
        <v>0</v>
      </c>
      <c r="AK380">
        <f t="shared" si="24"/>
        <v>0</v>
      </c>
      <c r="AL380" s="181">
        <f t="shared" si="25"/>
        <v>0</v>
      </c>
      <c r="AM380">
        <f t="shared" si="26"/>
        <v>0</v>
      </c>
      <c r="AN380">
        <f t="shared" si="27"/>
        <v>0</v>
      </c>
      <c r="AO380">
        <f t="shared" si="28"/>
        <v>0</v>
      </c>
      <c r="AP380" s="181">
        <f t="shared" si="29"/>
        <v>0</v>
      </c>
      <c r="AQ380">
        <f t="shared" si="30"/>
        <v>0</v>
      </c>
      <c r="AR380">
        <f t="shared" si="31"/>
        <v>0</v>
      </c>
      <c r="AS380">
        <f t="shared" si="32"/>
        <v>0</v>
      </c>
      <c r="AT380" s="181">
        <f t="shared" si="33"/>
        <v>0</v>
      </c>
      <c r="AU380">
        <f t="shared" si="34"/>
        <v>0</v>
      </c>
      <c r="AV380">
        <f t="shared" si="35"/>
        <v>0</v>
      </c>
      <c r="AW380">
        <f t="shared" si="36"/>
        <v>0</v>
      </c>
    </row>
    <row r="381" spans="1:49" ht="15">
      <c r="A381" s="65"/>
      <c r="B381" s="14"/>
      <c r="C381" s="18" t="s">
        <v>106</v>
      </c>
      <c r="D381" s="272" t="str">
        <f t="shared" si="37"/>
        <v/>
      </c>
      <c r="E381" s="273"/>
      <c r="F381" s="273"/>
      <c r="G381" s="273"/>
      <c r="H381" s="273"/>
      <c r="I381" s="273"/>
      <c r="J381" s="274"/>
      <c r="K381" s="160"/>
      <c r="L381" s="160"/>
      <c r="M381" s="160"/>
      <c r="N381" s="160"/>
      <c r="O381" s="160"/>
      <c r="P381" s="160"/>
      <c r="Q381" s="160"/>
      <c r="R381" s="160"/>
      <c r="S381" s="160"/>
      <c r="T381" s="160"/>
      <c r="U381" s="160"/>
      <c r="V381" s="160"/>
      <c r="W381" s="160"/>
      <c r="X381" s="160"/>
      <c r="Y381" s="160"/>
      <c r="Z381" s="160"/>
      <c r="AA381" s="160"/>
      <c r="AB381" s="160"/>
      <c r="AC381" s="160"/>
      <c r="AD381" s="160"/>
      <c r="AH381" s="181">
        <f t="shared" si="21"/>
        <v>0</v>
      </c>
      <c r="AI381">
        <f t="shared" si="22"/>
        <v>0</v>
      </c>
      <c r="AJ381">
        <f t="shared" si="23"/>
        <v>0</v>
      </c>
      <c r="AK381">
        <f t="shared" si="24"/>
        <v>0</v>
      </c>
      <c r="AL381" s="181">
        <f t="shared" si="25"/>
        <v>0</v>
      </c>
      <c r="AM381">
        <f t="shared" si="26"/>
        <v>0</v>
      </c>
      <c r="AN381">
        <f t="shared" si="27"/>
        <v>0</v>
      </c>
      <c r="AO381">
        <f t="shared" si="28"/>
        <v>0</v>
      </c>
      <c r="AP381" s="181">
        <f t="shared" si="29"/>
        <v>0</v>
      </c>
      <c r="AQ381">
        <f t="shared" si="30"/>
        <v>0</v>
      </c>
      <c r="AR381">
        <f t="shared" si="31"/>
        <v>0</v>
      </c>
      <c r="AS381">
        <f t="shared" si="32"/>
        <v>0</v>
      </c>
      <c r="AT381" s="181">
        <f t="shared" si="33"/>
        <v>0</v>
      </c>
      <c r="AU381">
        <f t="shared" si="34"/>
        <v>0</v>
      </c>
      <c r="AV381">
        <f t="shared" si="35"/>
        <v>0</v>
      </c>
      <c r="AW381">
        <f t="shared" si="36"/>
        <v>0</v>
      </c>
    </row>
    <row r="382" spans="1:49" ht="15">
      <c r="A382" s="65"/>
      <c r="B382" s="14"/>
      <c r="C382" s="18" t="s">
        <v>107</v>
      </c>
      <c r="D382" s="272" t="str">
        <f t="shared" si="37"/>
        <v/>
      </c>
      <c r="E382" s="273"/>
      <c r="F382" s="273"/>
      <c r="G382" s="273"/>
      <c r="H382" s="273"/>
      <c r="I382" s="273"/>
      <c r="J382" s="274"/>
      <c r="K382" s="160"/>
      <c r="L382" s="160"/>
      <c r="M382" s="160"/>
      <c r="N382" s="160"/>
      <c r="O382" s="160"/>
      <c r="P382" s="160"/>
      <c r="Q382" s="160"/>
      <c r="R382" s="160"/>
      <c r="S382" s="160"/>
      <c r="T382" s="160"/>
      <c r="U382" s="160"/>
      <c r="V382" s="160"/>
      <c r="W382" s="160"/>
      <c r="X382" s="160"/>
      <c r="Y382" s="160"/>
      <c r="Z382" s="160"/>
      <c r="AA382" s="160"/>
      <c r="AB382" s="160"/>
      <c r="AC382" s="160"/>
      <c r="AD382" s="160"/>
      <c r="AH382" s="181">
        <f t="shared" si="21"/>
        <v>0</v>
      </c>
      <c r="AI382">
        <f t="shared" si="22"/>
        <v>0</v>
      </c>
      <c r="AJ382">
        <f t="shared" si="23"/>
        <v>0</v>
      </c>
      <c r="AK382">
        <f t="shared" si="24"/>
        <v>0</v>
      </c>
      <c r="AL382" s="181">
        <f t="shared" si="25"/>
        <v>0</v>
      </c>
      <c r="AM382">
        <f t="shared" si="26"/>
        <v>0</v>
      </c>
      <c r="AN382">
        <f t="shared" si="27"/>
        <v>0</v>
      </c>
      <c r="AO382">
        <f t="shared" si="28"/>
        <v>0</v>
      </c>
      <c r="AP382" s="181">
        <f t="shared" si="29"/>
        <v>0</v>
      </c>
      <c r="AQ382">
        <f t="shared" si="30"/>
        <v>0</v>
      </c>
      <c r="AR382">
        <f t="shared" si="31"/>
        <v>0</v>
      </c>
      <c r="AS382">
        <f t="shared" si="32"/>
        <v>0</v>
      </c>
      <c r="AT382" s="181">
        <f t="shared" si="33"/>
        <v>0</v>
      </c>
      <c r="AU382">
        <f t="shared" si="34"/>
        <v>0</v>
      </c>
      <c r="AV382">
        <f t="shared" si="35"/>
        <v>0</v>
      </c>
      <c r="AW382">
        <f t="shared" si="36"/>
        <v>0</v>
      </c>
    </row>
    <row r="383" spans="1:49" ht="15">
      <c r="A383" s="65"/>
      <c r="B383" s="14"/>
      <c r="C383" s="18" t="s">
        <v>108</v>
      </c>
      <c r="D383" s="272" t="str">
        <f t="shared" si="37"/>
        <v/>
      </c>
      <c r="E383" s="273"/>
      <c r="F383" s="273"/>
      <c r="G383" s="273"/>
      <c r="H383" s="273"/>
      <c r="I383" s="273"/>
      <c r="J383" s="274"/>
      <c r="K383" s="160"/>
      <c r="L383" s="160"/>
      <c r="M383" s="160"/>
      <c r="N383" s="160"/>
      <c r="O383" s="160"/>
      <c r="P383" s="160"/>
      <c r="Q383" s="160"/>
      <c r="R383" s="160"/>
      <c r="S383" s="160"/>
      <c r="T383" s="160"/>
      <c r="U383" s="160"/>
      <c r="V383" s="160"/>
      <c r="W383" s="160"/>
      <c r="X383" s="160"/>
      <c r="Y383" s="160"/>
      <c r="Z383" s="160"/>
      <c r="AA383" s="160"/>
      <c r="AB383" s="160"/>
      <c r="AC383" s="160"/>
      <c r="AD383" s="160"/>
      <c r="AH383" s="181">
        <f t="shared" si="21"/>
        <v>0</v>
      </c>
      <c r="AI383">
        <f t="shared" si="22"/>
        <v>0</v>
      </c>
      <c r="AJ383">
        <f t="shared" si="23"/>
        <v>0</v>
      </c>
      <c r="AK383">
        <f t="shared" si="24"/>
        <v>0</v>
      </c>
      <c r="AL383" s="181">
        <f t="shared" si="25"/>
        <v>0</v>
      </c>
      <c r="AM383">
        <f t="shared" si="26"/>
        <v>0</v>
      </c>
      <c r="AN383">
        <f t="shared" si="27"/>
        <v>0</v>
      </c>
      <c r="AO383">
        <f t="shared" si="28"/>
        <v>0</v>
      </c>
      <c r="AP383" s="181">
        <f t="shared" si="29"/>
        <v>0</v>
      </c>
      <c r="AQ383">
        <f t="shared" si="30"/>
        <v>0</v>
      </c>
      <c r="AR383">
        <f t="shared" si="31"/>
        <v>0</v>
      </c>
      <c r="AS383">
        <f t="shared" si="32"/>
        <v>0</v>
      </c>
      <c r="AT383" s="181">
        <f t="shared" si="33"/>
        <v>0</v>
      </c>
      <c r="AU383">
        <f t="shared" si="34"/>
        <v>0</v>
      </c>
      <c r="AV383">
        <f t="shared" si="35"/>
        <v>0</v>
      </c>
      <c r="AW383">
        <f t="shared" si="36"/>
        <v>0</v>
      </c>
    </row>
    <row r="384" spans="1:49" ht="15">
      <c r="A384" s="65"/>
      <c r="B384" s="14"/>
      <c r="C384" s="18" t="s">
        <v>109</v>
      </c>
      <c r="D384" s="272" t="str">
        <f t="shared" si="37"/>
        <v/>
      </c>
      <c r="E384" s="273"/>
      <c r="F384" s="273"/>
      <c r="G384" s="273"/>
      <c r="H384" s="273"/>
      <c r="I384" s="273"/>
      <c r="J384" s="274"/>
      <c r="K384" s="160"/>
      <c r="L384" s="160"/>
      <c r="M384" s="160"/>
      <c r="N384" s="160"/>
      <c r="O384" s="160"/>
      <c r="P384" s="160"/>
      <c r="Q384" s="160"/>
      <c r="R384" s="160"/>
      <c r="S384" s="160"/>
      <c r="T384" s="160"/>
      <c r="U384" s="160"/>
      <c r="V384" s="160"/>
      <c r="W384" s="160"/>
      <c r="X384" s="160"/>
      <c r="Y384" s="160"/>
      <c r="Z384" s="160"/>
      <c r="AA384" s="160"/>
      <c r="AB384" s="160"/>
      <c r="AC384" s="160"/>
      <c r="AD384" s="160"/>
      <c r="AH384" s="181">
        <f t="shared" si="21"/>
        <v>0</v>
      </c>
      <c r="AI384">
        <f t="shared" si="22"/>
        <v>0</v>
      </c>
      <c r="AJ384">
        <f t="shared" si="23"/>
        <v>0</v>
      </c>
      <c r="AK384">
        <f t="shared" si="24"/>
        <v>0</v>
      </c>
      <c r="AL384" s="181">
        <f t="shared" si="25"/>
        <v>0</v>
      </c>
      <c r="AM384">
        <f t="shared" si="26"/>
        <v>0</v>
      </c>
      <c r="AN384">
        <f t="shared" si="27"/>
        <v>0</v>
      </c>
      <c r="AO384">
        <f t="shared" si="28"/>
        <v>0</v>
      </c>
      <c r="AP384" s="181">
        <f t="shared" si="29"/>
        <v>0</v>
      </c>
      <c r="AQ384">
        <f t="shared" si="30"/>
        <v>0</v>
      </c>
      <c r="AR384">
        <f t="shared" si="31"/>
        <v>0</v>
      </c>
      <c r="AS384">
        <f t="shared" si="32"/>
        <v>0</v>
      </c>
      <c r="AT384" s="181">
        <f t="shared" si="33"/>
        <v>0</v>
      </c>
      <c r="AU384">
        <f t="shared" si="34"/>
        <v>0</v>
      </c>
      <c r="AV384">
        <f t="shared" si="35"/>
        <v>0</v>
      </c>
      <c r="AW384">
        <f t="shared" si="36"/>
        <v>0</v>
      </c>
    </row>
    <row r="385" spans="1:49" ht="15">
      <c r="A385" s="65"/>
      <c r="B385" s="14"/>
      <c r="C385" s="18" t="s">
        <v>110</v>
      </c>
      <c r="D385" s="272" t="str">
        <f t="shared" si="37"/>
        <v/>
      </c>
      <c r="E385" s="273"/>
      <c r="F385" s="273"/>
      <c r="G385" s="273"/>
      <c r="H385" s="273"/>
      <c r="I385" s="273"/>
      <c r="J385" s="274"/>
      <c r="K385" s="160"/>
      <c r="L385" s="160"/>
      <c r="M385" s="160"/>
      <c r="N385" s="160"/>
      <c r="O385" s="160"/>
      <c r="P385" s="160"/>
      <c r="Q385" s="160"/>
      <c r="R385" s="160"/>
      <c r="S385" s="160"/>
      <c r="T385" s="160"/>
      <c r="U385" s="160"/>
      <c r="V385" s="160"/>
      <c r="W385" s="160"/>
      <c r="X385" s="160"/>
      <c r="Y385" s="160"/>
      <c r="Z385" s="160"/>
      <c r="AA385" s="160"/>
      <c r="AB385" s="160"/>
      <c r="AC385" s="160"/>
      <c r="AD385" s="160"/>
      <c r="AH385" s="181">
        <f t="shared" si="21"/>
        <v>0</v>
      </c>
      <c r="AI385">
        <f t="shared" si="22"/>
        <v>0</v>
      </c>
      <c r="AJ385">
        <f t="shared" si="23"/>
        <v>0</v>
      </c>
      <c r="AK385">
        <f t="shared" si="24"/>
        <v>0</v>
      </c>
      <c r="AL385" s="181">
        <f t="shared" si="25"/>
        <v>0</v>
      </c>
      <c r="AM385">
        <f t="shared" si="26"/>
        <v>0</v>
      </c>
      <c r="AN385">
        <f t="shared" si="27"/>
        <v>0</v>
      </c>
      <c r="AO385">
        <f t="shared" si="28"/>
        <v>0</v>
      </c>
      <c r="AP385" s="181">
        <f t="shared" si="29"/>
        <v>0</v>
      </c>
      <c r="AQ385">
        <f t="shared" si="30"/>
        <v>0</v>
      </c>
      <c r="AR385">
        <f t="shared" si="31"/>
        <v>0</v>
      </c>
      <c r="AS385">
        <f t="shared" si="32"/>
        <v>0</v>
      </c>
      <c r="AT385" s="181">
        <f t="shared" si="33"/>
        <v>0</v>
      </c>
      <c r="AU385">
        <f t="shared" si="34"/>
        <v>0</v>
      </c>
      <c r="AV385">
        <f t="shared" si="35"/>
        <v>0</v>
      </c>
      <c r="AW385">
        <f t="shared" si="36"/>
        <v>0</v>
      </c>
    </row>
    <row r="386" spans="1:49" ht="15">
      <c r="A386" s="65"/>
      <c r="B386" s="14"/>
      <c r="C386" s="18" t="s">
        <v>111</v>
      </c>
      <c r="D386" s="272" t="str">
        <f t="shared" si="37"/>
        <v/>
      </c>
      <c r="E386" s="273"/>
      <c r="F386" s="273"/>
      <c r="G386" s="273"/>
      <c r="H386" s="273"/>
      <c r="I386" s="273"/>
      <c r="J386" s="274"/>
      <c r="K386" s="160"/>
      <c r="L386" s="160"/>
      <c r="M386" s="160"/>
      <c r="N386" s="160"/>
      <c r="O386" s="160"/>
      <c r="P386" s="160"/>
      <c r="Q386" s="160"/>
      <c r="R386" s="160"/>
      <c r="S386" s="160"/>
      <c r="T386" s="160"/>
      <c r="U386" s="160"/>
      <c r="V386" s="160"/>
      <c r="W386" s="160"/>
      <c r="X386" s="160"/>
      <c r="Y386" s="160"/>
      <c r="Z386" s="160"/>
      <c r="AA386" s="160"/>
      <c r="AB386" s="160"/>
      <c r="AC386" s="160"/>
      <c r="AD386" s="160"/>
      <c r="AH386" s="181">
        <f t="shared" si="21"/>
        <v>0</v>
      </c>
      <c r="AI386">
        <f t="shared" si="22"/>
        <v>0</v>
      </c>
      <c r="AJ386">
        <f t="shared" si="23"/>
        <v>0</v>
      </c>
      <c r="AK386">
        <f t="shared" si="24"/>
        <v>0</v>
      </c>
      <c r="AL386" s="181">
        <f t="shared" si="25"/>
        <v>0</v>
      </c>
      <c r="AM386">
        <f t="shared" si="26"/>
        <v>0</v>
      </c>
      <c r="AN386">
        <f t="shared" si="27"/>
        <v>0</v>
      </c>
      <c r="AO386">
        <f t="shared" si="28"/>
        <v>0</v>
      </c>
      <c r="AP386" s="181">
        <f t="shared" si="29"/>
        <v>0</v>
      </c>
      <c r="AQ386">
        <f t="shared" si="30"/>
        <v>0</v>
      </c>
      <c r="AR386">
        <f t="shared" si="31"/>
        <v>0</v>
      </c>
      <c r="AS386">
        <f t="shared" si="32"/>
        <v>0</v>
      </c>
      <c r="AT386" s="181">
        <f t="shared" si="33"/>
        <v>0</v>
      </c>
      <c r="AU386">
        <f t="shared" si="34"/>
        <v>0</v>
      </c>
      <c r="AV386">
        <f t="shared" si="35"/>
        <v>0</v>
      </c>
      <c r="AW386">
        <f t="shared" si="36"/>
        <v>0</v>
      </c>
    </row>
    <row r="387" spans="1:49" ht="15">
      <c r="A387" s="65"/>
      <c r="B387" s="14"/>
      <c r="C387" s="18" t="s">
        <v>112</v>
      </c>
      <c r="D387" s="272" t="str">
        <f t="shared" si="37"/>
        <v/>
      </c>
      <c r="E387" s="273"/>
      <c r="F387" s="273"/>
      <c r="G387" s="273"/>
      <c r="H387" s="273"/>
      <c r="I387" s="273"/>
      <c r="J387" s="274"/>
      <c r="K387" s="160"/>
      <c r="L387" s="160"/>
      <c r="M387" s="160"/>
      <c r="N387" s="160"/>
      <c r="O387" s="160"/>
      <c r="P387" s="160"/>
      <c r="Q387" s="160"/>
      <c r="R387" s="160"/>
      <c r="S387" s="160"/>
      <c r="T387" s="160"/>
      <c r="U387" s="160"/>
      <c r="V387" s="160"/>
      <c r="W387" s="160"/>
      <c r="X387" s="160"/>
      <c r="Y387" s="160"/>
      <c r="Z387" s="160"/>
      <c r="AA387" s="160"/>
      <c r="AB387" s="160"/>
      <c r="AC387" s="160"/>
      <c r="AD387" s="160"/>
      <c r="AH387" s="181">
        <f t="shared" si="21"/>
        <v>0</v>
      </c>
      <c r="AI387">
        <f t="shared" si="22"/>
        <v>0</v>
      </c>
      <c r="AJ387">
        <f t="shared" si="23"/>
        <v>0</v>
      </c>
      <c r="AK387">
        <f t="shared" si="24"/>
        <v>0</v>
      </c>
      <c r="AL387" s="181">
        <f t="shared" si="25"/>
        <v>0</v>
      </c>
      <c r="AM387">
        <f t="shared" si="26"/>
        <v>0</v>
      </c>
      <c r="AN387">
        <f t="shared" si="27"/>
        <v>0</v>
      </c>
      <c r="AO387">
        <f t="shared" si="28"/>
        <v>0</v>
      </c>
      <c r="AP387" s="181">
        <f t="shared" si="29"/>
        <v>0</v>
      </c>
      <c r="AQ387">
        <f t="shared" si="30"/>
        <v>0</v>
      </c>
      <c r="AR387">
        <f t="shared" si="31"/>
        <v>0</v>
      </c>
      <c r="AS387">
        <f t="shared" si="32"/>
        <v>0</v>
      </c>
      <c r="AT387" s="181">
        <f t="shared" si="33"/>
        <v>0</v>
      </c>
      <c r="AU387">
        <f t="shared" si="34"/>
        <v>0</v>
      </c>
      <c r="AV387">
        <f t="shared" si="35"/>
        <v>0</v>
      </c>
      <c r="AW387">
        <f t="shared" si="36"/>
        <v>0</v>
      </c>
    </row>
    <row r="388" spans="1:49" ht="15">
      <c r="A388" s="65"/>
      <c r="B388" s="14"/>
      <c r="C388" s="18" t="s">
        <v>113</v>
      </c>
      <c r="D388" s="272" t="str">
        <f t="shared" si="37"/>
        <v/>
      </c>
      <c r="E388" s="273"/>
      <c r="F388" s="273"/>
      <c r="G388" s="273"/>
      <c r="H388" s="273"/>
      <c r="I388" s="273"/>
      <c r="J388" s="274"/>
      <c r="K388" s="160"/>
      <c r="L388" s="160"/>
      <c r="M388" s="160"/>
      <c r="N388" s="160"/>
      <c r="O388" s="160"/>
      <c r="P388" s="160"/>
      <c r="Q388" s="160"/>
      <c r="R388" s="160"/>
      <c r="S388" s="160"/>
      <c r="T388" s="160"/>
      <c r="U388" s="160"/>
      <c r="V388" s="160"/>
      <c r="W388" s="160"/>
      <c r="X388" s="160"/>
      <c r="Y388" s="160"/>
      <c r="Z388" s="160"/>
      <c r="AA388" s="160"/>
      <c r="AB388" s="160"/>
      <c r="AC388" s="160"/>
      <c r="AD388" s="160"/>
      <c r="AH388" s="181">
        <f t="shared" si="21"/>
        <v>0</v>
      </c>
      <c r="AI388">
        <f t="shared" si="22"/>
        <v>0</v>
      </c>
      <c r="AJ388">
        <f t="shared" si="23"/>
        <v>0</v>
      </c>
      <c r="AK388">
        <f t="shared" si="24"/>
        <v>0</v>
      </c>
      <c r="AL388" s="181">
        <f t="shared" si="25"/>
        <v>0</v>
      </c>
      <c r="AM388">
        <f t="shared" si="26"/>
        <v>0</v>
      </c>
      <c r="AN388">
        <f t="shared" si="27"/>
        <v>0</v>
      </c>
      <c r="AO388">
        <f t="shared" si="28"/>
        <v>0</v>
      </c>
      <c r="AP388" s="181">
        <f t="shared" si="29"/>
        <v>0</v>
      </c>
      <c r="AQ388">
        <f t="shared" si="30"/>
        <v>0</v>
      </c>
      <c r="AR388">
        <f t="shared" si="31"/>
        <v>0</v>
      </c>
      <c r="AS388">
        <f t="shared" si="32"/>
        <v>0</v>
      </c>
      <c r="AT388" s="181">
        <f t="shared" si="33"/>
        <v>0</v>
      </c>
      <c r="AU388">
        <f t="shared" si="34"/>
        <v>0</v>
      </c>
      <c r="AV388">
        <f t="shared" si="35"/>
        <v>0</v>
      </c>
      <c r="AW388">
        <f t="shared" si="36"/>
        <v>0</v>
      </c>
    </row>
    <row r="389" spans="1:49" ht="15">
      <c r="A389" s="65"/>
      <c r="B389" s="14"/>
      <c r="C389" s="18" t="s">
        <v>114</v>
      </c>
      <c r="D389" s="272" t="str">
        <f t="shared" si="37"/>
        <v/>
      </c>
      <c r="E389" s="273"/>
      <c r="F389" s="273"/>
      <c r="G389" s="273"/>
      <c r="H389" s="273"/>
      <c r="I389" s="273"/>
      <c r="J389" s="274"/>
      <c r="K389" s="160"/>
      <c r="L389" s="160"/>
      <c r="M389" s="160"/>
      <c r="N389" s="160"/>
      <c r="O389" s="160"/>
      <c r="P389" s="160"/>
      <c r="Q389" s="160"/>
      <c r="R389" s="160"/>
      <c r="S389" s="160"/>
      <c r="T389" s="160"/>
      <c r="U389" s="160"/>
      <c r="V389" s="160"/>
      <c r="W389" s="160"/>
      <c r="X389" s="160"/>
      <c r="Y389" s="160"/>
      <c r="Z389" s="160"/>
      <c r="AA389" s="160"/>
      <c r="AB389" s="160"/>
      <c r="AC389" s="160"/>
      <c r="AD389" s="160"/>
      <c r="AH389" s="181">
        <f t="shared" si="21"/>
        <v>0</v>
      </c>
      <c r="AI389">
        <f t="shared" si="22"/>
        <v>0</v>
      </c>
      <c r="AJ389">
        <f t="shared" si="23"/>
        <v>0</v>
      </c>
      <c r="AK389">
        <f t="shared" si="24"/>
        <v>0</v>
      </c>
      <c r="AL389" s="181">
        <f t="shared" si="25"/>
        <v>0</v>
      </c>
      <c r="AM389">
        <f t="shared" si="26"/>
        <v>0</v>
      </c>
      <c r="AN389">
        <f t="shared" si="27"/>
        <v>0</v>
      </c>
      <c r="AO389">
        <f t="shared" si="28"/>
        <v>0</v>
      </c>
      <c r="AP389" s="181">
        <f t="shared" si="29"/>
        <v>0</v>
      </c>
      <c r="AQ389">
        <f t="shared" si="30"/>
        <v>0</v>
      </c>
      <c r="AR389">
        <f t="shared" si="31"/>
        <v>0</v>
      </c>
      <c r="AS389">
        <f t="shared" si="32"/>
        <v>0</v>
      </c>
      <c r="AT389" s="181">
        <f t="shared" si="33"/>
        <v>0</v>
      </c>
      <c r="AU389">
        <f t="shared" si="34"/>
        <v>0</v>
      </c>
      <c r="AV389">
        <f t="shared" si="35"/>
        <v>0</v>
      </c>
      <c r="AW389">
        <f t="shared" si="36"/>
        <v>0</v>
      </c>
    </row>
    <row r="390" spans="1:49" ht="15">
      <c r="A390" s="65"/>
      <c r="B390" s="14"/>
      <c r="C390" s="18" t="s">
        <v>115</v>
      </c>
      <c r="D390" s="272" t="str">
        <f t="shared" ref="D390:D421" si="38">IF($D96="","",$D96)</f>
        <v/>
      </c>
      <c r="E390" s="273"/>
      <c r="F390" s="273"/>
      <c r="G390" s="273"/>
      <c r="H390" s="273"/>
      <c r="I390" s="273"/>
      <c r="J390" s="274"/>
      <c r="K390" s="160"/>
      <c r="L390" s="160"/>
      <c r="M390" s="160"/>
      <c r="N390" s="160"/>
      <c r="O390" s="160"/>
      <c r="P390" s="160"/>
      <c r="Q390" s="160"/>
      <c r="R390" s="160"/>
      <c r="S390" s="160"/>
      <c r="T390" s="160"/>
      <c r="U390" s="160"/>
      <c r="V390" s="160"/>
      <c r="W390" s="160"/>
      <c r="X390" s="160"/>
      <c r="Y390" s="160"/>
      <c r="Z390" s="160"/>
      <c r="AA390" s="160"/>
      <c r="AB390" s="160"/>
      <c r="AC390" s="160"/>
      <c r="AD390" s="160"/>
      <c r="AH390" s="181">
        <f t="shared" si="21"/>
        <v>0</v>
      </c>
      <c r="AI390">
        <f t="shared" si="22"/>
        <v>0</v>
      </c>
      <c r="AJ390">
        <f t="shared" si="23"/>
        <v>0</v>
      </c>
      <c r="AK390">
        <f t="shared" si="24"/>
        <v>0</v>
      </c>
      <c r="AL390" s="181">
        <f t="shared" si="25"/>
        <v>0</v>
      </c>
      <c r="AM390">
        <f t="shared" si="26"/>
        <v>0</v>
      </c>
      <c r="AN390">
        <f t="shared" si="27"/>
        <v>0</v>
      </c>
      <c r="AO390">
        <f t="shared" si="28"/>
        <v>0</v>
      </c>
      <c r="AP390" s="181">
        <f t="shared" si="29"/>
        <v>0</v>
      </c>
      <c r="AQ390">
        <f t="shared" si="30"/>
        <v>0</v>
      </c>
      <c r="AR390">
        <f t="shared" si="31"/>
        <v>0</v>
      </c>
      <c r="AS390">
        <f t="shared" si="32"/>
        <v>0</v>
      </c>
      <c r="AT390" s="181">
        <f t="shared" si="33"/>
        <v>0</v>
      </c>
      <c r="AU390">
        <f t="shared" si="34"/>
        <v>0</v>
      </c>
      <c r="AV390">
        <f t="shared" si="35"/>
        <v>0</v>
      </c>
      <c r="AW390">
        <f t="shared" si="36"/>
        <v>0</v>
      </c>
    </row>
    <row r="391" spans="1:49" ht="15">
      <c r="A391" s="65"/>
      <c r="B391" s="14"/>
      <c r="C391" s="18" t="s">
        <v>116</v>
      </c>
      <c r="D391" s="272" t="str">
        <f t="shared" si="38"/>
        <v/>
      </c>
      <c r="E391" s="273"/>
      <c r="F391" s="273"/>
      <c r="G391" s="273"/>
      <c r="H391" s="273"/>
      <c r="I391" s="273"/>
      <c r="J391" s="274"/>
      <c r="K391" s="160"/>
      <c r="L391" s="160"/>
      <c r="M391" s="160"/>
      <c r="N391" s="160"/>
      <c r="O391" s="160"/>
      <c r="P391" s="160"/>
      <c r="Q391" s="160"/>
      <c r="R391" s="160"/>
      <c r="S391" s="160"/>
      <c r="T391" s="160"/>
      <c r="U391" s="160"/>
      <c r="V391" s="160"/>
      <c r="W391" s="160"/>
      <c r="X391" s="160"/>
      <c r="Y391" s="160"/>
      <c r="Z391" s="160"/>
      <c r="AA391" s="160"/>
      <c r="AB391" s="160"/>
      <c r="AC391" s="160"/>
      <c r="AD391" s="160"/>
      <c r="AH391" s="181">
        <f t="shared" ref="AH391:AH445" si="39">G253</f>
        <v>0</v>
      </c>
      <c r="AI391">
        <f t="shared" ref="AI391:AI445" si="40">IF(OR(AND($AH$324=$AG$324),AND($D391="",COUNTBLANK(K391:T391)=10),AND($D391&lt;&gt;"",AH391=1,COUNTIF(K391:T391,"x")&gt;0),AND($D391&lt;&gt;"",OR(AH391=2,AH391=3,AH391=9),COUNTBLANK(K391:T391)=10)),0,1)</f>
        <v>0</v>
      </c>
      <c r="AJ391">
        <f t="shared" ref="AJ391:AJ445" si="41">IF(AND(S391="x",COUNTBLANK(K391:T391)&lt;&gt;9),1,0)</f>
        <v>0</v>
      </c>
      <c r="AK391">
        <f t="shared" ref="AK391:AK445" si="42">IF(AND(T391="x",COUNTBLANK(K391:T391)&lt;&gt;9),1,0)</f>
        <v>0</v>
      </c>
      <c r="AL391" s="181">
        <f t="shared" ref="AL391:AL445" si="43">M253</f>
        <v>0</v>
      </c>
      <c r="AM391">
        <f t="shared" ref="AM391:AM445" si="44">IF(OR(AND($AH$324=$AG$324),AND($D391="",COUNTBLANK(U391:AD391)=10),AND($D391&lt;&gt;"",AL391=1,COUNTIF(U391:AD391,"x")&gt;0),AND($D391&lt;&gt;"",OR(AL391=2,AL391=3,AL391=9),COUNTBLANK(U391:AD391)=10)),0,1)</f>
        <v>0</v>
      </c>
      <c r="AN391">
        <f t="shared" ref="AN391:AN445" si="45">IF(AND(AC391="x",COUNTBLANK(U391:AD391)&lt;&gt;9),1,0)</f>
        <v>0</v>
      </c>
      <c r="AO391">
        <f t="shared" ref="AO391:AO445" si="46">IF(AND(AD391="x",COUNTBLANK(U391:AD391)&lt;&gt;9),1,0)</f>
        <v>0</v>
      </c>
      <c r="AP391" s="181">
        <f t="shared" ref="AP391:AP445" si="47">S253</f>
        <v>0</v>
      </c>
      <c r="AQ391">
        <f t="shared" ref="AQ391:AQ445" si="48">IF(OR(AND($AH$324=$AG$324),AND($D391="",COUNTBLANK(K516:T516)=10),AND($D391&lt;&gt;"",AP391=1,COUNTIF(K516:T516,"x")&gt;0),AND($D391&lt;&gt;"",OR(AP391=2,AP391=3,AP391=9),COUNTBLANK(K516:T516)=10)),0,1)</f>
        <v>0</v>
      </c>
      <c r="AR391">
        <f t="shared" ref="AR391:AR445" si="49">IF(AND(AG516="x",COUNTBLANK(Y516:AH516)&lt;&gt;9),1,0)</f>
        <v>0</v>
      </c>
      <c r="AS391">
        <f t="shared" ref="AS391:AS445" si="50">IF(AND(T516="x",COUNTBLANK(K516:T516)&lt;&gt;9),1,0)</f>
        <v>0</v>
      </c>
      <c r="AT391" s="181">
        <f t="shared" ref="AT391:AT445" si="51">Y253</f>
        <v>0</v>
      </c>
      <c r="AU391">
        <f t="shared" ref="AU391:AU445" si="52">IF(OR(AND($AH$324=$AG$324),AND($D391="",COUNTBLANK(U516:AD516)=10),AND($D391&lt;&gt;"",AT391=1,COUNTIF(U516:AD516,"x")&gt;0),AND($D391&lt;&gt;"",OR(AT391=2,AT391=3,AT391=9),COUNTBLANK(U516:AD516)=10)),0,1)</f>
        <v>0</v>
      </c>
      <c r="AV391">
        <f t="shared" ref="AV391:AV445" si="53">IF(AND(AC516="x",COUNTBLANK(U516:AD516)&lt;&gt;9),1,0)</f>
        <v>0</v>
      </c>
      <c r="AW391">
        <f t="shared" ref="AW391:AW445" si="54">IF(AND(AD516="x",COUNTBLANK(U516:AD516)&lt;&gt;9),1,0)</f>
        <v>0</v>
      </c>
    </row>
    <row r="392" spans="1:49" ht="15">
      <c r="A392" s="65"/>
      <c r="B392" s="14"/>
      <c r="C392" s="18" t="s">
        <v>117</v>
      </c>
      <c r="D392" s="272" t="str">
        <f t="shared" si="38"/>
        <v/>
      </c>
      <c r="E392" s="273"/>
      <c r="F392" s="273"/>
      <c r="G392" s="273"/>
      <c r="H392" s="273"/>
      <c r="I392" s="273"/>
      <c r="J392" s="274"/>
      <c r="K392" s="160"/>
      <c r="L392" s="160"/>
      <c r="M392" s="160"/>
      <c r="N392" s="160"/>
      <c r="O392" s="160"/>
      <c r="P392" s="160"/>
      <c r="Q392" s="160"/>
      <c r="R392" s="160"/>
      <c r="S392" s="160"/>
      <c r="T392" s="160"/>
      <c r="U392" s="160"/>
      <c r="V392" s="160"/>
      <c r="W392" s="160"/>
      <c r="X392" s="160"/>
      <c r="Y392" s="160"/>
      <c r="Z392" s="160"/>
      <c r="AA392" s="160"/>
      <c r="AB392" s="160"/>
      <c r="AC392" s="160"/>
      <c r="AD392" s="160"/>
      <c r="AH392" s="181">
        <f t="shared" si="39"/>
        <v>0</v>
      </c>
      <c r="AI392">
        <f t="shared" si="40"/>
        <v>0</v>
      </c>
      <c r="AJ392">
        <f t="shared" si="41"/>
        <v>0</v>
      </c>
      <c r="AK392">
        <f t="shared" si="42"/>
        <v>0</v>
      </c>
      <c r="AL392" s="181">
        <f t="shared" si="43"/>
        <v>0</v>
      </c>
      <c r="AM392">
        <f t="shared" si="44"/>
        <v>0</v>
      </c>
      <c r="AN392">
        <f t="shared" si="45"/>
        <v>0</v>
      </c>
      <c r="AO392">
        <f t="shared" si="46"/>
        <v>0</v>
      </c>
      <c r="AP392" s="181">
        <f t="shared" si="47"/>
        <v>0</v>
      </c>
      <c r="AQ392">
        <f t="shared" si="48"/>
        <v>0</v>
      </c>
      <c r="AR392">
        <f t="shared" si="49"/>
        <v>0</v>
      </c>
      <c r="AS392">
        <f t="shared" si="50"/>
        <v>0</v>
      </c>
      <c r="AT392" s="181">
        <f t="shared" si="51"/>
        <v>0</v>
      </c>
      <c r="AU392">
        <f t="shared" si="52"/>
        <v>0</v>
      </c>
      <c r="AV392">
        <f t="shared" si="53"/>
        <v>0</v>
      </c>
      <c r="AW392">
        <f t="shared" si="54"/>
        <v>0</v>
      </c>
    </row>
    <row r="393" spans="1:49" ht="15">
      <c r="A393" s="65"/>
      <c r="B393" s="14"/>
      <c r="C393" s="18" t="s">
        <v>118</v>
      </c>
      <c r="D393" s="272" t="str">
        <f t="shared" si="38"/>
        <v/>
      </c>
      <c r="E393" s="273"/>
      <c r="F393" s="273"/>
      <c r="G393" s="273"/>
      <c r="H393" s="273"/>
      <c r="I393" s="273"/>
      <c r="J393" s="274"/>
      <c r="K393" s="160"/>
      <c r="L393" s="160"/>
      <c r="M393" s="160"/>
      <c r="N393" s="160"/>
      <c r="O393" s="160"/>
      <c r="P393" s="160"/>
      <c r="Q393" s="160"/>
      <c r="R393" s="160"/>
      <c r="S393" s="160"/>
      <c r="T393" s="160"/>
      <c r="U393" s="160"/>
      <c r="V393" s="160"/>
      <c r="W393" s="160"/>
      <c r="X393" s="160"/>
      <c r="Y393" s="160"/>
      <c r="Z393" s="160"/>
      <c r="AA393" s="160"/>
      <c r="AB393" s="160"/>
      <c r="AC393" s="160"/>
      <c r="AD393" s="160"/>
      <c r="AH393" s="181">
        <f t="shared" si="39"/>
        <v>0</v>
      </c>
      <c r="AI393">
        <f t="shared" si="40"/>
        <v>0</v>
      </c>
      <c r="AJ393">
        <f t="shared" si="41"/>
        <v>0</v>
      </c>
      <c r="AK393">
        <f t="shared" si="42"/>
        <v>0</v>
      </c>
      <c r="AL393" s="181">
        <f t="shared" si="43"/>
        <v>0</v>
      </c>
      <c r="AM393">
        <f t="shared" si="44"/>
        <v>0</v>
      </c>
      <c r="AN393">
        <f t="shared" si="45"/>
        <v>0</v>
      </c>
      <c r="AO393">
        <f t="shared" si="46"/>
        <v>0</v>
      </c>
      <c r="AP393" s="181">
        <f t="shared" si="47"/>
        <v>0</v>
      </c>
      <c r="AQ393">
        <f t="shared" si="48"/>
        <v>0</v>
      </c>
      <c r="AR393">
        <f t="shared" si="49"/>
        <v>0</v>
      </c>
      <c r="AS393">
        <f t="shared" si="50"/>
        <v>0</v>
      </c>
      <c r="AT393" s="181">
        <f t="shared" si="51"/>
        <v>0</v>
      </c>
      <c r="AU393">
        <f t="shared" si="52"/>
        <v>0</v>
      </c>
      <c r="AV393">
        <f t="shared" si="53"/>
        <v>0</v>
      </c>
      <c r="AW393">
        <f t="shared" si="54"/>
        <v>0</v>
      </c>
    </row>
    <row r="394" spans="1:49" ht="15">
      <c r="A394" s="65"/>
      <c r="B394" s="14"/>
      <c r="C394" s="18" t="s">
        <v>119</v>
      </c>
      <c r="D394" s="272" t="str">
        <f t="shared" si="38"/>
        <v/>
      </c>
      <c r="E394" s="273"/>
      <c r="F394" s="273"/>
      <c r="G394" s="273"/>
      <c r="H394" s="273"/>
      <c r="I394" s="273"/>
      <c r="J394" s="274"/>
      <c r="K394" s="160"/>
      <c r="L394" s="160"/>
      <c r="M394" s="160"/>
      <c r="N394" s="160"/>
      <c r="O394" s="160"/>
      <c r="P394" s="160"/>
      <c r="Q394" s="160"/>
      <c r="R394" s="160"/>
      <c r="S394" s="160"/>
      <c r="T394" s="160"/>
      <c r="U394" s="160"/>
      <c r="V394" s="160"/>
      <c r="W394" s="160"/>
      <c r="X394" s="160"/>
      <c r="Y394" s="160"/>
      <c r="Z394" s="160"/>
      <c r="AA394" s="160"/>
      <c r="AB394" s="160"/>
      <c r="AC394" s="160"/>
      <c r="AD394" s="160"/>
      <c r="AH394" s="181">
        <f t="shared" si="39"/>
        <v>0</v>
      </c>
      <c r="AI394">
        <f t="shared" si="40"/>
        <v>0</v>
      </c>
      <c r="AJ394">
        <f t="shared" si="41"/>
        <v>0</v>
      </c>
      <c r="AK394">
        <f t="shared" si="42"/>
        <v>0</v>
      </c>
      <c r="AL394" s="181">
        <f t="shared" si="43"/>
        <v>0</v>
      </c>
      <c r="AM394">
        <f t="shared" si="44"/>
        <v>0</v>
      </c>
      <c r="AN394">
        <f t="shared" si="45"/>
        <v>0</v>
      </c>
      <c r="AO394">
        <f t="shared" si="46"/>
        <v>0</v>
      </c>
      <c r="AP394" s="181">
        <f t="shared" si="47"/>
        <v>0</v>
      </c>
      <c r="AQ394">
        <f t="shared" si="48"/>
        <v>0</v>
      </c>
      <c r="AR394">
        <f t="shared" si="49"/>
        <v>0</v>
      </c>
      <c r="AS394">
        <f t="shared" si="50"/>
        <v>0</v>
      </c>
      <c r="AT394" s="181">
        <f t="shared" si="51"/>
        <v>0</v>
      </c>
      <c r="AU394">
        <f t="shared" si="52"/>
        <v>0</v>
      </c>
      <c r="AV394">
        <f t="shared" si="53"/>
        <v>0</v>
      </c>
      <c r="AW394">
        <f t="shared" si="54"/>
        <v>0</v>
      </c>
    </row>
    <row r="395" spans="1:49" ht="15">
      <c r="A395" s="65"/>
      <c r="B395" s="14"/>
      <c r="C395" s="18" t="s">
        <v>120</v>
      </c>
      <c r="D395" s="272" t="str">
        <f t="shared" si="38"/>
        <v/>
      </c>
      <c r="E395" s="273"/>
      <c r="F395" s="273"/>
      <c r="G395" s="273"/>
      <c r="H395" s="273"/>
      <c r="I395" s="273"/>
      <c r="J395" s="274"/>
      <c r="K395" s="160"/>
      <c r="L395" s="160"/>
      <c r="M395" s="160"/>
      <c r="N395" s="160"/>
      <c r="O395" s="160"/>
      <c r="P395" s="160"/>
      <c r="Q395" s="160"/>
      <c r="R395" s="160"/>
      <c r="S395" s="160"/>
      <c r="T395" s="160"/>
      <c r="U395" s="160"/>
      <c r="V395" s="160"/>
      <c r="W395" s="160"/>
      <c r="X395" s="160"/>
      <c r="Y395" s="160"/>
      <c r="Z395" s="160"/>
      <c r="AA395" s="160"/>
      <c r="AB395" s="160"/>
      <c r="AC395" s="160"/>
      <c r="AD395" s="160"/>
      <c r="AH395" s="181">
        <f t="shared" si="39"/>
        <v>0</v>
      </c>
      <c r="AI395">
        <f t="shared" si="40"/>
        <v>0</v>
      </c>
      <c r="AJ395">
        <f t="shared" si="41"/>
        <v>0</v>
      </c>
      <c r="AK395">
        <f t="shared" si="42"/>
        <v>0</v>
      </c>
      <c r="AL395" s="181">
        <f t="shared" si="43"/>
        <v>0</v>
      </c>
      <c r="AM395">
        <f t="shared" si="44"/>
        <v>0</v>
      </c>
      <c r="AN395">
        <f t="shared" si="45"/>
        <v>0</v>
      </c>
      <c r="AO395">
        <f t="shared" si="46"/>
        <v>0</v>
      </c>
      <c r="AP395" s="181">
        <f t="shared" si="47"/>
        <v>0</v>
      </c>
      <c r="AQ395">
        <f t="shared" si="48"/>
        <v>0</v>
      </c>
      <c r="AR395">
        <f t="shared" si="49"/>
        <v>0</v>
      </c>
      <c r="AS395">
        <f t="shared" si="50"/>
        <v>0</v>
      </c>
      <c r="AT395" s="181">
        <f t="shared" si="51"/>
        <v>0</v>
      </c>
      <c r="AU395">
        <f t="shared" si="52"/>
        <v>0</v>
      </c>
      <c r="AV395">
        <f t="shared" si="53"/>
        <v>0</v>
      </c>
      <c r="AW395">
        <f t="shared" si="54"/>
        <v>0</v>
      </c>
    </row>
    <row r="396" spans="1:49" ht="15">
      <c r="A396" s="65"/>
      <c r="B396" s="14"/>
      <c r="C396" s="18" t="s">
        <v>121</v>
      </c>
      <c r="D396" s="272" t="str">
        <f t="shared" si="38"/>
        <v/>
      </c>
      <c r="E396" s="273"/>
      <c r="F396" s="273"/>
      <c r="G396" s="273"/>
      <c r="H396" s="273"/>
      <c r="I396" s="273"/>
      <c r="J396" s="274"/>
      <c r="K396" s="160"/>
      <c r="L396" s="160"/>
      <c r="M396" s="160"/>
      <c r="N396" s="160"/>
      <c r="O396" s="160"/>
      <c r="P396" s="160"/>
      <c r="Q396" s="160"/>
      <c r="R396" s="160"/>
      <c r="S396" s="160"/>
      <c r="T396" s="160"/>
      <c r="U396" s="160"/>
      <c r="V396" s="160"/>
      <c r="W396" s="160"/>
      <c r="X396" s="160"/>
      <c r="Y396" s="160"/>
      <c r="Z396" s="160"/>
      <c r="AA396" s="160"/>
      <c r="AB396" s="160"/>
      <c r="AC396" s="160"/>
      <c r="AD396" s="160"/>
      <c r="AH396" s="181">
        <f t="shared" si="39"/>
        <v>0</v>
      </c>
      <c r="AI396">
        <f t="shared" si="40"/>
        <v>0</v>
      </c>
      <c r="AJ396">
        <f t="shared" si="41"/>
        <v>0</v>
      </c>
      <c r="AK396">
        <f t="shared" si="42"/>
        <v>0</v>
      </c>
      <c r="AL396" s="181">
        <f t="shared" si="43"/>
        <v>0</v>
      </c>
      <c r="AM396">
        <f t="shared" si="44"/>
        <v>0</v>
      </c>
      <c r="AN396">
        <f t="shared" si="45"/>
        <v>0</v>
      </c>
      <c r="AO396">
        <f t="shared" si="46"/>
        <v>0</v>
      </c>
      <c r="AP396" s="181">
        <f t="shared" si="47"/>
        <v>0</v>
      </c>
      <c r="AQ396">
        <f t="shared" si="48"/>
        <v>0</v>
      </c>
      <c r="AR396">
        <f t="shared" si="49"/>
        <v>0</v>
      </c>
      <c r="AS396">
        <f t="shared" si="50"/>
        <v>0</v>
      </c>
      <c r="AT396" s="181">
        <f t="shared" si="51"/>
        <v>0</v>
      </c>
      <c r="AU396">
        <f t="shared" si="52"/>
        <v>0</v>
      </c>
      <c r="AV396">
        <f t="shared" si="53"/>
        <v>0</v>
      </c>
      <c r="AW396">
        <f t="shared" si="54"/>
        <v>0</v>
      </c>
    </row>
    <row r="397" spans="1:49" ht="15">
      <c r="A397" s="65"/>
      <c r="B397" s="14"/>
      <c r="C397" s="18" t="s">
        <v>122</v>
      </c>
      <c r="D397" s="272" t="str">
        <f t="shared" si="38"/>
        <v/>
      </c>
      <c r="E397" s="273"/>
      <c r="F397" s="273"/>
      <c r="G397" s="273"/>
      <c r="H397" s="273"/>
      <c r="I397" s="273"/>
      <c r="J397" s="274"/>
      <c r="K397" s="160"/>
      <c r="L397" s="160"/>
      <c r="M397" s="160"/>
      <c r="N397" s="160"/>
      <c r="O397" s="160"/>
      <c r="P397" s="160"/>
      <c r="Q397" s="160"/>
      <c r="R397" s="160"/>
      <c r="S397" s="160"/>
      <c r="T397" s="160"/>
      <c r="U397" s="160"/>
      <c r="V397" s="160"/>
      <c r="W397" s="160"/>
      <c r="X397" s="160"/>
      <c r="Y397" s="160"/>
      <c r="Z397" s="160"/>
      <c r="AA397" s="160"/>
      <c r="AB397" s="160"/>
      <c r="AC397" s="160"/>
      <c r="AD397" s="160"/>
      <c r="AH397" s="181">
        <f t="shared" si="39"/>
        <v>0</v>
      </c>
      <c r="AI397">
        <f t="shared" si="40"/>
        <v>0</v>
      </c>
      <c r="AJ397">
        <f t="shared" si="41"/>
        <v>0</v>
      </c>
      <c r="AK397">
        <f t="shared" si="42"/>
        <v>0</v>
      </c>
      <c r="AL397" s="181">
        <f t="shared" si="43"/>
        <v>0</v>
      </c>
      <c r="AM397">
        <f t="shared" si="44"/>
        <v>0</v>
      </c>
      <c r="AN397">
        <f t="shared" si="45"/>
        <v>0</v>
      </c>
      <c r="AO397">
        <f t="shared" si="46"/>
        <v>0</v>
      </c>
      <c r="AP397" s="181">
        <f t="shared" si="47"/>
        <v>0</v>
      </c>
      <c r="AQ397">
        <f t="shared" si="48"/>
        <v>0</v>
      </c>
      <c r="AR397">
        <f t="shared" si="49"/>
        <v>0</v>
      </c>
      <c r="AS397">
        <f t="shared" si="50"/>
        <v>0</v>
      </c>
      <c r="AT397" s="181">
        <f t="shared" si="51"/>
        <v>0</v>
      </c>
      <c r="AU397">
        <f t="shared" si="52"/>
        <v>0</v>
      </c>
      <c r="AV397">
        <f t="shared" si="53"/>
        <v>0</v>
      </c>
      <c r="AW397">
        <f t="shared" si="54"/>
        <v>0</v>
      </c>
    </row>
    <row r="398" spans="1:49" ht="15">
      <c r="A398" s="65"/>
      <c r="B398" s="14"/>
      <c r="C398" s="18" t="s">
        <v>123</v>
      </c>
      <c r="D398" s="272" t="str">
        <f t="shared" si="38"/>
        <v/>
      </c>
      <c r="E398" s="273"/>
      <c r="F398" s="273"/>
      <c r="G398" s="273"/>
      <c r="H398" s="273"/>
      <c r="I398" s="273"/>
      <c r="J398" s="274"/>
      <c r="K398" s="160"/>
      <c r="L398" s="160"/>
      <c r="M398" s="160"/>
      <c r="N398" s="160"/>
      <c r="O398" s="160"/>
      <c r="P398" s="160"/>
      <c r="Q398" s="160"/>
      <c r="R398" s="160"/>
      <c r="S398" s="160"/>
      <c r="T398" s="160"/>
      <c r="U398" s="160"/>
      <c r="V398" s="160"/>
      <c r="W398" s="160"/>
      <c r="X398" s="160"/>
      <c r="Y398" s="160"/>
      <c r="Z398" s="160"/>
      <c r="AA398" s="160"/>
      <c r="AB398" s="160"/>
      <c r="AC398" s="160"/>
      <c r="AD398" s="160"/>
      <c r="AH398" s="181">
        <f t="shared" si="39"/>
        <v>0</v>
      </c>
      <c r="AI398">
        <f t="shared" si="40"/>
        <v>0</v>
      </c>
      <c r="AJ398">
        <f t="shared" si="41"/>
        <v>0</v>
      </c>
      <c r="AK398">
        <f t="shared" si="42"/>
        <v>0</v>
      </c>
      <c r="AL398" s="181">
        <f t="shared" si="43"/>
        <v>0</v>
      </c>
      <c r="AM398">
        <f t="shared" si="44"/>
        <v>0</v>
      </c>
      <c r="AN398">
        <f t="shared" si="45"/>
        <v>0</v>
      </c>
      <c r="AO398">
        <f t="shared" si="46"/>
        <v>0</v>
      </c>
      <c r="AP398" s="181">
        <f t="shared" si="47"/>
        <v>0</v>
      </c>
      <c r="AQ398">
        <f t="shared" si="48"/>
        <v>0</v>
      </c>
      <c r="AR398">
        <f t="shared" si="49"/>
        <v>0</v>
      </c>
      <c r="AS398">
        <f t="shared" si="50"/>
        <v>0</v>
      </c>
      <c r="AT398" s="181">
        <f t="shared" si="51"/>
        <v>0</v>
      </c>
      <c r="AU398">
        <f t="shared" si="52"/>
        <v>0</v>
      </c>
      <c r="AV398">
        <f t="shared" si="53"/>
        <v>0</v>
      </c>
      <c r="AW398">
        <f t="shared" si="54"/>
        <v>0</v>
      </c>
    </row>
    <row r="399" spans="1:49" ht="15">
      <c r="A399" s="65"/>
      <c r="B399" s="14"/>
      <c r="C399" s="18" t="s">
        <v>124</v>
      </c>
      <c r="D399" s="272" t="str">
        <f t="shared" si="38"/>
        <v/>
      </c>
      <c r="E399" s="273"/>
      <c r="F399" s="273"/>
      <c r="G399" s="273"/>
      <c r="H399" s="273"/>
      <c r="I399" s="273"/>
      <c r="J399" s="274"/>
      <c r="K399" s="160"/>
      <c r="L399" s="160"/>
      <c r="M399" s="160"/>
      <c r="N399" s="160"/>
      <c r="O399" s="160"/>
      <c r="P399" s="160"/>
      <c r="Q399" s="160"/>
      <c r="R399" s="160"/>
      <c r="S399" s="160"/>
      <c r="T399" s="160"/>
      <c r="U399" s="160"/>
      <c r="V399" s="160"/>
      <c r="W399" s="160"/>
      <c r="X399" s="160"/>
      <c r="Y399" s="160"/>
      <c r="Z399" s="160"/>
      <c r="AA399" s="160"/>
      <c r="AB399" s="160"/>
      <c r="AC399" s="160"/>
      <c r="AD399" s="160"/>
      <c r="AH399" s="181">
        <f t="shared" si="39"/>
        <v>0</v>
      </c>
      <c r="AI399">
        <f t="shared" si="40"/>
        <v>0</v>
      </c>
      <c r="AJ399">
        <f t="shared" si="41"/>
        <v>0</v>
      </c>
      <c r="AK399">
        <f t="shared" si="42"/>
        <v>0</v>
      </c>
      <c r="AL399" s="181">
        <f t="shared" si="43"/>
        <v>0</v>
      </c>
      <c r="AM399">
        <f t="shared" si="44"/>
        <v>0</v>
      </c>
      <c r="AN399">
        <f t="shared" si="45"/>
        <v>0</v>
      </c>
      <c r="AO399">
        <f t="shared" si="46"/>
        <v>0</v>
      </c>
      <c r="AP399" s="181">
        <f t="shared" si="47"/>
        <v>0</v>
      </c>
      <c r="AQ399">
        <f t="shared" si="48"/>
        <v>0</v>
      </c>
      <c r="AR399">
        <f t="shared" si="49"/>
        <v>0</v>
      </c>
      <c r="AS399">
        <f t="shared" si="50"/>
        <v>0</v>
      </c>
      <c r="AT399" s="181">
        <f t="shared" si="51"/>
        <v>0</v>
      </c>
      <c r="AU399">
        <f t="shared" si="52"/>
        <v>0</v>
      </c>
      <c r="AV399">
        <f t="shared" si="53"/>
        <v>0</v>
      </c>
      <c r="AW399">
        <f t="shared" si="54"/>
        <v>0</v>
      </c>
    </row>
    <row r="400" spans="1:49" ht="15">
      <c r="A400" s="65"/>
      <c r="B400" s="14"/>
      <c r="C400" s="18" t="s">
        <v>125</v>
      </c>
      <c r="D400" s="272" t="str">
        <f t="shared" si="38"/>
        <v/>
      </c>
      <c r="E400" s="273"/>
      <c r="F400" s="273"/>
      <c r="G400" s="273"/>
      <c r="H400" s="273"/>
      <c r="I400" s="273"/>
      <c r="J400" s="274"/>
      <c r="K400" s="160"/>
      <c r="L400" s="160"/>
      <c r="M400" s="160"/>
      <c r="N400" s="160"/>
      <c r="O400" s="160"/>
      <c r="P400" s="160"/>
      <c r="Q400" s="160"/>
      <c r="R400" s="160"/>
      <c r="S400" s="160"/>
      <c r="T400" s="160"/>
      <c r="U400" s="160"/>
      <c r="V400" s="160"/>
      <c r="W400" s="160"/>
      <c r="X400" s="160"/>
      <c r="Y400" s="160"/>
      <c r="Z400" s="160"/>
      <c r="AA400" s="160"/>
      <c r="AB400" s="160"/>
      <c r="AC400" s="160"/>
      <c r="AD400" s="160"/>
      <c r="AH400" s="181">
        <f t="shared" si="39"/>
        <v>0</v>
      </c>
      <c r="AI400">
        <f t="shared" si="40"/>
        <v>0</v>
      </c>
      <c r="AJ400">
        <f t="shared" si="41"/>
        <v>0</v>
      </c>
      <c r="AK400">
        <f t="shared" si="42"/>
        <v>0</v>
      </c>
      <c r="AL400" s="181">
        <f t="shared" si="43"/>
        <v>0</v>
      </c>
      <c r="AM400">
        <f t="shared" si="44"/>
        <v>0</v>
      </c>
      <c r="AN400">
        <f t="shared" si="45"/>
        <v>0</v>
      </c>
      <c r="AO400">
        <f t="shared" si="46"/>
        <v>0</v>
      </c>
      <c r="AP400" s="181">
        <f t="shared" si="47"/>
        <v>0</v>
      </c>
      <c r="AQ400">
        <f t="shared" si="48"/>
        <v>0</v>
      </c>
      <c r="AR400">
        <f t="shared" si="49"/>
        <v>0</v>
      </c>
      <c r="AS400">
        <f t="shared" si="50"/>
        <v>0</v>
      </c>
      <c r="AT400" s="181">
        <f t="shared" si="51"/>
        <v>0</v>
      </c>
      <c r="AU400">
        <f t="shared" si="52"/>
        <v>0</v>
      </c>
      <c r="AV400">
        <f t="shared" si="53"/>
        <v>0</v>
      </c>
      <c r="AW400">
        <f t="shared" si="54"/>
        <v>0</v>
      </c>
    </row>
    <row r="401" spans="1:49" ht="15">
      <c r="A401" s="65"/>
      <c r="B401" s="14"/>
      <c r="C401" s="18" t="s">
        <v>126</v>
      </c>
      <c r="D401" s="272" t="str">
        <f t="shared" si="38"/>
        <v/>
      </c>
      <c r="E401" s="273"/>
      <c r="F401" s="273"/>
      <c r="G401" s="273"/>
      <c r="H401" s="273"/>
      <c r="I401" s="273"/>
      <c r="J401" s="274"/>
      <c r="K401" s="160"/>
      <c r="L401" s="160"/>
      <c r="M401" s="160"/>
      <c r="N401" s="160"/>
      <c r="O401" s="160"/>
      <c r="P401" s="160"/>
      <c r="Q401" s="160"/>
      <c r="R401" s="160"/>
      <c r="S401" s="160"/>
      <c r="T401" s="160"/>
      <c r="U401" s="160"/>
      <c r="V401" s="160"/>
      <c r="W401" s="160"/>
      <c r="X401" s="160"/>
      <c r="Y401" s="160"/>
      <c r="Z401" s="160"/>
      <c r="AA401" s="160"/>
      <c r="AB401" s="160"/>
      <c r="AC401" s="160"/>
      <c r="AD401" s="160"/>
      <c r="AH401" s="181">
        <f t="shared" si="39"/>
        <v>0</v>
      </c>
      <c r="AI401">
        <f t="shared" si="40"/>
        <v>0</v>
      </c>
      <c r="AJ401">
        <f t="shared" si="41"/>
        <v>0</v>
      </c>
      <c r="AK401">
        <f t="shared" si="42"/>
        <v>0</v>
      </c>
      <c r="AL401" s="181">
        <f t="shared" si="43"/>
        <v>0</v>
      </c>
      <c r="AM401">
        <f t="shared" si="44"/>
        <v>0</v>
      </c>
      <c r="AN401">
        <f t="shared" si="45"/>
        <v>0</v>
      </c>
      <c r="AO401">
        <f t="shared" si="46"/>
        <v>0</v>
      </c>
      <c r="AP401" s="181">
        <f t="shared" si="47"/>
        <v>0</v>
      </c>
      <c r="AQ401">
        <f t="shared" si="48"/>
        <v>0</v>
      </c>
      <c r="AR401">
        <f t="shared" si="49"/>
        <v>0</v>
      </c>
      <c r="AS401">
        <f t="shared" si="50"/>
        <v>0</v>
      </c>
      <c r="AT401" s="181">
        <f t="shared" si="51"/>
        <v>0</v>
      </c>
      <c r="AU401">
        <f t="shared" si="52"/>
        <v>0</v>
      </c>
      <c r="AV401">
        <f t="shared" si="53"/>
        <v>0</v>
      </c>
      <c r="AW401">
        <f t="shared" si="54"/>
        <v>0</v>
      </c>
    </row>
    <row r="402" spans="1:49" ht="15">
      <c r="A402" s="65"/>
      <c r="B402" s="14"/>
      <c r="C402" s="18" t="s">
        <v>127</v>
      </c>
      <c r="D402" s="272" t="str">
        <f t="shared" si="38"/>
        <v/>
      </c>
      <c r="E402" s="273"/>
      <c r="F402" s="273"/>
      <c r="G402" s="273"/>
      <c r="H402" s="273"/>
      <c r="I402" s="273"/>
      <c r="J402" s="274"/>
      <c r="K402" s="160"/>
      <c r="L402" s="160"/>
      <c r="M402" s="160"/>
      <c r="N402" s="160"/>
      <c r="O402" s="160"/>
      <c r="P402" s="160"/>
      <c r="Q402" s="160"/>
      <c r="R402" s="160"/>
      <c r="S402" s="160"/>
      <c r="T402" s="160"/>
      <c r="U402" s="160"/>
      <c r="V402" s="160"/>
      <c r="W402" s="160"/>
      <c r="X402" s="160"/>
      <c r="Y402" s="160"/>
      <c r="Z402" s="160"/>
      <c r="AA402" s="160"/>
      <c r="AB402" s="160"/>
      <c r="AC402" s="160"/>
      <c r="AD402" s="160"/>
      <c r="AH402" s="181">
        <f t="shared" si="39"/>
        <v>0</v>
      </c>
      <c r="AI402">
        <f t="shared" si="40"/>
        <v>0</v>
      </c>
      <c r="AJ402">
        <f t="shared" si="41"/>
        <v>0</v>
      </c>
      <c r="AK402">
        <f t="shared" si="42"/>
        <v>0</v>
      </c>
      <c r="AL402" s="181">
        <f t="shared" si="43"/>
        <v>0</v>
      </c>
      <c r="AM402">
        <f t="shared" si="44"/>
        <v>0</v>
      </c>
      <c r="AN402">
        <f t="shared" si="45"/>
        <v>0</v>
      </c>
      <c r="AO402">
        <f t="shared" si="46"/>
        <v>0</v>
      </c>
      <c r="AP402" s="181">
        <f t="shared" si="47"/>
        <v>0</v>
      </c>
      <c r="AQ402">
        <f t="shared" si="48"/>
        <v>0</v>
      </c>
      <c r="AR402">
        <f t="shared" si="49"/>
        <v>0</v>
      </c>
      <c r="AS402">
        <f t="shared" si="50"/>
        <v>0</v>
      </c>
      <c r="AT402" s="181">
        <f t="shared" si="51"/>
        <v>0</v>
      </c>
      <c r="AU402">
        <f t="shared" si="52"/>
        <v>0</v>
      </c>
      <c r="AV402">
        <f t="shared" si="53"/>
        <v>0</v>
      </c>
      <c r="AW402">
        <f t="shared" si="54"/>
        <v>0</v>
      </c>
    </row>
    <row r="403" spans="1:49" ht="15">
      <c r="A403" s="65"/>
      <c r="B403" s="14"/>
      <c r="C403" s="18" t="s">
        <v>128</v>
      </c>
      <c r="D403" s="272" t="str">
        <f t="shared" si="38"/>
        <v/>
      </c>
      <c r="E403" s="273"/>
      <c r="F403" s="273"/>
      <c r="G403" s="273"/>
      <c r="H403" s="273"/>
      <c r="I403" s="273"/>
      <c r="J403" s="274"/>
      <c r="K403" s="160"/>
      <c r="L403" s="160"/>
      <c r="M403" s="160"/>
      <c r="N403" s="160"/>
      <c r="O403" s="160"/>
      <c r="P403" s="160"/>
      <c r="Q403" s="160"/>
      <c r="R403" s="160"/>
      <c r="S403" s="160"/>
      <c r="T403" s="160"/>
      <c r="U403" s="160"/>
      <c r="V403" s="160"/>
      <c r="W403" s="160"/>
      <c r="X403" s="160"/>
      <c r="Y403" s="160"/>
      <c r="Z403" s="160"/>
      <c r="AA403" s="160"/>
      <c r="AB403" s="160"/>
      <c r="AC403" s="160"/>
      <c r="AD403" s="160"/>
      <c r="AH403" s="181">
        <f t="shared" si="39"/>
        <v>0</v>
      </c>
      <c r="AI403">
        <f t="shared" si="40"/>
        <v>0</v>
      </c>
      <c r="AJ403">
        <f t="shared" si="41"/>
        <v>0</v>
      </c>
      <c r="AK403">
        <f t="shared" si="42"/>
        <v>0</v>
      </c>
      <c r="AL403" s="181">
        <f t="shared" si="43"/>
        <v>0</v>
      </c>
      <c r="AM403">
        <f t="shared" si="44"/>
        <v>0</v>
      </c>
      <c r="AN403">
        <f t="shared" si="45"/>
        <v>0</v>
      </c>
      <c r="AO403">
        <f t="shared" si="46"/>
        <v>0</v>
      </c>
      <c r="AP403" s="181">
        <f t="shared" si="47"/>
        <v>0</v>
      </c>
      <c r="AQ403">
        <f t="shared" si="48"/>
        <v>0</v>
      </c>
      <c r="AR403">
        <f t="shared" si="49"/>
        <v>0</v>
      </c>
      <c r="AS403">
        <f t="shared" si="50"/>
        <v>0</v>
      </c>
      <c r="AT403" s="181">
        <f t="shared" si="51"/>
        <v>0</v>
      </c>
      <c r="AU403">
        <f t="shared" si="52"/>
        <v>0</v>
      </c>
      <c r="AV403">
        <f t="shared" si="53"/>
        <v>0</v>
      </c>
      <c r="AW403">
        <f t="shared" si="54"/>
        <v>0</v>
      </c>
    </row>
    <row r="404" spans="1:49" ht="15">
      <c r="A404" s="65"/>
      <c r="B404" s="14"/>
      <c r="C404" s="18" t="s">
        <v>129</v>
      </c>
      <c r="D404" s="272" t="str">
        <f t="shared" si="38"/>
        <v/>
      </c>
      <c r="E404" s="273"/>
      <c r="F404" s="273"/>
      <c r="G404" s="273"/>
      <c r="H404" s="273"/>
      <c r="I404" s="273"/>
      <c r="J404" s="274"/>
      <c r="K404" s="160"/>
      <c r="L404" s="160"/>
      <c r="M404" s="160"/>
      <c r="N404" s="160"/>
      <c r="O404" s="160"/>
      <c r="P404" s="160"/>
      <c r="Q404" s="160"/>
      <c r="R404" s="160"/>
      <c r="S404" s="160"/>
      <c r="T404" s="160"/>
      <c r="U404" s="160"/>
      <c r="V404" s="160"/>
      <c r="W404" s="160"/>
      <c r="X404" s="160"/>
      <c r="Y404" s="160"/>
      <c r="Z404" s="160"/>
      <c r="AA404" s="160"/>
      <c r="AB404" s="160"/>
      <c r="AC404" s="160"/>
      <c r="AD404" s="160"/>
      <c r="AH404" s="181">
        <f t="shared" si="39"/>
        <v>0</v>
      </c>
      <c r="AI404">
        <f t="shared" si="40"/>
        <v>0</v>
      </c>
      <c r="AJ404">
        <f t="shared" si="41"/>
        <v>0</v>
      </c>
      <c r="AK404">
        <f t="shared" si="42"/>
        <v>0</v>
      </c>
      <c r="AL404" s="181">
        <f t="shared" si="43"/>
        <v>0</v>
      </c>
      <c r="AM404">
        <f t="shared" si="44"/>
        <v>0</v>
      </c>
      <c r="AN404">
        <f t="shared" si="45"/>
        <v>0</v>
      </c>
      <c r="AO404">
        <f t="shared" si="46"/>
        <v>0</v>
      </c>
      <c r="AP404" s="181">
        <f t="shared" si="47"/>
        <v>0</v>
      </c>
      <c r="AQ404">
        <f t="shared" si="48"/>
        <v>0</v>
      </c>
      <c r="AR404">
        <f t="shared" si="49"/>
        <v>0</v>
      </c>
      <c r="AS404">
        <f t="shared" si="50"/>
        <v>0</v>
      </c>
      <c r="AT404" s="181">
        <f t="shared" si="51"/>
        <v>0</v>
      </c>
      <c r="AU404">
        <f t="shared" si="52"/>
        <v>0</v>
      </c>
      <c r="AV404">
        <f t="shared" si="53"/>
        <v>0</v>
      </c>
      <c r="AW404">
        <f t="shared" si="54"/>
        <v>0</v>
      </c>
    </row>
    <row r="405" spans="1:49" ht="15">
      <c r="A405" s="65"/>
      <c r="B405" s="14"/>
      <c r="C405" s="18" t="s">
        <v>130</v>
      </c>
      <c r="D405" s="272" t="str">
        <f t="shared" si="38"/>
        <v/>
      </c>
      <c r="E405" s="273"/>
      <c r="F405" s="273"/>
      <c r="G405" s="273"/>
      <c r="H405" s="273"/>
      <c r="I405" s="273"/>
      <c r="J405" s="274"/>
      <c r="K405" s="160"/>
      <c r="L405" s="160"/>
      <c r="M405" s="160"/>
      <c r="N405" s="160"/>
      <c r="O405" s="160"/>
      <c r="P405" s="160"/>
      <c r="Q405" s="160"/>
      <c r="R405" s="160"/>
      <c r="S405" s="160"/>
      <c r="T405" s="160"/>
      <c r="U405" s="160"/>
      <c r="V405" s="160"/>
      <c r="W405" s="160"/>
      <c r="X405" s="160"/>
      <c r="Y405" s="160"/>
      <c r="Z405" s="160"/>
      <c r="AA405" s="160"/>
      <c r="AB405" s="160"/>
      <c r="AC405" s="160"/>
      <c r="AD405" s="160"/>
      <c r="AH405" s="181">
        <f t="shared" si="39"/>
        <v>0</v>
      </c>
      <c r="AI405">
        <f t="shared" si="40"/>
        <v>0</v>
      </c>
      <c r="AJ405">
        <f t="shared" si="41"/>
        <v>0</v>
      </c>
      <c r="AK405">
        <f t="shared" si="42"/>
        <v>0</v>
      </c>
      <c r="AL405" s="181">
        <f t="shared" si="43"/>
        <v>0</v>
      </c>
      <c r="AM405">
        <f t="shared" si="44"/>
        <v>0</v>
      </c>
      <c r="AN405">
        <f t="shared" si="45"/>
        <v>0</v>
      </c>
      <c r="AO405">
        <f t="shared" si="46"/>
        <v>0</v>
      </c>
      <c r="AP405" s="181">
        <f t="shared" si="47"/>
        <v>0</v>
      </c>
      <c r="AQ405">
        <f t="shared" si="48"/>
        <v>0</v>
      </c>
      <c r="AR405">
        <f t="shared" si="49"/>
        <v>0</v>
      </c>
      <c r="AS405">
        <f t="shared" si="50"/>
        <v>0</v>
      </c>
      <c r="AT405" s="181">
        <f t="shared" si="51"/>
        <v>0</v>
      </c>
      <c r="AU405">
        <f t="shared" si="52"/>
        <v>0</v>
      </c>
      <c r="AV405">
        <f t="shared" si="53"/>
        <v>0</v>
      </c>
      <c r="AW405">
        <f t="shared" si="54"/>
        <v>0</v>
      </c>
    </row>
    <row r="406" spans="1:49" ht="15">
      <c r="A406" s="65"/>
      <c r="B406" s="14"/>
      <c r="C406" s="18" t="s">
        <v>131</v>
      </c>
      <c r="D406" s="272" t="str">
        <f t="shared" si="38"/>
        <v/>
      </c>
      <c r="E406" s="273"/>
      <c r="F406" s="273"/>
      <c r="G406" s="273"/>
      <c r="H406" s="273"/>
      <c r="I406" s="273"/>
      <c r="J406" s="274"/>
      <c r="K406" s="160"/>
      <c r="L406" s="160"/>
      <c r="M406" s="160"/>
      <c r="N406" s="160"/>
      <c r="O406" s="160"/>
      <c r="P406" s="160"/>
      <c r="Q406" s="160"/>
      <c r="R406" s="160"/>
      <c r="S406" s="160"/>
      <c r="T406" s="160"/>
      <c r="U406" s="160"/>
      <c r="V406" s="160"/>
      <c r="W406" s="160"/>
      <c r="X406" s="160"/>
      <c r="Y406" s="160"/>
      <c r="Z406" s="160"/>
      <c r="AA406" s="160"/>
      <c r="AB406" s="160"/>
      <c r="AC406" s="160"/>
      <c r="AD406" s="160"/>
      <c r="AH406" s="181">
        <f t="shared" si="39"/>
        <v>0</v>
      </c>
      <c r="AI406">
        <f t="shared" si="40"/>
        <v>0</v>
      </c>
      <c r="AJ406">
        <f t="shared" si="41"/>
        <v>0</v>
      </c>
      <c r="AK406">
        <f t="shared" si="42"/>
        <v>0</v>
      </c>
      <c r="AL406" s="181">
        <f t="shared" si="43"/>
        <v>0</v>
      </c>
      <c r="AM406">
        <f t="shared" si="44"/>
        <v>0</v>
      </c>
      <c r="AN406">
        <f t="shared" si="45"/>
        <v>0</v>
      </c>
      <c r="AO406">
        <f t="shared" si="46"/>
        <v>0</v>
      </c>
      <c r="AP406" s="181">
        <f t="shared" si="47"/>
        <v>0</v>
      </c>
      <c r="AQ406">
        <f t="shared" si="48"/>
        <v>0</v>
      </c>
      <c r="AR406">
        <f t="shared" si="49"/>
        <v>0</v>
      </c>
      <c r="AS406">
        <f t="shared" si="50"/>
        <v>0</v>
      </c>
      <c r="AT406" s="181">
        <f t="shared" si="51"/>
        <v>0</v>
      </c>
      <c r="AU406">
        <f t="shared" si="52"/>
        <v>0</v>
      </c>
      <c r="AV406">
        <f t="shared" si="53"/>
        <v>0</v>
      </c>
      <c r="AW406">
        <f t="shared" si="54"/>
        <v>0</v>
      </c>
    </row>
    <row r="407" spans="1:49" ht="15">
      <c r="A407" s="65"/>
      <c r="B407" s="14"/>
      <c r="C407" s="18" t="s">
        <v>132</v>
      </c>
      <c r="D407" s="272" t="str">
        <f t="shared" si="38"/>
        <v/>
      </c>
      <c r="E407" s="273"/>
      <c r="F407" s="273"/>
      <c r="G407" s="273"/>
      <c r="H407" s="273"/>
      <c r="I407" s="273"/>
      <c r="J407" s="274"/>
      <c r="K407" s="160"/>
      <c r="L407" s="160"/>
      <c r="M407" s="160"/>
      <c r="N407" s="160"/>
      <c r="O407" s="160"/>
      <c r="P407" s="160"/>
      <c r="Q407" s="160"/>
      <c r="R407" s="160"/>
      <c r="S407" s="160"/>
      <c r="T407" s="160"/>
      <c r="U407" s="160"/>
      <c r="V407" s="160"/>
      <c r="W407" s="160"/>
      <c r="X407" s="160"/>
      <c r="Y407" s="160"/>
      <c r="Z407" s="160"/>
      <c r="AA407" s="160"/>
      <c r="AB407" s="160"/>
      <c r="AC407" s="160"/>
      <c r="AD407" s="160"/>
      <c r="AH407" s="181">
        <f t="shared" si="39"/>
        <v>0</v>
      </c>
      <c r="AI407">
        <f t="shared" si="40"/>
        <v>0</v>
      </c>
      <c r="AJ407">
        <f t="shared" si="41"/>
        <v>0</v>
      </c>
      <c r="AK407">
        <f t="shared" si="42"/>
        <v>0</v>
      </c>
      <c r="AL407" s="181">
        <f t="shared" si="43"/>
        <v>0</v>
      </c>
      <c r="AM407">
        <f t="shared" si="44"/>
        <v>0</v>
      </c>
      <c r="AN407">
        <f t="shared" si="45"/>
        <v>0</v>
      </c>
      <c r="AO407">
        <f t="shared" si="46"/>
        <v>0</v>
      </c>
      <c r="AP407" s="181">
        <f t="shared" si="47"/>
        <v>0</v>
      </c>
      <c r="AQ407">
        <f t="shared" si="48"/>
        <v>0</v>
      </c>
      <c r="AR407">
        <f t="shared" si="49"/>
        <v>0</v>
      </c>
      <c r="AS407">
        <f t="shared" si="50"/>
        <v>0</v>
      </c>
      <c r="AT407" s="181">
        <f t="shared" si="51"/>
        <v>0</v>
      </c>
      <c r="AU407">
        <f t="shared" si="52"/>
        <v>0</v>
      </c>
      <c r="AV407">
        <f t="shared" si="53"/>
        <v>0</v>
      </c>
      <c r="AW407">
        <f t="shared" si="54"/>
        <v>0</v>
      </c>
    </row>
    <row r="408" spans="1:49" ht="15">
      <c r="A408" s="65"/>
      <c r="B408" s="14"/>
      <c r="C408" s="18" t="s">
        <v>133</v>
      </c>
      <c r="D408" s="272" t="str">
        <f t="shared" si="38"/>
        <v/>
      </c>
      <c r="E408" s="273"/>
      <c r="F408" s="273"/>
      <c r="G408" s="273"/>
      <c r="H408" s="273"/>
      <c r="I408" s="273"/>
      <c r="J408" s="274"/>
      <c r="K408" s="160"/>
      <c r="L408" s="160"/>
      <c r="M408" s="160"/>
      <c r="N408" s="160"/>
      <c r="O408" s="160"/>
      <c r="P408" s="160"/>
      <c r="Q408" s="160"/>
      <c r="R408" s="160"/>
      <c r="S408" s="160"/>
      <c r="T408" s="160"/>
      <c r="U408" s="160"/>
      <c r="V408" s="160"/>
      <c r="W408" s="160"/>
      <c r="X408" s="160"/>
      <c r="Y408" s="160"/>
      <c r="Z408" s="160"/>
      <c r="AA408" s="160"/>
      <c r="AB408" s="160"/>
      <c r="AC408" s="160"/>
      <c r="AD408" s="160"/>
      <c r="AH408" s="181">
        <f t="shared" si="39"/>
        <v>0</v>
      </c>
      <c r="AI408">
        <f t="shared" si="40"/>
        <v>0</v>
      </c>
      <c r="AJ408">
        <f t="shared" si="41"/>
        <v>0</v>
      </c>
      <c r="AK408">
        <f t="shared" si="42"/>
        <v>0</v>
      </c>
      <c r="AL408" s="181">
        <f t="shared" si="43"/>
        <v>0</v>
      </c>
      <c r="AM408">
        <f t="shared" si="44"/>
        <v>0</v>
      </c>
      <c r="AN408">
        <f t="shared" si="45"/>
        <v>0</v>
      </c>
      <c r="AO408">
        <f t="shared" si="46"/>
        <v>0</v>
      </c>
      <c r="AP408" s="181">
        <f t="shared" si="47"/>
        <v>0</v>
      </c>
      <c r="AQ408">
        <f t="shared" si="48"/>
        <v>0</v>
      </c>
      <c r="AR408">
        <f t="shared" si="49"/>
        <v>0</v>
      </c>
      <c r="AS408">
        <f t="shared" si="50"/>
        <v>0</v>
      </c>
      <c r="AT408" s="181">
        <f t="shared" si="51"/>
        <v>0</v>
      </c>
      <c r="AU408">
        <f t="shared" si="52"/>
        <v>0</v>
      </c>
      <c r="AV408">
        <f t="shared" si="53"/>
        <v>0</v>
      </c>
      <c r="AW408">
        <f t="shared" si="54"/>
        <v>0</v>
      </c>
    </row>
    <row r="409" spans="1:49" ht="15">
      <c r="A409" s="65"/>
      <c r="B409" s="14"/>
      <c r="C409" s="18" t="s">
        <v>134</v>
      </c>
      <c r="D409" s="272" t="str">
        <f t="shared" si="38"/>
        <v/>
      </c>
      <c r="E409" s="273"/>
      <c r="F409" s="273"/>
      <c r="G409" s="273"/>
      <c r="H409" s="273"/>
      <c r="I409" s="273"/>
      <c r="J409" s="274"/>
      <c r="K409" s="160"/>
      <c r="L409" s="160"/>
      <c r="M409" s="160"/>
      <c r="N409" s="160"/>
      <c r="O409" s="160"/>
      <c r="P409" s="160"/>
      <c r="Q409" s="160"/>
      <c r="R409" s="160"/>
      <c r="S409" s="160"/>
      <c r="T409" s="160"/>
      <c r="U409" s="160"/>
      <c r="V409" s="160"/>
      <c r="W409" s="160"/>
      <c r="X409" s="160"/>
      <c r="Y409" s="160"/>
      <c r="Z409" s="160"/>
      <c r="AA409" s="160"/>
      <c r="AB409" s="160"/>
      <c r="AC409" s="160"/>
      <c r="AD409" s="160"/>
      <c r="AH409" s="181">
        <f t="shared" si="39"/>
        <v>0</v>
      </c>
      <c r="AI409">
        <f t="shared" si="40"/>
        <v>0</v>
      </c>
      <c r="AJ409">
        <f t="shared" si="41"/>
        <v>0</v>
      </c>
      <c r="AK409">
        <f t="shared" si="42"/>
        <v>0</v>
      </c>
      <c r="AL409" s="181">
        <f t="shared" si="43"/>
        <v>0</v>
      </c>
      <c r="AM409">
        <f t="shared" si="44"/>
        <v>0</v>
      </c>
      <c r="AN409">
        <f t="shared" si="45"/>
        <v>0</v>
      </c>
      <c r="AO409">
        <f t="shared" si="46"/>
        <v>0</v>
      </c>
      <c r="AP409" s="181">
        <f t="shared" si="47"/>
        <v>0</v>
      </c>
      <c r="AQ409">
        <f t="shared" si="48"/>
        <v>0</v>
      </c>
      <c r="AR409">
        <f t="shared" si="49"/>
        <v>0</v>
      </c>
      <c r="AS409">
        <f t="shared" si="50"/>
        <v>0</v>
      </c>
      <c r="AT409" s="181">
        <f t="shared" si="51"/>
        <v>0</v>
      </c>
      <c r="AU409">
        <f t="shared" si="52"/>
        <v>0</v>
      </c>
      <c r="AV409">
        <f t="shared" si="53"/>
        <v>0</v>
      </c>
      <c r="AW409">
        <f t="shared" si="54"/>
        <v>0</v>
      </c>
    </row>
    <row r="410" spans="1:49" ht="15">
      <c r="A410" s="65"/>
      <c r="B410" s="14"/>
      <c r="C410" s="18" t="s">
        <v>135</v>
      </c>
      <c r="D410" s="272" t="str">
        <f t="shared" si="38"/>
        <v/>
      </c>
      <c r="E410" s="273"/>
      <c r="F410" s="273"/>
      <c r="G410" s="273"/>
      <c r="H410" s="273"/>
      <c r="I410" s="273"/>
      <c r="J410" s="274"/>
      <c r="K410" s="160"/>
      <c r="L410" s="160"/>
      <c r="M410" s="160"/>
      <c r="N410" s="160"/>
      <c r="O410" s="160"/>
      <c r="P410" s="160"/>
      <c r="Q410" s="160"/>
      <c r="R410" s="160"/>
      <c r="S410" s="160"/>
      <c r="T410" s="160"/>
      <c r="U410" s="160"/>
      <c r="V410" s="160"/>
      <c r="W410" s="160"/>
      <c r="X410" s="160"/>
      <c r="Y410" s="160"/>
      <c r="Z410" s="160"/>
      <c r="AA410" s="160"/>
      <c r="AB410" s="160"/>
      <c r="AC410" s="160"/>
      <c r="AD410" s="160"/>
      <c r="AH410" s="181">
        <f t="shared" si="39"/>
        <v>0</v>
      </c>
      <c r="AI410">
        <f t="shared" si="40"/>
        <v>0</v>
      </c>
      <c r="AJ410">
        <f t="shared" si="41"/>
        <v>0</v>
      </c>
      <c r="AK410">
        <f t="shared" si="42"/>
        <v>0</v>
      </c>
      <c r="AL410" s="181">
        <f t="shared" si="43"/>
        <v>0</v>
      </c>
      <c r="AM410">
        <f t="shared" si="44"/>
        <v>0</v>
      </c>
      <c r="AN410">
        <f t="shared" si="45"/>
        <v>0</v>
      </c>
      <c r="AO410">
        <f t="shared" si="46"/>
        <v>0</v>
      </c>
      <c r="AP410" s="181">
        <f t="shared" si="47"/>
        <v>0</v>
      </c>
      <c r="AQ410">
        <f t="shared" si="48"/>
        <v>0</v>
      </c>
      <c r="AR410">
        <f t="shared" si="49"/>
        <v>0</v>
      </c>
      <c r="AS410">
        <f t="shared" si="50"/>
        <v>0</v>
      </c>
      <c r="AT410" s="181">
        <f t="shared" si="51"/>
        <v>0</v>
      </c>
      <c r="AU410">
        <f t="shared" si="52"/>
        <v>0</v>
      </c>
      <c r="AV410">
        <f t="shared" si="53"/>
        <v>0</v>
      </c>
      <c r="AW410">
        <f t="shared" si="54"/>
        <v>0</v>
      </c>
    </row>
    <row r="411" spans="1:49" ht="15">
      <c r="A411" s="65"/>
      <c r="B411" s="14"/>
      <c r="C411" s="18" t="s">
        <v>136</v>
      </c>
      <c r="D411" s="272" t="str">
        <f t="shared" si="38"/>
        <v/>
      </c>
      <c r="E411" s="273"/>
      <c r="F411" s="273"/>
      <c r="G411" s="273"/>
      <c r="H411" s="273"/>
      <c r="I411" s="273"/>
      <c r="J411" s="274"/>
      <c r="K411" s="160"/>
      <c r="L411" s="160"/>
      <c r="M411" s="160"/>
      <c r="N411" s="160"/>
      <c r="O411" s="160"/>
      <c r="P411" s="160"/>
      <c r="Q411" s="160"/>
      <c r="R411" s="160"/>
      <c r="S411" s="160"/>
      <c r="T411" s="160"/>
      <c r="U411" s="160"/>
      <c r="V411" s="160"/>
      <c r="W411" s="160"/>
      <c r="X411" s="160"/>
      <c r="Y411" s="160"/>
      <c r="Z411" s="160"/>
      <c r="AA411" s="160"/>
      <c r="AB411" s="160"/>
      <c r="AC411" s="160"/>
      <c r="AD411" s="160"/>
      <c r="AH411" s="181">
        <f t="shared" si="39"/>
        <v>0</v>
      </c>
      <c r="AI411">
        <f t="shared" si="40"/>
        <v>0</v>
      </c>
      <c r="AJ411">
        <f t="shared" si="41"/>
        <v>0</v>
      </c>
      <c r="AK411">
        <f t="shared" si="42"/>
        <v>0</v>
      </c>
      <c r="AL411" s="181">
        <f t="shared" si="43"/>
        <v>0</v>
      </c>
      <c r="AM411">
        <f t="shared" si="44"/>
        <v>0</v>
      </c>
      <c r="AN411">
        <f t="shared" si="45"/>
        <v>0</v>
      </c>
      <c r="AO411">
        <f t="shared" si="46"/>
        <v>0</v>
      </c>
      <c r="AP411" s="181">
        <f t="shared" si="47"/>
        <v>0</v>
      </c>
      <c r="AQ411">
        <f t="shared" si="48"/>
        <v>0</v>
      </c>
      <c r="AR411">
        <f t="shared" si="49"/>
        <v>0</v>
      </c>
      <c r="AS411">
        <f t="shared" si="50"/>
        <v>0</v>
      </c>
      <c r="AT411" s="181">
        <f t="shared" si="51"/>
        <v>0</v>
      </c>
      <c r="AU411">
        <f t="shared" si="52"/>
        <v>0</v>
      </c>
      <c r="AV411">
        <f t="shared" si="53"/>
        <v>0</v>
      </c>
      <c r="AW411">
        <f t="shared" si="54"/>
        <v>0</v>
      </c>
    </row>
    <row r="412" spans="1:49" ht="15">
      <c r="A412" s="65"/>
      <c r="B412" s="14"/>
      <c r="C412" s="18" t="s">
        <v>137</v>
      </c>
      <c r="D412" s="272" t="str">
        <f t="shared" si="38"/>
        <v/>
      </c>
      <c r="E412" s="273"/>
      <c r="F412" s="273"/>
      <c r="G412" s="273"/>
      <c r="H412" s="273"/>
      <c r="I412" s="273"/>
      <c r="J412" s="274"/>
      <c r="K412" s="160"/>
      <c r="L412" s="160"/>
      <c r="M412" s="160"/>
      <c r="N412" s="160"/>
      <c r="O412" s="160"/>
      <c r="P412" s="160"/>
      <c r="Q412" s="160"/>
      <c r="R412" s="160"/>
      <c r="S412" s="160"/>
      <c r="T412" s="160"/>
      <c r="U412" s="160"/>
      <c r="V412" s="160"/>
      <c r="W412" s="160"/>
      <c r="X412" s="160"/>
      <c r="Y412" s="160"/>
      <c r="Z412" s="160"/>
      <c r="AA412" s="160"/>
      <c r="AB412" s="160"/>
      <c r="AC412" s="160"/>
      <c r="AD412" s="160"/>
      <c r="AH412" s="181">
        <f t="shared" si="39"/>
        <v>0</v>
      </c>
      <c r="AI412">
        <f t="shared" si="40"/>
        <v>0</v>
      </c>
      <c r="AJ412">
        <f t="shared" si="41"/>
        <v>0</v>
      </c>
      <c r="AK412">
        <f t="shared" si="42"/>
        <v>0</v>
      </c>
      <c r="AL412" s="181">
        <f t="shared" si="43"/>
        <v>0</v>
      </c>
      <c r="AM412">
        <f t="shared" si="44"/>
        <v>0</v>
      </c>
      <c r="AN412">
        <f t="shared" si="45"/>
        <v>0</v>
      </c>
      <c r="AO412">
        <f t="shared" si="46"/>
        <v>0</v>
      </c>
      <c r="AP412" s="181">
        <f t="shared" si="47"/>
        <v>0</v>
      </c>
      <c r="AQ412">
        <f t="shared" si="48"/>
        <v>0</v>
      </c>
      <c r="AR412">
        <f t="shared" si="49"/>
        <v>0</v>
      </c>
      <c r="AS412">
        <f t="shared" si="50"/>
        <v>0</v>
      </c>
      <c r="AT412" s="181">
        <f t="shared" si="51"/>
        <v>0</v>
      </c>
      <c r="AU412">
        <f t="shared" si="52"/>
        <v>0</v>
      </c>
      <c r="AV412">
        <f t="shared" si="53"/>
        <v>0</v>
      </c>
      <c r="AW412">
        <f t="shared" si="54"/>
        <v>0</v>
      </c>
    </row>
    <row r="413" spans="1:49" ht="15">
      <c r="A413" s="65"/>
      <c r="B413" s="14"/>
      <c r="C413" s="18" t="s">
        <v>138</v>
      </c>
      <c r="D413" s="272" t="str">
        <f t="shared" si="38"/>
        <v/>
      </c>
      <c r="E413" s="273"/>
      <c r="F413" s="273"/>
      <c r="G413" s="273"/>
      <c r="H413" s="273"/>
      <c r="I413" s="273"/>
      <c r="J413" s="274"/>
      <c r="K413" s="160"/>
      <c r="L413" s="160"/>
      <c r="M413" s="160"/>
      <c r="N413" s="160"/>
      <c r="O413" s="160"/>
      <c r="P413" s="160"/>
      <c r="Q413" s="160"/>
      <c r="R413" s="160"/>
      <c r="S413" s="160"/>
      <c r="T413" s="160"/>
      <c r="U413" s="160"/>
      <c r="V413" s="160"/>
      <c r="W413" s="160"/>
      <c r="X413" s="160"/>
      <c r="Y413" s="160"/>
      <c r="Z413" s="160"/>
      <c r="AA413" s="160"/>
      <c r="AB413" s="160"/>
      <c r="AC413" s="160"/>
      <c r="AD413" s="160"/>
      <c r="AH413" s="181">
        <f t="shared" si="39"/>
        <v>0</v>
      </c>
      <c r="AI413">
        <f t="shared" si="40"/>
        <v>0</v>
      </c>
      <c r="AJ413">
        <f t="shared" si="41"/>
        <v>0</v>
      </c>
      <c r="AK413">
        <f t="shared" si="42"/>
        <v>0</v>
      </c>
      <c r="AL413" s="181">
        <f t="shared" si="43"/>
        <v>0</v>
      </c>
      <c r="AM413">
        <f t="shared" si="44"/>
        <v>0</v>
      </c>
      <c r="AN413">
        <f t="shared" si="45"/>
        <v>0</v>
      </c>
      <c r="AO413">
        <f t="shared" si="46"/>
        <v>0</v>
      </c>
      <c r="AP413" s="181">
        <f t="shared" si="47"/>
        <v>0</v>
      </c>
      <c r="AQ413">
        <f t="shared" si="48"/>
        <v>0</v>
      </c>
      <c r="AR413">
        <f t="shared" si="49"/>
        <v>0</v>
      </c>
      <c r="AS413">
        <f t="shared" si="50"/>
        <v>0</v>
      </c>
      <c r="AT413" s="181">
        <f t="shared" si="51"/>
        <v>0</v>
      </c>
      <c r="AU413">
        <f t="shared" si="52"/>
        <v>0</v>
      </c>
      <c r="AV413">
        <f t="shared" si="53"/>
        <v>0</v>
      </c>
      <c r="AW413">
        <f t="shared" si="54"/>
        <v>0</v>
      </c>
    </row>
    <row r="414" spans="1:49" ht="15">
      <c r="A414" s="65"/>
      <c r="B414" s="14"/>
      <c r="C414" s="18" t="s">
        <v>139</v>
      </c>
      <c r="D414" s="272" t="str">
        <f t="shared" si="38"/>
        <v/>
      </c>
      <c r="E414" s="273"/>
      <c r="F414" s="273"/>
      <c r="G414" s="273"/>
      <c r="H414" s="273"/>
      <c r="I414" s="273"/>
      <c r="J414" s="274"/>
      <c r="K414" s="160"/>
      <c r="L414" s="160"/>
      <c r="M414" s="160"/>
      <c r="N414" s="160"/>
      <c r="O414" s="160"/>
      <c r="P414" s="160"/>
      <c r="Q414" s="160"/>
      <c r="R414" s="160"/>
      <c r="S414" s="160"/>
      <c r="T414" s="160"/>
      <c r="U414" s="160"/>
      <c r="V414" s="160"/>
      <c r="W414" s="160"/>
      <c r="X414" s="160"/>
      <c r="Y414" s="160"/>
      <c r="Z414" s="160"/>
      <c r="AA414" s="160"/>
      <c r="AB414" s="160"/>
      <c r="AC414" s="160"/>
      <c r="AD414" s="160"/>
      <c r="AH414" s="181">
        <f t="shared" si="39"/>
        <v>0</v>
      </c>
      <c r="AI414">
        <f t="shared" si="40"/>
        <v>0</v>
      </c>
      <c r="AJ414">
        <f t="shared" si="41"/>
        <v>0</v>
      </c>
      <c r="AK414">
        <f t="shared" si="42"/>
        <v>0</v>
      </c>
      <c r="AL414" s="181">
        <f t="shared" si="43"/>
        <v>0</v>
      </c>
      <c r="AM414">
        <f t="shared" si="44"/>
        <v>0</v>
      </c>
      <c r="AN414">
        <f t="shared" si="45"/>
        <v>0</v>
      </c>
      <c r="AO414">
        <f t="shared" si="46"/>
        <v>0</v>
      </c>
      <c r="AP414" s="181">
        <f t="shared" si="47"/>
        <v>0</v>
      </c>
      <c r="AQ414">
        <f t="shared" si="48"/>
        <v>0</v>
      </c>
      <c r="AR414">
        <f t="shared" si="49"/>
        <v>0</v>
      </c>
      <c r="AS414">
        <f t="shared" si="50"/>
        <v>0</v>
      </c>
      <c r="AT414" s="181">
        <f t="shared" si="51"/>
        <v>0</v>
      </c>
      <c r="AU414">
        <f t="shared" si="52"/>
        <v>0</v>
      </c>
      <c r="AV414">
        <f t="shared" si="53"/>
        <v>0</v>
      </c>
      <c r="AW414">
        <f t="shared" si="54"/>
        <v>0</v>
      </c>
    </row>
    <row r="415" spans="1:49" ht="15">
      <c r="A415" s="65"/>
      <c r="B415" s="14"/>
      <c r="C415" s="18" t="s">
        <v>140</v>
      </c>
      <c r="D415" s="272" t="str">
        <f t="shared" si="38"/>
        <v/>
      </c>
      <c r="E415" s="273"/>
      <c r="F415" s="273"/>
      <c r="G415" s="273"/>
      <c r="H415" s="273"/>
      <c r="I415" s="273"/>
      <c r="J415" s="274"/>
      <c r="K415" s="160"/>
      <c r="L415" s="160"/>
      <c r="M415" s="160"/>
      <c r="N415" s="160"/>
      <c r="O415" s="160"/>
      <c r="P415" s="160"/>
      <c r="Q415" s="160"/>
      <c r="R415" s="160"/>
      <c r="S415" s="160"/>
      <c r="T415" s="160"/>
      <c r="U415" s="160"/>
      <c r="V415" s="160"/>
      <c r="W415" s="160"/>
      <c r="X415" s="160"/>
      <c r="Y415" s="160"/>
      <c r="Z415" s="160"/>
      <c r="AA415" s="160"/>
      <c r="AB415" s="160"/>
      <c r="AC415" s="160"/>
      <c r="AD415" s="160"/>
      <c r="AH415" s="181">
        <f t="shared" si="39"/>
        <v>0</v>
      </c>
      <c r="AI415">
        <f t="shared" si="40"/>
        <v>0</v>
      </c>
      <c r="AJ415">
        <f t="shared" si="41"/>
        <v>0</v>
      </c>
      <c r="AK415">
        <f t="shared" si="42"/>
        <v>0</v>
      </c>
      <c r="AL415" s="181">
        <f t="shared" si="43"/>
        <v>0</v>
      </c>
      <c r="AM415">
        <f t="shared" si="44"/>
        <v>0</v>
      </c>
      <c r="AN415">
        <f t="shared" si="45"/>
        <v>0</v>
      </c>
      <c r="AO415">
        <f t="shared" si="46"/>
        <v>0</v>
      </c>
      <c r="AP415" s="181">
        <f t="shared" si="47"/>
        <v>0</v>
      </c>
      <c r="AQ415">
        <f t="shared" si="48"/>
        <v>0</v>
      </c>
      <c r="AR415">
        <f t="shared" si="49"/>
        <v>0</v>
      </c>
      <c r="AS415">
        <f t="shared" si="50"/>
        <v>0</v>
      </c>
      <c r="AT415" s="181">
        <f t="shared" si="51"/>
        <v>0</v>
      </c>
      <c r="AU415">
        <f t="shared" si="52"/>
        <v>0</v>
      </c>
      <c r="AV415">
        <f t="shared" si="53"/>
        <v>0</v>
      </c>
      <c r="AW415">
        <f t="shared" si="54"/>
        <v>0</v>
      </c>
    </row>
    <row r="416" spans="1:49" ht="15">
      <c r="A416" s="65"/>
      <c r="B416" s="14"/>
      <c r="C416" s="18" t="s">
        <v>141</v>
      </c>
      <c r="D416" s="272" t="str">
        <f t="shared" si="38"/>
        <v/>
      </c>
      <c r="E416" s="273"/>
      <c r="F416" s="273"/>
      <c r="G416" s="273"/>
      <c r="H416" s="273"/>
      <c r="I416" s="273"/>
      <c r="J416" s="274"/>
      <c r="K416" s="160"/>
      <c r="L416" s="160"/>
      <c r="M416" s="160"/>
      <c r="N416" s="160"/>
      <c r="O416" s="160"/>
      <c r="P416" s="160"/>
      <c r="Q416" s="160"/>
      <c r="R416" s="160"/>
      <c r="S416" s="160"/>
      <c r="T416" s="160"/>
      <c r="U416" s="160"/>
      <c r="V416" s="160"/>
      <c r="W416" s="160"/>
      <c r="X416" s="160"/>
      <c r="Y416" s="160"/>
      <c r="Z416" s="160"/>
      <c r="AA416" s="160"/>
      <c r="AB416" s="160"/>
      <c r="AC416" s="160"/>
      <c r="AD416" s="160"/>
      <c r="AH416" s="181">
        <f t="shared" si="39"/>
        <v>0</v>
      </c>
      <c r="AI416">
        <f t="shared" si="40"/>
        <v>0</v>
      </c>
      <c r="AJ416">
        <f t="shared" si="41"/>
        <v>0</v>
      </c>
      <c r="AK416">
        <f t="shared" si="42"/>
        <v>0</v>
      </c>
      <c r="AL416" s="181">
        <f t="shared" si="43"/>
        <v>0</v>
      </c>
      <c r="AM416">
        <f t="shared" si="44"/>
        <v>0</v>
      </c>
      <c r="AN416">
        <f t="shared" si="45"/>
        <v>0</v>
      </c>
      <c r="AO416">
        <f t="shared" si="46"/>
        <v>0</v>
      </c>
      <c r="AP416" s="181">
        <f t="shared" si="47"/>
        <v>0</v>
      </c>
      <c r="AQ416">
        <f t="shared" si="48"/>
        <v>0</v>
      </c>
      <c r="AR416">
        <f t="shared" si="49"/>
        <v>0</v>
      </c>
      <c r="AS416">
        <f t="shared" si="50"/>
        <v>0</v>
      </c>
      <c r="AT416" s="181">
        <f t="shared" si="51"/>
        <v>0</v>
      </c>
      <c r="AU416">
        <f t="shared" si="52"/>
        <v>0</v>
      </c>
      <c r="AV416">
        <f t="shared" si="53"/>
        <v>0</v>
      </c>
      <c r="AW416">
        <f t="shared" si="54"/>
        <v>0</v>
      </c>
    </row>
    <row r="417" spans="1:49" ht="15">
      <c r="A417" s="65"/>
      <c r="B417" s="14"/>
      <c r="C417" s="18" t="s">
        <v>142</v>
      </c>
      <c r="D417" s="272" t="str">
        <f t="shared" si="38"/>
        <v/>
      </c>
      <c r="E417" s="273"/>
      <c r="F417" s="273"/>
      <c r="G417" s="273"/>
      <c r="H417" s="273"/>
      <c r="I417" s="273"/>
      <c r="J417" s="274"/>
      <c r="K417" s="160"/>
      <c r="L417" s="160"/>
      <c r="M417" s="160"/>
      <c r="N417" s="160"/>
      <c r="O417" s="160"/>
      <c r="P417" s="160"/>
      <c r="Q417" s="160"/>
      <c r="R417" s="160"/>
      <c r="S417" s="160"/>
      <c r="T417" s="160"/>
      <c r="U417" s="160"/>
      <c r="V417" s="160"/>
      <c r="W417" s="160"/>
      <c r="X417" s="160"/>
      <c r="Y417" s="160"/>
      <c r="Z417" s="160"/>
      <c r="AA417" s="160"/>
      <c r="AB417" s="160"/>
      <c r="AC417" s="160"/>
      <c r="AD417" s="160"/>
      <c r="AH417" s="181">
        <f t="shared" si="39"/>
        <v>0</v>
      </c>
      <c r="AI417">
        <f t="shared" si="40"/>
        <v>0</v>
      </c>
      <c r="AJ417">
        <f t="shared" si="41"/>
        <v>0</v>
      </c>
      <c r="AK417">
        <f t="shared" si="42"/>
        <v>0</v>
      </c>
      <c r="AL417" s="181">
        <f t="shared" si="43"/>
        <v>0</v>
      </c>
      <c r="AM417">
        <f t="shared" si="44"/>
        <v>0</v>
      </c>
      <c r="AN417">
        <f t="shared" si="45"/>
        <v>0</v>
      </c>
      <c r="AO417">
        <f t="shared" si="46"/>
        <v>0</v>
      </c>
      <c r="AP417" s="181">
        <f t="shared" si="47"/>
        <v>0</v>
      </c>
      <c r="AQ417">
        <f t="shared" si="48"/>
        <v>0</v>
      </c>
      <c r="AR417">
        <f t="shared" si="49"/>
        <v>0</v>
      </c>
      <c r="AS417">
        <f t="shared" si="50"/>
        <v>0</v>
      </c>
      <c r="AT417" s="181">
        <f t="shared" si="51"/>
        <v>0</v>
      </c>
      <c r="AU417">
        <f t="shared" si="52"/>
        <v>0</v>
      </c>
      <c r="AV417">
        <f t="shared" si="53"/>
        <v>0</v>
      </c>
      <c r="AW417">
        <f t="shared" si="54"/>
        <v>0</v>
      </c>
    </row>
    <row r="418" spans="1:49" ht="15">
      <c r="A418" s="65"/>
      <c r="B418" s="14"/>
      <c r="C418" s="18" t="s">
        <v>143</v>
      </c>
      <c r="D418" s="272" t="str">
        <f t="shared" si="38"/>
        <v/>
      </c>
      <c r="E418" s="273"/>
      <c r="F418" s="273"/>
      <c r="G418" s="273"/>
      <c r="H418" s="273"/>
      <c r="I418" s="273"/>
      <c r="J418" s="274"/>
      <c r="K418" s="160"/>
      <c r="L418" s="160"/>
      <c r="M418" s="160"/>
      <c r="N418" s="160"/>
      <c r="O418" s="160"/>
      <c r="P418" s="160"/>
      <c r="Q418" s="160"/>
      <c r="R418" s="160"/>
      <c r="S418" s="160"/>
      <c r="T418" s="160"/>
      <c r="U418" s="160"/>
      <c r="V418" s="160"/>
      <c r="W418" s="160"/>
      <c r="X418" s="160"/>
      <c r="Y418" s="160"/>
      <c r="Z418" s="160"/>
      <c r="AA418" s="160"/>
      <c r="AB418" s="160"/>
      <c r="AC418" s="160"/>
      <c r="AD418" s="160"/>
      <c r="AH418" s="181">
        <f t="shared" si="39"/>
        <v>0</v>
      </c>
      <c r="AI418">
        <f t="shared" si="40"/>
        <v>0</v>
      </c>
      <c r="AJ418">
        <f t="shared" si="41"/>
        <v>0</v>
      </c>
      <c r="AK418">
        <f t="shared" si="42"/>
        <v>0</v>
      </c>
      <c r="AL418" s="181">
        <f t="shared" si="43"/>
        <v>0</v>
      </c>
      <c r="AM418">
        <f t="shared" si="44"/>
        <v>0</v>
      </c>
      <c r="AN418">
        <f t="shared" si="45"/>
        <v>0</v>
      </c>
      <c r="AO418">
        <f t="shared" si="46"/>
        <v>0</v>
      </c>
      <c r="AP418" s="181">
        <f t="shared" si="47"/>
        <v>0</v>
      </c>
      <c r="AQ418">
        <f t="shared" si="48"/>
        <v>0</v>
      </c>
      <c r="AR418">
        <f t="shared" si="49"/>
        <v>0</v>
      </c>
      <c r="AS418">
        <f t="shared" si="50"/>
        <v>0</v>
      </c>
      <c r="AT418" s="181">
        <f t="shared" si="51"/>
        <v>0</v>
      </c>
      <c r="AU418">
        <f t="shared" si="52"/>
        <v>0</v>
      </c>
      <c r="AV418">
        <f t="shared" si="53"/>
        <v>0</v>
      </c>
      <c r="AW418">
        <f t="shared" si="54"/>
        <v>0</v>
      </c>
    </row>
    <row r="419" spans="1:49" ht="15">
      <c r="A419" s="65"/>
      <c r="B419" s="14"/>
      <c r="C419" s="18" t="s">
        <v>144</v>
      </c>
      <c r="D419" s="272" t="str">
        <f t="shared" si="38"/>
        <v/>
      </c>
      <c r="E419" s="273"/>
      <c r="F419" s="273"/>
      <c r="G419" s="273"/>
      <c r="H419" s="273"/>
      <c r="I419" s="273"/>
      <c r="J419" s="274"/>
      <c r="K419" s="160"/>
      <c r="L419" s="160"/>
      <c r="M419" s="160"/>
      <c r="N419" s="160"/>
      <c r="O419" s="160"/>
      <c r="P419" s="160"/>
      <c r="Q419" s="160"/>
      <c r="R419" s="160"/>
      <c r="S419" s="160"/>
      <c r="T419" s="160"/>
      <c r="U419" s="160"/>
      <c r="V419" s="160"/>
      <c r="W419" s="160"/>
      <c r="X419" s="160"/>
      <c r="Y419" s="160"/>
      <c r="Z419" s="160"/>
      <c r="AA419" s="160"/>
      <c r="AB419" s="160"/>
      <c r="AC419" s="160"/>
      <c r="AD419" s="160"/>
      <c r="AH419" s="181">
        <f t="shared" si="39"/>
        <v>0</v>
      </c>
      <c r="AI419">
        <f t="shared" si="40"/>
        <v>0</v>
      </c>
      <c r="AJ419">
        <f t="shared" si="41"/>
        <v>0</v>
      </c>
      <c r="AK419">
        <f t="shared" si="42"/>
        <v>0</v>
      </c>
      <c r="AL419" s="181">
        <f t="shared" si="43"/>
        <v>0</v>
      </c>
      <c r="AM419">
        <f t="shared" si="44"/>
        <v>0</v>
      </c>
      <c r="AN419">
        <f t="shared" si="45"/>
        <v>0</v>
      </c>
      <c r="AO419">
        <f t="shared" si="46"/>
        <v>0</v>
      </c>
      <c r="AP419" s="181">
        <f t="shared" si="47"/>
        <v>0</v>
      </c>
      <c r="AQ419">
        <f t="shared" si="48"/>
        <v>0</v>
      </c>
      <c r="AR419">
        <f t="shared" si="49"/>
        <v>0</v>
      </c>
      <c r="AS419">
        <f t="shared" si="50"/>
        <v>0</v>
      </c>
      <c r="AT419" s="181">
        <f t="shared" si="51"/>
        <v>0</v>
      </c>
      <c r="AU419">
        <f t="shared" si="52"/>
        <v>0</v>
      </c>
      <c r="AV419">
        <f t="shared" si="53"/>
        <v>0</v>
      </c>
      <c r="AW419">
        <f t="shared" si="54"/>
        <v>0</v>
      </c>
    </row>
    <row r="420" spans="1:49" ht="15">
      <c r="A420" s="65"/>
      <c r="B420" s="14"/>
      <c r="C420" s="18" t="s">
        <v>145</v>
      </c>
      <c r="D420" s="272" t="str">
        <f t="shared" si="38"/>
        <v/>
      </c>
      <c r="E420" s="273"/>
      <c r="F420" s="273"/>
      <c r="G420" s="273"/>
      <c r="H420" s="273"/>
      <c r="I420" s="273"/>
      <c r="J420" s="274"/>
      <c r="K420" s="160"/>
      <c r="L420" s="160"/>
      <c r="M420" s="160"/>
      <c r="N420" s="160"/>
      <c r="O420" s="160"/>
      <c r="P420" s="160"/>
      <c r="Q420" s="160"/>
      <c r="R420" s="160"/>
      <c r="S420" s="160"/>
      <c r="T420" s="160"/>
      <c r="U420" s="160"/>
      <c r="V420" s="160"/>
      <c r="W420" s="160"/>
      <c r="X420" s="160"/>
      <c r="Y420" s="160"/>
      <c r="Z420" s="160"/>
      <c r="AA420" s="160"/>
      <c r="AB420" s="160"/>
      <c r="AC420" s="160"/>
      <c r="AD420" s="160"/>
      <c r="AH420" s="181">
        <f t="shared" si="39"/>
        <v>0</v>
      </c>
      <c r="AI420">
        <f t="shared" si="40"/>
        <v>0</v>
      </c>
      <c r="AJ420">
        <f t="shared" si="41"/>
        <v>0</v>
      </c>
      <c r="AK420">
        <f t="shared" si="42"/>
        <v>0</v>
      </c>
      <c r="AL420" s="181">
        <f t="shared" si="43"/>
        <v>0</v>
      </c>
      <c r="AM420">
        <f t="shared" si="44"/>
        <v>0</v>
      </c>
      <c r="AN420">
        <f t="shared" si="45"/>
        <v>0</v>
      </c>
      <c r="AO420">
        <f t="shared" si="46"/>
        <v>0</v>
      </c>
      <c r="AP420" s="181">
        <f t="shared" si="47"/>
        <v>0</v>
      </c>
      <c r="AQ420">
        <f t="shared" si="48"/>
        <v>0</v>
      </c>
      <c r="AR420">
        <f t="shared" si="49"/>
        <v>0</v>
      </c>
      <c r="AS420">
        <f t="shared" si="50"/>
        <v>0</v>
      </c>
      <c r="AT420" s="181">
        <f t="shared" si="51"/>
        <v>0</v>
      </c>
      <c r="AU420">
        <f t="shared" si="52"/>
        <v>0</v>
      </c>
      <c r="AV420">
        <f t="shared" si="53"/>
        <v>0</v>
      </c>
      <c r="AW420">
        <f t="shared" si="54"/>
        <v>0</v>
      </c>
    </row>
    <row r="421" spans="1:49" ht="15">
      <c r="A421" s="65"/>
      <c r="B421" s="14"/>
      <c r="C421" s="18" t="s">
        <v>146</v>
      </c>
      <c r="D421" s="272" t="str">
        <f t="shared" si="38"/>
        <v/>
      </c>
      <c r="E421" s="273"/>
      <c r="F421" s="273"/>
      <c r="G421" s="273"/>
      <c r="H421" s="273"/>
      <c r="I421" s="273"/>
      <c r="J421" s="274"/>
      <c r="K421" s="160"/>
      <c r="L421" s="160"/>
      <c r="M421" s="160"/>
      <c r="N421" s="160"/>
      <c r="O421" s="160"/>
      <c r="P421" s="160"/>
      <c r="Q421" s="160"/>
      <c r="R421" s="160"/>
      <c r="S421" s="160"/>
      <c r="T421" s="160"/>
      <c r="U421" s="160"/>
      <c r="V421" s="160"/>
      <c r="W421" s="160"/>
      <c r="X421" s="160"/>
      <c r="Y421" s="160"/>
      <c r="Z421" s="160"/>
      <c r="AA421" s="160"/>
      <c r="AB421" s="160"/>
      <c r="AC421" s="160"/>
      <c r="AD421" s="160"/>
      <c r="AH421" s="181">
        <f t="shared" si="39"/>
        <v>0</v>
      </c>
      <c r="AI421">
        <f t="shared" si="40"/>
        <v>0</v>
      </c>
      <c r="AJ421">
        <f t="shared" si="41"/>
        <v>0</v>
      </c>
      <c r="AK421">
        <f t="shared" si="42"/>
        <v>0</v>
      </c>
      <c r="AL421" s="181">
        <f t="shared" si="43"/>
        <v>0</v>
      </c>
      <c r="AM421">
        <f t="shared" si="44"/>
        <v>0</v>
      </c>
      <c r="AN421">
        <f t="shared" si="45"/>
        <v>0</v>
      </c>
      <c r="AO421">
        <f t="shared" si="46"/>
        <v>0</v>
      </c>
      <c r="AP421" s="181">
        <f t="shared" si="47"/>
        <v>0</v>
      </c>
      <c r="AQ421">
        <f t="shared" si="48"/>
        <v>0</v>
      </c>
      <c r="AR421">
        <f t="shared" si="49"/>
        <v>0</v>
      </c>
      <c r="AS421">
        <f t="shared" si="50"/>
        <v>0</v>
      </c>
      <c r="AT421" s="181">
        <f t="shared" si="51"/>
        <v>0</v>
      </c>
      <c r="AU421">
        <f t="shared" si="52"/>
        <v>0</v>
      </c>
      <c r="AV421">
        <f t="shared" si="53"/>
        <v>0</v>
      </c>
      <c r="AW421">
        <f t="shared" si="54"/>
        <v>0</v>
      </c>
    </row>
    <row r="422" spans="1:49" ht="15">
      <c r="A422" s="65"/>
      <c r="B422" s="14"/>
      <c r="C422" s="18" t="s">
        <v>147</v>
      </c>
      <c r="D422" s="272" t="str">
        <f t="shared" ref="D422:D445" si="55">IF($D128="","",$D128)</f>
        <v/>
      </c>
      <c r="E422" s="273"/>
      <c r="F422" s="273"/>
      <c r="G422" s="273"/>
      <c r="H422" s="273"/>
      <c r="I422" s="273"/>
      <c r="J422" s="274"/>
      <c r="K422" s="160"/>
      <c r="L422" s="160"/>
      <c r="M422" s="160"/>
      <c r="N422" s="160"/>
      <c r="O422" s="160"/>
      <c r="P422" s="160"/>
      <c r="Q422" s="160"/>
      <c r="R422" s="160"/>
      <c r="S422" s="160"/>
      <c r="T422" s="160"/>
      <c r="U422" s="160"/>
      <c r="V422" s="160"/>
      <c r="W422" s="160"/>
      <c r="X422" s="160"/>
      <c r="Y422" s="160"/>
      <c r="Z422" s="160"/>
      <c r="AA422" s="160"/>
      <c r="AB422" s="160"/>
      <c r="AC422" s="160"/>
      <c r="AD422" s="160"/>
      <c r="AH422" s="181">
        <f t="shared" si="39"/>
        <v>0</v>
      </c>
      <c r="AI422">
        <f t="shared" si="40"/>
        <v>0</v>
      </c>
      <c r="AJ422">
        <f t="shared" si="41"/>
        <v>0</v>
      </c>
      <c r="AK422">
        <f t="shared" si="42"/>
        <v>0</v>
      </c>
      <c r="AL422" s="181">
        <f t="shared" si="43"/>
        <v>0</v>
      </c>
      <c r="AM422">
        <f t="shared" si="44"/>
        <v>0</v>
      </c>
      <c r="AN422">
        <f t="shared" si="45"/>
        <v>0</v>
      </c>
      <c r="AO422">
        <f t="shared" si="46"/>
        <v>0</v>
      </c>
      <c r="AP422" s="181">
        <f t="shared" si="47"/>
        <v>0</v>
      </c>
      <c r="AQ422">
        <f t="shared" si="48"/>
        <v>0</v>
      </c>
      <c r="AR422">
        <f t="shared" si="49"/>
        <v>0</v>
      </c>
      <c r="AS422">
        <f t="shared" si="50"/>
        <v>0</v>
      </c>
      <c r="AT422" s="181">
        <f t="shared" si="51"/>
        <v>0</v>
      </c>
      <c r="AU422">
        <f t="shared" si="52"/>
        <v>0</v>
      </c>
      <c r="AV422">
        <f t="shared" si="53"/>
        <v>0</v>
      </c>
      <c r="AW422">
        <f t="shared" si="54"/>
        <v>0</v>
      </c>
    </row>
    <row r="423" spans="1:49" ht="15">
      <c r="A423" s="65"/>
      <c r="B423" s="14"/>
      <c r="C423" s="18" t="s">
        <v>148</v>
      </c>
      <c r="D423" s="272" t="str">
        <f t="shared" si="55"/>
        <v/>
      </c>
      <c r="E423" s="273"/>
      <c r="F423" s="273"/>
      <c r="G423" s="273"/>
      <c r="H423" s="273"/>
      <c r="I423" s="273"/>
      <c r="J423" s="274"/>
      <c r="K423" s="160"/>
      <c r="L423" s="160"/>
      <c r="M423" s="160"/>
      <c r="N423" s="160"/>
      <c r="O423" s="160"/>
      <c r="P423" s="160"/>
      <c r="Q423" s="160"/>
      <c r="R423" s="160"/>
      <c r="S423" s="160"/>
      <c r="T423" s="160"/>
      <c r="U423" s="160"/>
      <c r="V423" s="160"/>
      <c r="W423" s="160"/>
      <c r="X423" s="160"/>
      <c r="Y423" s="160"/>
      <c r="Z423" s="160"/>
      <c r="AA423" s="160"/>
      <c r="AB423" s="160"/>
      <c r="AC423" s="160"/>
      <c r="AD423" s="160"/>
      <c r="AH423" s="181">
        <f t="shared" si="39"/>
        <v>0</v>
      </c>
      <c r="AI423">
        <f t="shared" si="40"/>
        <v>0</v>
      </c>
      <c r="AJ423">
        <f t="shared" si="41"/>
        <v>0</v>
      </c>
      <c r="AK423">
        <f t="shared" si="42"/>
        <v>0</v>
      </c>
      <c r="AL423" s="181">
        <f t="shared" si="43"/>
        <v>0</v>
      </c>
      <c r="AM423">
        <f t="shared" si="44"/>
        <v>0</v>
      </c>
      <c r="AN423">
        <f t="shared" si="45"/>
        <v>0</v>
      </c>
      <c r="AO423">
        <f t="shared" si="46"/>
        <v>0</v>
      </c>
      <c r="AP423" s="181">
        <f t="shared" si="47"/>
        <v>0</v>
      </c>
      <c r="AQ423">
        <f t="shared" si="48"/>
        <v>0</v>
      </c>
      <c r="AR423">
        <f t="shared" si="49"/>
        <v>0</v>
      </c>
      <c r="AS423">
        <f t="shared" si="50"/>
        <v>0</v>
      </c>
      <c r="AT423" s="181">
        <f t="shared" si="51"/>
        <v>0</v>
      </c>
      <c r="AU423">
        <f t="shared" si="52"/>
        <v>0</v>
      </c>
      <c r="AV423">
        <f t="shared" si="53"/>
        <v>0</v>
      </c>
      <c r="AW423">
        <f t="shared" si="54"/>
        <v>0</v>
      </c>
    </row>
    <row r="424" spans="1:49" ht="15">
      <c r="A424" s="65"/>
      <c r="B424" s="14"/>
      <c r="C424" s="18" t="s">
        <v>149</v>
      </c>
      <c r="D424" s="272" t="str">
        <f t="shared" si="55"/>
        <v/>
      </c>
      <c r="E424" s="273"/>
      <c r="F424" s="273"/>
      <c r="G424" s="273"/>
      <c r="H424" s="273"/>
      <c r="I424" s="273"/>
      <c r="J424" s="274"/>
      <c r="K424" s="160"/>
      <c r="L424" s="160"/>
      <c r="M424" s="160"/>
      <c r="N424" s="160"/>
      <c r="O424" s="160"/>
      <c r="P424" s="160"/>
      <c r="Q424" s="160"/>
      <c r="R424" s="160"/>
      <c r="S424" s="160"/>
      <c r="T424" s="160"/>
      <c r="U424" s="160"/>
      <c r="V424" s="160"/>
      <c r="W424" s="160"/>
      <c r="X424" s="160"/>
      <c r="Y424" s="160"/>
      <c r="Z424" s="160"/>
      <c r="AA424" s="160"/>
      <c r="AB424" s="160"/>
      <c r="AC424" s="160"/>
      <c r="AD424" s="160"/>
      <c r="AH424" s="181">
        <f t="shared" si="39"/>
        <v>0</v>
      </c>
      <c r="AI424">
        <f t="shared" si="40"/>
        <v>0</v>
      </c>
      <c r="AJ424">
        <f t="shared" si="41"/>
        <v>0</v>
      </c>
      <c r="AK424">
        <f t="shared" si="42"/>
        <v>0</v>
      </c>
      <c r="AL424" s="181">
        <f t="shared" si="43"/>
        <v>0</v>
      </c>
      <c r="AM424">
        <f t="shared" si="44"/>
        <v>0</v>
      </c>
      <c r="AN424">
        <f t="shared" si="45"/>
        <v>0</v>
      </c>
      <c r="AO424">
        <f t="shared" si="46"/>
        <v>0</v>
      </c>
      <c r="AP424" s="181">
        <f t="shared" si="47"/>
        <v>0</v>
      </c>
      <c r="AQ424">
        <f t="shared" si="48"/>
        <v>0</v>
      </c>
      <c r="AR424">
        <f t="shared" si="49"/>
        <v>0</v>
      </c>
      <c r="AS424">
        <f t="shared" si="50"/>
        <v>0</v>
      </c>
      <c r="AT424" s="181">
        <f t="shared" si="51"/>
        <v>0</v>
      </c>
      <c r="AU424">
        <f t="shared" si="52"/>
        <v>0</v>
      </c>
      <c r="AV424">
        <f t="shared" si="53"/>
        <v>0</v>
      </c>
      <c r="AW424">
        <f t="shared" si="54"/>
        <v>0</v>
      </c>
    </row>
    <row r="425" spans="1:49" ht="15">
      <c r="A425" s="65"/>
      <c r="B425" s="14"/>
      <c r="C425" s="17" t="s">
        <v>150</v>
      </c>
      <c r="D425" s="272" t="str">
        <f t="shared" si="55"/>
        <v/>
      </c>
      <c r="E425" s="273"/>
      <c r="F425" s="273"/>
      <c r="G425" s="273"/>
      <c r="H425" s="273"/>
      <c r="I425" s="273"/>
      <c r="J425" s="274"/>
      <c r="K425" s="160"/>
      <c r="L425" s="160"/>
      <c r="M425" s="160"/>
      <c r="N425" s="160"/>
      <c r="O425" s="160"/>
      <c r="P425" s="160"/>
      <c r="Q425" s="160"/>
      <c r="R425" s="160"/>
      <c r="S425" s="160"/>
      <c r="T425" s="160"/>
      <c r="U425" s="160"/>
      <c r="V425" s="160"/>
      <c r="W425" s="160"/>
      <c r="X425" s="160"/>
      <c r="Y425" s="160"/>
      <c r="Z425" s="160"/>
      <c r="AA425" s="160"/>
      <c r="AB425" s="160"/>
      <c r="AC425" s="160"/>
      <c r="AD425" s="160"/>
      <c r="AH425" s="181">
        <f t="shared" si="39"/>
        <v>0</v>
      </c>
      <c r="AI425">
        <f t="shared" si="40"/>
        <v>0</v>
      </c>
      <c r="AJ425">
        <f t="shared" si="41"/>
        <v>0</v>
      </c>
      <c r="AK425">
        <f t="shared" si="42"/>
        <v>0</v>
      </c>
      <c r="AL425" s="181">
        <f t="shared" si="43"/>
        <v>0</v>
      </c>
      <c r="AM425">
        <f t="shared" si="44"/>
        <v>0</v>
      </c>
      <c r="AN425">
        <f t="shared" si="45"/>
        <v>0</v>
      </c>
      <c r="AO425">
        <f t="shared" si="46"/>
        <v>0</v>
      </c>
      <c r="AP425" s="181">
        <f t="shared" si="47"/>
        <v>0</v>
      </c>
      <c r="AQ425">
        <f t="shared" si="48"/>
        <v>0</v>
      </c>
      <c r="AR425">
        <f t="shared" si="49"/>
        <v>0</v>
      </c>
      <c r="AS425">
        <f t="shared" si="50"/>
        <v>0</v>
      </c>
      <c r="AT425" s="181">
        <f t="shared" si="51"/>
        <v>0</v>
      </c>
      <c r="AU425">
        <f t="shared" si="52"/>
        <v>0</v>
      </c>
      <c r="AV425">
        <f t="shared" si="53"/>
        <v>0</v>
      </c>
      <c r="AW425">
        <f t="shared" si="54"/>
        <v>0</v>
      </c>
    </row>
    <row r="426" spans="1:49" ht="15">
      <c r="A426" s="65"/>
      <c r="B426" s="14"/>
      <c r="C426" s="17" t="s">
        <v>151</v>
      </c>
      <c r="D426" s="272" t="str">
        <f t="shared" si="55"/>
        <v/>
      </c>
      <c r="E426" s="273"/>
      <c r="F426" s="273"/>
      <c r="G426" s="273"/>
      <c r="H426" s="273"/>
      <c r="I426" s="273"/>
      <c r="J426" s="274"/>
      <c r="K426" s="160"/>
      <c r="L426" s="160"/>
      <c r="M426" s="160"/>
      <c r="N426" s="160"/>
      <c r="O426" s="160"/>
      <c r="P426" s="160"/>
      <c r="Q426" s="160"/>
      <c r="R426" s="160"/>
      <c r="S426" s="160"/>
      <c r="T426" s="160"/>
      <c r="U426" s="160"/>
      <c r="V426" s="160"/>
      <c r="W426" s="160"/>
      <c r="X426" s="160"/>
      <c r="Y426" s="160"/>
      <c r="Z426" s="160"/>
      <c r="AA426" s="160"/>
      <c r="AB426" s="160"/>
      <c r="AC426" s="160"/>
      <c r="AD426" s="160"/>
      <c r="AH426" s="181">
        <f t="shared" si="39"/>
        <v>0</v>
      </c>
      <c r="AI426">
        <f t="shared" si="40"/>
        <v>0</v>
      </c>
      <c r="AJ426">
        <f t="shared" si="41"/>
        <v>0</v>
      </c>
      <c r="AK426">
        <f t="shared" si="42"/>
        <v>0</v>
      </c>
      <c r="AL426" s="181">
        <f t="shared" si="43"/>
        <v>0</v>
      </c>
      <c r="AM426">
        <f t="shared" si="44"/>
        <v>0</v>
      </c>
      <c r="AN426">
        <f t="shared" si="45"/>
        <v>0</v>
      </c>
      <c r="AO426">
        <f t="shared" si="46"/>
        <v>0</v>
      </c>
      <c r="AP426" s="181">
        <f t="shared" si="47"/>
        <v>0</v>
      </c>
      <c r="AQ426">
        <f t="shared" si="48"/>
        <v>0</v>
      </c>
      <c r="AR426">
        <f t="shared" si="49"/>
        <v>0</v>
      </c>
      <c r="AS426">
        <f t="shared" si="50"/>
        <v>0</v>
      </c>
      <c r="AT426" s="181">
        <f t="shared" si="51"/>
        <v>0</v>
      </c>
      <c r="AU426">
        <f t="shared" si="52"/>
        <v>0</v>
      </c>
      <c r="AV426">
        <f t="shared" si="53"/>
        <v>0</v>
      </c>
      <c r="AW426">
        <f t="shared" si="54"/>
        <v>0</v>
      </c>
    </row>
    <row r="427" spans="1:49" ht="15">
      <c r="A427" s="65"/>
      <c r="B427" s="14"/>
      <c r="C427" s="17" t="s">
        <v>152</v>
      </c>
      <c r="D427" s="272" t="str">
        <f t="shared" si="55"/>
        <v/>
      </c>
      <c r="E427" s="273"/>
      <c r="F427" s="273"/>
      <c r="G427" s="273"/>
      <c r="H427" s="273"/>
      <c r="I427" s="273"/>
      <c r="J427" s="274"/>
      <c r="K427" s="160"/>
      <c r="L427" s="160"/>
      <c r="M427" s="160"/>
      <c r="N427" s="160"/>
      <c r="O427" s="160"/>
      <c r="P427" s="160"/>
      <c r="Q427" s="160"/>
      <c r="R427" s="160"/>
      <c r="S427" s="160"/>
      <c r="T427" s="160"/>
      <c r="U427" s="160"/>
      <c r="V427" s="160"/>
      <c r="W427" s="160"/>
      <c r="X427" s="160"/>
      <c r="Y427" s="160"/>
      <c r="Z427" s="160"/>
      <c r="AA427" s="160"/>
      <c r="AB427" s="160"/>
      <c r="AC427" s="160"/>
      <c r="AD427" s="160"/>
      <c r="AH427" s="181">
        <f t="shared" si="39"/>
        <v>0</v>
      </c>
      <c r="AI427">
        <f t="shared" si="40"/>
        <v>0</v>
      </c>
      <c r="AJ427">
        <f t="shared" si="41"/>
        <v>0</v>
      </c>
      <c r="AK427">
        <f t="shared" si="42"/>
        <v>0</v>
      </c>
      <c r="AL427" s="181">
        <f t="shared" si="43"/>
        <v>0</v>
      </c>
      <c r="AM427">
        <f t="shared" si="44"/>
        <v>0</v>
      </c>
      <c r="AN427">
        <f t="shared" si="45"/>
        <v>0</v>
      </c>
      <c r="AO427">
        <f t="shared" si="46"/>
        <v>0</v>
      </c>
      <c r="AP427" s="181">
        <f t="shared" si="47"/>
        <v>0</v>
      </c>
      <c r="AQ427">
        <f t="shared" si="48"/>
        <v>0</v>
      </c>
      <c r="AR427">
        <f t="shared" si="49"/>
        <v>0</v>
      </c>
      <c r="AS427">
        <f t="shared" si="50"/>
        <v>0</v>
      </c>
      <c r="AT427" s="181">
        <f t="shared" si="51"/>
        <v>0</v>
      </c>
      <c r="AU427">
        <f t="shared" si="52"/>
        <v>0</v>
      </c>
      <c r="AV427">
        <f t="shared" si="53"/>
        <v>0</v>
      </c>
      <c r="AW427">
        <f t="shared" si="54"/>
        <v>0</v>
      </c>
    </row>
    <row r="428" spans="1:49" ht="15">
      <c r="A428" s="65"/>
      <c r="B428" s="14"/>
      <c r="C428" s="17" t="s">
        <v>153</v>
      </c>
      <c r="D428" s="272" t="str">
        <f t="shared" si="55"/>
        <v/>
      </c>
      <c r="E428" s="273"/>
      <c r="F428" s="273"/>
      <c r="G428" s="273"/>
      <c r="H428" s="273"/>
      <c r="I428" s="273"/>
      <c r="J428" s="274"/>
      <c r="K428" s="160"/>
      <c r="L428" s="160"/>
      <c r="M428" s="160"/>
      <c r="N428" s="160"/>
      <c r="O428" s="160"/>
      <c r="P428" s="160"/>
      <c r="Q428" s="160"/>
      <c r="R428" s="160"/>
      <c r="S428" s="160"/>
      <c r="T428" s="160"/>
      <c r="U428" s="160"/>
      <c r="V428" s="160"/>
      <c r="W428" s="160"/>
      <c r="X428" s="160"/>
      <c r="Y428" s="160"/>
      <c r="Z428" s="160"/>
      <c r="AA428" s="160"/>
      <c r="AB428" s="160"/>
      <c r="AC428" s="160"/>
      <c r="AD428" s="160"/>
      <c r="AH428" s="181">
        <f t="shared" si="39"/>
        <v>0</v>
      </c>
      <c r="AI428">
        <f t="shared" si="40"/>
        <v>0</v>
      </c>
      <c r="AJ428">
        <f t="shared" si="41"/>
        <v>0</v>
      </c>
      <c r="AK428">
        <f t="shared" si="42"/>
        <v>0</v>
      </c>
      <c r="AL428" s="181">
        <f t="shared" si="43"/>
        <v>0</v>
      </c>
      <c r="AM428">
        <f t="shared" si="44"/>
        <v>0</v>
      </c>
      <c r="AN428">
        <f t="shared" si="45"/>
        <v>0</v>
      </c>
      <c r="AO428">
        <f t="shared" si="46"/>
        <v>0</v>
      </c>
      <c r="AP428" s="181">
        <f t="shared" si="47"/>
        <v>0</v>
      </c>
      <c r="AQ428">
        <f t="shared" si="48"/>
        <v>0</v>
      </c>
      <c r="AR428">
        <f t="shared" si="49"/>
        <v>0</v>
      </c>
      <c r="AS428">
        <f t="shared" si="50"/>
        <v>0</v>
      </c>
      <c r="AT428" s="181">
        <f t="shared" si="51"/>
        <v>0</v>
      </c>
      <c r="AU428">
        <f t="shared" si="52"/>
        <v>0</v>
      </c>
      <c r="AV428">
        <f t="shared" si="53"/>
        <v>0</v>
      </c>
      <c r="AW428">
        <f t="shared" si="54"/>
        <v>0</v>
      </c>
    </row>
    <row r="429" spans="1:49" ht="15">
      <c r="A429" s="65"/>
      <c r="B429" s="14"/>
      <c r="C429" s="17" t="s">
        <v>154</v>
      </c>
      <c r="D429" s="272" t="str">
        <f t="shared" si="55"/>
        <v/>
      </c>
      <c r="E429" s="273"/>
      <c r="F429" s="273"/>
      <c r="G429" s="273"/>
      <c r="H429" s="273"/>
      <c r="I429" s="273"/>
      <c r="J429" s="274"/>
      <c r="K429" s="160"/>
      <c r="L429" s="160"/>
      <c r="M429" s="160"/>
      <c r="N429" s="160"/>
      <c r="O429" s="160"/>
      <c r="P429" s="160"/>
      <c r="Q429" s="160"/>
      <c r="R429" s="160"/>
      <c r="S429" s="160"/>
      <c r="T429" s="160"/>
      <c r="U429" s="160"/>
      <c r="V429" s="160"/>
      <c r="W429" s="160"/>
      <c r="X429" s="160"/>
      <c r="Y429" s="160"/>
      <c r="Z429" s="160"/>
      <c r="AA429" s="160"/>
      <c r="AB429" s="160"/>
      <c r="AC429" s="160"/>
      <c r="AD429" s="160"/>
      <c r="AH429" s="181">
        <f t="shared" si="39"/>
        <v>0</v>
      </c>
      <c r="AI429">
        <f t="shared" si="40"/>
        <v>0</v>
      </c>
      <c r="AJ429">
        <f t="shared" si="41"/>
        <v>0</v>
      </c>
      <c r="AK429">
        <f t="shared" si="42"/>
        <v>0</v>
      </c>
      <c r="AL429" s="181">
        <f t="shared" si="43"/>
        <v>0</v>
      </c>
      <c r="AM429">
        <f t="shared" si="44"/>
        <v>0</v>
      </c>
      <c r="AN429">
        <f t="shared" si="45"/>
        <v>0</v>
      </c>
      <c r="AO429">
        <f t="shared" si="46"/>
        <v>0</v>
      </c>
      <c r="AP429" s="181">
        <f t="shared" si="47"/>
        <v>0</v>
      </c>
      <c r="AQ429">
        <f t="shared" si="48"/>
        <v>0</v>
      </c>
      <c r="AR429">
        <f t="shared" si="49"/>
        <v>0</v>
      </c>
      <c r="AS429">
        <f t="shared" si="50"/>
        <v>0</v>
      </c>
      <c r="AT429" s="181">
        <f t="shared" si="51"/>
        <v>0</v>
      </c>
      <c r="AU429">
        <f t="shared" si="52"/>
        <v>0</v>
      </c>
      <c r="AV429">
        <f t="shared" si="53"/>
        <v>0</v>
      </c>
      <c r="AW429">
        <f t="shared" si="54"/>
        <v>0</v>
      </c>
    </row>
    <row r="430" spans="1:49" ht="15">
      <c r="A430" s="65"/>
      <c r="B430" s="14"/>
      <c r="C430" s="17" t="s">
        <v>155</v>
      </c>
      <c r="D430" s="272" t="str">
        <f t="shared" si="55"/>
        <v/>
      </c>
      <c r="E430" s="273"/>
      <c r="F430" s="273"/>
      <c r="G430" s="273"/>
      <c r="H430" s="273"/>
      <c r="I430" s="273"/>
      <c r="J430" s="274"/>
      <c r="K430" s="160"/>
      <c r="L430" s="160"/>
      <c r="M430" s="160"/>
      <c r="N430" s="160"/>
      <c r="O430" s="160"/>
      <c r="P430" s="160"/>
      <c r="Q430" s="160"/>
      <c r="R430" s="160"/>
      <c r="S430" s="160"/>
      <c r="T430" s="160"/>
      <c r="U430" s="160"/>
      <c r="V430" s="160"/>
      <c r="W430" s="160"/>
      <c r="X430" s="160"/>
      <c r="Y430" s="160"/>
      <c r="Z430" s="160"/>
      <c r="AA430" s="160"/>
      <c r="AB430" s="160"/>
      <c r="AC430" s="160"/>
      <c r="AD430" s="160"/>
      <c r="AH430" s="181">
        <f t="shared" si="39"/>
        <v>0</v>
      </c>
      <c r="AI430">
        <f t="shared" si="40"/>
        <v>0</v>
      </c>
      <c r="AJ430">
        <f t="shared" si="41"/>
        <v>0</v>
      </c>
      <c r="AK430">
        <f t="shared" si="42"/>
        <v>0</v>
      </c>
      <c r="AL430" s="181">
        <f t="shared" si="43"/>
        <v>0</v>
      </c>
      <c r="AM430">
        <f t="shared" si="44"/>
        <v>0</v>
      </c>
      <c r="AN430">
        <f t="shared" si="45"/>
        <v>0</v>
      </c>
      <c r="AO430">
        <f t="shared" si="46"/>
        <v>0</v>
      </c>
      <c r="AP430" s="181">
        <f t="shared" si="47"/>
        <v>0</v>
      </c>
      <c r="AQ430">
        <f t="shared" si="48"/>
        <v>0</v>
      </c>
      <c r="AR430">
        <f t="shared" si="49"/>
        <v>0</v>
      </c>
      <c r="AS430">
        <f t="shared" si="50"/>
        <v>0</v>
      </c>
      <c r="AT430" s="181">
        <f t="shared" si="51"/>
        <v>0</v>
      </c>
      <c r="AU430">
        <f t="shared" si="52"/>
        <v>0</v>
      </c>
      <c r="AV430">
        <f t="shared" si="53"/>
        <v>0</v>
      </c>
      <c r="AW430">
        <f t="shared" si="54"/>
        <v>0</v>
      </c>
    </row>
    <row r="431" spans="1:49" ht="15">
      <c r="A431" s="65"/>
      <c r="B431" s="14"/>
      <c r="C431" s="17" t="s">
        <v>156</v>
      </c>
      <c r="D431" s="272" t="str">
        <f t="shared" si="55"/>
        <v/>
      </c>
      <c r="E431" s="273"/>
      <c r="F431" s="273"/>
      <c r="G431" s="273"/>
      <c r="H431" s="273"/>
      <c r="I431" s="273"/>
      <c r="J431" s="274"/>
      <c r="K431" s="160"/>
      <c r="L431" s="160"/>
      <c r="M431" s="160"/>
      <c r="N431" s="160"/>
      <c r="O431" s="160"/>
      <c r="P431" s="160"/>
      <c r="Q431" s="160"/>
      <c r="R431" s="160"/>
      <c r="S431" s="160"/>
      <c r="T431" s="160"/>
      <c r="U431" s="160"/>
      <c r="V431" s="160"/>
      <c r="W431" s="160"/>
      <c r="X431" s="160"/>
      <c r="Y431" s="160"/>
      <c r="Z431" s="160"/>
      <c r="AA431" s="160"/>
      <c r="AB431" s="160"/>
      <c r="AC431" s="160"/>
      <c r="AD431" s="160"/>
      <c r="AH431" s="181">
        <f t="shared" si="39"/>
        <v>0</v>
      </c>
      <c r="AI431">
        <f t="shared" si="40"/>
        <v>0</v>
      </c>
      <c r="AJ431">
        <f t="shared" si="41"/>
        <v>0</v>
      </c>
      <c r="AK431">
        <f t="shared" si="42"/>
        <v>0</v>
      </c>
      <c r="AL431" s="181">
        <f t="shared" si="43"/>
        <v>0</v>
      </c>
      <c r="AM431">
        <f t="shared" si="44"/>
        <v>0</v>
      </c>
      <c r="AN431">
        <f t="shared" si="45"/>
        <v>0</v>
      </c>
      <c r="AO431">
        <f t="shared" si="46"/>
        <v>0</v>
      </c>
      <c r="AP431" s="181">
        <f t="shared" si="47"/>
        <v>0</v>
      </c>
      <c r="AQ431">
        <f t="shared" si="48"/>
        <v>0</v>
      </c>
      <c r="AR431">
        <f t="shared" si="49"/>
        <v>0</v>
      </c>
      <c r="AS431">
        <f t="shared" si="50"/>
        <v>0</v>
      </c>
      <c r="AT431" s="181">
        <f t="shared" si="51"/>
        <v>0</v>
      </c>
      <c r="AU431">
        <f t="shared" si="52"/>
        <v>0</v>
      </c>
      <c r="AV431">
        <f t="shared" si="53"/>
        <v>0</v>
      </c>
      <c r="AW431">
        <f t="shared" si="54"/>
        <v>0</v>
      </c>
    </row>
    <row r="432" spans="1:49" ht="15">
      <c r="A432" s="65"/>
      <c r="B432" s="14"/>
      <c r="C432" s="17" t="s">
        <v>157</v>
      </c>
      <c r="D432" s="272" t="str">
        <f t="shared" si="55"/>
        <v/>
      </c>
      <c r="E432" s="273"/>
      <c r="F432" s="273"/>
      <c r="G432" s="273"/>
      <c r="H432" s="273"/>
      <c r="I432" s="273"/>
      <c r="J432" s="274"/>
      <c r="K432" s="160"/>
      <c r="L432" s="160"/>
      <c r="M432" s="160"/>
      <c r="N432" s="160"/>
      <c r="O432" s="160"/>
      <c r="P432" s="160"/>
      <c r="Q432" s="160"/>
      <c r="R432" s="160"/>
      <c r="S432" s="160"/>
      <c r="T432" s="160"/>
      <c r="U432" s="160"/>
      <c r="V432" s="160"/>
      <c r="W432" s="160"/>
      <c r="X432" s="160"/>
      <c r="Y432" s="160"/>
      <c r="Z432" s="160"/>
      <c r="AA432" s="160"/>
      <c r="AB432" s="160"/>
      <c r="AC432" s="160"/>
      <c r="AD432" s="160"/>
      <c r="AH432" s="181">
        <f t="shared" si="39"/>
        <v>0</v>
      </c>
      <c r="AI432">
        <f t="shared" si="40"/>
        <v>0</v>
      </c>
      <c r="AJ432">
        <f t="shared" si="41"/>
        <v>0</v>
      </c>
      <c r="AK432">
        <f t="shared" si="42"/>
        <v>0</v>
      </c>
      <c r="AL432" s="181">
        <f t="shared" si="43"/>
        <v>0</v>
      </c>
      <c r="AM432">
        <f t="shared" si="44"/>
        <v>0</v>
      </c>
      <c r="AN432">
        <f t="shared" si="45"/>
        <v>0</v>
      </c>
      <c r="AO432">
        <f t="shared" si="46"/>
        <v>0</v>
      </c>
      <c r="AP432" s="181">
        <f t="shared" si="47"/>
        <v>0</v>
      </c>
      <c r="AQ432">
        <f t="shared" si="48"/>
        <v>0</v>
      </c>
      <c r="AR432">
        <f t="shared" si="49"/>
        <v>0</v>
      </c>
      <c r="AS432">
        <f t="shared" si="50"/>
        <v>0</v>
      </c>
      <c r="AT432" s="181">
        <f t="shared" si="51"/>
        <v>0</v>
      </c>
      <c r="AU432">
        <f t="shared" si="52"/>
        <v>0</v>
      </c>
      <c r="AV432">
        <f t="shared" si="53"/>
        <v>0</v>
      </c>
      <c r="AW432">
        <f t="shared" si="54"/>
        <v>0</v>
      </c>
    </row>
    <row r="433" spans="1:49" ht="15">
      <c r="A433" s="65"/>
      <c r="B433" s="14"/>
      <c r="C433" s="17" t="s">
        <v>158</v>
      </c>
      <c r="D433" s="272" t="str">
        <f t="shared" si="55"/>
        <v/>
      </c>
      <c r="E433" s="273"/>
      <c r="F433" s="273"/>
      <c r="G433" s="273"/>
      <c r="H433" s="273"/>
      <c r="I433" s="273"/>
      <c r="J433" s="274"/>
      <c r="K433" s="160"/>
      <c r="L433" s="160"/>
      <c r="M433" s="160"/>
      <c r="N433" s="160"/>
      <c r="O433" s="160"/>
      <c r="P433" s="160"/>
      <c r="Q433" s="160"/>
      <c r="R433" s="160"/>
      <c r="S433" s="160"/>
      <c r="T433" s="160"/>
      <c r="U433" s="160"/>
      <c r="V433" s="160"/>
      <c r="W433" s="160"/>
      <c r="X433" s="160"/>
      <c r="Y433" s="160"/>
      <c r="Z433" s="160"/>
      <c r="AA433" s="160"/>
      <c r="AB433" s="160"/>
      <c r="AC433" s="160"/>
      <c r="AD433" s="160"/>
      <c r="AH433" s="181">
        <f t="shared" si="39"/>
        <v>0</v>
      </c>
      <c r="AI433">
        <f t="shared" si="40"/>
        <v>0</v>
      </c>
      <c r="AJ433">
        <f t="shared" si="41"/>
        <v>0</v>
      </c>
      <c r="AK433">
        <f t="shared" si="42"/>
        <v>0</v>
      </c>
      <c r="AL433" s="181">
        <f t="shared" si="43"/>
        <v>0</v>
      </c>
      <c r="AM433">
        <f t="shared" si="44"/>
        <v>0</v>
      </c>
      <c r="AN433">
        <f t="shared" si="45"/>
        <v>0</v>
      </c>
      <c r="AO433">
        <f t="shared" si="46"/>
        <v>0</v>
      </c>
      <c r="AP433" s="181">
        <f t="shared" si="47"/>
        <v>0</v>
      </c>
      <c r="AQ433">
        <f t="shared" si="48"/>
        <v>0</v>
      </c>
      <c r="AR433">
        <f t="shared" si="49"/>
        <v>0</v>
      </c>
      <c r="AS433">
        <f t="shared" si="50"/>
        <v>0</v>
      </c>
      <c r="AT433" s="181">
        <f t="shared" si="51"/>
        <v>0</v>
      </c>
      <c r="AU433">
        <f t="shared" si="52"/>
        <v>0</v>
      </c>
      <c r="AV433">
        <f t="shared" si="53"/>
        <v>0</v>
      </c>
      <c r="AW433">
        <f t="shared" si="54"/>
        <v>0</v>
      </c>
    </row>
    <row r="434" spans="1:49" ht="15">
      <c r="A434" s="65"/>
      <c r="B434" s="14"/>
      <c r="C434" s="17" t="s">
        <v>159</v>
      </c>
      <c r="D434" s="272" t="str">
        <f t="shared" si="55"/>
        <v/>
      </c>
      <c r="E434" s="273"/>
      <c r="F434" s="273"/>
      <c r="G434" s="273"/>
      <c r="H434" s="273"/>
      <c r="I434" s="273"/>
      <c r="J434" s="274"/>
      <c r="K434" s="160"/>
      <c r="L434" s="160"/>
      <c r="M434" s="160"/>
      <c r="N434" s="160"/>
      <c r="O434" s="160"/>
      <c r="P434" s="160"/>
      <c r="Q434" s="160"/>
      <c r="R434" s="160"/>
      <c r="S434" s="160"/>
      <c r="T434" s="160"/>
      <c r="U434" s="160"/>
      <c r="V434" s="160"/>
      <c r="W434" s="160"/>
      <c r="X434" s="160"/>
      <c r="Y434" s="160"/>
      <c r="Z434" s="160"/>
      <c r="AA434" s="160"/>
      <c r="AB434" s="160"/>
      <c r="AC434" s="160"/>
      <c r="AD434" s="160"/>
      <c r="AH434" s="181">
        <f t="shared" si="39"/>
        <v>0</v>
      </c>
      <c r="AI434">
        <f t="shared" si="40"/>
        <v>0</v>
      </c>
      <c r="AJ434">
        <f t="shared" si="41"/>
        <v>0</v>
      </c>
      <c r="AK434">
        <f t="shared" si="42"/>
        <v>0</v>
      </c>
      <c r="AL434" s="181">
        <f t="shared" si="43"/>
        <v>0</v>
      </c>
      <c r="AM434">
        <f t="shared" si="44"/>
        <v>0</v>
      </c>
      <c r="AN434">
        <f t="shared" si="45"/>
        <v>0</v>
      </c>
      <c r="AO434">
        <f t="shared" si="46"/>
        <v>0</v>
      </c>
      <c r="AP434" s="181">
        <f t="shared" si="47"/>
        <v>0</v>
      </c>
      <c r="AQ434">
        <f t="shared" si="48"/>
        <v>0</v>
      </c>
      <c r="AR434">
        <f t="shared" si="49"/>
        <v>0</v>
      </c>
      <c r="AS434">
        <f t="shared" si="50"/>
        <v>0</v>
      </c>
      <c r="AT434" s="181">
        <f t="shared" si="51"/>
        <v>0</v>
      </c>
      <c r="AU434">
        <f t="shared" si="52"/>
        <v>0</v>
      </c>
      <c r="AV434">
        <f t="shared" si="53"/>
        <v>0</v>
      </c>
      <c r="AW434">
        <f t="shared" si="54"/>
        <v>0</v>
      </c>
    </row>
    <row r="435" spans="1:49" ht="15">
      <c r="A435" s="65"/>
      <c r="B435" s="14"/>
      <c r="C435" s="17" t="s">
        <v>160</v>
      </c>
      <c r="D435" s="272" t="str">
        <f t="shared" si="55"/>
        <v/>
      </c>
      <c r="E435" s="273"/>
      <c r="F435" s="273"/>
      <c r="G435" s="273"/>
      <c r="H435" s="273"/>
      <c r="I435" s="273"/>
      <c r="J435" s="274"/>
      <c r="K435" s="160"/>
      <c r="L435" s="160"/>
      <c r="M435" s="160"/>
      <c r="N435" s="160"/>
      <c r="O435" s="160"/>
      <c r="P435" s="160"/>
      <c r="Q435" s="160"/>
      <c r="R435" s="160"/>
      <c r="S435" s="160"/>
      <c r="T435" s="160"/>
      <c r="U435" s="160"/>
      <c r="V435" s="160"/>
      <c r="W435" s="160"/>
      <c r="X435" s="160"/>
      <c r="Y435" s="160"/>
      <c r="Z435" s="160"/>
      <c r="AA435" s="160"/>
      <c r="AB435" s="160"/>
      <c r="AC435" s="160"/>
      <c r="AD435" s="160"/>
      <c r="AH435" s="181">
        <f t="shared" si="39"/>
        <v>0</v>
      </c>
      <c r="AI435">
        <f t="shared" si="40"/>
        <v>0</v>
      </c>
      <c r="AJ435">
        <f t="shared" si="41"/>
        <v>0</v>
      </c>
      <c r="AK435">
        <f t="shared" si="42"/>
        <v>0</v>
      </c>
      <c r="AL435" s="181">
        <f t="shared" si="43"/>
        <v>0</v>
      </c>
      <c r="AM435">
        <f t="shared" si="44"/>
        <v>0</v>
      </c>
      <c r="AN435">
        <f t="shared" si="45"/>
        <v>0</v>
      </c>
      <c r="AO435">
        <f t="shared" si="46"/>
        <v>0</v>
      </c>
      <c r="AP435" s="181">
        <f t="shared" si="47"/>
        <v>0</v>
      </c>
      <c r="AQ435">
        <f t="shared" si="48"/>
        <v>0</v>
      </c>
      <c r="AR435">
        <f t="shared" si="49"/>
        <v>0</v>
      </c>
      <c r="AS435">
        <f t="shared" si="50"/>
        <v>0</v>
      </c>
      <c r="AT435" s="181">
        <f t="shared" si="51"/>
        <v>0</v>
      </c>
      <c r="AU435">
        <f t="shared" si="52"/>
        <v>0</v>
      </c>
      <c r="AV435">
        <f t="shared" si="53"/>
        <v>0</v>
      </c>
      <c r="AW435">
        <f t="shared" si="54"/>
        <v>0</v>
      </c>
    </row>
    <row r="436" spans="1:49" ht="15">
      <c r="A436" s="65"/>
      <c r="B436" s="14"/>
      <c r="C436" s="17" t="s">
        <v>161</v>
      </c>
      <c r="D436" s="272" t="str">
        <f t="shared" si="55"/>
        <v/>
      </c>
      <c r="E436" s="273"/>
      <c r="F436" s="273"/>
      <c r="G436" s="273"/>
      <c r="H436" s="273"/>
      <c r="I436" s="273"/>
      <c r="J436" s="274"/>
      <c r="K436" s="160"/>
      <c r="L436" s="160"/>
      <c r="M436" s="160"/>
      <c r="N436" s="160"/>
      <c r="O436" s="160"/>
      <c r="P436" s="160"/>
      <c r="Q436" s="160"/>
      <c r="R436" s="160"/>
      <c r="S436" s="160"/>
      <c r="T436" s="160"/>
      <c r="U436" s="160"/>
      <c r="V436" s="160"/>
      <c r="W436" s="160"/>
      <c r="X436" s="160"/>
      <c r="Y436" s="160"/>
      <c r="Z436" s="160"/>
      <c r="AA436" s="160"/>
      <c r="AB436" s="160"/>
      <c r="AC436" s="160"/>
      <c r="AD436" s="160"/>
      <c r="AH436" s="181">
        <f t="shared" si="39"/>
        <v>0</v>
      </c>
      <c r="AI436">
        <f t="shared" si="40"/>
        <v>0</v>
      </c>
      <c r="AJ436">
        <f t="shared" si="41"/>
        <v>0</v>
      </c>
      <c r="AK436">
        <f t="shared" si="42"/>
        <v>0</v>
      </c>
      <c r="AL436" s="181">
        <f t="shared" si="43"/>
        <v>0</v>
      </c>
      <c r="AM436">
        <f t="shared" si="44"/>
        <v>0</v>
      </c>
      <c r="AN436">
        <f t="shared" si="45"/>
        <v>0</v>
      </c>
      <c r="AO436">
        <f t="shared" si="46"/>
        <v>0</v>
      </c>
      <c r="AP436" s="181">
        <f t="shared" si="47"/>
        <v>0</v>
      </c>
      <c r="AQ436">
        <f t="shared" si="48"/>
        <v>0</v>
      </c>
      <c r="AR436">
        <f t="shared" si="49"/>
        <v>0</v>
      </c>
      <c r="AS436">
        <f t="shared" si="50"/>
        <v>0</v>
      </c>
      <c r="AT436" s="181">
        <f t="shared" si="51"/>
        <v>0</v>
      </c>
      <c r="AU436">
        <f t="shared" si="52"/>
        <v>0</v>
      </c>
      <c r="AV436">
        <f t="shared" si="53"/>
        <v>0</v>
      </c>
      <c r="AW436">
        <f t="shared" si="54"/>
        <v>0</v>
      </c>
    </row>
    <row r="437" spans="1:49" ht="15">
      <c r="A437" s="65"/>
      <c r="B437" s="14"/>
      <c r="C437" s="17" t="s">
        <v>162</v>
      </c>
      <c r="D437" s="272" t="str">
        <f t="shared" si="55"/>
        <v/>
      </c>
      <c r="E437" s="273"/>
      <c r="F437" s="273"/>
      <c r="G437" s="273"/>
      <c r="H437" s="273"/>
      <c r="I437" s="273"/>
      <c r="J437" s="274"/>
      <c r="K437" s="160"/>
      <c r="L437" s="160"/>
      <c r="M437" s="160"/>
      <c r="N437" s="160"/>
      <c r="O437" s="160"/>
      <c r="P437" s="160"/>
      <c r="Q437" s="160"/>
      <c r="R437" s="160"/>
      <c r="S437" s="160"/>
      <c r="T437" s="160"/>
      <c r="U437" s="160"/>
      <c r="V437" s="160"/>
      <c r="W437" s="160"/>
      <c r="X437" s="160"/>
      <c r="Y437" s="160"/>
      <c r="Z437" s="160"/>
      <c r="AA437" s="160"/>
      <c r="AB437" s="160"/>
      <c r="AC437" s="160"/>
      <c r="AD437" s="160"/>
      <c r="AH437" s="181">
        <f t="shared" si="39"/>
        <v>0</v>
      </c>
      <c r="AI437">
        <f t="shared" si="40"/>
        <v>0</v>
      </c>
      <c r="AJ437">
        <f t="shared" si="41"/>
        <v>0</v>
      </c>
      <c r="AK437">
        <f t="shared" si="42"/>
        <v>0</v>
      </c>
      <c r="AL437" s="181">
        <f t="shared" si="43"/>
        <v>0</v>
      </c>
      <c r="AM437">
        <f t="shared" si="44"/>
        <v>0</v>
      </c>
      <c r="AN437">
        <f t="shared" si="45"/>
        <v>0</v>
      </c>
      <c r="AO437">
        <f t="shared" si="46"/>
        <v>0</v>
      </c>
      <c r="AP437" s="181">
        <f t="shared" si="47"/>
        <v>0</v>
      </c>
      <c r="AQ437">
        <f t="shared" si="48"/>
        <v>0</v>
      </c>
      <c r="AR437">
        <f t="shared" si="49"/>
        <v>0</v>
      </c>
      <c r="AS437">
        <f t="shared" si="50"/>
        <v>0</v>
      </c>
      <c r="AT437" s="181">
        <f t="shared" si="51"/>
        <v>0</v>
      </c>
      <c r="AU437">
        <f t="shared" si="52"/>
        <v>0</v>
      </c>
      <c r="AV437">
        <f t="shared" si="53"/>
        <v>0</v>
      </c>
      <c r="AW437">
        <f t="shared" si="54"/>
        <v>0</v>
      </c>
    </row>
    <row r="438" spans="1:49" ht="15">
      <c r="A438" s="65"/>
      <c r="B438" s="14"/>
      <c r="C438" s="17" t="s">
        <v>163</v>
      </c>
      <c r="D438" s="272" t="str">
        <f t="shared" si="55"/>
        <v/>
      </c>
      <c r="E438" s="273"/>
      <c r="F438" s="273"/>
      <c r="G438" s="273"/>
      <c r="H438" s="273"/>
      <c r="I438" s="273"/>
      <c r="J438" s="274"/>
      <c r="K438" s="160"/>
      <c r="L438" s="160"/>
      <c r="M438" s="160"/>
      <c r="N438" s="160"/>
      <c r="O438" s="160"/>
      <c r="P438" s="160"/>
      <c r="Q438" s="160"/>
      <c r="R438" s="160"/>
      <c r="S438" s="160"/>
      <c r="T438" s="160"/>
      <c r="U438" s="160"/>
      <c r="V438" s="160"/>
      <c r="W438" s="160"/>
      <c r="X438" s="160"/>
      <c r="Y438" s="160"/>
      <c r="Z438" s="160"/>
      <c r="AA438" s="160"/>
      <c r="AB438" s="160"/>
      <c r="AC438" s="160"/>
      <c r="AD438" s="160"/>
      <c r="AH438" s="181">
        <f t="shared" si="39"/>
        <v>0</v>
      </c>
      <c r="AI438">
        <f t="shared" si="40"/>
        <v>0</v>
      </c>
      <c r="AJ438">
        <f t="shared" si="41"/>
        <v>0</v>
      </c>
      <c r="AK438">
        <f t="shared" si="42"/>
        <v>0</v>
      </c>
      <c r="AL438" s="181">
        <f t="shared" si="43"/>
        <v>0</v>
      </c>
      <c r="AM438">
        <f t="shared" si="44"/>
        <v>0</v>
      </c>
      <c r="AN438">
        <f t="shared" si="45"/>
        <v>0</v>
      </c>
      <c r="AO438">
        <f t="shared" si="46"/>
        <v>0</v>
      </c>
      <c r="AP438" s="181">
        <f t="shared" si="47"/>
        <v>0</v>
      </c>
      <c r="AQ438">
        <f t="shared" si="48"/>
        <v>0</v>
      </c>
      <c r="AR438">
        <f t="shared" si="49"/>
        <v>0</v>
      </c>
      <c r="AS438">
        <f t="shared" si="50"/>
        <v>0</v>
      </c>
      <c r="AT438" s="181">
        <f t="shared" si="51"/>
        <v>0</v>
      </c>
      <c r="AU438">
        <f t="shared" si="52"/>
        <v>0</v>
      </c>
      <c r="AV438">
        <f t="shared" si="53"/>
        <v>0</v>
      </c>
      <c r="AW438">
        <f t="shared" si="54"/>
        <v>0</v>
      </c>
    </row>
    <row r="439" spans="1:49" ht="15">
      <c r="A439" s="65"/>
      <c r="B439" s="14"/>
      <c r="C439" s="17" t="s">
        <v>164</v>
      </c>
      <c r="D439" s="272" t="str">
        <f t="shared" si="55"/>
        <v/>
      </c>
      <c r="E439" s="273"/>
      <c r="F439" s="273"/>
      <c r="G439" s="273"/>
      <c r="H439" s="273"/>
      <c r="I439" s="273"/>
      <c r="J439" s="274"/>
      <c r="K439" s="160"/>
      <c r="L439" s="160"/>
      <c r="M439" s="160"/>
      <c r="N439" s="160"/>
      <c r="O439" s="160"/>
      <c r="P439" s="160"/>
      <c r="Q439" s="160"/>
      <c r="R439" s="160"/>
      <c r="S439" s="160"/>
      <c r="T439" s="160"/>
      <c r="U439" s="160"/>
      <c r="V439" s="160"/>
      <c r="W439" s="160"/>
      <c r="X439" s="160"/>
      <c r="Y439" s="160"/>
      <c r="Z439" s="160"/>
      <c r="AA439" s="160"/>
      <c r="AB439" s="160"/>
      <c r="AC439" s="160"/>
      <c r="AD439" s="160"/>
      <c r="AH439" s="181">
        <f t="shared" si="39"/>
        <v>0</v>
      </c>
      <c r="AI439">
        <f t="shared" si="40"/>
        <v>0</v>
      </c>
      <c r="AJ439">
        <f t="shared" si="41"/>
        <v>0</v>
      </c>
      <c r="AK439">
        <f t="shared" si="42"/>
        <v>0</v>
      </c>
      <c r="AL439" s="181">
        <f t="shared" si="43"/>
        <v>0</v>
      </c>
      <c r="AM439">
        <f t="shared" si="44"/>
        <v>0</v>
      </c>
      <c r="AN439">
        <f t="shared" si="45"/>
        <v>0</v>
      </c>
      <c r="AO439">
        <f t="shared" si="46"/>
        <v>0</v>
      </c>
      <c r="AP439" s="181">
        <f t="shared" si="47"/>
        <v>0</v>
      </c>
      <c r="AQ439">
        <f t="shared" si="48"/>
        <v>0</v>
      </c>
      <c r="AR439">
        <f t="shared" si="49"/>
        <v>0</v>
      </c>
      <c r="AS439">
        <f t="shared" si="50"/>
        <v>0</v>
      </c>
      <c r="AT439" s="181">
        <f t="shared" si="51"/>
        <v>0</v>
      </c>
      <c r="AU439">
        <f t="shared" si="52"/>
        <v>0</v>
      </c>
      <c r="AV439">
        <f t="shared" si="53"/>
        <v>0</v>
      </c>
      <c r="AW439">
        <f t="shared" si="54"/>
        <v>0</v>
      </c>
    </row>
    <row r="440" spans="1:49" ht="15">
      <c r="A440" s="65"/>
      <c r="B440" s="14"/>
      <c r="C440" s="17" t="s">
        <v>165</v>
      </c>
      <c r="D440" s="272" t="str">
        <f t="shared" si="55"/>
        <v/>
      </c>
      <c r="E440" s="273"/>
      <c r="F440" s="273"/>
      <c r="G440" s="273"/>
      <c r="H440" s="273"/>
      <c r="I440" s="273"/>
      <c r="J440" s="274"/>
      <c r="K440" s="160"/>
      <c r="L440" s="160"/>
      <c r="M440" s="160"/>
      <c r="N440" s="160"/>
      <c r="O440" s="160"/>
      <c r="P440" s="160"/>
      <c r="Q440" s="160"/>
      <c r="R440" s="160"/>
      <c r="S440" s="160"/>
      <c r="T440" s="160"/>
      <c r="U440" s="160"/>
      <c r="V440" s="160"/>
      <c r="W440" s="160"/>
      <c r="X440" s="160"/>
      <c r="Y440" s="160"/>
      <c r="Z440" s="160"/>
      <c r="AA440" s="160"/>
      <c r="AB440" s="160"/>
      <c r="AC440" s="160"/>
      <c r="AD440" s="160"/>
      <c r="AH440" s="181">
        <f t="shared" si="39"/>
        <v>0</v>
      </c>
      <c r="AI440">
        <f t="shared" si="40"/>
        <v>0</v>
      </c>
      <c r="AJ440">
        <f t="shared" si="41"/>
        <v>0</v>
      </c>
      <c r="AK440">
        <f t="shared" si="42"/>
        <v>0</v>
      </c>
      <c r="AL440" s="181">
        <f t="shared" si="43"/>
        <v>0</v>
      </c>
      <c r="AM440">
        <f t="shared" si="44"/>
        <v>0</v>
      </c>
      <c r="AN440">
        <f t="shared" si="45"/>
        <v>0</v>
      </c>
      <c r="AO440">
        <f t="shared" si="46"/>
        <v>0</v>
      </c>
      <c r="AP440" s="181">
        <f t="shared" si="47"/>
        <v>0</v>
      </c>
      <c r="AQ440">
        <f t="shared" si="48"/>
        <v>0</v>
      </c>
      <c r="AR440">
        <f t="shared" si="49"/>
        <v>0</v>
      </c>
      <c r="AS440">
        <f t="shared" si="50"/>
        <v>0</v>
      </c>
      <c r="AT440" s="181">
        <f t="shared" si="51"/>
        <v>0</v>
      </c>
      <c r="AU440">
        <f t="shared" si="52"/>
        <v>0</v>
      </c>
      <c r="AV440">
        <f t="shared" si="53"/>
        <v>0</v>
      </c>
      <c r="AW440">
        <f t="shared" si="54"/>
        <v>0</v>
      </c>
    </row>
    <row r="441" spans="1:49" ht="15">
      <c r="A441" s="65"/>
      <c r="B441" s="14"/>
      <c r="C441" s="17" t="s">
        <v>166</v>
      </c>
      <c r="D441" s="272" t="str">
        <f t="shared" si="55"/>
        <v/>
      </c>
      <c r="E441" s="273"/>
      <c r="F441" s="273"/>
      <c r="G441" s="273"/>
      <c r="H441" s="273"/>
      <c r="I441" s="273"/>
      <c r="J441" s="274"/>
      <c r="K441" s="160"/>
      <c r="L441" s="160"/>
      <c r="M441" s="160"/>
      <c r="N441" s="160"/>
      <c r="O441" s="160"/>
      <c r="P441" s="160"/>
      <c r="Q441" s="160"/>
      <c r="R441" s="160"/>
      <c r="S441" s="160"/>
      <c r="T441" s="160"/>
      <c r="U441" s="160"/>
      <c r="V441" s="160"/>
      <c r="W441" s="160"/>
      <c r="X441" s="160"/>
      <c r="Y441" s="160"/>
      <c r="Z441" s="160"/>
      <c r="AA441" s="160"/>
      <c r="AB441" s="160"/>
      <c r="AC441" s="160"/>
      <c r="AD441" s="160"/>
      <c r="AH441" s="181">
        <f t="shared" si="39"/>
        <v>0</v>
      </c>
      <c r="AI441">
        <f t="shared" si="40"/>
        <v>0</v>
      </c>
      <c r="AJ441">
        <f t="shared" si="41"/>
        <v>0</v>
      </c>
      <c r="AK441">
        <f t="shared" si="42"/>
        <v>0</v>
      </c>
      <c r="AL441" s="181">
        <f t="shared" si="43"/>
        <v>0</v>
      </c>
      <c r="AM441">
        <f t="shared" si="44"/>
        <v>0</v>
      </c>
      <c r="AN441">
        <f t="shared" si="45"/>
        <v>0</v>
      </c>
      <c r="AO441">
        <f t="shared" si="46"/>
        <v>0</v>
      </c>
      <c r="AP441" s="181">
        <f t="shared" si="47"/>
        <v>0</v>
      </c>
      <c r="AQ441">
        <f t="shared" si="48"/>
        <v>0</v>
      </c>
      <c r="AR441">
        <f t="shared" si="49"/>
        <v>0</v>
      </c>
      <c r="AS441">
        <f t="shared" si="50"/>
        <v>0</v>
      </c>
      <c r="AT441" s="181">
        <f t="shared" si="51"/>
        <v>0</v>
      </c>
      <c r="AU441">
        <f t="shared" si="52"/>
        <v>0</v>
      </c>
      <c r="AV441">
        <f t="shared" si="53"/>
        <v>0</v>
      </c>
      <c r="AW441">
        <f t="shared" si="54"/>
        <v>0</v>
      </c>
    </row>
    <row r="442" spans="1:49" ht="15">
      <c r="A442" s="65"/>
      <c r="B442" s="14"/>
      <c r="C442" s="17" t="s">
        <v>167</v>
      </c>
      <c r="D442" s="272" t="str">
        <f t="shared" si="55"/>
        <v/>
      </c>
      <c r="E442" s="273"/>
      <c r="F442" s="273"/>
      <c r="G442" s="273"/>
      <c r="H442" s="273"/>
      <c r="I442" s="273"/>
      <c r="J442" s="274"/>
      <c r="K442" s="160"/>
      <c r="L442" s="160"/>
      <c r="M442" s="160"/>
      <c r="N442" s="160"/>
      <c r="O442" s="160"/>
      <c r="P442" s="160"/>
      <c r="Q442" s="160"/>
      <c r="R442" s="160"/>
      <c r="S442" s="160"/>
      <c r="T442" s="160"/>
      <c r="U442" s="160"/>
      <c r="V442" s="160"/>
      <c r="W442" s="160"/>
      <c r="X442" s="160"/>
      <c r="Y442" s="160"/>
      <c r="Z442" s="160"/>
      <c r="AA442" s="160"/>
      <c r="AB442" s="160"/>
      <c r="AC442" s="160"/>
      <c r="AD442" s="160"/>
      <c r="AH442" s="181">
        <f t="shared" si="39"/>
        <v>0</v>
      </c>
      <c r="AI442">
        <f t="shared" si="40"/>
        <v>0</v>
      </c>
      <c r="AJ442">
        <f t="shared" si="41"/>
        <v>0</v>
      </c>
      <c r="AK442">
        <f t="shared" si="42"/>
        <v>0</v>
      </c>
      <c r="AL442" s="181">
        <f t="shared" si="43"/>
        <v>0</v>
      </c>
      <c r="AM442">
        <f t="shared" si="44"/>
        <v>0</v>
      </c>
      <c r="AN442">
        <f t="shared" si="45"/>
        <v>0</v>
      </c>
      <c r="AO442">
        <f t="shared" si="46"/>
        <v>0</v>
      </c>
      <c r="AP442" s="181">
        <f t="shared" si="47"/>
        <v>0</v>
      </c>
      <c r="AQ442">
        <f t="shared" si="48"/>
        <v>0</v>
      </c>
      <c r="AR442">
        <f t="shared" si="49"/>
        <v>0</v>
      </c>
      <c r="AS442">
        <f t="shared" si="50"/>
        <v>0</v>
      </c>
      <c r="AT442" s="181">
        <f t="shared" si="51"/>
        <v>0</v>
      </c>
      <c r="AU442">
        <f t="shared" si="52"/>
        <v>0</v>
      </c>
      <c r="AV442">
        <f t="shared" si="53"/>
        <v>0</v>
      </c>
      <c r="AW442">
        <f t="shared" si="54"/>
        <v>0</v>
      </c>
    </row>
    <row r="443" spans="1:49" ht="15">
      <c r="A443" s="65"/>
      <c r="B443" s="14"/>
      <c r="C443" s="17" t="s">
        <v>168</v>
      </c>
      <c r="D443" s="272" t="str">
        <f t="shared" si="55"/>
        <v/>
      </c>
      <c r="E443" s="273"/>
      <c r="F443" s="273"/>
      <c r="G443" s="273"/>
      <c r="H443" s="273"/>
      <c r="I443" s="273"/>
      <c r="J443" s="274"/>
      <c r="K443" s="160"/>
      <c r="L443" s="160"/>
      <c r="M443" s="160"/>
      <c r="N443" s="160"/>
      <c r="O443" s="160"/>
      <c r="P443" s="160"/>
      <c r="Q443" s="160"/>
      <c r="R443" s="160"/>
      <c r="S443" s="160"/>
      <c r="T443" s="160"/>
      <c r="U443" s="160"/>
      <c r="V443" s="160"/>
      <c r="W443" s="160"/>
      <c r="X443" s="160"/>
      <c r="Y443" s="160"/>
      <c r="Z443" s="160"/>
      <c r="AA443" s="160"/>
      <c r="AB443" s="160"/>
      <c r="AC443" s="160"/>
      <c r="AD443" s="160"/>
      <c r="AH443" s="181">
        <f t="shared" si="39"/>
        <v>0</v>
      </c>
      <c r="AI443">
        <f t="shared" si="40"/>
        <v>0</v>
      </c>
      <c r="AJ443">
        <f t="shared" si="41"/>
        <v>0</v>
      </c>
      <c r="AK443">
        <f t="shared" si="42"/>
        <v>0</v>
      </c>
      <c r="AL443" s="181">
        <f t="shared" si="43"/>
        <v>0</v>
      </c>
      <c r="AM443">
        <f t="shared" si="44"/>
        <v>0</v>
      </c>
      <c r="AN443">
        <f t="shared" si="45"/>
        <v>0</v>
      </c>
      <c r="AO443">
        <f t="shared" si="46"/>
        <v>0</v>
      </c>
      <c r="AP443" s="181">
        <f t="shared" si="47"/>
        <v>0</v>
      </c>
      <c r="AQ443">
        <f t="shared" si="48"/>
        <v>0</v>
      </c>
      <c r="AR443">
        <f t="shared" si="49"/>
        <v>0</v>
      </c>
      <c r="AS443">
        <f t="shared" si="50"/>
        <v>0</v>
      </c>
      <c r="AT443" s="181">
        <f t="shared" si="51"/>
        <v>0</v>
      </c>
      <c r="AU443">
        <f t="shared" si="52"/>
        <v>0</v>
      </c>
      <c r="AV443">
        <f t="shared" si="53"/>
        <v>0</v>
      </c>
      <c r="AW443">
        <f t="shared" si="54"/>
        <v>0</v>
      </c>
    </row>
    <row r="444" spans="1:49" ht="15">
      <c r="A444" s="65"/>
      <c r="B444" s="14"/>
      <c r="C444" s="17" t="s">
        <v>169</v>
      </c>
      <c r="D444" s="272" t="str">
        <f t="shared" si="55"/>
        <v/>
      </c>
      <c r="E444" s="273"/>
      <c r="F444" s="273"/>
      <c r="G444" s="273"/>
      <c r="H444" s="273"/>
      <c r="I444" s="273"/>
      <c r="J444" s="274"/>
      <c r="K444" s="160"/>
      <c r="L444" s="160"/>
      <c r="M444" s="160"/>
      <c r="N444" s="160"/>
      <c r="O444" s="160"/>
      <c r="P444" s="160"/>
      <c r="Q444" s="160"/>
      <c r="R444" s="160"/>
      <c r="S444" s="160"/>
      <c r="T444" s="160"/>
      <c r="U444" s="160"/>
      <c r="V444" s="160"/>
      <c r="W444" s="160"/>
      <c r="X444" s="160"/>
      <c r="Y444" s="160"/>
      <c r="Z444" s="160"/>
      <c r="AA444" s="160"/>
      <c r="AB444" s="160"/>
      <c r="AC444" s="160"/>
      <c r="AD444" s="160"/>
      <c r="AH444" s="181">
        <f t="shared" si="39"/>
        <v>0</v>
      </c>
      <c r="AI444">
        <f t="shared" si="40"/>
        <v>0</v>
      </c>
      <c r="AJ444">
        <f t="shared" si="41"/>
        <v>0</v>
      </c>
      <c r="AK444">
        <f t="shared" si="42"/>
        <v>0</v>
      </c>
      <c r="AL444" s="181">
        <f t="shared" si="43"/>
        <v>0</v>
      </c>
      <c r="AM444">
        <f t="shared" si="44"/>
        <v>0</v>
      </c>
      <c r="AN444">
        <f t="shared" si="45"/>
        <v>0</v>
      </c>
      <c r="AO444">
        <f t="shared" si="46"/>
        <v>0</v>
      </c>
      <c r="AP444" s="181">
        <f t="shared" si="47"/>
        <v>0</v>
      </c>
      <c r="AQ444">
        <f t="shared" si="48"/>
        <v>0</v>
      </c>
      <c r="AR444">
        <f t="shared" si="49"/>
        <v>0</v>
      </c>
      <c r="AS444">
        <f t="shared" si="50"/>
        <v>0</v>
      </c>
      <c r="AT444" s="181">
        <f t="shared" si="51"/>
        <v>0</v>
      </c>
      <c r="AU444">
        <f t="shared" si="52"/>
        <v>0</v>
      </c>
      <c r="AV444">
        <f t="shared" si="53"/>
        <v>0</v>
      </c>
      <c r="AW444">
        <f t="shared" si="54"/>
        <v>0</v>
      </c>
    </row>
    <row r="445" spans="1:49" ht="15">
      <c r="A445" s="65"/>
      <c r="B445" s="14"/>
      <c r="C445" s="17" t="s">
        <v>170</v>
      </c>
      <c r="D445" s="272" t="str">
        <f t="shared" si="55"/>
        <v/>
      </c>
      <c r="E445" s="273"/>
      <c r="F445" s="273"/>
      <c r="G445" s="273"/>
      <c r="H445" s="273"/>
      <c r="I445" s="273"/>
      <c r="J445" s="274"/>
      <c r="K445" s="160"/>
      <c r="L445" s="160"/>
      <c r="M445" s="160"/>
      <c r="N445" s="160"/>
      <c r="O445" s="160"/>
      <c r="P445" s="160"/>
      <c r="Q445" s="160"/>
      <c r="R445" s="160"/>
      <c r="S445" s="160"/>
      <c r="T445" s="160"/>
      <c r="U445" s="160"/>
      <c r="V445" s="160"/>
      <c r="W445" s="160"/>
      <c r="X445" s="160"/>
      <c r="Y445" s="160"/>
      <c r="Z445" s="160"/>
      <c r="AA445" s="160"/>
      <c r="AB445" s="160"/>
      <c r="AC445" s="160"/>
      <c r="AD445" s="160"/>
      <c r="AH445" s="181">
        <f t="shared" si="39"/>
        <v>0</v>
      </c>
      <c r="AI445">
        <f t="shared" si="40"/>
        <v>0</v>
      </c>
      <c r="AJ445">
        <f t="shared" si="41"/>
        <v>0</v>
      </c>
      <c r="AK445">
        <f t="shared" si="42"/>
        <v>0</v>
      </c>
      <c r="AL445" s="181">
        <f t="shared" si="43"/>
        <v>0</v>
      </c>
      <c r="AM445">
        <f t="shared" si="44"/>
        <v>0</v>
      </c>
      <c r="AN445">
        <f t="shared" si="45"/>
        <v>0</v>
      </c>
      <c r="AO445">
        <f t="shared" si="46"/>
        <v>0</v>
      </c>
      <c r="AP445" s="181">
        <f t="shared" si="47"/>
        <v>0</v>
      </c>
      <c r="AQ445">
        <f t="shared" si="48"/>
        <v>0</v>
      </c>
      <c r="AR445">
        <f t="shared" si="49"/>
        <v>0</v>
      </c>
      <c r="AS445">
        <f t="shared" si="50"/>
        <v>0</v>
      </c>
      <c r="AT445" s="181">
        <f t="shared" si="51"/>
        <v>0</v>
      </c>
      <c r="AU445">
        <f t="shared" si="52"/>
        <v>0</v>
      </c>
      <c r="AV445">
        <f t="shared" si="53"/>
        <v>0</v>
      </c>
      <c r="AW445">
        <f t="shared" si="54"/>
        <v>0</v>
      </c>
    </row>
    <row r="446" spans="1:49" ht="15">
      <c r="A446" s="65"/>
      <c r="B446" s="269" t="str">
        <f>IF(SUM(AI446:AK446)&gt;0,"verificar el registro de Unidad de correspondencia.","")</f>
        <v/>
      </c>
      <c r="C446" s="269"/>
      <c r="D446" s="269"/>
      <c r="E446" s="269"/>
      <c r="F446" s="269"/>
      <c r="G446" s="269"/>
      <c r="H446" s="269"/>
      <c r="I446" s="269"/>
      <c r="J446" s="269"/>
      <c r="K446" s="269"/>
      <c r="L446" s="269"/>
      <c r="M446" s="269"/>
      <c r="N446" s="269"/>
      <c r="O446" s="269"/>
      <c r="P446" s="269"/>
      <c r="Q446" s="271" t="str">
        <f>IF(SUM(AM446:AO446)&gt;0,"verificar el registro de Archivo de tramite.","")</f>
        <v/>
      </c>
      <c r="R446" s="271"/>
      <c r="S446" s="271"/>
      <c r="T446" s="271"/>
      <c r="U446" s="271"/>
      <c r="V446" s="271"/>
      <c r="W446" s="271"/>
      <c r="X446" s="271"/>
      <c r="Y446" s="271"/>
      <c r="Z446" s="271"/>
      <c r="AA446" s="271"/>
      <c r="AB446" s="271"/>
      <c r="AC446" s="271"/>
      <c r="AD446" s="271"/>
      <c r="AE446" s="182"/>
      <c r="AI446" s="181">
        <f t="shared" ref="AI446:AK446" si="56">SUM(AI326:AI445)</f>
        <v>0</v>
      </c>
      <c r="AJ446" s="181">
        <f t="shared" si="56"/>
        <v>0</v>
      </c>
      <c r="AK446" s="181">
        <f t="shared" si="56"/>
        <v>0</v>
      </c>
      <c r="AL446" s="181"/>
      <c r="AM446" s="181">
        <f t="shared" ref="AM446:AO446" si="57">SUM(AM326:AM445)</f>
        <v>0</v>
      </c>
      <c r="AN446" s="181">
        <f t="shared" si="57"/>
        <v>0</v>
      </c>
      <c r="AO446" s="181">
        <f t="shared" si="57"/>
        <v>0</v>
      </c>
      <c r="AP446" s="181"/>
      <c r="AQ446" s="181">
        <f t="shared" ref="AQ446:AS446" si="58">SUM(AQ326:AQ445)</f>
        <v>0</v>
      </c>
      <c r="AR446" s="181">
        <f t="shared" si="58"/>
        <v>0</v>
      </c>
      <c r="AS446" s="181">
        <f t="shared" si="58"/>
        <v>0</v>
      </c>
      <c r="AT446" s="181"/>
      <c r="AU446" s="181">
        <f t="shared" ref="AU446:AW446" si="59">SUM(AU326:AU445)</f>
        <v>0</v>
      </c>
      <c r="AV446" s="181">
        <f t="shared" si="59"/>
        <v>0</v>
      </c>
      <c r="AW446" s="181">
        <f t="shared" si="59"/>
        <v>0</v>
      </c>
    </row>
    <row r="447" spans="1:49" ht="15">
      <c r="A447" s="66"/>
      <c r="B447" s="268" t="str">
        <f>IF(SUM(AI446,AM446)=0,"","Error: debe completar toda la información requerida tabla 1 de 2.")</f>
        <v/>
      </c>
      <c r="C447" s="268"/>
      <c r="D447" s="268"/>
      <c r="E447" s="268"/>
      <c r="F447" s="268"/>
      <c r="G447" s="268"/>
      <c r="H447" s="268"/>
      <c r="I447" s="268"/>
      <c r="J447" s="268"/>
      <c r="K447" s="268"/>
      <c r="L447" s="268"/>
      <c r="M447" s="268"/>
      <c r="N447" s="268"/>
      <c r="O447" s="268"/>
      <c r="P447" s="268"/>
      <c r="Q447" s="268"/>
      <c r="R447" s="268"/>
      <c r="S447" s="268"/>
      <c r="T447" s="268"/>
      <c r="U447" s="268"/>
      <c r="V447" s="268"/>
      <c r="W447" s="268"/>
      <c r="X447" s="268"/>
      <c r="Y447" s="268"/>
      <c r="Z447" s="268"/>
      <c r="AA447" s="305" t="s">
        <v>212</v>
      </c>
      <c r="AB447" s="305"/>
      <c r="AC447" s="305"/>
      <c r="AD447" s="305"/>
    </row>
    <row r="448" spans="1:49" ht="15" customHeight="1">
      <c r="A448" s="66"/>
      <c r="B448" s="23"/>
      <c r="C448" s="284" t="s">
        <v>49</v>
      </c>
      <c r="D448" s="285"/>
      <c r="E448" s="285"/>
      <c r="F448" s="285"/>
      <c r="G448" s="285"/>
      <c r="H448" s="285"/>
      <c r="I448" s="285"/>
      <c r="J448" s="286"/>
      <c r="K448" s="281" t="s">
        <v>502</v>
      </c>
      <c r="L448" s="282"/>
      <c r="M448" s="282"/>
      <c r="N448" s="282"/>
      <c r="O448" s="282"/>
      <c r="P448" s="282"/>
      <c r="Q448" s="282"/>
      <c r="R448" s="282"/>
      <c r="S448" s="282"/>
      <c r="T448" s="282"/>
      <c r="U448" s="282"/>
      <c r="V448" s="282"/>
      <c r="W448" s="282"/>
      <c r="X448" s="282"/>
      <c r="Y448" s="282"/>
      <c r="Z448" s="282"/>
      <c r="AA448" s="282"/>
      <c r="AB448" s="282"/>
      <c r="AC448" s="282"/>
      <c r="AD448" s="283"/>
    </row>
    <row r="449" spans="1:30" ht="24" customHeight="1">
      <c r="A449" s="65"/>
      <c r="B449" s="14"/>
      <c r="C449" s="296"/>
      <c r="D449" s="297"/>
      <c r="E449" s="297"/>
      <c r="F449" s="297"/>
      <c r="G449" s="297"/>
      <c r="H449" s="297"/>
      <c r="I449" s="297"/>
      <c r="J449" s="298"/>
      <c r="K449" s="299" t="s">
        <v>245</v>
      </c>
      <c r="L449" s="300"/>
      <c r="M449" s="300"/>
      <c r="N449" s="300"/>
      <c r="O449" s="300"/>
      <c r="P449" s="300"/>
      <c r="Q449" s="300"/>
      <c r="R449" s="300"/>
      <c r="S449" s="300"/>
      <c r="T449" s="301"/>
      <c r="U449" s="299" t="s">
        <v>291</v>
      </c>
      <c r="V449" s="300"/>
      <c r="W449" s="300"/>
      <c r="X449" s="300"/>
      <c r="Y449" s="300"/>
      <c r="Z449" s="300"/>
      <c r="AA449" s="300"/>
      <c r="AB449" s="300"/>
      <c r="AC449" s="300"/>
      <c r="AD449" s="301"/>
    </row>
    <row r="450" spans="1:30" ht="200.1" customHeight="1">
      <c r="C450" s="287"/>
      <c r="D450" s="288"/>
      <c r="E450" s="288"/>
      <c r="F450" s="288"/>
      <c r="G450" s="288"/>
      <c r="H450" s="288"/>
      <c r="I450" s="288"/>
      <c r="J450" s="289"/>
      <c r="K450" s="144" t="s">
        <v>337</v>
      </c>
      <c r="L450" s="144" t="s">
        <v>338</v>
      </c>
      <c r="M450" s="144" t="s">
        <v>339</v>
      </c>
      <c r="N450" s="141" t="s">
        <v>340</v>
      </c>
      <c r="O450" s="144" t="s">
        <v>341</v>
      </c>
      <c r="P450" s="144" t="s">
        <v>207</v>
      </c>
      <c r="Q450" s="144" t="s">
        <v>208</v>
      </c>
      <c r="R450" s="141" t="s">
        <v>331</v>
      </c>
      <c r="S450" s="144" t="s">
        <v>545</v>
      </c>
      <c r="T450" s="144" t="s">
        <v>311</v>
      </c>
      <c r="U450" s="144" t="s">
        <v>337</v>
      </c>
      <c r="V450" s="144" t="s">
        <v>338</v>
      </c>
      <c r="W450" s="144" t="s">
        <v>339</v>
      </c>
      <c r="X450" s="141" t="s">
        <v>340</v>
      </c>
      <c r="Y450" s="144" t="s">
        <v>341</v>
      </c>
      <c r="Z450" s="144" t="s">
        <v>207</v>
      </c>
      <c r="AA450" s="144" t="s">
        <v>208</v>
      </c>
      <c r="AB450" s="141" t="s">
        <v>331</v>
      </c>
      <c r="AC450" s="144" t="s">
        <v>545</v>
      </c>
      <c r="AD450" s="144" t="s">
        <v>311</v>
      </c>
    </row>
    <row r="451" spans="1:30" ht="15">
      <c r="A451" s="65"/>
      <c r="B451" s="14"/>
      <c r="C451" s="17" t="s">
        <v>51</v>
      </c>
      <c r="D451" s="272" t="str">
        <f t="shared" ref="D451:D482" si="60">IF($D32="","",$D32)</f>
        <v/>
      </c>
      <c r="E451" s="273"/>
      <c r="F451" s="273"/>
      <c r="G451" s="273"/>
      <c r="H451" s="273"/>
      <c r="I451" s="273"/>
      <c r="J451" s="274"/>
      <c r="K451" s="160"/>
      <c r="L451" s="160"/>
      <c r="M451" s="160"/>
      <c r="N451" s="160"/>
      <c r="O451" s="160"/>
      <c r="P451" s="160"/>
      <c r="Q451" s="160"/>
      <c r="R451" s="160"/>
      <c r="S451" s="160"/>
      <c r="T451" s="160"/>
      <c r="U451" s="160"/>
      <c r="V451" s="160"/>
      <c r="W451" s="160"/>
      <c r="X451" s="160"/>
      <c r="Y451" s="160"/>
      <c r="Z451" s="160"/>
      <c r="AA451" s="160"/>
      <c r="AB451" s="160"/>
      <c r="AC451" s="160"/>
      <c r="AD451" s="160"/>
    </row>
    <row r="452" spans="1:30" ht="15">
      <c r="A452" s="65"/>
      <c r="B452" s="14"/>
      <c r="C452" s="17" t="s">
        <v>52</v>
      </c>
      <c r="D452" s="272" t="str">
        <f t="shared" si="60"/>
        <v/>
      </c>
      <c r="E452" s="273"/>
      <c r="F452" s="273"/>
      <c r="G452" s="273"/>
      <c r="H452" s="273"/>
      <c r="I452" s="273"/>
      <c r="J452" s="274"/>
      <c r="K452" s="160"/>
      <c r="L452" s="160"/>
      <c r="M452" s="160"/>
      <c r="N452" s="160"/>
      <c r="O452" s="160"/>
      <c r="P452" s="160"/>
      <c r="Q452" s="160"/>
      <c r="R452" s="160"/>
      <c r="S452" s="160"/>
      <c r="T452" s="160"/>
      <c r="U452" s="160"/>
      <c r="V452" s="160"/>
      <c r="W452" s="160"/>
      <c r="X452" s="160"/>
      <c r="Y452" s="160"/>
      <c r="Z452" s="160"/>
      <c r="AA452" s="160"/>
      <c r="AB452" s="160"/>
      <c r="AC452" s="160"/>
      <c r="AD452" s="160"/>
    </row>
    <row r="453" spans="1:30" ht="15">
      <c r="A453" s="65"/>
      <c r="B453" s="14"/>
      <c r="C453" s="17" t="s">
        <v>53</v>
      </c>
      <c r="D453" s="272" t="str">
        <f t="shared" si="60"/>
        <v/>
      </c>
      <c r="E453" s="273"/>
      <c r="F453" s="273"/>
      <c r="G453" s="273"/>
      <c r="H453" s="273"/>
      <c r="I453" s="273"/>
      <c r="J453" s="274"/>
      <c r="K453" s="160"/>
      <c r="L453" s="160"/>
      <c r="M453" s="160"/>
      <c r="N453" s="160"/>
      <c r="O453" s="160"/>
      <c r="P453" s="160"/>
      <c r="Q453" s="160"/>
      <c r="R453" s="160"/>
      <c r="S453" s="160"/>
      <c r="T453" s="160"/>
      <c r="U453" s="160"/>
      <c r="V453" s="160"/>
      <c r="W453" s="160"/>
      <c r="X453" s="160"/>
      <c r="Y453" s="160"/>
      <c r="Z453" s="160"/>
      <c r="AA453" s="160"/>
      <c r="AB453" s="160"/>
      <c r="AC453" s="160"/>
      <c r="AD453" s="160"/>
    </row>
    <row r="454" spans="1:30" ht="15">
      <c r="A454" s="65"/>
      <c r="B454" s="14"/>
      <c r="C454" s="17" t="s">
        <v>54</v>
      </c>
      <c r="D454" s="272" t="str">
        <f t="shared" si="60"/>
        <v/>
      </c>
      <c r="E454" s="273"/>
      <c r="F454" s="273"/>
      <c r="G454" s="273"/>
      <c r="H454" s="273"/>
      <c r="I454" s="273"/>
      <c r="J454" s="274"/>
      <c r="K454" s="160"/>
      <c r="L454" s="160"/>
      <c r="M454" s="160"/>
      <c r="N454" s="160"/>
      <c r="O454" s="160"/>
      <c r="P454" s="160"/>
      <c r="Q454" s="160"/>
      <c r="R454" s="160"/>
      <c r="S454" s="160"/>
      <c r="T454" s="160"/>
      <c r="U454" s="160"/>
      <c r="V454" s="160"/>
      <c r="W454" s="160"/>
      <c r="X454" s="160"/>
      <c r="Y454" s="160"/>
      <c r="Z454" s="160"/>
      <c r="AA454" s="160"/>
      <c r="AB454" s="160"/>
      <c r="AC454" s="160"/>
      <c r="AD454" s="160"/>
    </row>
    <row r="455" spans="1:30" ht="15">
      <c r="A455" s="65"/>
      <c r="B455" s="14"/>
      <c r="C455" s="17" t="s">
        <v>55</v>
      </c>
      <c r="D455" s="272" t="str">
        <f t="shared" si="60"/>
        <v/>
      </c>
      <c r="E455" s="273"/>
      <c r="F455" s="273"/>
      <c r="G455" s="273"/>
      <c r="H455" s="273"/>
      <c r="I455" s="273"/>
      <c r="J455" s="274"/>
      <c r="K455" s="160"/>
      <c r="L455" s="160"/>
      <c r="M455" s="160"/>
      <c r="N455" s="160"/>
      <c r="O455" s="160"/>
      <c r="P455" s="160"/>
      <c r="Q455" s="160"/>
      <c r="R455" s="160"/>
      <c r="S455" s="160"/>
      <c r="T455" s="160"/>
      <c r="U455" s="160"/>
      <c r="V455" s="160"/>
      <c r="W455" s="160"/>
      <c r="X455" s="160"/>
      <c r="Y455" s="160"/>
      <c r="Z455" s="160"/>
      <c r="AA455" s="160"/>
      <c r="AB455" s="160"/>
      <c r="AC455" s="160"/>
      <c r="AD455" s="160"/>
    </row>
    <row r="456" spans="1:30" ht="15">
      <c r="A456" s="65"/>
      <c r="B456" s="14"/>
      <c r="C456" s="17" t="s">
        <v>56</v>
      </c>
      <c r="D456" s="272" t="str">
        <f t="shared" si="60"/>
        <v/>
      </c>
      <c r="E456" s="273"/>
      <c r="F456" s="273"/>
      <c r="G456" s="273"/>
      <c r="H456" s="273"/>
      <c r="I456" s="273"/>
      <c r="J456" s="274"/>
      <c r="K456" s="160"/>
      <c r="L456" s="160"/>
      <c r="M456" s="160"/>
      <c r="N456" s="160"/>
      <c r="O456" s="160"/>
      <c r="P456" s="160"/>
      <c r="Q456" s="160"/>
      <c r="R456" s="160"/>
      <c r="S456" s="160"/>
      <c r="T456" s="160"/>
      <c r="U456" s="160"/>
      <c r="V456" s="160"/>
      <c r="W456" s="160"/>
      <c r="X456" s="160"/>
      <c r="Y456" s="160"/>
      <c r="Z456" s="160"/>
      <c r="AA456" s="160"/>
      <c r="AB456" s="160"/>
      <c r="AC456" s="160"/>
      <c r="AD456" s="160"/>
    </row>
    <row r="457" spans="1:30" ht="15">
      <c r="A457" s="65"/>
      <c r="B457" s="14"/>
      <c r="C457" s="17" t="s">
        <v>57</v>
      </c>
      <c r="D457" s="272" t="str">
        <f t="shared" si="60"/>
        <v/>
      </c>
      <c r="E457" s="273"/>
      <c r="F457" s="273"/>
      <c r="G457" s="273"/>
      <c r="H457" s="273"/>
      <c r="I457" s="273"/>
      <c r="J457" s="274"/>
      <c r="K457" s="160"/>
      <c r="L457" s="160"/>
      <c r="M457" s="160"/>
      <c r="N457" s="160"/>
      <c r="O457" s="160"/>
      <c r="P457" s="160"/>
      <c r="Q457" s="160"/>
      <c r="R457" s="160"/>
      <c r="S457" s="160"/>
      <c r="T457" s="160"/>
      <c r="U457" s="160"/>
      <c r="V457" s="160"/>
      <c r="W457" s="160"/>
      <c r="X457" s="160"/>
      <c r="Y457" s="160"/>
      <c r="Z457" s="160"/>
      <c r="AA457" s="160"/>
      <c r="AB457" s="160"/>
      <c r="AC457" s="160"/>
      <c r="AD457" s="160"/>
    </row>
    <row r="458" spans="1:30" ht="15">
      <c r="A458" s="65"/>
      <c r="B458" s="14"/>
      <c r="C458" s="17" t="s">
        <v>58</v>
      </c>
      <c r="D458" s="272" t="str">
        <f t="shared" si="60"/>
        <v/>
      </c>
      <c r="E458" s="273"/>
      <c r="F458" s="273"/>
      <c r="G458" s="273"/>
      <c r="H458" s="273"/>
      <c r="I458" s="273"/>
      <c r="J458" s="274"/>
      <c r="K458" s="160"/>
      <c r="L458" s="160"/>
      <c r="M458" s="160"/>
      <c r="N458" s="160"/>
      <c r="O458" s="160"/>
      <c r="P458" s="160"/>
      <c r="Q458" s="160"/>
      <c r="R458" s="160"/>
      <c r="S458" s="160"/>
      <c r="T458" s="160"/>
      <c r="U458" s="160"/>
      <c r="V458" s="160"/>
      <c r="W458" s="160"/>
      <c r="X458" s="160"/>
      <c r="Y458" s="160"/>
      <c r="Z458" s="160"/>
      <c r="AA458" s="160"/>
      <c r="AB458" s="160"/>
      <c r="AC458" s="160"/>
      <c r="AD458" s="160"/>
    </row>
    <row r="459" spans="1:30" ht="15">
      <c r="A459" s="65"/>
      <c r="B459" s="14"/>
      <c r="C459" s="17" t="s">
        <v>59</v>
      </c>
      <c r="D459" s="272" t="str">
        <f t="shared" si="60"/>
        <v/>
      </c>
      <c r="E459" s="273"/>
      <c r="F459" s="273"/>
      <c r="G459" s="273"/>
      <c r="H459" s="273"/>
      <c r="I459" s="273"/>
      <c r="J459" s="274"/>
      <c r="K459" s="160"/>
      <c r="L459" s="160"/>
      <c r="M459" s="160"/>
      <c r="N459" s="160"/>
      <c r="O459" s="160"/>
      <c r="P459" s="160"/>
      <c r="Q459" s="160"/>
      <c r="R459" s="160"/>
      <c r="S459" s="160"/>
      <c r="T459" s="160"/>
      <c r="U459" s="160"/>
      <c r="V459" s="160"/>
      <c r="W459" s="160"/>
      <c r="X459" s="160"/>
      <c r="Y459" s="160"/>
      <c r="Z459" s="160"/>
      <c r="AA459" s="160"/>
      <c r="AB459" s="160"/>
      <c r="AC459" s="160"/>
      <c r="AD459" s="160"/>
    </row>
    <row r="460" spans="1:30" ht="15">
      <c r="A460" s="65"/>
      <c r="B460" s="14"/>
      <c r="C460" s="17" t="s">
        <v>60</v>
      </c>
      <c r="D460" s="272" t="str">
        <f t="shared" si="60"/>
        <v/>
      </c>
      <c r="E460" s="273"/>
      <c r="F460" s="273"/>
      <c r="G460" s="273"/>
      <c r="H460" s="273"/>
      <c r="I460" s="273"/>
      <c r="J460" s="274"/>
      <c r="K460" s="160"/>
      <c r="L460" s="160"/>
      <c r="M460" s="160"/>
      <c r="N460" s="160"/>
      <c r="O460" s="160"/>
      <c r="P460" s="160"/>
      <c r="Q460" s="160"/>
      <c r="R460" s="160"/>
      <c r="S460" s="160"/>
      <c r="T460" s="160"/>
      <c r="U460" s="160"/>
      <c r="V460" s="160"/>
      <c r="W460" s="160"/>
      <c r="X460" s="160"/>
      <c r="Y460" s="160"/>
      <c r="Z460" s="160"/>
      <c r="AA460" s="160"/>
      <c r="AB460" s="160"/>
      <c r="AC460" s="160"/>
      <c r="AD460" s="160"/>
    </row>
    <row r="461" spans="1:30" ht="15">
      <c r="A461" s="65"/>
      <c r="B461" s="14"/>
      <c r="C461" s="17" t="s">
        <v>61</v>
      </c>
      <c r="D461" s="272" t="str">
        <f t="shared" si="60"/>
        <v/>
      </c>
      <c r="E461" s="273"/>
      <c r="F461" s="273"/>
      <c r="G461" s="273"/>
      <c r="H461" s="273"/>
      <c r="I461" s="273"/>
      <c r="J461" s="274"/>
      <c r="K461" s="160"/>
      <c r="L461" s="160"/>
      <c r="M461" s="160"/>
      <c r="N461" s="160"/>
      <c r="O461" s="160"/>
      <c r="P461" s="160"/>
      <c r="Q461" s="160"/>
      <c r="R461" s="160"/>
      <c r="S461" s="160"/>
      <c r="T461" s="160"/>
      <c r="U461" s="160"/>
      <c r="V461" s="160"/>
      <c r="W461" s="160"/>
      <c r="X461" s="160"/>
      <c r="Y461" s="160"/>
      <c r="Z461" s="160"/>
      <c r="AA461" s="160"/>
      <c r="AB461" s="160"/>
      <c r="AC461" s="160"/>
      <c r="AD461" s="160"/>
    </row>
    <row r="462" spans="1:30" ht="15">
      <c r="A462" s="65"/>
      <c r="B462" s="14"/>
      <c r="C462" s="17" t="s">
        <v>62</v>
      </c>
      <c r="D462" s="272" t="str">
        <f t="shared" si="60"/>
        <v/>
      </c>
      <c r="E462" s="273"/>
      <c r="F462" s="273"/>
      <c r="G462" s="273"/>
      <c r="H462" s="273"/>
      <c r="I462" s="273"/>
      <c r="J462" s="274"/>
      <c r="K462" s="160"/>
      <c r="L462" s="160"/>
      <c r="M462" s="160"/>
      <c r="N462" s="160"/>
      <c r="O462" s="160"/>
      <c r="P462" s="160"/>
      <c r="Q462" s="160"/>
      <c r="R462" s="160"/>
      <c r="S462" s="160"/>
      <c r="T462" s="160"/>
      <c r="U462" s="160"/>
      <c r="V462" s="160"/>
      <c r="W462" s="160"/>
      <c r="X462" s="160"/>
      <c r="Y462" s="160"/>
      <c r="Z462" s="160"/>
      <c r="AA462" s="160"/>
      <c r="AB462" s="160"/>
      <c r="AC462" s="160"/>
      <c r="AD462" s="160"/>
    </row>
    <row r="463" spans="1:30" ht="15">
      <c r="A463" s="65"/>
      <c r="B463" s="14"/>
      <c r="C463" s="17" t="s">
        <v>63</v>
      </c>
      <c r="D463" s="272" t="str">
        <f t="shared" si="60"/>
        <v/>
      </c>
      <c r="E463" s="273"/>
      <c r="F463" s="273"/>
      <c r="G463" s="273"/>
      <c r="H463" s="273"/>
      <c r="I463" s="273"/>
      <c r="J463" s="274"/>
      <c r="K463" s="160"/>
      <c r="L463" s="160"/>
      <c r="M463" s="160"/>
      <c r="N463" s="160"/>
      <c r="O463" s="160"/>
      <c r="P463" s="160"/>
      <c r="Q463" s="160"/>
      <c r="R463" s="160"/>
      <c r="S463" s="160"/>
      <c r="T463" s="160"/>
      <c r="U463" s="160"/>
      <c r="V463" s="160"/>
      <c r="W463" s="160"/>
      <c r="X463" s="160"/>
      <c r="Y463" s="160"/>
      <c r="Z463" s="160"/>
      <c r="AA463" s="160"/>
      <c r="AB463" s="160"/>
      <c r="AC463" s="160"/>
      <c r="AD463" s="160"/>
    </row>
    <row r="464" spans="1:30" ht="15">
      <c r="A464" s="65"/>
      <c r="B464" s="14"/>
      <c r="C464" s="17" t="s">
        <v>64</v>
      </c>
      <c r="D464" s="272" t="str">
        <f t="shared" si="60"/>
        <v/>
      </c>
      <c r="E464" s="273"/>
      <c r="F464" s="273"/>
      <c r="G464" s="273"/>
      <c r="H464" s="273"/>
      <c r="I464" s="273"/>
      <c r="J464" s="274"/>
      <c r="K464" s="160"/>
      <c r="L464" s="160"/>
      <c r="M464" s="160"/>
      <c r="N464" s="160"/>
      <c r="O464" s="160"/>
      <c r="P464" s="160"/>
      <c r="Q464" s="160"/>
      <c r="R464" s="160"/>
      <c r="S464" s="160"/>
      <c r="T464" s="160"/>
      <c r="U464" s="160"/>
      <c r="V464" s="160"/>
      <c r="W464" s="160"/>
      <c r="X464" s="160"/>
      <c r="Y464" s="160"/>
      <c r="Z464" s="160"/>
      <c r="AA464" s="160"/>
      <c r="AB464" s="160"/>
      <c r="AC464" s="160"/>
      <c r="AD464" s="160"/>
    </row>
    <row r="465" spans="1:30" ht="15">
      <c r="A465" s="65"/>
      <c r="B465" s="14"/>
      <c r="C465" s="17" t="s">
        <v>65</v>
      </c>
      <c r="D465" s="272" t="str">
        <f t="shared" si="60"/>
        <v/>
      </c>
      <c r="E465" s="273"/>
      <c r="F465" s="273"/>
      <c r="G465" s="273"/>
      <c r="H465" s="273"/>
      <c r="I465" s="273"/>
      <c r="J465" s="274"/>
      <c r="K465" s="160"/>
      <c r="L465" s="160"/>
      <c r="M465" s="160"/>
      <c r="N465" s="160"/>
      <c r="O465" s="160"/>
      <c r="P465" s="160"/>
      <c r="Q465" s="160"/>
      <c r="R465" s="160"/>
      <c r="S465" s="160"/>
      <c r="T465" s="160"/>
      <c r="U465" s="160"/>
      <c r="V465" s="160"/>
      <c r="W465" s="160"/>
      <c r="X465" s="160"/>
      <c r="Y465" s="160"/>
      <c r="Z465" s="160"/>
      <c r="AA465" s="160"/>
      <c r="AB465" s="160"/>
      <c r="AC465" s="160"/>
      <c r="AD465" s="160"/>
    </row>
    <row r="466" spans="1:30" ht="15">
      <c r="A466" s="65"/>
      <c r="B466" s="14"/>
      <c r="C466" s="17" t="s">
        <v>66</v>
      </c>
      <c r="D466" s="272" t="str">
        <f t="shared" si="60"/>
        <v/>
      </c>
      <c r="E466" s="273"/>
      <c r="F466" s="273"/>
      <c r="G466" s="273"/>
      <c r="H466" s="273"/>
      <c r="I466" s="273"/>
      <c r="J466" s="274"/>
      <c r="K466" s="160"/>
      <c r="L466" s="160"/>
      <c r="M466" s="160"/>
      <c r="N466" s="160"/>
      <c r="O466" s="160"/>
      <c r="P466" s="160"/>
      <c r="Q466" s="160"/>
      <c r="R466" s="160"/>
      <c r="S466" s="160"/>
      <c r="T466" s="160"/>
      <c r="U466" s="160"/>
      <c r="V466" s="160"/>
      <c r="W466" s="160"/>
      <c r="X466" s="160"/>
      <c r="Y466" s="160"/>
      <c r="Z466" s="160"/>
      <c r="AA466" s="160"/>
      <c r="AB466" s="160"/>
      <c r="AC466" s="160"/>
      <c r="AD466" s="160"/>
    </row>
    <row r="467" spans="1:30" ht="15">
      <c r="A467" s="65"/>
      <c r="B467" s="14"/>
      <c r="C467" s="17" t="s">
        <v>67</v>
      </c>
      <c r="D467" s="272" t="str">
        <f t="shared" si="60"/>
        <v/>
      </c>
      <c r="E467" s="273"/>
      <c r="F467" s="273"/>
      <c r="G467" s="273"/>
      <c r="H467" s="273"/>
      <c r="I467" s="273"/>
      <c r="J467" s="274"/>
      <c r="K467" s="160"/>
      <c r="L467" s="160"/>
      <c r="M467" s="160"/>
      <c r="N467" s="160"/>
      <c r="O467" s="160"/>
      <c r="P467" s="160"/>
      <c r="Q467" s="160"/>
      <c r="R467" s="160"/>
      <c r="S467" s="160"/>
      <c r="T467" s="160"/>
      <c r="U467" s="160"/>
      <c r="V467" s="160"/>
      <c r="W467" s="160"/>
      <c r="X467" s="160"/>
      <c r="Y467" s="160"/>
      <c r="Z467" s="160"/>
      <c r="AA467" s="160"/>
      <c r="AB467" s="160"/>
      <c r="AC467" s="160"/>
      <c r="AD467" s="160"/>
    </row>
    <row r="468" spans="1:30" ht="15">
      <c r="A468" s="65"/>
      <c r="B468" s="14"/>
      <c r="C468" s="17" t="s">
        <v>68</v>
      </c>
      <c r="D468" s="272" t="str">
        <f t="shared" si="60"/>
        <v/>
      </c>
      <c r="E468" s="273"/>
      <c r="F468" s="273"/>
      <c r="G468" s="273"/>
      <c r="H468" s="273"/>
      <c r="I468" s="273"/>
      <c r="J468" s="274"/>
      <c r="K468" s="160"/>
      <c r="L468" s="160"/>
      <c r="M468" s="160"/>
      <c r="N468" s="160"/>
      <c r="O468" s="160"/>
      <c r="P468" s="160"/>
      <c r="Q468" s="160"/>
      <c r="R468" s="160"/>
      <c r="S468" s="160"/>
      <c r="T468" s="160"/>
      <c r="U468" s="160"/>
      <c r="V468" s="160"/>
      <c r="W468" s="160"/>
      <c r="X468" s="160"/>
      <c r="Y468" s="160"/>
      <c r="Z468" s="160"/>
      <c r="AA468" s="160"/>
      <c r="AB468" s="160"/>
      <c r="AC468" s="160"/>
      <c r="AD468" s="160"/>
    </row>
    <row r="469" spans="1:30" ht="15">
      <c r="A469" s="65"/>
      <c r="B469" s="14"/>
      <c r="C469" s="17" t="s">
        <v>69</v>
      </c>
      <c r="D469" s="272" t="str">
        <f t="shared" si="60"/>
        <v/>
      </c>
      <c r="E469" s="273"/>
      <c r="F469" s="273"/>
      <c r="G469" s="273"/>
      <c r="H469" s="273"/>
      <c r="I469" s="273"/>
      <c r="J469" s="274"/>
      <c r="K469" s="160"/>
      <c r="L469" s="160"/>
      <c r="M469" s="160"/>
      <c r="N469" s="160"/>
      <c r="O469" s="160"/>
      <c r="P469" s="160"/>
      <c r="Q469" s="160"/>
      <c r="R469" s="160"/>
      <c r="S469" s="160"/>
      <c r="T469" s="160"/>
      <c r="U469" s="160"/>
      <c r="V469" s="160"/>
      <c r="W469" s="160"/>
      <c r="X469" s="160"/>
      <c r="Y469" s="160"/>
      <c r="Z469" s="160"/>
      <c r="AA469" s="160"/>
      <c r="AB469" s="160"/>
      <c r="AC469" s="160"/>
      <c r="AD469" s="160"/>
    </row>
    <row r="470" spans="1:30" ht="15">
      <c r="A470" s="65"/>
      <c r="B470" s="14"/>
      <c r="C470" s="17" t="s">
        <v>70</v>
      </c>
      <c r="D470" s="272" t="str">
        <f t="shared" si="60"/>
        <v/>
      </c>
      <c r="E470" s="273"/>
      <c r="F470" s="273"/>
      <c r="G470" s="273"/>
      <c r="H470" s="273"/>
      <c r="I470" s="273"/>
      <c r="J470" s="274"/>
      <c r="K470" s="160"/>
      <c r="L470" s="160"/>
      <c r="M470" s="160"/>
      <c r="N470" s="160"/>
      <c r="O470" s="160"/>
      <c r="P470" s="160"/>
      <c r="Q470" s="160"/>
      <c r="R470" s="160"/>
      <c r="S470" s="160"/>
      <c r="T470" s="160"/>
      <c r="U470" s="160"/>
      <c r="V470" s="160"/>
      <c r="W470" s="160"/>
      <c r="X470" s="160"/>
      <c r="Y470" s="160"/>
      <c r="Z470" s="160"/>
      <c r="AA470" s="160"/>
      <c r="AB470" s="160"/>
      <c r="AC470" s="160"/>
      <c r="AD470" s="160"/>
    </row>
    <row r="471" spans="1:30" ht="15">
      <c r="A471" s="65"/>
      <c r="B471" s="14"/>
      <c r="C471" s="17" t="s">
        <v>71</v>
      </c>
      <c r="D471" s="272" t="str">
        <f t="shared" si="60"/>
        <v/>
      </c>
      <c r="E471" s="273"/>
      <c r="F471" s="273"/>
      <c r="G471" s="273"/>
      <c r="H471" s="273"/>
      <c r="I471" s="273"/>
      <c r="J471" s="274"/>
      <c r="K471" s="160"/>
      <c r="L471" s="160"/>
      <c r="M471" s="160"/>
      <c r="N471" s="160"/>
      <c r="O471" s="160"/>
      <c r="P471" s="160"/>
      <c r="Q471" s="160"/>
      <c r="R471" s="160"/>
      <c r="S471" s="160"/>
      <c r="T471" s="160"/>
      <c r="U471" s="160"/>
      <c r="V471" s="160"/>
      <c r="W471" s="160"/>
      <c r="X471" s="160"/>
      <c r="Y471" s="160"/>
      <c r="Z471" s="160"/>
      <c r="AA471" s="160"/>
      <c r="AB471" s="160"/>
      <c r="AC471" s="160"/>
      <c r="AD471" s="160"/>
    </row>
    <row r="472" spans="1:30" ht="15">
      <c r="A472" s="65"/>
      <c r="B472" s="14"/>
      <c r="C472" s="17" t="s">
        <v>72</v>
      </c>
      <c r="D472" s="272" t="str">
        <f t="shared" si="60"/>
        <v/>
      </c>
      <c r="E472" s="273"/>
      <c r="F472" s="273"/>
      <c r="G472" s="273"/>
      <c r="H472" s="273"/>
      <c r="I472" s="273"/>
      <c r="J472" s="274"/>
      <c r="K472" s="160"/>
      <c r="L472" s="160"/>
      <c r="M472" s="160"/>
      <c r="N472" s="160"/>
      <c r="O472" s="160"/>
      <c r="P472" s="160"/>
      <c r="Q472" s="160"/>
      <c r="R472" s="160"/>
      <c r="S472" s="160"/>
      <c r="T472" s="160"/>
      <c r="U472" s="160"/>
      <c r="V472" s="160"/>
      <c r="W472" s="160"/>
      <c r="X472" s="160"/>
      <c r="Y472" s="160"/>
      <c r="Z472" s="160"/>
      <c r="AA472" s="160"/>
      <c r="AB472" s="160"/>
      <c r="AC472" s="160"/>
      <c r="AD472" s="160"/>
    </row>
    <row r="473" spans="1:30" ht="15">
      <c r="A473" s="65"/>
      <c r="B473" s="14"/>
      <c r="C473" s="17" t="s">
        <v>73</v>
      </c>
      <c r="D473" s="272" t="str">
        <f t="shared" si="60"/>
        <v/>
      </c>
      <c r="E473" s="273"/>
      <c r="F473" s="273"/>
      <c r="G473" s="273"/>
      <c r="H473" s="273"/>
      <c r="I473" s="273"/>
      <c r="J473" s="274"/>
      <c r="K473" s="160"/>
      <c r="L473" s="160"/>
      <c r="M473" s="160"/>
      <c r="N473" s="160"/>
      <c r="O473" s="160"/>
      <c r="P473" s="160"/>
      <c r="Q473" s="160"/>
      <c r="R473" s="160"/>
      <c r="S473" s="160"/>
      <c r="T473" s="160"/>
      <c r="U473" s="160"/>
      <c r="V473" s="160"/>
      <c r="W473" s="160"/>
      <c r="X473" s="160"/>
      <c r="Y473" s="160"/>
      <c r="Z473" s="160"/>
      <c r="AA473" s="160"/>
      <c r="AB473" s="160"/>
      <c r="AC473" s="160"/>
      <c r="AD473" s="160"/>
    </row>
    <row r="474" spans="1:30" ht="15">
      <c r="A474" s="65"/>
      <c r="B474" s="14"/>
      <c r="C474" s="17" t="s">
        <v>74</v>
      </c>
      <c r="D474" s="272" t="str">
        <f t="shared" si="60"/>
        <v/>
      </c>
      <c r="E474" s="273"/>
      <c r="F474" s="273"/>
      <c r="G474" s="273"/>
      <c r="H474" s="273"/>
      <c r="I474" s="273"/>
      <c r="J474" s="274"/>
      <c r="K474" s="160"/>
      <c r="L474" s="160"/>
      <c r="M474" s="160"/>
      <c r="N474" s="160"/>
      <c r="O474" s="160"/>
      <c r="P474" s="160"/>
      <c r="Q474" s="160"/>
      <c r="R474" s="160"/>
      <c r="S474" s="160"/>
      <c r="T474" s="160"/>
      <c r="U474" s="160"/>
      <c r="V474" s="160"/>
      <c r="W474" s="160"/>
      <c r="X474" s="160"/>
      <c r="Y474" s="160"/>
      <c r="Z474" s="160"/>
      <c r="AA474" s="160"/>
      <c r="AB474" s="160"/>
      <c r="AC474" s="160"/>
      <c r="AD474" s="160"/>
    </row>
    <row r="475" spans="1:30" ht="15">
      <c r="A475" s="65"/>
      <c r="B475" s="14"/>
      <c r="C475" s="17" t="s">
        <v>75</v>
      </c>
      <c r="D475" s="272" t="str">
        <f t="shared" si="60"/>
        <v/>
      </c>
      <c r="E475" s="273"/>
      <c r="F475" s="273"/>
      <c r="G475" s="273"/>
      <c r="H475" s="273"/>
      <c r="I475" s="273"/>
      <c r="J475" s="274"/>
      <c r="K475" s="160"/>
      <c r="L475" s="160"/>
      <c r="M475" s="160"/>
      <c r="N475" s="160"/>
      <c r="O475" s="160"/>
      <c r="P475" s="160"/>
      <c r="Q475" s="160"/>
      <c r="R475" s="160"/>
      <c r="S475" s="160"/>
      <c r="T475" s="160"/>
      <c r="U475" s="160"/>
      <c r="V475" s="160"/>
      <c r="W475" s="160"/>
      <c r="X475" s="160"/>
      <c r="Y475" s="160"/>
      <c r="Z475" s="160"/>
      <c r="AA475" s="160"/>
      <c r="AB475" s="160"/>
      <c r="AC475" s="160"/>
      <c r="AD475" s="160"/>
    </row>
    <row r="476" spans="1:30" ht="15">
      <c r="A476" s="65"/>
      <c r="B476" s="14"/>
      <c r="C476" s="17" t="s">
        <v>76</v>
      </c>
      <c r="D476" s="272" t="str">
        <f t="shared" si="60"/>
        <v/>
      </c>
      <c r="E476" s="273"/>
      <c r="F476" s="273"/>
      <c r="G476" s="273"/>
      <c r="H476" s="273"/>
      <c r="I476" s="273"/>
      <c r="J476" s="274"/>
      <c r="K476" s="160"/>
      <c r="L476" s="160"/>
      <c r="M476" s="160"/>
      <c r="N476" s="160"/>
      <c r="O476" s="160"/>
      <c r="P476" s="160"/>
      <c r="Q476" s="160"/>
      <c r="R476" s="160"/>
      <c r="S476" s="160"/>
      <c r="T476" s="160"/>
      <c r="U476" s="160"/>
      <c r="V476" s="160"/>
      <c r="W476" s="160"/>
      <c r="X476" s="160"/>
      <c r="Y476" s="160"/>
      <c r="Z476" s="160"/>
      <c r="AA476" s="160"/>
      <c r="AB476" s="160"/>
      <c r="AC476" s="160"/>
      <c r="AD476" s="160"/>
    </row>
    <row r="477" spans="1:30" ht="15">
      <c r="A477" s="65"/>
      <c r="B477" s="14"/>
      <c r="C477" s="17" t="s">
        <v>77</v>
      </c>
      <c r="D477" s="272" t="str">
        <f t="shared" si="60"/>
        <v/>
      </c>
      <c r="E477" s="273"/>
      <c r="F477" s="273"/>
      <c r="G477" s="273"/>
      <c r="H477" s="273"/>
      <c r="I477" s="273"/>
      <c r="J477" s="274"/>
      <c r="K477" s="160"/>
      <c r="L477" s="160"/>
      <c r="M477" s="160"/>
      <c r="N477" s="160"/>
      <c r="O477" s="160"/>
      <c r="P477" s="160"/>
      <c r="Q477" s="160"/>
      <c r="R477" s="160"/>
      <c r="S477" s="160"/>
      <c r="T477" s="160"/>
      <c r="U477" s="160"/>
      <c r="V477" s="160"/>
      <c r="W477" s="160"/>
      <c r="X477" s="160"/>
      <c r="Y477" s="160"/>
      <c r="Z477" s="160"/>
      <c r="AA477" s="160"/>
      <c r="AB477" s="160"/>
      <c r="AC477" s="160"/>
      <c r="AD477" s="160"/>
    </row>
    <row r="478" spans="1:30" ht="15">
      <c r="A478" s="65"/>
      <c r="B478" s="14"/>
      <c r="C478" s="17" t="s">
        <v>78</v>
      </c>
      <c r="D478" s="272" t="str">
        <f t="shared" si="60"/>
        <v/>
      </c>
      <c r="E478" s="273"/>
      <c r="F478" s="273"/>
      <c r="G478" s="273"/>
      <c r="H478" s="273"/>
      <c r="I478" s="273"/>
      <c r="J478" s="274"/>
      <c r="K478" s="160"/>
      <c r="L478" s="160"/>
      <c r="M478" s="160"/>
      <c r="N478" s="160"/>
      <c r="O478" s="160"/>
      <c r="P478" s="160"/>
      <c r="Q478" s="160"/>
      <c r="R478" s="160"/>
      <c r="S478" s="160"/>
      <c r="T478" s="160"/>
      <c r="U478" s="160"/>
      <c r="V478" s="160"/>
      <c r="W478" s="160"/>
      <c r="X478" s="160"/>
      <c r="Y478" s="160"/>
      <c r="Z478" s="160"/>
      <c r="AA478" s="160"/>
      <c r="AB478" s="160"/>
      <c r="AC478" s="160"/>
      <c r="AD478" s="160"/>
    </row>
    <row r="479" spans="1:30" ht="15">
      <c r="A479" s="65"/>
      <c r="B479" s="14"/>
      <c r="C479" s="17" t="s">
        <v>79</v>
      </c>
      <c r="D479" s="272" t="str">
        <f t="shared" si="60"/>
        <v/>
      </c>
      <c r="E479" s="273"/>
      <c r="F479" s="273"/>
      <c r="G479" s="273"/>
      <c r="H479" s="273"/>
      <c r="I479" s="273"/>
      <c r="J479" s="274"/>
      <c r="K479" s="160"/>
      <c r="L479" s="160"/>
      <c r="M479" s="160"/>
      <c r="N479" s="160"/>
      <c r="O479" s="160"/>
      <c r="P479" s="160"/>
      <c r="Q479" s="160"/>
      <c r="R479" s="160"/>
      <c r="S479" s="160"/>
      <c r="T479" s="160"/>
      <c r="U479" s="160"/>
      <c r="V479" s="160"/>
      <c r="W479" s="160"/>
      <c r="X479" s="160"/>
      <c r="Y479" s="160"/>
      <c r="Z479" s="160"/>
      <c r="AA479" s="160"/>
      <c r="AB479" s="160"/>
      <c r="AC479" s="160"/>
      <c r="AD479" s="160"/>
    </row>
    <row r="480" spans="1:30" ht="15">
      <c r="A480" s="65"/>
      <c r="B480" s="14"/>
      <c r="C480" s="17" t="s">
        <v>80</v>
      </c>
      <c r="D480" s="272" t="str">
        <f t="shared" si="60"/>
        <v/>
      </c>
      <c r="E480" s="273"/>
      <c r="F480" s="273"/>
      <c r="G480" s="273"/>
      <c r="H480" s="273"/>
      <c r="I480" s="273"/>
      <c r="J480" s="274"/>
      <c r="K480" s="160"/>
      <c r="L480" s="160"/>
      <c r="M480" s="160"/>
      <c r="N480" s="160"/>
      <c r="O480" s="160"/>
      <c r="P480" s="160"/>
      <c r="Q480" s="160"/>
      <c r="R480" s="160"/>
      <c r="S480" s="160"/>
      <c r="T480" s="160"/>
      <c r="U480" s="160"/>
      <c r="V480" s="160"/>
      <c r="W480" s="160"/>
      <c r="X480" s="160"/>
      <c r="Y480" s="160"/>
      <c r="Z480" s="160"/>
      <c r="AA480" s="160"/>
      <c r="AB480" s="160"/>
      <c r="AC480" s="160"/>
      <c r="AD480" s="160"/>
    </row>
    <row r="481" spans="1:30" ht="15">
      <c r="A481" s="65"/>
      <c r="B481" s="14"/>
      <c r="C481" s="17" t="s">
        <v>81</v>
      </c>
      <c r="D481" s="272" t="str">
        <f t="shared" si="60"/>
        <v/>
      </c>
      <c r="E481" s="273"/>
      <c r="F481" s="273"/>
      <c r="G481" s="273"/>
      <c r="H481" s="273"/>
      <c r="I481" s="273"/>
      <c r="J481" s="274"/>
      <c r="K481" s="160"/>
      <c r="L481" s="160"/>
      <c r="M481" s="160"/>
      <c r="N481" s="160"/>
      <c r="O481" s="160"/>
      <c r="P481" s="160"/>
      <c r="Q481" s="160"/>
      <c r="R481" s="160"/>
      <c r="S481" s="160"/>
      <c r="T481" s="160"/>
      <c r="U481" s="160"/>
      <c r="V481" s="160"/>
      <c r="W481" s="160"/>
      <c r="X481" s="160"/>
      <c r="Y481" s="160"/>
      <c r="Z481" s="160"/>
      <c r="AA481" s="160"/>
      <c r="AB481" s="160"/>
      <c r="AC481" s="160"/>
      <c r="AD481" s="160"/>
    </row>
    <row r="482" spans="1:30" ht="15">
      <c r="A482" s="65"/>
      <c r="B482" s="14"/>
      <c r="C482" s="17" t="s">
        <v>82</v>
      </c>
      <c r="D482" s="272" t="str">
        <f t="shared" si="60"/>
        <v/>
      </c>
      <c r="E482" s="273"/>
      <c r="F482" s="273"/>
      <c r="G482" s="273"/>
      <c r="H482" s="273"/>
      <c r="I482" s="273"/>
      <c r="J482" s="274"/>
      <c r="K482" s="160"/>
      <c r="L482" s="160"/>
      <c r="M482" s="160"/>
      <c r="N482" s="160"/>
      <c r="O482" s="160"/>
      <c r="P482" s="160"/>
      <c r="Q482" s="160"/>
      <c r="R482" s="160"/>
      <c r="S482" s="160"/>
      <c r="T482" s="160"/>
      <c r="U482" s="160"/>
      <c r="V482" s="160"/>
      <c r="W482" s="160"/>
      <c r="X482" s="160"/>
      <c r="Y482" s="160"/>
      <c r="Z482" s="160"/>
      <c r="AA482" s="160"/>
      <c r="AB482" s="160"/>
      <c r="AC482" s="160"/>
      <c r="AD482" s="160"/>
    </row>
    <row r="483" spans="1:30" ht="15">
      <c r="A483" s="65"/>
      <c r="B483" s="14"/>
      <c r="C483" s="17" t="s">
        <v>83</v>
      </c>
      <c r="D483" s="272" t="str">
        <f t="shared" ref="D483:D514" si="61">IF($D64="","",$D64)</f>
        <v/>
      </c>
      <c r="E483" s="273"/>
      <c r="F483" s="273"/>
      <c r="G483" s="273"/>
      <c r="H483" s="273"/>
      <c r="I483" s="273"/>
      <c r="J483" s="274"/>
      <c r="K483" s="160"/>
      <c r="L483" s="160"/>
      <c r="M483" s="160"/>
      <c r="N483" s="160"/>
      <c r="O483" s="160"/>
      <c r="P483" s="160"/>
      <c r="Q483" s="160"/>
      <c r="R483" s="160"/>
      <c r="S483" s="160"/>
      <c r="T483" s="160"/>
      <c r="U483" s="160"/>
      <c r="V483" s="160"/>
      <c r="W483" s="160"/>
      <c r="X483" s="160"/>
      <c r="Y483" s="160"/>
      <c r="Z483" s="160"/>
      <c r="AA483" s="160"/>
      <c r="AB483" s="160"/>
      <c r="AC483" s="160"/>
      <c r="AD483" s="160"/>
    </row>
    <row r="484" spans="1:30" ht="15">
      <c r="A484" s="65"/>
      <c r="B484" s="14"/>
      <c r="C484" s="17" t="s">
        <v>84</v>
      </c>
      <c r="D484" s="272" t="str">
        <f t="shared" si="61"/>
        <v/>
      </c>
      <c r="E484" s="273"/>
      <c r="F484" s="273"/>
      <c r="G484" s="273"/>
      <c r="H484" s="273"/>
      <c r="I484" s="273"/>
      <c r="J484" s="274"/>
      <c r="K484" s="160"/>
      <c r="L484" s="160"/>
      <c r="M484" s="160"/>
      <c r="N484" s="160"/>
      <c r="O484" s="160"/>
      <c r="P484" s="160"/>
      <c r="Q484" s="160"/>
      <c r="R484" s="160"/>
      <c r="S484" s="160"/>
      <c r="T484" s="160"/>
      <c r="U484" s="160"/>
      <c r="V484" s="160"/>
      <c r="W484" s="160"/>
      <c r="X484" s="160"/>
      <c r="Y484" s="160"/>
      <c r="Z484" s="160"/>
      <c r="AA484" s="160"/>
      <c r="AB484" s="160"/>
      <c r="AC484" s="160"/>
      <c r="AD484" s="160"/>
    </row>
    <row r="485" spans="1:30" ht="15">
      <c r="A485" s="65"/>
      <c r="B485" s="14"/>
      <c r="C485" s="17" t="s">
        <v>85</v>
      </c>
      <c r="D485" s="272" t="str">
        <f t="shared" si="61"/>
        <v/>
      </c>
      <c r="E485" s="273"/>
      <c r="F485" s="273"/>
      <c r="G485" s="273"/>
      <c r="H485" s="273"/>
      <c r="I485" s="273"/>
      <c r="J485" s="274"/>
      <c r="K485" s="160"/>
      <c r="L485" s="160"/>
      <c r="M485" s="160"/>
      <c r="N485" s="160"/>
      <c r="O485" s="160"/>
      <c r="P485" s="160"/>
      <c r="Q485" s="160"/>
      <c r="R485" s="160"/>
      <c r="S485" s="160"/>
      <c r="T485" s="160"/>
      <c r="U485" s="160"/>
      <c r="V485" s="160"/>
      <c r="W485" s="160"/>
      <c r="X485" s="160"/>
      <c r="Y485" s="160"/>
      <c r="Z485" s="160"/>
      <c r="AA485" s="160"/>
      <c r="AB485" s="160"/>
      <c r="AC485" s="160"/>
      <c r="AD485" s="160"/>
    </row>
    <row r="486" spans="1:30" ht="15">
      <c r="A486" s="65"/>
      <c r="B486" s="14"/>
      <c r="C486" s="17" t="s">
        <v>86</v>
      </c>
      <c r="D486" s="272" t="str">
        <f t="shared" si="61"/>
        <v/>
      </c>
      <c r="E486" s="273"/>
      <c r="F486" s="273"/>
      <c r="G486" s="273"/>
      <c r="H486" s="273"/>
      <c r="I486" s="273"/>
      <c r="J486" s="274"/>
      <c r="K486" s="160"/>
      <c r="L486" s="160"/>
      <c r="M486" s="160"/>
      <c r="N486" s="160"/>
      <c r="O486" s="160"/>
      <c r="P486" s="160"/>
      <c r="Q486" s="160"/>
      <c r="R486" s="160"/>
      <c r="S486" s="160"/>
      <c r="T486" s="160"/>
      <c r="U486" s="160"/>
      <c r="V486" s="160"/>
      <c r="W486" s="160"/>
      <c r="X486" s="160"/>
      <c r="Y486" s="160"/>
      <c r="Z486" s="160"/>
      <c r="AA486" s="160"/>
      <c r="AB486" s="160"/>
      <c r="AC486" s="160"/>
      <c r="AD486" s="160"/>
    </row>
    <row r="487" spans="1:30" ht="15">
      <c r="A487" s="65"/>
      <c r="B487" s="14"/>
      <c r="C487" s="17" t="s">
        <v>87</v>
      </c>
      <c r="D487" s="272" t="str">
        <f t="shared" si="61"/>
        <v/>
      </c>
      <c r="E487" s="273"/>
      <c r="F487" s="273"/>
      <c r="G487" s="273"/>
      <c r="H487" s="273"/>
      <c r="I487" s="273"/>
      <c r="J487" s="274"/>
      <c r="K487" s="160"/>
      <c r="L487" s="160"/>
      <c r="M487" s="160"/>
      <c r="N487" s="160"/>
      <c r="O487" s="160"/>
      <c r="P487" s="160"/>
      <c r="Q487" s="160"/>
      <c r="R487" s="160"/>
      <c r="S487" s="160"/>
      <c r="T487" s="160"/>
      <c r="U487" s="160"/>
      <c r="V487" s="160"/>
      <c r="W487" s="160"/>
      <c r="X487" s="160"/>
      <c r="Y487" s="160"/>
      <c r="Z487" s="160"/>
      <c r="AA487" s="160"/>
      <c r="AB487" s="160"/>
      <c r="AC487" s="160"/>
      <c r="AD487" s="160"/>
    </row>
    <row r="488" spans="1:30" ht="15">
      <c r="A488" s="65"/>
      <c r="B488" s="14"/>
      <c r="C488" s="17" t="s">
        <v>88</v>
      </c>
      <c r="D488" s="272" t="str">
        <f t="shared" si="61"/>
        <v/>
      </c>
      <c r="E488" s="273"/>
      <c r="F488" s="273"/>
      <c r="G488" s="273"/>
      <c r="H488" s="273"/>
      <c r="I488" s="273"/>
      <c r="J488" s="274"/>
      <c r="K488" s="160"/>
      <c r="L488" s="160"/>
      <c r="M488" s="160"/>
      <c r="N488" s="160"/>
      <c r="O488" s="160"/>
      <c r="P488" s="160"/>
      <c r="Q488" s="160"/>
      <c r="R488" s="160"/>
      <c r="S488" s="160"/>
      <c r="T488" s="160"/>
      <c r="U488" s="160"/>
      <c r="V488" s="160"/>
      <c r="W488" s="160"/>
      <c r="X488" s="160"/>
      <c r="Y488" s="160"/>
      <c r="Z488" s="160"/>
      <c r="AA488" s="160"/>
      <c r="AB488" s="160"/>
      <c r="AC488" s="160"/>
      <c r="AD488" s="160"/>
    </row>
    <row r="489" spans="1:30" ht="15">
      <c r="A489" s="65"/>
      <c r="B489" s="14"/>
      <c r="C489" s="17" t="s">
        <v>89</v>
      </c>
      <c r="D489" s="272" t="str">
        <f t="shared" si="61"/>
        <v/>
      </c>
      <c r="E489" s="273"/>
      <c r="F489" s="273"/>
      <c r="G489" s="273"/>
      <c r="H489" s="273"/>
      <c r="I489" s="273"/>
      <c r="J489" s="274"/>
      <c r="K489" s="160"/>
      <c r="L489" s="160"/>
      <c r="M489" s="160"/>
      <c r="N489" s="160"/>
      <c r="O489" s="160"/>
      <c r="P489" s="160"/>
      <c r="Q489" s="160"/>
      <c r="R489" s="160"/>
      <c r="S489" s="160"/>
      <c r="T489" s="160"/>
      <c r="U489" s="160"/>
      <c r="V489" s="160"/>
      <c r="W489" s="160"/>
      <c r="X489" s="160"/>
      <c r="Y489" s="160"/>
      <c r="Z489" s="160"/>
      <c r="AA489" s="160"/>
      <c r="AB489" s="160"/>
      <c r="AC489" s="160"/>
      <c r="AD489" s="160"/>
    </row>
    <row r="490" spans="1:30" ht="15">
      <c r="A490" s="65"/>
      <c r="B490" s="14"/>
      <c r="C490" s="17" t="s">
        <v>90</v>
      </c>
      <c r="D490" s="272" t="str">
        <f t="shared" si="61"/>
        <v/>
      </c>
      <c r="E490" s="273"/>
      <c r="F490" s="273"/>
      <c r="G490" s="273"/>
      <c r="H490" s="273"/>
      <c r="I490" s="273"/>
      <c r="J490" s="274"/>
      <c r="K490" s="160"/>
      <c r="L490" s="160"/>
      <c r="M490" s="160"/>
      <c r="N490" s="160"/>
      <c r="O490" s="160"/>
      <c r="P490" s="160"/>
      <c r="Q490" s="160"/>
      <c r="R490" s="160"/>
      <c r="S490" s="160"/>
      <c r="T490" s="160"/>
      <c r="U490" s="160"/>
      <c r="V490" s="160"/>
      <c r="W490" s="160"/>
      <c r="X490" s="160"/>
      <c r="Y490" s="160"/>
      <c r="Z490" s="160"/>
      <c r="AA490" s="160"/>
      <c r="AB490" s="160"/>
      <c r="AC490" s="160"/>
      <c r="AD490" s="160"/>
    </row>
    <row r="491" spans="1:30" ht="15">
      <c r="A491" s="65"/>
      <c r="B491" s="14"/>
      <c r="C491" s="17" t="s">
        <v>91</v>
      </c>
      <c r="D491" s="272" t="str">
        <f t="shared" si="61"/>
        <v/>
      </c>
      <c r="E491" s="273"/>
      <c r="F491" s="273"/>
      <c r="G491" s="273"/>
      <c r="H491" s="273"/>
      <c r="I491" s="273"/>
      <c r="J491" s="274"/>
      <c r="K491" s="160"/>
      <c r="L491" s="160"/>
      <c r="M491" s="160"/>
      <c r="N491" s="160"/>
      <c r="O491" s="160"/>
      <c r="P491" s="160"/>
      <c r="Q491" s="160"/>
      <c r="R491" s="160"/>
      <c r="S491" s="160"/>
      <c r="T491" s="160"/>
      <c r="U491" s="160"/>
      <c r="V491" s="160"/>
      <c r="W491" s="160"/>
      <c r="X491" s="160"/>
      <c r="Y491" s="160"/>
      <c r="Z491" s="160"/>
      <c r="AA491" s="160"/>
      <c r="AB491" s="160"/>
      <c r="AC491" s="160"/>
      <c r="AD491" s="160"/>
    </row>
    <row r="492" spans="1:30" ht="15">
      <c r="A492" s="65"/>
      <c r="B492" s="14"/>
      <c r="C492" s="17" t="s">
        <v>92</v>
      </c>
      <c r="D492" s="272" t="str">
        <f t="shared" si="61"/>
        <v/>
      </c>
      <c r="E492" s="273"/>
      <c r="F492" s="273"/>
      <c r="G492" s="273"/>
      <c r="H492" s="273"/>
      <c r="I492" s="273"/>
      <c r="J492" s="274"/>
      <c r="K492" s="160"/>
      <c r="L492" s="160"/>
      <c r="M492" s="160"/>
      <c r="N492" s="160"/>
      <c r="O492" s="160"/>
      <c r="P492" s="160"/>
      <c r="Q492" s="160"/>
      <c r="R492" s="160"/>
      <c r="S492" s="160"/>
      <c r="T492" s="160"/>
      <c r="U492" s="160"/>
      <c r="V492" s="160"/>
      <c r="W492" s="160"/>
      <c r="X492" s="160"/>
      <c r="Y492" s="160"/>
      <c r="Z492" s="160"/>
      <c r="AA492" s="160"/>
      <c r="AB492" s="160"/>
      <c r="AC492" s="160"/>
      <c r="AD492" s="160"/>
    </row>
    <row r="493" spans="1:30" ht="15">
      <c r="A493" s="65"/>
      <c r="B493" s="14"/>
      <c r="C493" s="17" t="s">
        <v>93</v>
      </c>
      <c r="D493" s="272" t="str">
        <f t="shared" si="61"/>
        <v/>
      </c>
      <c r="E493" s="273"/>
      <c r="F493" s="273"/>
      <c r="G493" s="273"/>
      <c r="H493" s="273"/>
      <c r="I493" s="273"/>
      <c r="J493" s="274"/>
      <c r="K493" s="160"/>
      <c r="L493" s="160"/>
      <c r="M493" s="160"/>
      <c r="N493" s="160"/>
      <c r="O493" s="160"/>
      <c r="P493" s="160"/>
      <c r="Q493" s="160"/>
      <c r="R493" s="160"/>
      <c r="S493" s="160"/>
      <c r="T493" s="160"/>
      <c r="U493" s="160"/>
      <c r="V493" s="160"/>
      <c r="W493" s="160"/>
      <c r="X493" s="160"/>
      <c r="Y493" s="160"/>
      <c r="Z493" s="160"/>
      <c r="AA493" s="160"/>
      <c r="AB493" s="160"/>
      <c r="AC493" s="160"/>
      <c r="AD493" s="160"/>
    </row>
    <row r="494" spans="1:30" ht="15">
      <c r="A494" s="65"/>
      <c r="B494" s="14"/>
      <c r="C494" s="17" t="s">
        <v>94</v>
      </c>
      <c r="D494" s="272" t="str">
        <f t="shared" si="61"/>
        <v/>
      </c>
      <c r="E494" s="273"/>
      <c r="F494" s="273"/>
      <c r="G494" s="273"/>
      <c r="H494" s="273"/>
      <c r="I494" s="273"/>
      <c r="J494" s="274"/>
      <c r="K494" s="160"/>
      <c r="L494" s="160"/>
      <c r="M494" s="160"/>
      <c r="N494" s="160"/>
      <c r="O494" s="160"/>
      <c r="P494" s="160"/>
      <c r="Q494" s="160"/>
      <c r="R494" s="160"/>
      <c r="S494" s="160"/>
      <c r="T494" s="160"/>
      <c r="U494" s="160"/>
      <c r="V494" s="160"/>
      <c r="W494" s="160"/>
      <c r="X494" s="160"/>
      <c r="Y494" s="160"/>
      <c r="Z494" s="160"/>
      <c r="AA494" s="160"/>
      <c r="AB494" s="160"/>
      <c r="AC494" s="160"/>
      <c r="AD494" s="160"/>
    </row>
    <row r="495" spans="1:30" ht="15">
      <c r="A495" s="65"/>
      <c r="B495" s="14"/>
      <c r="C495" s="17" t="s">
        <v>95</v>
      </c>
      <c r="D495" s="272" t="str">
        <f t="shared" si="61"/>
        <v/>
      </c>
      <c r="E495" s="273"/>
      <c r="F495" s="273"/>
      <c r="G495" s="273"/>
      <c r="H495" s="273"/>
      <c r="I495" s="273"/>
      <c r="J495" s="274"/>
      <c r="K495" s="160"/>
      <c r="L495" s="160"/>
      <c r="M495" s="160"/>
      <c r="N495" s="160"/>
      <c r="O495" s="160"/>
      <c r="P495" s="160"/>
      <c r="Q495" s="160"/>
      <c r="R495" s="160"/>
      <c r="S495" s="160"/>
      <c r="T495" s="160"/>
      <c r="U495" s="160"/>
      <c r="V495" s="160"/>
      <c r="W495" s="160"/>
      <c r="X495" s="160"/>
      <c r="Y495" s="160"/>
      <c r="Z495" s="160"/>
      <c r="AA495" s="160"/>
      <c r="AB495" s="160"/>
      <c r="AC495" s="160"/>
      <c r="AD495" s="160"/>
    </row>
    <row r="496" spans="1:30" ht="15">
      <c r="A496" s="65"/>
      <c r="B496" s="14"/>
      <c r="C496" s="17" t="s">
        <v>96</v>
      </c>
      <c r="D496" s="272" t="str">
        <f t="shared" si="61"/>
        <v/>
      </c>
      <c r="E496" s="273"/>
      <c r="F496" s="273"/>
      <c r="G496" s="273"/>
      <c r="H496" s="273"/>
      <c r="I496" s="273"/>
      <c r="J496" s="274"/>
      <c r="K496" s="160"/>
      <c r="L496" s="160"/>
      <c r="M496" s="160"/>
      <c r="N496" s="160"/>
      <c r="O496" s="160"/>
      <c r="P496" s="160"/>
      <c r="Q496" s="160"/>
      <c r="R496" s="160"/>
      <c r="S496" s="160"/>
      <c r="T496" s="160"/>
      <c r="U496" s="160"/>
      <c r="V496" s="160"/>
      <c r="W496" s="160"/>
      <c r="X496" s="160"/>
      <c r="Y496" s="160"/>
      <c r="Z496" s="160"/>
      <c r="AA496" s="160"/>
      <c r="AB496" s="160"/>
      <c r="AC496" s="160"/>
      <c r="AD496" s="160"/>
    </row>
    <row r="497" spans="1:30" ht="15">
      <c r="A497" s="65"/>
      <c r="B497" s="14"/>
      <c r="C497" s="17" t="s">
        <v>97</v>
      </c>
      <c r="D497" s="272" t="str">
        <f t="shared" si="61"/>
        <v/>
      </c>
      <c r="E497" s="273"/>
      <c r="F497" s="273"/>
      <c r="G497" s="273"/>
      <c r="H497" s="273"/>
      <c r="I497" s="273"/>
      <c r="J497" s="274"/>
      <c r="K497" s="160"/>
      <c r="L497" s="160"/>
      <c r="M497" s="160"/>
      <c r="N497" s="160"/>
      <c r="O497" s="160"/>
      <c r="P497" s="160"/>
      <c r="Q497" s="160"/>
      <c r="R497" s="160"/>
      <c r="S497" s="160"/>
      <c r="T497" s="160"/>
      <c r="U497" s="160"/>
      <c r="V497" s="160"/>
      <c r="W497" s="160"/>
      <c r="X497" s="160"/>
      <c r="Y497" s="160"/>
      <c r="Z497" s="160"/>
      <c r="AA497" s="160"/>
      <c r="AB497" s="160"/>
      <c r="AC497" s="160"/>
      <c r="AD497" s="160"/>
    </row>
    <row r="498" spans="1:30" ht="15">
      <c r="A498" s="65"/>
      <c r="B498" s="14"/>
      <c r="C498" s="17" t="s">
        <v>98</v>
      </c>
      <c r="D498" s="272" t="str">
        <f t="shared" si="61"/>
        <v/>
      </c>
      <c r="E498" s="273"/>
      <c r="F498" s="273"/>
      <c r="G498" s="273"/>
      <c r="H498" s="273"/>
      <c r="I498" s="273"/>
      <c r="J498" s="274"/>
      <c r="K498" s="160"/>
      <c r="L498" s="160"/>
      <c r="M498" s="160"/>
      <c r="N498" s="160"/>
      <c r="O498" s="160"/>
      <c r="P498" s="160"/>
      <c r="Q498" s="160"/>
      <c r="R498" s="160"/>
      <c r="S498" s="160"/>
      <c r="T498" s="160"/>
      <c r="U498" s="160"/>
      <c r="V498" s="160"/>
      <c r="W498" s="160"/>
      <c r="X498" s="160"/>
      <c r="Y498" s="160"/>
      <c r="Z498" s="160"/>
      <c r="AA498" s="160"/>
      <c r="AB498" s="160"/>
      <c r="AC498" s="160"/>
      <c r="AD498" s="160"/>
    </row>
    <row r="499" spans="1:30" ht="15">
      <c r="A499" s="65"/>
      <c r="B499" s="14"/>
      <c r="C499" s="17" t="s">
        <v>99</v>
      </c>
      <c r="D499" s="272" t="str">
        <f t="shared" si="61"/>
        <v/>
      </c>
      <c r="E499" s="273"/>
      <c r="F499" s="273"/>
      <c r="G499" s="273"/>
      <c r="H499" s="273"/>
      <c r="I499" s="273"/>
      <c r="J499" s="274"/>
      <c r="K499" s="160"/>
      <c r="L499" s="160"/>
      <c r="M499" s="160"/>
      <c r="N499" s="160"/>
      <c r="O499" s="160"/>
      <c r="P499" s="160"/>
      <c r="Q499" s="160"/>
      <c r="R499" s="160"/>
      <c r="S499" s="160"/>
      <c r="T499" s="160"/>
      <c r="U499" s="160"/>
      <c r="V499" s="160"/>
      <c r="W499" s="160"/>
      <c r="X499" s="160"/>
      <c r="Y499" s="160"/>
      <c r="Z499" s="160"/>
      <c r="AA499" s="160"/>
      <c r="AB499" s="160"/>
      <c r="AC499" s="160"/>
      <c r="AD499" s="160"/>
    </row>
    <row r="500" spans="1:30" ht="15">
      <c r="A500" s="65"/>
      <c r="B500" s="14"/>
      <c r="C500" s="17" t="s">
        <v>100</v>
      </c>
      <c r="D500" s="272" t="str">
        <f t="shared" si="61"/>
        <v/>
      </c>
      <c r="E500" s="273"/>
      <c r="F500" s="273"/>
      <c r="G500" s="273"/>
      <c r="H500" s="273"/>
      <c r="I500" s="273"/>
      <c r="J500" s="274"/>
      <c r="K500" s="160"/>
      <c r="L500" s="160"/>
      <c r="M500" s="160"/>
      <c r="N500" s="160"/>
      <c r="O500" s="160"/>
      <c r="P500" s="160"/>
      <c r="Q500" s="160"/>
      <c r="R500" s="160"/>
      <c r="S500" s="160"/>
      <c r="T500" s="160"/>
      <c r="U500" s="160"/>
      <c r="V500" s="160"/>
      <c r="W500" s="160"/>
      <c r="X500" s="160"/>
      <c r="Y500" s="160"/>
      <c r="Z500" s="160"/>
      <c r="AA500" s="160"/>
      <c r="AB500" s="160"/>
      <c r="AC500" s="160"/>
      <c r="AD500" s="160"/>
    </row>
    <row r="501" spans="1:30" ht="15">
      <c r="A501" s="65"/>
      <c r="B501" s="14"/>
      <c r="C501" s="17" t="s">
        <v>101</v>
      </c>
      <c r="D501" s="272" t="str">
        <f t="shared" si="61"/>
        <v/>
      </c>
      <c r="E501" s="273"/>
      <c r="F501" s="273"/>
      <c r="G501" s="273"/>
      <c r="H501" s="273"/>
      <c r="I501" s="273"/>
      <c r="J501" s="274"/>
      <c r="K501" s="160"/>
      <c r="L501" s="160"/>
      <c r="M501" s="160"/>
      <c r="N501" s="160"/>
      <c r="O501" s="160"/>
      <c r="P501" s="160"/>
      <c r="Q501" s="160"/>
      <c r="R501" s="160"/>
      <c r="S501" s="160"/>
      <c r="T501" s="160"/>
      <c r="U501" s="160"/>
      <c r="V501" s="160"/>
      <c r="W501" s="160"/>
      <c r="X501" s="160"/>
      <c r="Y501" s="160"/>
      <c r="Z501" s="160"/>
      <c r="AA501" s="160"/>
      <c r="AB501" s="160"/>
      <c r="AC501" s="160"/>
      <c r="AD501" s="160"/>
    </row>
    <row r="502" spans="1:30" ht="15">
      <c r="A502" s="65"/>
      <c r="B502" s="14"/>
      <c r="C502" s="17" t="s">
        <v>102</v>
      </c>
      <c r="D502" s="272" t="str">
        <f t="shared" si="61"/>
        <v/>
      </c>
      <c r="E502" s="273"/>
      <c r="F502" s="273"/>
      <c r="G502" s="273"/>
      <c r="H502" s="273"/>
      <c r="I502" s="273"/>
      <c r="J502" s="274"/>
      <c r="K502" s="160"/>
      <c r="L502" s="160"/>
      <c r="M502" s="160"/>
      <c r="N502" s="160"/>
      <c r="O502" s="160"/>
      <c r="P502" s="160"/>
      <c r="Q502" s="160"/>
      <c r="R502" s="160"/>
      <c r="S502" s="160"/>
      <c r="T502" s="160"/>
      <c r="U502" s="160"/>
      <c r="V502" s="160"/>
      <c r="W502" s="160"/>
      <c r="X502" s="160"/>
      <c r="Y502" s="160"/>
      <c r="Z502" s="160"/>
      <c r="AA502" s="160"/>
      <c r="AB502" s="160"/>
      <c r="AC502" s="160"/>
      <c r="AD502" s="160"/>
    </row>
    <row r="503" spans="1:30" ht="15">
      <c r="A503" s="65"/>
      <c r="B503" s="14"/>
      <c r="C503" s="17" t="s">
        <v>103</v>
      </c>
      <c r="D503" s="272" t="str">
        <f t="shared" si="61"/>
        <v/>
      </c>
      <c r="E503" s="273"/>
      <c r="F503" s="273"/>
      <c r="G503" s="273"/>
      <c r="H503" s="273"/>
      <c r="I503" s="273"/>
      <c r="J503" s="274"/>
      <c r="K503" s="160"/>
      <c r="L503" s="160"/>
      <c r="M503" s="160"/>
      <c r="N503" s="160"/>
      <c r="O503" s="160"/>
      <c r="P503" s="160"/>
      <c r="Q503" s="160"/>
      <c r="R503" s="160"/>
      <c r="S503" s="160"/>
      <c r="T503" s="160"/>
      <c r="U503" s="160"/>
      <c r="V503" s="160"/>
      <c r="W503" s="160"/>
      <c r="X503" s="160"/>
      <c r="Y503" s="160"/>
      <c r="Z503" s="160"/>
      <c r="AA503" s="160"/>
      <c r="AB503" s="160"/>
      <c r="AC503" s="160"/>
      <c r="AD503" s="160"/>
    </row>
    <row r="504" spans="1:30" ht="15">
      <c r="A504" s="65"/>
      <c r="B504" s="14"/>
      <c r="C504" s="18" t="s">
        <v>104</v>
      </c>
      <c r="D504" s="272" t="str">
        <f t="shared" si="61"/>
        <v/>
      </c>
      <c r="E504" s="273"/>
      <c r="F504" s="273"/>
      <c r="G504" s="273"/>
      <c r="H504" s="273"/>
      <c r="I504" s="273"/>
      <c r="J504" s="274"/>
      <c r="K504" s="160"/>
      <c r="L504" s="160"/>
      <c r="M504" s="160"/>
      <c r="N504" s="160"/>
      <c r="O504" s="160"/>
      <c r="P504" s="160"/>
      <c r="Q504" s="160"/>
      <c r="R504" s="160"/>
      <c r="S504" s="160"/>
      <c r="T504" s="160"/>
      <c r="U504" s="160"/>
      <c r="V504" s="160"/>
      <c r="W504" s="160"/>
      <c r="X504" s="160"/>
      <c r="Y504" s="160"/>
      <c r="Z504" s="160"/>
      <c r="AA504" s="160"/>
      <c r="AB504" s="160"/>
      <c r="AC504" s="160"/>
      <c r="AD504" s="160"/>
    </row>
    <row r="505" spans="1:30" ht="15">
      <c r="A505" s="65"/>
      <c r="B505" s="14"/>
      <c r="C505" s="18" t="s">
        <v>105</v>
      </c>
      <c r="D505" s="272" t="str">
        <f t="shared" si="61"/>
        <v/>
      </c>
      <c r="E505" s="273"/>
      <c r="F505" s="273"/>
      <c r="G505" s="273"/>
      <c r="H505" s="273"/>
      <c r="I505" s="273"/>
      <c r="J505" s="274"/>
      <c r="K505" s="160"/>
      <c r="L505" s="160"/>
      <c r="M505" s="160"/>
      <c r="N505" s="160"/>
      <c r="O505" s="160"/>
      <c r="P505" s="160"/>
      <c r="Q505" s="160"/>
      <c r="R505" s="160"/>
      <c r="S505" s="160"/>
      <c r="T505" s="160"/>
      <c r="U505" s="160"/>
      <c r="V505" s="160"/>
      <c r="W505" s="160"/>
      <c r="X505" s="160"/>
      <c r="Y505" s="160"/>
      <c r="Z505" s="160"/>
      <c r="AA505" s="160"/>
      <c r="AB505" s="160"/>
      <c r="AC505" s="160"/>
      <c r="AD505" s="160"/>
    </row>
    <row r="506" spans="1:30" ht="15">
      <c r="A506" s="65"/>
      <c r="B506" s="14"/>
      <c r="C506" s="18" t="s">
        <v>106</v>
      </c>
      <c r="D506" s="272" t="str">
        <f t="shared" si="61"/>
        <v/>
      </c>
      <c r="E506" s="273"/>
      <c r="F506" s="273"/>
      <c r="G506" s="273"/>
      <c r="H506" s="273"/>
      <c r="I506" s="273"/>
      <c r="J506" s="274"/>
      <c r="K506" s="160"/>
      <c r="L506" s="160"/>
      <c r="M506" s="160"/>
      <c r="N506" s="160"/>
      <c r="O506" s="160"/>
      <c r="P506" s="160"/>
      <c r="Q506" s="160"/>
      <c r="R506" s="160"/>
      <c r="S506" s="160"/>
      <c r="T506" s="160"/>
      <c r="U506" s="160"/>
      <c r="V506" s="160"/>
      <c r="W506" s="160"/>
      <c r="X506" s="160"/>
      <c r="Y506" s="160"/>
      <c r="Z506" s="160"/>
      <c r="AA506" s="160"/>
      <c r="AB506" s="160"/>
      <c r="AC506" s="160"/>
      <c r="AD506" s="160"/>
    </row>
    <row r="507" spans="1:30" ht="15">
      <c r="A507" s="65"/>
      <c r="B507" s="14"/>
      <c r="C507" s="18" t="s">
        <v>107</v>
      </c>
      <c r="D507" s="272" t="str">
        <f t="shared" si="61"/>
        <v/>
      </c>
      <c r="E507" s="273"/>
      <c r="F507" s="273"/>
      <c r="G507" s="273"/>
      <c r="H507" s="273"/>
      <c r="I507" s="273"/>
      <c r="J507" s="274"/>
      <c r="K507" s="160"/>
      <c r="L507" s="160"/>
      <c r="M507" s="160"/>
      <c r="N507" s="160"/>
      <c r="O507" s="160"/>
      <c r="P507" s="160"/>
      <c r="Q507" s="160"/>
      <c r="R507" s="160"/>
      <c r="S507" s="160"/>
      <c r="T507" s="160"/>
      <c r="U507" s="160"/>
      <c r="V507" s="160"/>
      <c r="W507" s="160"/>
      <c r="X507" s="160"/>
      <c r="Y507" s="160"/>
      <c r="Z507" s="160"/>
      <c r="AA507" s="160"/>
      <c r="AB507" s="160"/>
      <c r="AC507" s="160"/>
      <c r="AD507" s="160"/>
    </row>
    <row r="508" spans="1:30" ht="15">
      <c r="A508" s="65"/>
      <c r="B508" s="14"/>
      <c r="C508" s="18" t="s">
        <v>108</v>
      </c>
      <c r="D508" s="272" t="str">
        <f t="shared" si="61"/>
        <v/>
      </c>
      <c r="E508" s="273"/>
      <c r="F508" s="273"/>
      <c r="G508" s="273"/>
      <c r="H508" s="273"/>
      <c r="I508" s="273"/>
      <c r="J508" s="274"/>
      <c r="K508" s="160"/>
      <c r="L508" s="160"/>
      <c r="M508" s="160"/>
      <c r="N508" s="160"/>
      <c r="O508" s="160"/>
      <c r="P508" s="160"/>
      <c r="Q508" s="160"/>
      <c r="R508" s="160"/>
      <c r="S508" s="160"/>
      <c r="T508" s="160"/>
      <c r="U508" s="160"/>
      <c r="V508" s="160"/>
      <c r="W508" s="160"/>
      <c r="X508" s="160"/>
      <c r="Y508" s="160"/>
      <c r="Z508" s="160"/>
      <c r="AA508" s="160"/>
      <c r="AB508" s="160"/>
      <c r="AC508" s="160"/>
      <c r="AD508" s="160"/>
    </row>
    <row r="509" spans="1:30" ht="15">
      <c r="A509" s="65"/>
      <c r="B509" s="14"/>
      <c r="C509" s="18" t="s">
        <v>109</v>
      </c>
      <c r="D509" s="272" t="str">
        <f t="shared" si="61"/>
        <v/>
      </c>
      <c r="E509" s="273"/>
      <c r="F509" s="273"/>
      <c r="G509" s="273"/>
      <c r="H509" s="273"/>
      <c r="I509" s="273"/>
      <c r="J509" s="274"/>
      <c r="K509" s="160"/>
      <c r="L509" s="160"/>
      <c r="M509" s="160"/>
      <c r="N509" s="160"/>
      <c r="O509" s="160"/>
      <c r="P509" s="160"/>
      <c r="Q509" s="160"/>
      <c r="R509" s="160"/>
      <c r="S509" s="160"/>
      <c r="T509" s="160"/>
      <c r="U509" s="160"/>
      <c r="V509" s="160"/>
      <c r="W509" s="160"/>
      <c r="X509" s="160"/>
      <c r="Y509" s="160"/>
      <c r="Z509" s="160"/>
      <c r="AA509" s="160"/>
      <c r="AB509" s="160"/>
      <c r="AC509" s="160"/>
      <c r="AD509" s="160"/>
    </row>
    <row r="510" spans="1:30" ht="15">
      <c r="A510" s="65"/>
      <c r="B510" s="14"/>
      <c r="C510" s="18" t="s">
        <v>110</v>
      </c>
      <c r="D510" s="272" t="str">
        <f t="shared" si="61"/>
        <v/>
      </c>
      <c r="E510" s="273"/>
      <c r="F510" s="273"/>
      <c r="G510" s="273"/>
      <c r="H510" s="273"/>
      <c r="I510" s="273"/>
      <c r="J510" s="274"/>
      <c r="K510" s="160"/>
      <c r="L510" s="160"/>
      <c r="M510" s="160"/>
      <c r="N510" s="160"/>
      <c r="O510" s="160"/>
      <c r="P510" s="160"/>
      <c r="Q510" s="160"/>
      <c r="R510" s="160"/>
      <c r="S510" s="160"/>
      <c r="T510" s="160"/>
      <c r="U510" s="160"/>
      <c r="V510" s="160"/>
      <c r="W510" s="160"/>
      <c r="X510" s="160"/>
      <c r="Y510" s="160"/>
      <c r="Z510" s="160"/>
      <c r="AA510" s="160"/>
      <c r="AB510" s="160"/>
      <c r="AC510" s="160"/>
      <c r="AD510" s="160"/>
    </row>
    <row r="511" spans="1:30" ht="15">
      <c r="A511" s="65"/>
      <c r="B511" s="14"/>
      <c r="C511" s="18" t="s">
        <v>111</v>
      </c>
      <c r="D511" s="272" t="str">
        <f t="shared" si="61"/>
        <v/>
      </c>
      <c r="E511" s="273"/>
      <c r="F511" s="273"/>
      <c r="G511" s="273"/>
      <c r="H511" s="273"/>
      <c r="I511" s="273"/>
      <c r="J511" s="274"/>
      <c r="K511" s="160"/>
      <c r="L511" s="160"/>
      <c r="M511" s="160"/>
      <c r="N511" s="160"/>
      <c r="O511" s="160"/>
      <c r="P511" s="160"/>
      <c r="Q511" s="160"/>
      <c r="R511" s="160"/>
      <c r="S511" s="160"/>
      <c r="T511" s="160"/>
      <c r="U511" s="160"/>
      <c r="V511" s="160"/>
      <c r="W511" s="160"/>
      <c r="X511" s="160"/>
      <c r="Y511" s="160"/>
      <c r="Z511" s="160"/>
      <c r="AA511" s="160"/>
      <c r="AB511" s="160"/>
      <c r="AC511" s="160"/>
      <c r="AD511" s="160"/>
    </row>
    <row r="512" spans="1:30" ht="15">
      <c r="A512" s="65"/>
      <c r="B512" s="14"/>
      <c r="C512" s="18" t="s">
        <v>112</v>
      </c>
      <c r="D512" s="272" t="str">
        <f t="shared" si="61"/>
        <v/>
      </c>
      <c r="E512" s="273"/>
      <c r="F512" s="273"/>
      <c r="G512" s="273"/>
      <c r="H512" s="273"/>
      <c r="I512" s="273"/>
      <c r="J512" s="274"/>
      <c r="K512" s="160"/>
      <c r="L512" s="160"/>
      <c r="M512" s="160"/>
      <c r="N512" s="160"/>
      <c r="O512" s="160"/>
      <c r="P512" s="160"/>
      <c r="Q512" s="160"/>
      <c r="R512" s="160"/>
      <c r="S512" s="160"/>
      <c r="T512" s="160"/>
      <c r="U512" s="160"/>
      <c r="V512" s="160"/>
      <c r="W512" s="160"/>
      <c r="X512" s="160"/>
      <c r="Y512" s="160"/>
      <c r="Z512" s="160"/>
      <c r="AA512" s="160"/>
      <c r="AB512" s="160"/>
      <c r="AC512" s="160"/>
      <c r="AD512" s="160"/>
    </row>
    <row r="513" spans="1:30" ht="15">
      <c r="A513" s="65"/>
      <c r="B513" s="14"/>
      <c r="C513" s="18" t="s">
        <v>113</v>
      </c>
      <c r="D513" s="272" t="str">
        <f t="shared" si="61"/>
        <v/>
      </c>
      <c r="E513" s="273"/>
      <c r="F513" s="273"/>
      <c r="G513" s="273"/>
      <c r="H513" s="273"/>
      <c r="I513" s="273"/>
      <c r="J513" s="274"/>
      <c r="K513" s="160"/>
      <c r="L513" s="160"/>
      <c r="M513" s="160"/>
      <c r="N513" s="160"/>
      <c r="O513" s="160"/>
      <c r="P513" s="160"/>
      <c r="Q513" s="160"/>
      <c r="R513" s="160"/>
      <c r="S513" s="160"/>
      <c r="T513" s="160"/>
      <c r="U513" s="160"/>
      <c r="V513" s="160"/>
      <c r="W513" s="160"/>
      <c r="X513" s="160"/>
      <c r="Y513" s="160"/>
      <c r="Z513" s="160"/>
      <c r="AA513" s="160"/>
      <c r="AB513" s="160"/>
      <c r="AC513" s="160"/>
      <c r="AD513" s="160"/>
    </row>
    <row r="514" spans="1:30" ht="15">
      <c r="A514" s="65"/>
      <c r="B514" s="14"/>
      <c r="C514" s="18" t="s">
        <v>114</v>
      </c>
      <c r="D514" s="272" t="str">
        <f t="shared" si="61"/>
        <v/>
      </c>
      <c r="E514" s="273"/>
      <c r="F514" s="273"/>
      <c r="G514" s="273"/>
      <c r="H514" s="273"/>
      <c r="I514" s="273"/>
      <c r="J514" s="274"/>
      <c r="K514" s="160"/>
      <c r="L514" s="160"/>
      <c r="M514" s="160"/>
      <c r="N514" s="160"/>
      <c r="O514" s="160"/>
      <c r="P514" s="160"/>
      <c r="Q514" s="160"/>
      <c r="R514" s="160"/>
      <c r="S514" s="160"/>
      <c r="T514" s="160"/>
      <c r="U514" s="160"/>
      <c r="V514" s="160"/>
      <c r="W514" s="160"/>
      <c r="X514" s="160"/>
      <c r="Y514" s="160"/>
      <c r="Z514" s="160"/>
      <c r="AA514" s="160"/>
      <c r="AB514" s="160"/>
      <c r="AC514" s="160"/>
      <c r="AD514" s="160"/>
    </row>
    <row r="515" spans="1:30" ht="15">
      <c r="A515" s="65"/>
      <c r="B515" s="14"/>
      <c r="C515" s="18" t="s">
        <v>115</v>
      </c>
      <c r="D515" s="272" t="str">
        <f t="shared" ref="D515:D546" si="62">IF($D96="","",$D96)</f>
        <v/>
      </c>
      <c r="E515" s="273"/>
      <c r="F515" s="273"/>
      <c r="G515" s="273"/>
      <c r="H515" s="273"/>
      <c r="I515" s="273"/>
      <c r="J515" s="274"/>
      <c r="K515" s="160"/>
      <c r="L515" s="160"/>
      <c r="M515" s="160"/>
      <c r="N515" s="160"/>
      <c r="O515" s="160"/>
      <c r="P515" s="160"/>
      <c r="Q515" s="160"/>
      <c r="R515" s="160"/>
      <c r="S515" s="160"/>
      <c r="T515" s="160"/>
      <c r="U515" s="160"/>
      <c r="V515" s="160"/>
      <c r="W515" s="160"/>
      <c r="X515" s="160"/>
      <c r="Y515" s="160"/>
      <c r="Z515" s="160"/>
      <c r="AA515" s="160"/>
      <c r="AB515" s="160"/>
      <c r="AC515" s="160"/>
      <c r="AD515" s="160"/>
    </row>
    <row r="516" spans="1:30" ht="15">
      <c r="A516" s="65"/>
      <c r="B516" s="14"/>
      <c r="C516" s="18" t="s">
        <v>116</v>
      </c>
      <c r="D516" s="272" t="str">
        <f t="shared" si="62"/>
        <v/>
      </c>
      <c r="E516" s="273"/>
      <c r="F516" s="273"/>
      <c r="G516" s="273"/>
      <c r="H516" s="273"/>
      <c r="I516" s="273"/>
      <c r="J516" s="274"/>
      <c r="K516" s="160"/>
      <c r="L516" s="160"/>
      <c r="M516" s="160"/>
      <c r="N516" s="160"/>
      <c r="O516" s="160"/>
      <c r="P516" s="160"/>
      <c r="Q516" s="160"/>
      <c r="R516" s="160"/>
      <c r="S516" s="160"/>
      <c r="T516" s="160"/>
      <c r="U516" s="160"/>
      <c r="V516" s="160"/>
      <c r="W516" s="160"/>
      <c r="X516" s="160"/>
      <c r="Y516" s="160"/>
      <c r="Z516" s="160"/>
      <c r="AA516" s="160"/>
      <c r="AB516" s="160"/>
      <c r="AC516" s="160"/>
      <c r="AD516" s="160"/>
    </row>
    <row r="517" spans="1:30" ht="15">
      <c r="A517" s="65"/>
      <c r="B517" s="14"/>
      <c r="C517" s="18" t="s">
        <v>117</v>
      </c>
      <c r="D517" s="272" t="str">
        <f t="shared" si="62"/>
        <v/>
      </c>
      <c r="E517" s="273"/>
      <c r="F517" s="273"/>
      <c r="G517" s="273"/>
      <c r="H517" s="273"/>
      <c r="I517" s="273"/>
      <c r="J517" s="274"/>
      <c r="K517" s="160"/>
      <c r="L517" s="160"/>
      <c r="M517" s="160"/>
      <c r="N517" s="160"/>
      <c r="O517" s="160"/>
      <c r="P517" s="160"/>
      <c r="Q517" s="160"/>
      <c r="R517" s="160"/>
      <c r="S517" s="160"/>
      <c r="T517" s="160"/>
      <c r="U517" s="160"/>
      <c r="V517" s="160"/>
      <c r="W517" s="160"/>
      <c r="X517" s="160"/>
      <c r="Y517" s="160"/>
      <c r="Z517" s="160"/>
      <c r="AA517" s="160"/>
      <c r="AB517" s="160"/>
      <c r="AC517" s="160"/>
      <c r="AD517" s="160"/>
    </row>
    <row r="518" spans="1:30" ht="15">
      <c r="A518" s="65"/>
      <c r="B518" s="14"/>
      <c r="C518" s="18" t="s">
        <v>118</v>
      </c>
      <c r="D518" s="272" t="str">
        <f t="shared" si="62"/>
        <v/>
      </c>
      <c r="E518" s="273"/>
      <c r="F518" s="273"/>
      <c r="G518" s="273"/>
      <c r="H518" s="273"/>
      <c r="I518" s="273"/>
      <c r="J518" s="274"/>
      <c r="K518" s="160"/>
      <c r="L518" s="160"/>
      <c r="M518" s="160"/>
      <c r="N518" s="160"/>
      <c r="O518" s="160"/>
      <c r="P518" s="160"/>
      <c r="Q518" s="160"/>
      <c r="R518" s="160"/>
      <c r="S518" s="160"/>
      <c r="T518" s="160"/>
      <c r="U518" s="160"/>
      <c r="V518" s="160"/>
      <c r="W518" s="160"/>
      <c r="X518" s="160"/>
      <c r="Y518" s="160"/>
      <c r="Z518" s="160"/>
      <c r="AA518" s="160"/>
      <c r="AB518" s="160"/>
      <c r="AC518" s="160"/>
      <c r="AD518" s="160"/>
    </row>
    <row r="519" spans="1:30" ht="15">
      <c r="A519" s="65"/>
      <c r="B519" s="14"/>
      <c r="C519" s="18" t="s">
        <v>119</v>
      </c>
      <c r="D519" s="272" t="str">
        <f t="shared" si="62"/>
        <v/>
      </c>
      <c r="E519" s="273"/>
      <c r="F519" s="273"/>
      <c r="G519" s="273"/>
      <c r="H519" s="273"/>
      <c r="I519" s="273"/>
      <c r="J519" s="274"/>
      <c r="K519" s="160"/>
      <c r="L519" s="160"/>
      <c r="M519" s="160"/>
      <c r="N519" s="160"/>
      <c r="O519" s="160"/>
      <c r="P519" s="160"/>
      <c r="Q519" s="160"/>
      <c r="R519" s="160"/>
      <c r="S519" s="160"/>
      <c r="T519" s="160"/>
      <c r="U519" s="160"/>
      <c r="V519" s="160"/>
      <c r="W519" s="160"/>
      <c r="X519" s="160"/>
      <c r="Y519" s="160"/>
      <c r="Z519" s="160"/>
      <c r="AA519" s="160"/>
      <c r="AB519" s="160"/>
      <c r="AC519" s="160"/>
      <c r="AD519" s="160"/>
    </row>
    <row r="520" spans="1:30" ht="15">
      <c r="A520" s="65"/>
      <c r="B520" s="14"/>
      <c r="C520" s="18" t="s">
        <v>120</v>
      </c>
      <c r="D520" s="272" t="str">
        <f t="shared" si="62"/>
        <v/>
      </c>
      <c r="E520" s="273"/>
      <c r="F520" s="273"/>
      <c r="G520" s="273"/>
      <c r="H520" s="273"/>
      <c r="I520" s="273"/>
      <c r="J520" s="274"/>
      <c r="K520" s="160"/>
      <c r="L520" s="160"/>
      <c r="M520" s="160"/>
      <c r="N520" s="160"/>
      <c r="O520" s="160"/>
      <c r="P520" s="160"/>
      <c r="Q520" s="160"/>
      <c r="R520" s="160"/>
      <c r="S520" s="160"/>
      <c r="T520" s="160"/>
      <c r="U520" s="160"/>
      <c r="V520" s="160"/>
      <c r="W520" s="160"/>
      <c r="X520" s="160"/>
      <c r="Y520" s="160"/>
      <c r="Z520" s="160"/>
      <c r="AA520" s="160"/>
      <c r="AB520" s="160"/>
      <c r="AC520" s="160"/>
      <c r="AD520" s="160"/>
    </row>
    <row r="521" spans="1:30" ht="15">
      <c r="A521" s="65"/>
      <c r="B521" s="14"/>
      <c r="C521" s="18" t="s">
        <v>121</v>
      </c>
      <c r="D521" s="272" t="str">
        <f t="shared" si="62"/>
        <v/>
      </c>
      <c r="E521" s="273"/>
      <c r="F521" s="273"/>
      <c r="G521" s="273"/>
      <c r="H521" s="273"/>
      <c r="I521" s="273"/>
      <c r="J521" s="274"/>
      <c r="K521" s="160"/>
      <c r="L521" s="160"/>
      <c r="M521" s="160"/>
      <c r="N521" s="160"/>
      <c r="O521" s="160"/>
      <c r="P521" s="160"/>
      <c r="Q521" s="160"/>
      <c r="R521" s="160"/>
      <c r="S521" s="160"/>
      <c r="T521" s="160"/>
      <c r="U521" s="160"/>
      <c r="V521" s="160"/>
      <c r="W521" s="160"/>
      <c r="X521" s="160"/>
      <c r="Y521" s="160"/>
      <c r="Z521" s="160"/>
      <c r="AA521" s="160"/>
      <c r="AB521" s="160"/>
      <c r="AC521" s="160"/>
      <c r="AD521" s="160"/>
    </row>
    <row r="522" spans="1:30" ht="15">
      <c r="A522" s="65"/>
      <c r="B522" s="14"/>
      <c r="C522" s="18" t="s">
        <v>122</v>
      </c>
      <c r="D522" s="272" t="str">
        <f t="shared" si="62"/>
        <v/>
      </c>
      <c r="E522" s="273"/>
      <c r="F522" s="273"/>
      <c r="G522" s="273"/>
      <c r="H522" s="273"/>
      <c r="I522" s="273"/>
      <c r="J522" s="274"/>
      <c r="K522" s="160"/>
      <c r="L522" s="160"/>
      <c r="M522" s="160"/>
      <c r="N522" s="160"/>
      <c r="O522" s="160"/>
      <c r="P522" s="160"/>
      <c r="Q522" s="160"/>
      <c r="R522" s="160"/>
      <c r="S522" s="160"/>
      <c r="T522" s="160"/>
      <c r="U522" s="160"/>
      <c r="V522" s="160"/>
      <c r="W522" s="160"/>
      <c r="X522" s="160"/>
      <c r="Y522" s="160"/>
      <c r="Z522" s="160"/>
      <c r="AA522" s="160"/>
      <c r="AB522" s="160"/>
      <c r="AC522" s="160"/>
      <c r="AD522" s="160"/>
    </row>
    <row r="523" spans="1:30" ht="15">
      <c r="A523" s="65"/>
      <c r="B523" s="14"/>
      <c r="C523" s="18" t="s">
        <v>123</v>
      </c>
      <c r="D523" s="272" t="str">
        <f t="shared" si="62"/>
        <v/>
      </c>
      <c r="E523" s="273"/>
      <c r="F523" s="273"/>
      <c r="G523" s="273"/>
      <c r="H523" s="273"/>
      <c r="I523" s="273"/>
      <c r="J523" s="274"/>
      <c r="K523" s="160"/>
      <c r="L523" s="160"/>
      <c r="M523" s="160"/>
      <c r="N523" s="160"/>
      <c r="O523" s="160"/>
      <c r="P523" s="160"/>
      <c r="Q523" s="160"/>
      <c r="R523" s="160"/>
      <c r="S523" s="160"/>
      <c r="T523" s="160"/>
      <c r="U523" s="160"/>
      <c r="V523" s="160"/>
      <c r="W523" s="160"/>
      <c r="X523" s="160"/>
      <c r="Y523" s="160"/>
      <c r="Z523" s="160"/>
      <c r="AA523" s="160"/>
      <c r="AB523" s="160"/>
      <c r="AC523" s="160"/>
      <c r="AD523" s="160"/>
    </row>
    <row r="524" spans="1:30" ht="15">
      <c r="A524" s="65"/>
      <c r="B524" s="14"/>
      <c r="C524" s="18" t="s">
        <v>124</v>
      </c>
      <c r="D524" s="272" t="str">
        <f t="shared" si="62"/>
        <v/>
      </c>
      <c r="E524" s="273"/>
      <c r="F524" s="273"/>
      <c r="G524" s="273"/>
      <c r="H524" s="273"/>
      <c r="I524" s="273"/>
      <c r="J524" s="274"/>
      <c r="K524" s="160"/>
      <c r="L524" s="160"/>
      <c r="M524" s="160"/>
      <c r="N524" s="160"/>
      <c r="O524" s="160"/>
      <c r="P524" s="160"/>
      <c r="Q524" s="160"/>
      <c r="R524" s="160"/>
      <c r="S524" s="160"/>
      <c r="T524" s="160"/>
      <c r="U524" s="160"/>
      <c r="V524" s="160"/>
      <c r="W524" s="160"/>
      <c r="X524" s="160"/>
      <c r="Y524" s="160"/>
      <c r="Z524" s="160"/>
      <c r="AA524" s="160"/>
      <c r="AB524" s="160"/>
      <c r="AC524" s="160"/>
      <c r="AD524" s="160"/>
    </row>
    <row r="525" spans="1:30" ht="15">
      <c r="A525" s="65"/>
      <c r="B525" s="14"/>
      <c r="C525" s="18" t="s">
        <v>125</v>
      </c>
      <c r="D525" s="272" t="str">
        <f t="shared" si="62"/>
        <v/>
      </c>
      <c r="E525" s="273"/>
      <c r="F525" s="273"/>
      <c r="G525" s="273"/>
      <c r="H525" s="273"/>
      <c r="I525" s="273"/>
      <c r="J525" s="274"/>
      <c r="K525" s="160"/>
      <c r="L525" s="160"/>
      <c r="M525" s="160"/>
      <c r="N525" s="160"/>
      <c r="O525" s="160"/>
      <c r="P525" s="160"/>
      <c r="Q525" s="160"/>
      <c r="R525" s="160"/>
      <c r="S525" s="160"/>
      <c r="T525" s="160"/>
      <c r="U525" s="160"/>
      <c r="V525" s="160"/>
      <c r="W525" s="160"/>
      <c r="X525" s="160"/>
      <c r="Y525" s="160"/>
      <c r="Z525" s="160"/>
      <c r="AA525" s="160"/>
      <c r="AB525" s="160"/>
      <c r="AC525" s="160"/>
      <c r="AD525" s="160"/>
    </row>
    <row r="526" spans="1:30" ht="15">
      <c r="A526" s="65"/>
      <c r="B526" s="14"/>
      <c r="C526" s="18" t="s">
        <v>126</v>
      </c>
      <c r="D526" s="272" t="str">
        <f t="shared" si="62"/>
        <v/>
      </c>
      <c r="E526" s="273"/>
      <c r="F526" s="273"/>
      <c r="G526" s="273"/>
      <c r="H526" s="273"/>
      <c r="I526" s="273"/>
      <c r="J526" s="274"/>
      <c r="K526" s="160"/>
      <c r="L526" s="160"/>
      <c r="M526" s="160"/>
      <c r="N526" s="160"/>
      <c r="O526" s="160"/>
      <c r="P526" s="160"/>
      <c r="Q526" s="160"/>
      <c r="R526" s="160"/>
      <c r="S526" s="160"/>
      <c r="T526" s="160"/>
      <c r="U526" s="160"/>
      <c r="V526" s="160"/>
      <c r="W526" s="160"/>
      <c r="X526" s="160"/>
      <c r="Y526" s="160"/>
      <c r="Z526" s="160"/>
      <c r="AA526" s="160"/>
      <c r="AB526" s="160"/>
      <c r="AC526" s="160"/>
      <c r="AD526" s="160"/>
    </row>
    <row r="527" spans="1:30" ht="15">
      <c r="A527" s="65"/>
      <c r="B527" s="14"/>
      <c r="C527" s="18" t="s">
        <v>127</v>
      </c>
      <c r="D527" s="272" t="str">
        <f t="shared" si="62"/>
        <v/>
      </c>
      <c r="E527" s="273"/>
      <c r="F527" s="273"/>
      <c r="G527" s="273"/>
      <c r="H527" s="273"/>
      <c r="I527" s="273"/>
      <c r="J527" s="274"/>
      <c r="K527" s="160"/>
      <c r="L527" s="160"/>
      <c r="M527" s="160"/>
      <c r="N527" s="160"/>
      <c r="O527" s="160"/>
      <c r="P527" s="160"/>
      <c r="Q527" s="160"/>
      <c r="R527" s="160"/>
      <c r="S527" s="160"/>
      <c r="T527" s="160"/>
      <c r="U527" s="160"/>
      <c r="V527" s="160"/>
      <c r="W527" s="160"/>
      <c r="X527" s="160"/>
      <c r="Y527" s="160"/>
      <c r="Z527" s="160"/>
      <c r="AA527" s="160"/>
      <c r="AB527" s="160"/>
      <c r="AC527" s="160"/>
      <c r="AD527" s="160"/>
    </row>
    <row r="528" spans="1:30" ht="15">
      <c r="A528" s="65"/>
      <c r="B528" s="14"/>
      <c r="C528" s="18" t="s">
        <v>128</v>
      </c>
      <c r="D528" s="272" t="str">
        <f t="shared" si="62"/>
        <v/>
      </c>
      <c r="E528" s="273"/>
      <c r="F528" s="273"/>
      <c r="G528" s="273"/>
      <c r="H528" s="273"/>
      <c r="I528" s="273"/>
      <c r="J528" s="274"/>
      <c r="K528" s="160"/>
      <c r="L528" s="160"/>
      <c r="M528" s="160"/>
      <c r="N528" s="160"/>
      <c r="O528" s="160"/>
      <c r="P528" s="160"/>
      <c r="Q528" s="160"/>
      <c r="R528" s="160"/>
      <c r="S528" s="160"/>
      <c r="T528" s="160"/>
      <c r="U528" s="160"/>
      <c r="V528" s="160"/>
      <c r="W528" s="160"/>
      <c r="X528" s="160"/>
      <c r="Y528" s="160"/>
      <c r="Z528" s="160"/>
      <c r="AA528" s="160"/>
      <c r="AB528" s="160"/>
      <c r="AC528" s="160"/>
      <c r="AD528" s="160"/>
    </row>
    <row r="529" spans="1:30" ht="15">
      <c r="A529" s="65"/>
      <c r="B529" s="14"/>
      <c r="C529" s="18" t="s">
        <v>129</v>
      </c>
      <c r="D529" s="272" t="str">
        <f t="shared" si="62"/>
        <v/>
      </c>
      <c r="E529" s="273"/>
      <c r="F529" s="273"/>
      <c r="G529" s="273"/>
      <c r="H529" s="273"/>
      <c r="I529" s="273"/>
      <c r="J529" s="274"/>
      <c r="K529" s="160"/>
      <c r="L529" s="160"/>
      <c r="M529" s="160"/>
      <c r="N529" s="160"/>
      <c r="O529" s="160"/>
      <c r="P529" s="160"/>
      <c r="Q529" s="160"/>
      <c r="R529" s="160"/>
      <c r="S529" s="160"/>
      <c r="T529" s="160"/>
      <c r="U529" s="160"/>
      <c r="V529" s="160"/>
      <c r="W529" s="160"/>
      <c r="X529" s="160"/>
      <c r="Y529" s="160"/>
      <c r="Z529" s="160"/>
      <c r="AA529" s="160"/>
      <c r="AB529" s="160"/>
      <c r="AC529" s="160"/>
      <c r="AD529" s="160"/>
    </row>
    <row r="530" spans="1:30" ht="15">
      <c r="A530" s="65"/>
      <c r="B530" s="14"/>
      <c r="C530" s="18" t="s">
        <v>130</v>
      </c>
      <c r="D530" s="272" t="str">
        <f t="shared" si="62"/>
        <v/>
      </c>
      <c r="E530" s="273"/>
      <c r="F530" s="273"/>
      <c r="G530" s="273"/>
      <c r="H530" s="273"/>
      <c r="I530" s="273"/>
      <c r="J530" s="274"/>
      <c r="K530" s="160"/>
      <c r="L530" s="160"/>
      <c r="M530" s="160"/>
      <c r="N530" s="160"/>
      <c r="O530" s="160"/>
      <c r="P530" s="160"/>
      <c r="Q530" s="160"/>
      <c r="R530" s="160"/>
      <c r="S530" s="160"/>
      <c r="T530" s="160"/>
      <c r="U530" s="160"/>
      <c r="V530" s="160"/>
      <c r="W530" s="160"/>
      <c r="X530" s="160"/>
      <c r="Y530" s="160"/>
      <c r="Z530" s="160"/>
      <c r="AA530" s="160"/>
      <c r="AB530" s="160"/>
      <c r="AC530" s="160"/>
      <c r="AD530" s="160"/>
    </row>
    <row r="531" spans="1:30" ht="15">
      <c r="A531" s="65"/>
      <c r="B531" s="14"/>
      <c r="C531" s="18" t="s">
        <v>131</v>
      </c>
      <c r="D531" s="272" t="str">
        <f t="shared" si="62"/>
        <v/>
      </c>
      <c r="E531" s="273"/>
      <c r="F531" s="273"/>
      <c r="G531" s="273"/>
      <c r="H531" s="273"/>
      <c r="I531" s="273"/>
      <c r="J531" s="274"/>
      <c r="K531" s="160"/>
      <c r="L531" s="160"/>
      <c r="M531" s="160"/>
      <c r="N531" s="160"/>
      <c r="O531" s="160"/>
      <c r="P531" s="160"/>
      <c r="Q531" s="160"/>
      <c r="R531" s="160"/>
      <c r="S531" s="160"/>
      <c r="T531" s="160"/>
      <c r="U531" s="160"/>
      <c r="V531" s="160"/>
      <c r="W531" s="160"/>
      <c r="X531" s="160"/>
      <c r="Y531" s="160"/>
      <c r="Z531" s="160"/>
      <c r="AA531" s="160"/>
      <c r="AB531" s="160"/>
      <c r="AC531" s="160"/>
      <c r="AD531" s="160"/>
    </row>
    <row r="532" spans="1:30" ht="15">
      <c r="A532" s="65"/>
      <c r="B532" s="14"/>
      <c r="C532" s="18" t="s">
        <v>132</v>
      </c>
      <c r="D532" s="272" t="str">
        <f t="shared" si="62"/>
        <v/>
      </c>
      <c r="E532" s="273"/>
      <c r="F532" s="273"/>
      <c r="G532" s="273"/>
      <c r="H532" s="273"/>
      <c r="I532" s="273"/>
      <c r="J532" s="274"/>
      <c r="K532" s="160"/>
      <c r="L532" s="160"/>
      <c r="M532" s="160"/>
      <c r="N532" s="160"/>
      <c r="O532" s="160"/>
      <c r="P532" s="160"/>
      <c r="Q532" s="160"/>
      <c r="R532" s="160"/>
      <c r="S532" s="160"/>
      <c r="T532" s="160"/>
      <c r="U532" s="160"/>
      <c r="V532" s="160"/>
      <c r="W532" s="160"/>
      <c r="X532" s="160"/>
      <c r="Y532" s="160"/>
      <c r="Z532" s="160"/>
      <c r="AA532" s="160"/>
      <c r="AB532" s="160"/>
      <c r="AC532" s="160"/>
      <c r="AD532" s="160"/>
    </row>
    <row r="533" spans="1:30" ht="15">
      <c r="A533" s="65"/>
      <c r="B533" s="14"/>
      <c r="C533" s="18" t="s">
        <v>133</v>
      </c>
      <c r="D533" s="272" t="str">
        <f t="shared" si="62"/>
        <v/>
      </c>
      <c r="E533" s="273"/>
      <c r="F533" s="273"/>
      <c r="G533" s="273"/>
      <c r="H533" s="273"/>
      <c r="I533" s="273"/>
      <c r="J533" s="274"/>
      <c r="K533" s="160"/>
      <c r="L533" s="160"/>
      <c r="M533" s="160"/>
      <c r="N533" s="160"/>
      <c r="O533" s="160"/>
      <c r="P533" s="160"/>
      <c r="Q533" s="160"/>
      <c r="R533" s="160"/>
      <c r="S533" s="160"/>
      <c r="T533" s="160"/>
      <c r="U533" s="160"/>
      <c r="V533" s="160"/>
      <c r="W533" s="160"/>
      <c r="X533" s="160"/>
      <c r="Y533" s="160"/>
      <c r="Z533" s="160"/>
      <c r="AA533" s="160"/>
      <c r="AB533" s="160"/>
      <c r="AC533" s="160"/>
      <c r="AD533" s="160"/>
    </row>
    <row r="534" spans="1:30" ht="15">
      <c r="A534" s="65"/>
      <c r="B534" s="14"/>
      <c r="C534" s="18" t="s">
        <v>134</v>
      </c>
      <c r="D534" s="272" t="str">
        <f t="shared" si="62"/>
        <v/>
      </c>
      <c r="E534" s="273"/>
      <c r="F534" s="273"/>
      <c r="G534" s="273"/>
      <c r="H534" s="273"/>
      <c r="I534" s="273"/>
      <c r="J534" s="274"/>
      <c r="K534" s="160"/>
      <c r="L534" s="160"/>
      <c r="M534" s="160"/>
      <c r="N534" s="160"/>
      <c r="O534" s="160"/>
      <c r="P534" s="160"/>
      <c r="Q534" s="160"/>
      <c r="R534" s="160"/>
      <c r="S534" s="160"/>
      <c r="T534" s="160"/>
      <c r="U534" s="160"/>
      <c r="V534" s="160"/>
      <c r="W534" s="160"/>
      <c r="X534" s="160"/>
      <c r="Y534" s="160"/>
      <c r="Z534" s="160"/>
      <c r="AA534" s="160"/>
      <c r="AB534" s="160"/>
      <c r="AC534" s="160"/>
      <c r="AD534" s="160"/>
    </row>
    <row r="535" spans="1:30" ht="15">
      <c r="A535" s="65"/>
      <c r="B535" s="14"/>
      <c r="C535" s="18" t="s">
        <v>135</v>
      </c>
      <c r="D535" s="272" t="str">
        <f t="shared" si="62"/>
        <v/>
      </c>
      <c r="E535" s="273"/>
      <c r="F535" s="273"/>
      <c r="G535" s="273"/>
      <c r="H535" s="273"/>
      <c r="I535" s="273"/>
      <c r="J535" s="274"/>
      <c r="K535" s="160"/>
      <c r="L535" s="160"/>
      <c r="M535" s="160"/>
      <c r="N535" s="160"/>
      <c r="O535" s="160"/>
      <c r="P535" s="160"/>
      <c r="Q535" s="160"/>
      <c r="R535" s="160"/>
      <c r="S535" s="160"/>
      <c r="T535" s="160"/>
      <c r="U535" s="160"/>
      <c r="V535" s="160"/>
      <c r="W535" s="160"/>
      <c r="X535" s="160"/>
      <c r="Y535" s="160"/>
      <c r="Z535" s="160"/>
      <c r="AA535" s="160"/>
      <c r="AB535" s="160"/>
      <c r="AC535" s="160"/>
      <c r="AD535" s="160"/>
    </row>
    <row r="536" spans="1:30" ht="15">
      <c r="A536" s="65"/>
      <c r="B536" s="14"/>
      <c r="C536" s="18" t="s">
        <v>136</v>
      </c>
      <c r="D536" s="272" t="str">
        <f t="shared" si="62"/>
        <v/>
      </c>
      <c r="E536" s="273"/>
      <c r="F536" s="273"/>
      <c r="G536" s="273"/>
      <c r="H536" s="273"/>
      <c r="I536" s="273"/>
      <c r="J536" s="274"/>
      <c r="K536" s="160"/>
      <c r="L536" s="160"/>
      <c r="M536" s="160"/>
      <c r="N536" s="160"/>
      <c r="O536" s="160"/>
      <c r="P536" s="160"/>
      <c r="Q536" s="160"/>
      <c r="R536" s="160"/>
      <c r="S536" s="160"/>
      <c r="T536" s="160"/>
      <c r="U536" s="160"/>
      <c r="V536" s="160"/>
      <c r="W536" s="160"/>
      <c r="X536" s="160"/>
      <c r="Y536" s="160"/>
      <c r="Z536" s="160"/>
      <c r="AA536" s="160"/>
      <c r="AB536" s="160"/>
      <c r="AC536" s="160"/>
      <c r="AD536" s="160"/>
    </row>
    <row r="537" spans="1:30" ht="15">
      <c r="A537" s="65"/>
      <c r="B537" s="14"/>
      <c r="C537" s="18" t="s">
        <v>137</v>
      </c>
      <c r="D537" s="272" t="str">
        <f t="shared" si="62"/>
        <v/>
      </c>
      <c r="E537" s="273"/>
      <c r="F537" s="273"/>
      <c r="G537" s="273"/>
      <c r="H537" s="273"/>
      <c r="I537" s="273"/>
      <c r="J537" s="274"/>
      <c r="K537" s="160"/>
      <c r="L537" s="160"/>
      <c r="M537" s="160"/>
      <c r="N537" s="160"/>
      <c r="O537" s="160"/>
      <c r="P537" s="160"/>
      <c r="Q537" s="160"/>
      <c r="R537" s="160"/>
      <c r="S537" s="160"/>
      <c r="T537" s="160"/>
      <c r="U537" s="160"/>
      <c r="V537" s="160"/>
      <c r="W537" s="160"/>
      <c r="X537" s="160"/>
      <c r="Y537" s="160"/>
      <c r="Z537" s="160"/>
      <c r="AA537" s="160"/>
      <c r="AB537" s="160"/>
      <c r="AC537" s="160"/>
      <c r="AD537" s="160"/>
    </row>
    <row r="538" spans="1:30" ht="15">
      <c r="A538" s="65"/>
      <c r="B538" s="14"/>
      <c r="C538" s="18" t="s">
        <v>138</v>
      </c>
      <c r="D538" s="272" t="str">
        <f t="shared" si="62"/>
        <v/>
      </c>
      <c r="E538" s="273"/>
      <c r="F538" s="273"/>
      <c r="G538" s="273"/>
      <c r="H538" s="273"/>
      <c r="I538" s="273"/>
      <c r="J538" s="274"/>
      <c r="K538" s="160"/>
      <c r="L538" s="160"/>
      <c r="M538" s="160"/>
      <c r="N538" s="160"/>
      <c r="O538" s="160"/>
      <c r="P538" s="160"/>
      <c r="Q538" s="160"/>
      <c r="R538" s="160"/>
      <c r="S538" s="160"/>
      <c r="T538" s="160"/>
      <c r="U538" s="160"/>
      <c r="V538" s="160"/>
      <c r="W538" s="160"/>
      <c r="X538" s="160"/>
      <c r="Y538" s="160"/>
      <c r="Z538" s="160"/>
      <c r="AA538" s="160"/>
      <c r="AB538" s="160"/>
      <c r="AC538" s="160"/>
      <c r="AD538" s="160"/>
    </row>
    <row r="539" spans="1:30" ht="15">
      <c r="A539" s="65"/>
      <c r="B539" s="14"/>
      <c r="C539" s="18" t="s">
        <v>139</v>
      </c>
      <c r="D539" s="272" t="str">
        <f t="shared" si="62"/>
        <v/>
      </c>
      <c r="E539" s="273"/>
      <c r="F539" s="273"/>
      <c r="G539" s="273"/>
      <c r="H539" s="273"/>
      <c r="I539" s="273"/>
      <c r="J539" s="274"/>
      <c r="K539" s="160"/>
      <c r="L539" s="160"/>
      <c r="M539" s="160"/>
      <c r="N539" s="160"/>
      <c r="O539" s="160"/>
      <c r="P539" s="160"/>
      <c r="Q539" s="160"/>
      <c r="R539" s="160"/>
      <c r="S539" s="160"/>
      <c r="T539" s="160"/>
      <c r="U539" s="160"/>
      <c r="V539" s="160"/>
      <c r="W539" s="160"/>
      <c r="X539" s="160"/>
      <c r="Y539" s="160"/>
      <c r="Z539" s="160"/>
      <c r="AA539" s="160"/>
      <c r="AB539" s="160"/>
      <c r="AC539" s="160"/>
      <c r="AD539" s="160"/>
    </row>
    <row r="540" spans="1:30" ht="15">
      <c r="A540" s="65"/>
      <c r="B540" s="14"/>
      <c r="C540" s="18" t="s">
        <v>140</v>
      </c>
      <c r="D540" s="272" t="str">
        <f t="shared" si="62"/>
        <v/>
      </c>
      <c r="E540" s="273"/>
      <c r="F540" s="273"/>
      <c r="G540" s="273"/>
      <c r="H540" s="273"/>
      <c r="I540" s="273"/>
      <c r="J540" s="274"/>
      <c r="K540" s="160"/>
      <c r="L540" s="160"/>
      <c r="M540" s="160"/>
      <c r="N540" s="160"/>
      <c r="O540" s="160"/>
      <c r="P540" s="160"/>
      <c r="Q540" s="160"/>
      <c r="R540" s="160"/>
      <c r="S540" s="160"/>
      <c r="T540" s="160"/>
      <c r="U540" s="160"/>
      <c r="V540" s="160"/>
      <c r="W540" s="160"/>
      <c r="X540" s="160"/>
      <c r="Y540" s="160"/>
      <c r="Z540" s="160"/>
      <c r="AA540" s="160"/>
      <c r="AB540" s="160"/>
      <c r="AC540" s="160"/>
      <c r="AD540" s="160"/>
    </row>
    <row r="541" spans="1:30" ht="15">
      <c r="A541" s="65"/>
      <c r="B541" s="14"/>
      <c r="C541" s="18" t="s">
        <v>141</v>
      </c>
      <c r="D541" s="272" t="str">
        <f t="shared" si="62"/>
        <v/>
      </c>
      <c r="E541" s="273"/>
      <c r="F541" s="273"/>
      <c r="G541" s="273"/>
      <c r="H541" s="273"/>
      <c r="I541" s="273"/>
      <c r="J541" s="274"/>
      <c r="K541" s="160"/>
      <c r="L541" s="160"/>
      <c r="M541" s="160"/>
      <c r="N541" s="160"/>
      <c r="O541" s="160"/>
      <c r="P541" s="160"/>
      <c r="Q541" s="160"/>
      <c r="R541" s="160"/>
      <c r="S541" s="160"/>
      <c r="T541" s="160"/>
      <c r="U541" s="160"/>
      <c r="V541" s="160"/>
      <c r="W541" s="160"/>
      <c r="X541" s="160"/>
      <c r="Y541" s="160"/>
      <c r="Z541" s="160"/>
      <c r="AA541" s="160"/>
      <c r="AB541" s="160"/>
      <c r="AC541" s="160"/>
      <c r="AD541" s="160"/>
    </row>
    <row r="542" spans="1:30" ht="15">
      <c r="A542" s="65"/>
      <c r="B542" s="14"/>
      <c r="C542" s="18" t="s">
        <v>142</v>
      </c>
      <c r="D542" s="272" t="str">
        <f t="shared" si="62"/>
        <v/>
      </c>
      <c r="E542" s="273"/>
      <c r="F542" s="273"/>
      <c r="G542" s="273"/>
      <c r="H542" s="273"/>
      <c r="I542" s="273"/>
      <c r="J542" s="274"/>
      <c r="K542" s="160"/>
      <c r="L542" s="160"/>
      <c r="M542" s="160"/>
      <c r="N542" s="160"/>
      <c r="O542" s="160"/>
      <c r="P542" s="160"/>
      <c r="Q542" s="160"/>
      <c r="R542" s="160"/>
      <c r="S542" s="160"/>
      <c r="T542" s="160"/>
      <c r="U542" s="160"/>
      <c r="V542" s="160"/>
      <c r="W542" s="160"/>
      <c r="X542" s="160"/>
      <c r="Y542" s="160"/>
      <c r="Z542" s="160"/>
      <c r="AA542" s="160"/>
      <c r="AB542" s="160"/>
      <c r="AC542" s="160"/>
      <c r="AD542" s="160"/>
    </row>
    <row r="543" spans="1:30" ht="15">
      <c r="A543" s="65"/>
      <c r="B543" s="14"/>
      <c r="C543" s="18" t="s">
        <v>143</v>
      </c>
      <c r="D543" s="272" t="str">
        <f t="shared" si="62"/>
        <v/>
      </c>
      <c r="E543" s="273"/>
      <c r="F543" s="273"/>
      <c r="G543" s="273"/>
      <c r="H543" s="273"/>
      <c r="I543" s="273"/>
      <c r="J543" s="274"/>
      <c r="K543" s="160"/>
      <c r="L543" s="160"/>
      <c r="M543" s="160"/>
      <c r="N543" s="160"/>
      <c r="O543" s="160"/>
      <c r="P543" s="160"/>
      <c r="Q543" s="160"/>
      <c r="R543" s="160"/>
      <c r="S543" s="160"/>
      <c r="T543" s="160"/>
      <c r="U543" s="160"/>
      <c r="V543" s="160"/>
      <c r="W543" s="160"/>
      <c r="X543" s="160"/>
      <c r="Y543" s="160"/>
      <c r="Z543" s="160"/>
      <c r="AA543" s="160"/>
      <c r="AB543" s="160"/>
      <c r="AC543" s="160"/>
      <c r="AD543" s="160"/>
    </row>
    <row r="544" spans="1:30" ht="15">
      <c r="A544" s="65"/>
      <c r="B544" s="14"/>
      <c r="C544" s="18" t="s">
        <v>144</v>
      </c>
      <c r="D544" s="272" t="str">
        <f t="shared" si="62"/>
        <v/>
      </c>
      <c r="E544" s="273"/>
      <c r="F544" s="273"/>
      <c r="G544" s="273"/>
      <c r="H544" s="273"/>
      <c r="I544" s="273"/>
      <c r="J544" s="274"/>
      <c r="K544" s="160"/>
      <c r="L544" s="160"/>
      <c r="M544" s="160"/>
      <c r="N544" s="160"/>
      <c r="O544" s="160"/>
      <c r="P544" s="160"/>
      <c r="Q544" s="160"/>
      <c r="R544" s="160"/>
      <c r="S544" s="160"/>
      <c r="T544" s="160"/>
      <c r="U544" s="160"/>
      <c r="V544" s="160"/>
      <c r="W544" s="160"/>
      <c r="X544" s="160"/>
      <c r="Y544" s="160"/>
      <c r="Z544" s="160"/>
      <c r="AA544" s="160"/>
      <c r="AB544" s="160"/>
      <c r="AC544" s="160"/>
      <c r="AD544" s="160"/>
    </row>
    <row r="545" spans="1:30" ht="15">
      <c r="A545" s="65"/>
      <c r="B545" s="14"/>
      <c r="C545" s="18" t="s">
        <v>145</v>
      </c>
      <c r="D545" s="272" t="str">
        <f t="shared" si="62"/>
        <v/>
      </c>
      <c r="E545" s="273"/>
      <c r="F545" s="273"/>
      <c r="G545" s="273"/>
      <c r="H545" s="273"/>
      <c r="I545" s="273"/>
      <c r="J545" s="274"/>
      <c r="K545" s="160"/>
      <c r="L545" s="160"/>
      <c r="M545" s="160"/>
      <c r="N545" s="160"/>
      <c r="O545" s="160"/>
      <c r="P545" s="160"/>
      <c r="Q545" s="160"/>
      <c r="R545" s="160"/>
      <c r="S545" s="160"/>
      <c r="T545" s="160"/>
      <c r="U545" s="160"/>
      <c r="V545" s="160"/>
      <c r="W545" s="160"/>
      <c r="X545" s="160"/>
      <c r="Y545" s="160"/>
      <c r="Z545" s="160"/>
      <c r="AA545" s="160"/>
      <c r="AB545" s="160"/>
      <c r="AC545" s="160"/>
      <c r="AD545" s="160"/>
    </row>
    <row r="546" spans="1:30" ht="15">
      <c r="A546" s="65"/>
      <c r="B546" s="14"/>
      <c r="C546" s="18" t="s">
        <v>146</v>
      </c>
      <c r="D546" s="272" t="str">
        <f t="shared" si="62"/>
        <v/>
      </c>
      <c r="E546" s="273"/>
      <c r="F546" s="273"/>
      <c r="G546" s="273"/>
      <c r="H546" s="273"/>
      <c r="I546" s="273"/>
      <c r="J546" s="274"/>
      <c r="K546" s="160"/>
      <c r="L546" s="160"/>
      <c r="M546" s="160"/>
      <c r="N546" s="160"/>
      <c r="O546" s="160"/>
      <c r="P546" s="160"/>
      <c r="Q546" s="160"/>
      <c r="R546" s="160"/>
      <c r="S546" s="160"/>
      <c r="T546" s="160"/>
      <c r="U546" s="160"/>
      <c r="V546" s="160"/>
      <c r="W546" s="160"/>
      <c r="X546" s="160"/>
      <c r="Y546" s="160"/>
      <c r="Z546" s="160"/>
      <c r="AA546" s="160"/>
      <c r="AB546" s="160"/>
      <c r="AC546" s="160"/>
      <c r="AD546" s="160"/>
    </row>
    <row r="547" spans="1:30" ht="15">
      <c r="A547" s="65"/>
      <c r="B547" s="14"/>
      <c r="C547" s="18" t="s">
        <v>147</v>
      </c>
      <c r="D547" s="272" t="str">
        <f t="shared" ref="D547:D570" si="63">IF($D128="","",$D128)</f>
        <v/>
      </c>
      <c r="E547" s="273"/>
      <c r="F547" s="273"/>
      <c r="G547" s="273"/>
      <c r="H547" s="273"/>
      <c r="I547" s="273"/>
      <c r="J547" s="274"/>
      <c r="K547" s="160"/>
      <c r="L547" s="160"/>
      <c r="M547" s="160"/>
      <c r="N547" s="160"/>
      <c r="O547" s="160"/>
      <c r="P547" s="160"/>
      <c r="Q547" s="160"/>
      <c r="R547" s="160"/>
      <c r="S547" s="160"/>
      <c r="T547" s="160"/>
      <c r="U547" s="160"/>
      <c r="V547" s="160"/>
      <c r="W547" s="160"/>
      <c r="X547" s="160"/>
      <c r="Y547" s="160"/>
      <c r="Z547" s="160"/>
      <c r="AA547" s="160"/>
      <c r="AB547" s="160"/>
      <c r="AC547" s="160"/>
      <c r="AD547" s="160"/>
    </row>
    <row r="548" spans="1:30" ht="15">
      <c r="A548" s="65"/>
      <c r="B548" s="14"/>
      <c r="C548" s="18" t="s">
        <v>148</v>
      </c>
      <c r="D548" s="272" t="str">
        <f t="shared" si="63"/>
        <v/>
      </c>
      <c r="E548" s="273"/>
      <c r="F548" s="273"/>
      <c r="G548" s="273"/>
      <c r="H548" s="273"/>
      <c r="I548" s="273"/>
      <c r="J548" s="274"/>
      <c r="K548" s="160"/>
      <c r="L548" s="160"/>
      <c r="M548" s="160"/>
      <c r="N548" s="160"/>
      <c r="O548" s="160"/>
      <c r="P548" s="160"/>
      <c r="Q548" s="160"/>
      <c r="R548" s="160"/>
      <c r="S548" s="160"/>
      <c r="T548" s="160"/>
      <c r="U548" s="160"/>
      <c r="V548" s="160"/>
      <c r="W548" s="160"/>
      <c r="X548" s="160"/>
      <c r="Y548" s="160"/>
      <c r="Z548" s="160"/>
      <c r="AA548" s="160"/>
      <c r="AB548" s="160"/>
      <c r="AC548" s="160"/>
      <c r="AD548" s="160"/>
    </row>
    <row r="549" spans="1:30" ht="15">
      <c r="A549" s="65"/>
      <c r="B549" s="14"/>
      <c r="C549" s="18" t="s">
        <v>149</v>
      </c>
      <c r="D549" s="272" t="str">
        <f t="shared" si="63"/>
        <v/>
      </c>
      <c r="E549" s="273"/>
      <c r="F549" s="273"/>
      <c r="G549" s="273"/>
      <c r="H549" s="273"/>
      <c r="I549" s="273"/>
      <c r="J549" s="274"/>
      <c r="K549" s="160"/>
      <c r="L549" s="160"/>
      <c r="M549" s="160"/>
      <c r="N549" s="160"/>
      <c r="O549" s="160"/>
      <c r="P549" s="160"/>
      <c r="Q549" s="160"/>
      <c r="R549" s="160"/>
      <c r="S549" s="160"/>
      <c r="T549" s="160"/>
      <c r="U549" s="160"/>
      <c r="V549" s="160"/>
      <c r="W549" s="160"/>
      <c r="X549" s="160"/>
      <c r="Y549" s="160"/>
      <c r="Z549" s="160"/>
      <c r="AA549" s="160"/>
      <c r="AB549" s="160"/>
      <c r="AC549" s="160"/>
      <c r="AD549" s="160"/>
    </row>
    <row r="550" spans="1:30" ht="15">
      <c r="A550" s="65"/>
      <c r="B550" s="14"/>
      <c r="C550" s="17" t="s">
        <v>150</v>
      </c>
      <c r="D550" s="272" t="str">
        <f t="shared" si="63"/>
        <v/>
      </c>
      <c r="E550" s="273"/>
      <c r="F550" s="273"/>
      <c r="G550" s="273"/>
      <c r="H550" s="273"/>
      <c r="I550" s="273"/>
      <c r="J550" s="274"/>
      <c r="K550" s="160"/>
      <c r="L550" s="160"/>
      <c r="M550" s="160"/>
      <c r="N550" s="160"/>
      <c r="O550" s="160"/>
      <c r="P550" s="160"/>
      <c r="Q550" s="160"/>
      <c r="R550" s="160"/>
      <c r="S550" s="160"/>
      <c r="T550" s="160"/>
      <c r="U550" s="160"/>
      <c r="V550" s="160"/>
      <c r="W550" s="160"/>
      <c r="X550" s="160"/>
      <c r="Y550" s="160"/>
      <c r="Z550" s="160"/>
      <c r="AA550" s="160"/>
      <c r="AB550" s="160"/>
      <c r="AC550" s="160"/>
      <c r="AD550" s="160"/>
    </row>
    <row r="551" spans="1:30" ht="15">
      <c r="A551" s="65"/>
      <c r="B551" s="14"/>
      <c r="C551" s="17" t="s">
        <v>151</v>
      </c>
      <c r="D551" s="272" t="str">
        <f t="shared" si="63"/>
        <v/>
      </c>
      <c r="E551" s="273"/>
      <c r="F551" s="273"/>
      <c r="G551" s="273"/>
      <c r="H551" s="273"/>
      <c r="I551" s="273"/>
      <c r="J551" s="274"/>
      <c r="K551" s="160"/>
      <c r="L551" s="160"/>
      <c r="M551" s="160"/>
      <c r="N551" s="160"/>
      <c r="O551" s="160"/>
      <c r="P551" s="160"/>
      <c r="Q551" s="160"/>
      <c r="R551" s="160"/>
      <c r="S551" s="160"/>
      <c r="T551" s="160"/>
      <c r="U551" s="160"/>
      <c r="V551" s="160"/>
      <c r="W551" s="160"/>
      <c r="X551" s="160"/>
      <c r="Y551" s="160"/>
      <c r="Z551" s="160"/>
      <c r="AA551" s="160"/>
      <c r="AB551" s="160"/>
      <c r="AC551" s="160"/>
      <c r="AD551" s="160"/>
    </row>
    <row r="552" spans="1:30" ht="15">
      <c r="A552" s="65"/>
      <c r="B552" s="14"/>
      <c r="C552" s="17" t="s">
        <v>152</v>
      </c>
      <c r="D552" s="272" t="str">
        <f t="shared" si="63"/>
        <v/>
      </c>
      <c r="E552" s="273"/>
      <c r="F552" s="273"/>
      <c r="G552" s="273"/>
      <c r="H552" s="273"/>
      <c r="I552" s="273"/>
      <c r="J552" s="274"/>
      <c r="K552" s="160"/>
      <c r="L552" s="160"/>
      <c r="M552" s="160"/>
      <c r="N552" s="160"/>
      <c r="O552" s="160"/>
      <c r="P552" s="160"/>
      <c r="Q552" s="160"/>
      <c r="R552" s="160"/>
      <c r="S552" s="160"/>
      <c r="T552" s="160"/>
      <c r="U552" s="160"/>
      <c r="V552" s="160"/>
      <c r="W552" s="160"/>
      <c r="X552" s="160"/>
      <c r="Y552" s="160"/>
      <c r="Z552" s="160"/>
      <c r="AA552" s="160"/>
      <c r="AB552" s="160"/>
      <c r="AC552" s="160"/>
      <c r="AD552" s="160"/>
    </row>
    <row r="553" spans="1:30" ht="15">
      <c r="A553" s="65"/>
      <c r="B553" s="14"/>
      <c r="C553" s="17" t="s">
        <v>153</v>
      </c>
      <c r="D553" s="272" t="str">
        <f t="shared" si="63"/>
        <v/>
      </c>
      <c r="E553" s="273"/>
      <c r="F553" s="273"/>
      <c r="G553" s="273"/>
      <c r="H553" s="273"/>
      <c r="I553" s="273"/>
      <c r="J553" s="274"/>
      <c r="K553" s="160"/>
      <c r="L553" s="160"/>
      <c r="M553" s="160"/>
      <c r="N553" s="160"/>
      <c r="O553" s="160"/>
      <c r="P553" s="160"/>
      <c r="Q553" s="160"/>
      <c r="R553" s="160"/>
      <c r="S553" s="160"/>
      <c r="T553" s="160"/>
      <c r="U553" s="160"/>
      <c r="V553" s="160"/>
      <c r="W553" s="160"/>
      <c r="X553" s="160"/>
      <c r="Y553" s="160"/>
      <c r="Z553" s="160"/>
      <c r="AA553" s="160"/>
      <c r="AB553" s="160"/>
      <c r="AC553" s="160"/>
      <c r="AD553" s="160"/>
    </row>
    <row r="554" spans="1:30" ht="15">
      <c r="A554" s="65"/>
      <c r="B554" s="14"/>
      <c r="C554" s="17" t="s">
        <v>154</v>
      </c>
      <c r="D554" s="272" t="str">
        <f t="shared" si="63"/>
        <v/>
      </c>
      <c r="E554" s="273"/>
      <c r="F554" s="273"/>
      <c r="G554" s="273"/>
      <c r="H554" s="273"/>
      <c r="I554" s="273"/>
      <c r="J554" s="274"/>
      <c r="K554" s="160"/>
      <c r="L554" s="160"/>
      <c r="M554" s="160"/>
      <c r="N554" s="160"/>
      <c r="O554" s="160"/>
      <c r="P554" s="160"/>
      <c r="Q554" s="160"/>
      <c r="R554" s="160"/>
      <c r="S554" s="160"/>
      <c r="T554" s="160"/>
      <c r="U554" s="160"/>
      <c r="V554" s="160"/>
      <c r="W554" s="160"/>
      <c r="X554" s="160"/>
      <c r="Y554" s="160"/>
      <c r="Z554" s="160"/>
      <c r="AA554" s="160"/>
      <c r="AB554" s="160"/>
      <c r="AC554" s="160"/>
      <c r="AD554" s="160"/>
    </row>
    <row r="555" spans="1:30" ht="15">
      <c r="A555" s="65"/>
      <c r="B555" s="14"/>
      <c r="C555" s="17" t="s">
        <v>155</v>
      </c>
      <c r="D555" s="272" t="str">
        <f t="shared" si="63"/>
        <v/>
      </c>
      <c r="E555" s="273"/>
      <c r="F555" s="273"/>
      <c r="G555" s="273"/>
      <c r="H555" s="273"/>
      <c r="I555" s="273"/>
      <c r="J555" s="274"/>
      <c r="K555" s="160"/>
      <c r="L555" s="160"/>
      <c r="M555" s="160"/>
      <c r="N555" s="160"/>
      <c r="O555" s="160"/>
      <c r="P555" s="160"/>
      <c r="Q555" s="160"/>
      <c r="R555" s="160"/>
      <c r="S555" s="160"/>
      <c r="T555" s="160"/>
      <c r="U555" s="160"/>
      <c r="V555" s="160"/>
      <c r="W555" s="160"/>
      <c r="X555" s="160"/>
      <c r="Y555" s="160"/>
      <c r="Z555" s="160"/>
      <c r="AA555" s="160"/>
      <c r="AB555" s="160"/>
      <c r="AC555" s="160"/>
      <c r="AD555" s="160"/>
    </row>
    <row r="556" spans="1:30" ht="15">
      <c r="A556" s="65"/>
      <c r="B556" s="14"/>
      <c r="C556" s="17" t="s">
        <v>156</v>
      </c>
      <c r="D556" s="272" t="str">
        <f t="shared" si="63"/>
        <v/>
      </c>
      <c r="E556" s="273"/>
      <c r="F556" s="273"/>
      <c r="G556" s="273"/>
      <c r="H556" s="273"/>
      <c r="I556" s="273"/>
      <c r="J556" s="274"/>
      <c r="K556" s="160"/>
      <c r="L556" s="160"/>
      <c r="M556" s="160"/>
      <c r="N556" s="160"/>
      <c r="O556" s="160"/>
      <c r="P556" s="160"/>
      <c r="Q556" s="160"/>
      <c r="R556" s="160"/>
      <c r="S556" s="160"/>
      <c r="T556" s="160"/>
      <c r="U556" s="160"/>
      <c r="V556" s="160"/>
      <c r="W556" s="160"/>
      <c r="X556" s="160"/>
      <c r="Y556" s="160"/>
      <c r="Z556" s="160"/>
      <c r="AA556" s="160"/>
      <c r="AB556" s="160"/>
      <c r="AC556" s="160"/>
      <c r="AD556" s="160"/>
    </row>
    <row r="557" spans="1:30" ht="15">
      <c r="A557" s="65"/>
      <c r="B557" s="14"/>
      <c r="C557" s="17" t="s">
        <v>157</v>
      </c>
      <c r="D557" s="272" t="str">
        <f t="shared" si="63"/>
        <v/>
      </c>
      <c r="E557" s="273"/>
      <c r="F557" s="273"/>
      <c r="G557" s="273"/>
      <c r="H557" s="273"/>
      <c r="I557" s="273"/>
      <c r="J557" s="274"/>
      <c r="K557" s="160"/>
      <c r="L557" s="160"/>
      <c r="M557" s="160"/>
      <c r="N557" s="160"/>
      <c r="O557" s="160"/>
      <c r="P557" s="160"/>
      <c r="Q557" s="160"/>
      <c r="R557" s="160"/>
      <c r="S557" s="160"/>
      <c r="T557" s="160"/>
      <c r="U557" s="160"/>
      <c r="V557" s="160"/>
      <c r="W557" s="160"/>
      <c r="X557" s="160"/>
      <c r="Y557" s="160"/>
      <c r="Z557" s="160"/>
      <c r="AA557" s="160"/>
      <c r="AB557" s="160"/>
      <c r="AC557" s="160"/>
      <c r="AD557" s="160"/>
    </row>
    <row r="558" spans="1:30" ht="15">
      <c r="A558" s="65"/>
      <c r="B558" s="14"/>
      <c r="C558" s="17" t="s">
        <v>158</v>
      </c>
      <c r="D558" s="272" t="str">
        <f t="shared" si="63"/>
        <v/>
      </c>
      <c r="E558" s="273"/>
      <c r="F558" s="273"/>
      <c r="G558" s="273"/>
      <c r="H558" s="273"/>
      <c r="I558" s="273"/>
      <c r="J558" s="274"/>
      <c r="K558" s="160"/>
      <c r="L558" s="160"/>
      <c r="M558" s="160"/>
      <c r="N558" s="160"/>
      <c r="O558" s="160"/>
      <c r="P558" s="160"/>
      <c r="Q558" s="160"/>
      <c r="R558" s="160"/>
      <c r="S558" s="160"/>
      <c r="T558" s="160"/>
      <c r="U558" s="160"/>
      <c r="V558" s="160"/>
      <c r="W558" s="160"/>
      <c r="X558" s="160"/>
      <c r="Y558" s="160"/>
      <c r="Z558" s="160"/>
      <c r="AA558" s="160"/>
      <c r="AB558" s="160"/>
      <c r="AC558" s="160"/>
      <c r="AD558" s="160"/>
    </row>
    <row r="559" spans="1:30" ht="15">
      <c r="A559" s="65"/>
      <c r="B559" s="14"/>
      <c r="C559" s="17" t="s">
        <v>159</v>
      </c>
      <c r="D559" s="272" t="str">
        <f t="shared" si="63"/>
        <v/>
      </c>
      <c r="E559" s="273"/>
      <c r="F559" s="273"/>
      <c r="G559" s="273"/>
      <c r="H559" s="273"/>
      <c r="I559" s="273"/>
      <c r="J559" s="274"/>
      <c r="K559" s="160"/>
      <c r="L559" s="160"/>
      <c r="M559" s="160"/>
      <c r="N559" s="160"/>
      <c r="O559" s="160"/>
      <c r="P559" s="160"/>
      <c r="Q559" s="160"/>
      <c r="R559" s="160"/>
      <c r="S559" s="160"/>
      <c r="T559" s="160"/>
      <c r="U559" s="160"/>
      <c r="V559" s="160"/>
      <c r="W559" s="160"/>
      <c r="X559" s="160"/>
      <c r="Y559" s="160"/>
      <c r="Z559" s="160"/>
      <c r="AA559" s="160"/>
      <c r="AB559" s="160"/>
      <c r="AC559" s="160"/>
      <c r="AD559" s="160"/>
    </row>
    <row r="560" spans="1:30" ht="15">
      <c r="A560" s="65"/>
      <c r="B560" s="14"/>
      <c r="C560" s="17" t="s">
        <v>160</v>
      </c>
      <c r="D560" s="272" t="str">
        <f t="shared" si="63"/>
        <v/>
      </c>
      <c r="E560" s="273"/>
      <c r="F560" s="273"/>
      <c r="G560" s="273"/>
      <c r="H560" s="273"/>
      <c r="I560" s="273"/>
      <c r="J560" s="274"/>
      <c r="K560" s="160"/>
      <c r="L560" s="160"/>
      <c r="M560" s="160"/>
      <c r="N560" s="160"/>
      <c r="O560" s="160"/>
      <c r="P560" s="160"/>
      <c r="Q560" s="160"/>
      <c r="R560" s="160"/>
      <c r="S560" s="160"/>
      <c r="T560" s="160"/>
      <c r="U560" s="160"/>
      <c r="V560" s="160"/>
      <c r="W560" s="160"/>
      <c r="X560" s="160"/>
      <c r="Y560" s="160"/>
      <c r="Z560" s="160"/>
      <c r="AA560" s="160"/>
      <c r="AB560" s="160"/>
      <c r="AC560" s="160"/>
      <c r="AD560" s="160"/>
    </row>
    <row r="561" spans="1:33" ht="15">
      <c r="A561" s="65"/>
      <c r="B561" s="14"/>
      <c r="C561" s="17" t="s">
        <v>161</v>
      </c>
      <c r="D561" s="272" t="str">
        <f t="shared" si="63"/>
        <v/>
      </c>
      <c r="E561" s="273"/>
      <c r="F561" s="273"/>
      <c r="G561" s="273"/>
      <c r="H561" s="273"/>
      <c r="I561" s="273"/>
      <c r="J561" s="274"/>
      <c r="K561" s="160"/>
      <c r="L561" s="160"/>
      <c r="M561" s="160"/>
      <c r="N561" s="160"/>
      <c r="O561" s="160"/>
      <c r="P561" s="160"/>
      <c r="Q561" s="160"/>
      <c r="R561" s="160"/>
      <c r="S561" s="160"/>
      <c r="T561" s="160"/>
      <c r="U561" s="160"/>
      <c r="V561" s="160"/>
      <c r="W561" s="160"/>
      <c r="X561" s="160"/>
      <c r="Y561" s="160"/>
      <c r="Z561" s="160"/>
      <c r="AA561" s="160"/>
      <c r="AB561" s="160"/>
      <c r="AC561" s="160"/>
      <c r="AD561" s="160"/>
    </row>
    <row r="562" spans="1:33" ht="15">
      <c r="A562" s="65"/>
      <c r="B562" s="14"/>
      <c r="C562" s="17" t="s">
        <v>162</v>
      </c>
      <c r="D562" s="272" t="str">
        <f t="shared" si="63"/>
        <v/>
      </c>
      <c r="E562" s="273"/>
      <c r="F562" s="273"/>
      <c r="G562" s="273"/>
      <c r="H562" s="273"/>
      <c r="I562" s="273"/>
      <c r="J562" s="274"/>
      <c r="K562" s="160"/>
      <c r="L562" s="160"/>
      <c r="M562" s="160"/>
      <c r="N562" s="160"/>
      <c r="O562" s="160"/>
      <c r="P562" s="160"/>
      <c r="Q562" s="160"/>
      <c r="R562" s="160"/>
      <c r="S562" s="160"/>
      <c r="T562" s="160"/>
      <c r="U562" s="160"/>
      <c r="V562" s="160"/>
      <c r="W562" s="160"/>
      <c r="X562" s="160"/>
      <c r="Y562" s="160"/>
      <c r="Z562" s="160"/>
      <c r="AA562" s="160"/>
      <c r="AB562" s="160"/>
      <c r="AC562" s="160"/>
      <c r="AD562" s="160"/>
    </row>
    <row r="563" spans="1:33" ht="15">
      <c r="A563" s="65"/>
      <c r="B563" s="14"/>
      <c r="C563" s="17" t="s">
        <v>163</v>
      </c>
      <c r="D563" s="272" t="str">
        <f t="shared" si="63"/>
        <v/>
      </c>
      <c r="E563" s="273"/>
      <c r="F563" s="273"/>
      <c r="G563" s="273"/>
      <c r="H563" s="273"/>
      <c r="I563" s="273"/>
      <c r="J563" s="274"/>
      <c r="K563" s="160"/>
      <c r="L563" s="160"/>
      <c r="M563" s="160"/>
      <c r="N563" s="160"/>
      <c r="O563" s="160"/>
      <c r="P563" s="160"/>
      <c r="Q563" s="160"/>
      <c r="R563" s="160"/>
      <c r="S563" s="160"/>
      <c r="T563" s="160"/>
      <c r="U563" s="160"/>
      <c r="V563" s="160"/>
      <c r="W563" s="160"/>
      <c r="X563" s="160"/>
      <c r="Y563" s="160"/>
      <c r="Z563" s="160"/>
      <c r="AA563" s="160"/>
      <c r="AB563" s="160"/>
      <c r="AC563" s="160"/>
      <c r="AD563" s="160"/>
    </row>
    <row r="564" spans="1:33" ht="15">
      <c r="A564" s="65"/>
      <c r="B564" s="14"/>
      <c r="C564" s="17" t="s">
        <v>164</v>
      </c>
      <c r="D564" s="272" t="str">
        <f t="shared" si="63"/>
        <v/>
      </c>
      <c r="E564" s="273"/>
      <c r="F564" s="273"/>
      <c r="G564" s="273"/>
      <c r="H564" s="273"/>
      <c r="I564" s="273"/>
      <c r="J564" s="274"/>
      <c r="K564" s="160"/>
      <c r="L564" s="160"/>
      <c r="M564" s="160"/>
      <c r="N564" s="160"/>
      <c r="O564" s="160"/>
      <c r="P564" s="160"/>
      <c r="Q564" s="160"/>
      <c r="R564" s="160"/>
      <c r="S564" s="160"/>
      <c r="T564" s="160"/>
      <c r="U564" s="160"/>
      <c r="V564" s="160"/>
      <c r="W564" s="160"/>
      <c r="X564" s="160"/>
      <c r="Y564" s="160"/>
      <c r="Z564" s="160"/>
      <c r="AA564" s="160"/>
      <c r="AB564" s="160"/>
      <c r="AC564" s="160"/>
      <c r="AD564" s="160"/>
    </row>
    <row r="565" spans="1:33" ht="15">
      <c r="A565" s="65"/>
      <c r="B565" s="14"/>
      <c r="C565" s="17" t="s">
        <v>165</v>
      </c>
      <c r="D565" s="272" t="str">
        <f t="shared" si="63"/>
        <v/>
      </c>
      <c r="E565" s="273"/>
      <c r="F565" s="273"/>
      <c r="G565" s="273"/>
      <c r="H565" s="273"/>
      <c r="I565" s="273"/>
      <c r="J565" s="274"/>
      <c r="K565" s="160"/>
      <c r="L565" s="160"/>
      <c r="M565" s="160"/>
      <c r="N565" s="160"/>
      <c r="O565" s="160"/>
      <c r="P565" s="160"/>
      <c r="Q565" s="160"/>
      <c r="R565" s="160"/>
      <c r="S565" s="160"/>
      <c r="T565" s="160"/>
      <c r="U565" s="160"/>
      <c r="V565" s="160"/>
      <c r="W565" s="160"/>
      <c r="X565" s="160"/>
      <c r="Y565" s="160"/>
      <c r="Z565" s="160"/>
      <c r="AA565" s="160"/>
      <c r="AB565" s="160"/>
      <c r="AC565" s="160"/>
      <c r="AD565" s="160"/>
    </row>
    <row r="566" spans="1:33" ht="15">
      <c r="A566" s="65"/>
      <c r="B566" s="14"/>
      <c r="C566" s="17" t="s">
        <v>166</v>
      </c>
      <c r="D566" s="272" t="str">
        <f t="shared" si="63"/>
        <v/>
      </c>
      <c r="E566" s="273"/>
      <c r="F566" s="273"/>
      <c r="G566" s="273"/>
      <c r="H566" s="273"/>
      <c r="I566" s="273"/>
      <c r="J566" s="274"/>
      <c r="K566" s="160"/>
      <c r="L566" s="160"/>
      <c r="M566" s="160"/>
      <c r="N566" s="160"/>
      <c r="O566" s="160"/>
      <c r="P566" s="160"/>
      <c r="Q566" s="160"/>
      <c r="R566" s="160"/>
      <c r="S566" s="160"/>
      <c r="T566" s="160"/>
      <c r="U566" s="160"/>
      <c r="V566" s="160"/>
      <c r="W566" s="160"/>
      <c r="X566" s="160"/>
      <c r="Y566" s="160"/>
      <c r="Z566" s="160"/>
      <c r="AA566" s="160"/>
      <c r="AB566" s="160"/>
      <c r="AC566" s="160"/>
      <c r="AD566" s="160"/>
    </row>
    <row r="567" spans="1:33" ht="15">
      <c r="A567" s="65"/>
      <c r="B567" s="14"/>
      <c r="C567" s="17" t="s">
        <v>167</v>
      </c>
      <c r="D567" s="272" t="str">
        <f t="shared" si="63"/>
        <v/>
      </c>
      <c r="E567" s="273"/>
      <c r="F567" s="273"/>
      <c r="G567" s="273"/>
      <c r="H567" s="273"/>
      <c r="I567" s="273"/>
      <c r="J567" s="274"/>
      <c r="K567" s="160"/>
      <c r="L567" s="160"/>
      <c r="M567" s="160"/>
      <c r="N567" s="160"/>
      <c r="O567" s="160"/>
      <c r="P567" s="160"/>
      <c r="Q567" s="160"/>
      <c r="R567" s="160"/>
      <c r="S567" s="160"/>
      <c r="T567" s="160"/>
      <c r="U567" s="160"/>
      <c r="V567" s="160"/>
      <c r="W567" s="160"/>
      <c r="X567" s="160"/>
      <c r="Y567" s="160"/>
      <c r="Z567" s="160"/>
      <c r="AA567" s="160"/>
      <c r="AB567" s="160"/>
      <c r="AC567" s="160"/>
      <c r="AD567" s="160"/>
    </row>
    <row r="568" spans="1:33" ht="15">
      <c r="A568" s="65"/>
      <c r="B568" s="14"/>
      <c r="C568" s="17" t="s">
        <v>168</v>
      </c>
      <c r="D568" s="272" t="str">
        <f t="shared" si="63"/>
        <v/>
      </c>
      <c r="E568" s="273"/>
      <c r="F568" s="273"/>
      <c r="G568" s="273"/>
      <c r="H568" s="273"/>
      <c r="I568" s="273"/>
      <c r="J568" s="274"/>
      <c r="K568" s="160"/>
      <c r="L568" s="160"/>
      <c r="M568" s="160"/>
      <c r="N568" s="160"/>
      <c r="O568" s="160"/>
      <c r="P568" s="160"/>
      <c r="Q568" s="160"/>
      <c r="R568" s="160"/>
      <c r="S568" s="160"/>
      <c r="T568" s="160"/>
      <c r="U568" s="160"/>
      <c r="V568" s="160"/>
      <c r="W568" s="160"/>
      <c r="X568" s="160"/>
      <c r="Y568" s="160"/>
      <c r="Z568" s="160"/>
      <c r="AA568" s="160"/>
      <c r="AB568" s="160"/>
      <c r="AC568" s="160"/>
      <c r="AD568" s="160"/>
    </row>
    <row r="569" spans="1:33" ht="15">
      <c r="A569" s="65"/>
      <c r="B569" s="14"/>
      <c r="C569" s="17" t="s">
        <v>169</v>
      </c>
      <c r="D569" s="272" t="str">
        <f t="shared" si="63"/>
        <v/>
      </c>
      <c r="E569" s="273"/>
      <c r="F569" s="273"/>
      <c r="G569" s="273"/>
      <c r="H569" s="273"/>
      <c r="I569" s="273"/>
      <c r="J569" s="274"/>
      <c r="K569" s="160"/>
      <c r="L569" s="160"/>
      <c r="M569" s="160"/>
      <c r="N569" s="160"/>
      <c r="O569" s="160"/>
      <c r="P569" s="160"/>
      <c r="Q569" s="160"/>
      <c r="R569" s="160"/>
      <c r="S569" s="160"/>
      <c r="T569" s="160"/>
      <c r="U569" s="160"/>
      <c r="V569" s="160"/>
      <c r="W569" s="160"/>
      <c r="X569" s="160"/>
      <c r="Y569" s="160"/>
      <c r="Z569" s="160"/>
      <c r="AA569" s="160"/>
      <c r="AB569" s="160"/>
      <c r="AC569" s="160"/>
      <c r="AD569" s="160"/>
    </row>
    <row r="570" spans="1:33" ht="15">
      <c r="A570" s="65"/>
      <c r="B570" s="14"/>
      <c r="C570" s="17" t="s">
        <v>170</v>
      </c>
      <c r="D570" s="272" t="str">
        <f t="shared" si="63"/>
        <v/>
      </c>
      <c r="E570" s="273"/>
      <c r="F570" s="273"/>
      <c r="G570" s="273"/>
      <c r="H570" s="273"/>
      <c r="I570" s="273"/>
      <c r="J570" s="274"/>
      <c r="K570" s="160"/>
      <c r="L570" s="160"/>
      <c r="M570" s="160"/>
      <c r="N570" s="160"/>
      <c r="O570" s="160"/>
      <c r="P570" s="160"/>
      <c r="Q570" s="160"/>
      <c r="R570" s="160"/>
      <c r="S570" s="160"/>
      <c r="T570" s="160"/>
      <c r="U570" s="160"/>
      <c r="V570" s="160"/>
      <c r="W570" s="160"/>
      <c r="X570" s="160"/>
      <c r="Y570" s="160"/>
      <c r="Z570" s="160"/>
      <c r="AA570" s="160"/>
      <c r="AB570" s="160"/>
      <c r="AC570" s="160"/>
      <c r="AD570" s="160"/>
    </row>
    <row r="571" spans="1:33" ht="15">
      <c r="A571" s="65"/>
      <c r="B571" s="14"/>
      <c r="C571" s="145"/>
      <c r="D571" s="28"/>
      <c r="E571" s="28"/>
      <c r="F571" s="29"/>
      <c r="G571" s="29"/>
      <c r="H571" s="29"/>
      <c r="I571" s="29"/>
      <c r="J571" s="29"/>
      <c r="K571" s="20"/>
      <c r="L571" s="20"/>
      <c r="M571" s="20"/>
      <c r="N571" s="20"/>
      <c r="O571" s="20"/>
      <c r="P571" s="20"/>
      <c r="Q571" s="20"/>
      <c r="R571" s="20"/>
      <c r="S571" s="20"/>
      <c r="T571" s="20"/>
      <c r="U571" s="20"/>
      <c r="V571" s="20"/>
      <c r="W571" s="20"/>
      <c r="X571" s="20"/>
      <c r="Y571" s="20"/>
      <c r="Z571" s="20"/>
      <c r="AA571" s="20"/>
      <c r="AB571" s="20"/>
      <c r="AC571" s="20"/>
      <c r="AD571" s="20"/>
    </row>
    <row r="572" spans="1:33" ht="45" customHeight="1">
      <c r="A572" s="62"/>
      <c r="B572" s="14"/>
      <c r="C572" s="350" t="s">
        <v>332</v>
      </c>
      <c r="D572" s="350"/>
      <c r="E572" s="350"/>
      <c r="F572" s="351"/>
      <c r="G572" s="212"/>
      <c r="H572" s="205"/>
      <c r="I572" s="205"/>
      <c r="J572" s="205"/>
      <c r="K572" s="205"/>
      <c r="L572" s="205"/>
      <c r="M572" s="205"/>
      <c r="N572" s="205"/>
      <c r="O572" s="205"/>
      <c r="P572" s="205"/>
      <c r="Q572" s="205"/>
      <c r="R572" s="205"/>
      <c r="S572" s="205"/>
      <c r="T572" s="205"/>
      <c r="U572" s="205"/>
      <c r="V572" s="205"/>
      <c r="W572" s="205"/>
      <c r="X572" s="205"/>
      <c r="Y572" s="205"/>
      <c r="Z572" s="205"/>
      <c r="AA572" s="205"/>
      <c r="AB572" s="205"/>
      <c r="AC572" s="205"/>
      <c r="AD572" s="213"/>
      <c r="AG572">
        <f>IF(AND(SUM(COUNTIF(AB451:AB570,"X"),COUNTIF(R451:R570,"X"),COUNTIF(AB326:AB445,"X"),COUNTIF(R326:R445,"X"))&gt;0,G572=""),1,0)</f>
        <v>0</v>
      </c>
    </row>
    <row r="573" spans="1:33" ht="15" customHeight="1">
      <c r="A573" s="62"/>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c r="AC573" s="14"/>
      <c r="AD573" s="14"/>
    </row>
    <row r="574" spans="1:33" s="14" customFormat="1" ht="24" customHeight="1">
      <c r="A574" s="62"/>
      <c r="B574" s="13"/>
      <c r="C574" s="312" t="s">
        <v>206</v>
      </c>
      <c r="D574" s="312"/>
      <c r="E574" s="312"/>
      <c r="F574" s="312"/>
      <c r="G574" s="312"/>
      <c r="H574" s="312"/>
      <c r="I574" s="312"/>
      <c r="J574" s="312"/>
      <c r="K574" s="312"/>
      <c r="L574" s="312"/>
      <c r="M574" s="312"/>
      <c r="N574" s="312"/>
      <c r="O574" s="312"/>
      <c r="P574" s="312"/>
      <c r="Q574" s="312"/>
      <c r="R574" s="312"/>
      <c r="S574" s="312"/>
      <c r="T574" s="312"/>
      <c r="U574" s="312"/>
      <c r="V574" s="312"/>
      <c r="W574" s="312"/>
      <c r="X574" s="312"/>
      <c r="Y574" s="312"/>
      <c r="Z574" s="312"/>
      <c r="AA574" s="312"/>
      <c r="AB574" s="312"/>
      <c r="AC574" s="312"/>
      <c r="AD574" s="312"/>
      <c r="AE574" s="13"/>
      <c r="AF574" s="164"/>
    </row>
    <row r="575" spans="1:33" s="14" customFormat="1" ht="60" customHeight="1">
      <c r="A575" s="62"/>
      <c r="B575" s="13"/>
      <c r="C575" s="313"/>
      <c r="D575" s="314"/>
      <c r="E575" s="314"/>
      <c r="F575" s="314"/>
      <c r="G575" s="314"/>
      <c r="H575" s="314"/>
      <c r="I575" s="314"/>
      <c r="J575" s="314"/>
      <c r="K575" s="314"/>
      <c r="L575" s="314"/>
      <c r="M575" s="314"/>
      <c r="N575" s="314"/>
      <c r="O575" s="314"/>
      <c r="P575" s="314"/>
      <c r="Q575" s="314"/>
      <c r="R575" s="314"/>
      <c r="S575" s="314"/>
      <c r="T575" s="314"/>
      <c r="U575" s="314"/>
      <c r="V575" s="314"/>
      <c r="W575" s="314"/>
      <c r="X575" s="314"/>
      <c r="Y575" s="314"/>
      <c r="Z575" s="314"/>
      <c r="AA575" s="314"/>
      <c r="AB575" s="314"/>
      <c r="AC575" s="314"/>
      <c r="AD575" s="315"/>
      <c r="AE575" s="13"/>
      <c r="AF575" s="164"/>
    </row>
    <row r="576" spans="1:33" ht="15" customHeight="1"/>
    <row r="577" spans="1:49" ht="15" customHeight="1"/>
    <row r="578" spans="1:49" ht="15" customHeight="1">
      <c r="B578" s="269" t="str">
        <f>IF(AG572&gt;0,"Error: debe especificar Otro tipo de equipo informático.","")</f>
        <v/>
      </c>
      <c r="C578" s="269"/>
      <c r="D578" s="269"/>
      <c r="E578" s="269"/>
      <c r="F578" s="269"/>
      <c r="G578" s="269"/>
      <c r="H578" s="269"/>
      <c r="I578" s="269"/>
      <c r="J578" s="269"/>
      <c r="K578" s="269"/>
      <c r="L578" s="269"/>
      <c r="M578" s="269"/>
      <c r="N578" s="269"/>
      <c r="O578" s="269"/>
      <c r="P578" s="269"/>
      <c r="Q578" s="269"/>
      <c r="R578" s="269"/>
      <c r="S578" s="269"/>
      <c r="T578" s="269"/>
      <c r="U578" s="269"/>
      <c r="V578" s="269"/>
      <c r="W578" s="269"/>
      <c r="X578" s="269"/>
      <c r="Y578" s="269"/>
      <c r="Z578" s="269"/>
      <c r="AA578" s="269"/>
      <c r="AB578" s="269"/>
      <c r="AC578" s="269"/>
      <c r="AD578" s="269"/>
    </row>
    <row r="579" spans="1:49" ht="15" customHeight="1">
      <c r="B579" s="269" t="str">
        <f>IF(SUM(AQ446:AS446)&gt;0,"verificar el registro de Archivo de concentración.","")</f>
        <v/>
      </c>
      <c r="C579" s="269"/>
      <c r="D579" s="269"/>
      <c r="E579" s="269"/>
      <c r="F579" s="269"/>
      <c r="G579" s="269"/>
      <c r="H579" s="269"/>
      <c r="I579" s="269"/>
      <c r="J579" s="269"/>
      <c r="K579" s="269"/>
      <c r="L579" s="269"/>
      <c r="M579" s="269"/>
      <c r="N579" s="269"/>
      <c r="O579" s="269"/>
      <c r="P579" s="269"/>
      <c r="Q579" s="269"/>
      <c r="R579" s="269"/>
      <c r="S579" s="269"/>
      <c r="T579" s="269"/>
      <c r="U579" s="269"/>
      <c r="V579" s="269"/>
      <c r="W579" s="269"/>
      <c r="X579" s="269"/>
      <c r="Y579" s="269"/>
      <c r="Z579" s="269"/>
      <c r="AA579" s="269"/>
      <c r="AB579" s="269"/>
      <c r="AC579" s="269"/>
      <c r="AD579" s="269"/>
    </row>
    <row r="580" spans="1:49" ht="15" customHeight="1">
      <c r="B580" s="269" t="str">
        <f>IF(SUM(AU446:AW446)&gt;0,"verificar el registro de Archivo histórico.","")</f>
        <v/>
      </c>
      <c r="C580" s="269"/>
      <c r="D580" s="269"/>
      <c r="E580" s="269"/>
      <c r="F580" s="269"/>
      <c r="G580" s="269"/>
      <c r="H580" s="269"/>
      <c r="I580" s="269"/>
      <c r="J580" s="269"/>
      <c r="K580" s="269"/>
      <c r="L580" s="269"/>
      <c r="M580" s="269"/>
      <c r="N580" s="269"/>
      <c r="O580" s="269"/>
      <c r="P580" s="269"/>
      <c r="Q580" s="269"/>
      <c r="R580" s="269"/>
      <c r="S580" s="269"/>
      <c r="T580" s="269"/>
      <c r="U580" s="269"/>
      <c r="V580" s="269"/>
      <c r="W580" s="269"/>
      <c r="X580" s="269"/>
      <c r="Y580" s="269"/>
      <c r="Z580" s="269"/>
      <c r="AA580" s="269"/>
      <c r="AB580" s="269"/>
      <c r="AC580" s="269"/>
      <c r="AD580" s="269"/>
    </row>
    <row r="581" spans="1:49" ht="15" customHeight="1">
      <c r="B581" s="268" t="str">
        <f>IF(SUM(AQ446,AU446)=0,"","Error: debe completar toda la información requerida tabla 2 de 2.")</f>
        <v/>
      </c>
      <c r="C581" s="268"/>
      <c r="D581" s="268"/>
      <c r="E581" s="268"/>
      <c r="F581" s="268"/>
      <c r="G581" s="268"/>
      <c r="H581" s="268"/>
      <c r="I581" s="268"/>
      <c r="J581" s="268"/>
      <c r="K581" s="268"/>
      <c r="L581" s="268"/>
      <c r="M581" s="268"/>
      <c r="N581" s="268"/>
      <c r="O581" s="268"/>
      <c r="P581" s="268"/>
      <c r="Q581" s="268"/>
      <c r="R581" s="268"/>
      <c r="S581" s="268"/>
      <c r="T581" s="268"/>
      <c r="U581" s="268"/>
      <c r="V581" s="268"/>
      <c r="W581" s="268"/>
      <c r="X581" s="268"/>
      <c r="Y581" s="268"/>
      <c r="Z581" s="268"/>
      <c r="AA581" s="268"/>
      <c r="AB581" s="268"/>
      <c r="AC581" s="268"/>
      <c r="AD581" s="268"/>
    </row>
    <row r="582" spans="1:49" ht="24" customHeight="1">
      <c r="A582" s="69" t="s">
        <v>322</v>
      </c>
      <c r="B582" s="339" t="s">
        <v>547</v>
      </c>
      <c r="C582" s="339"/>
      <c r="D582" s="339"/>
      <c r="E582" s="339"/>
      <c r="F582" s="339"/>
      <c r="G582" s="339"/>
      <c r="H582" s="339"/>
      <c r="I582" s="339"/>
      <c r="J582" s="339"/>
      <c r="K582" s="339"/>
      <c r="L582" s="339"/>
      <c r="M582" s="339"/>
      <c r="N582" s="339"/>
      <c r="O582" s="339"/>
      <c r="P582" s="339"/>
      <c r="Q582" s="339"/>
      <c r="R582" s="339"/>
      <c r="S582" s="339"/>
      <c r="T582" s="339"/>
      <c r="U582" s="339"/>
      <c r="V582" s="339"/>
      <c r="W582" s="339"/>
      <c r="X582" s="339"/>
      <c r="Y582" s="339"/>
      <c r="Z582" s="339"/>
      <c r="AA582" s="339"/>
      <c r="AB582" s="339"/>
      <c r="AC582" s="339"/>
      <c r="AD582" s="339"/>
    </row>
    <row r="583" spans="1:49" ht="15" customHeight="1">
      <c r="A583" s="66"/>
      <c r="B583" s="23"/>
      <c r="C583" s="251" t="s">
        <v>626</v>
      </c>
      <c r="D583" s="326"/>
      <c r="E583" s="326"/>
      <c r="F583" s="326"/>
      <c r="G583" s="326"/>
      <c r="H583" s="326"/>
      <c r="I583" s="326"/>
      <c r="J583" s="326"/>
      <c r="K583" s="326"/>
      <c r="L583" s="326"/>
      <c r="M583" s="326"/>
      <c r="N583" s="326"/>
      <c r="O583" s="326"/>
      <c r="P583" s="326"/>
      <c r="Q583" s="326"/>
      <c r="R583" s="326"/>
      <c r="S583" s="326"/>
      <c r="T583" s="326"/>
      <c r="U583" s="326"/>
      <c r="V583" s="326"/>
      <c r="W583" s="326"/>
      <c r="X583" s="326"/>
      <c r="Y583" s="326"/>
      <c r="Z583" s="326"/>
      <c r="AA583" s="326"/>
      <c r="AB583" s="326"/>
      <c r="AC583" s="326"/>
      <c r="AD583" s="326"/>
    </row>
    <row r="584" spans="1:49" ht="24" customHeight="1">
      <c r="A584" s="66"/>
      <c r="B584" s="23"/>
      <c r="C584" s="312" t="s">
        <v>548</v>
      </c>
      <c r="D584" s="327"/>
      <c r="E584" s="327"/>
      <c r="F584" s="327"/>
      <c r="G584" s="327"/>
      <c r="H584" s="327"/>
      <c r="I584" s="327"/>
      <c r="J584" s="327"/>
      <c r="K584" s="327"/>
      <c r="L584" s="327"/>
      <c r="M584" s="327"/>
      <c r="N584" s="327"/>
      <c r="O584" s="327"/>
      <c r="P584" s="327"/>
      <c r="Q584" s="327"/>
      <c r="R584" s="327"/>
      <c r="S584" s="327"/>
      <c r="T584" s="327"/>
      <c r="U584" s="327"/>
      <c r="V584" s="327"/>
      <c r="W584" s="327"/>
      <c r="X584" s="327"/>
      <c r="Y584" s="327"/>
      <c r="Z584" s="327"/>
      <c r="AA584" s="327"/>
      <c r="AB584" s="327"/>
      <c r="AC584" s="327"/>
      <c r="AD584" s="327"/>
    </row>
    <row r="585" spans="1:49" ht="24" customHeight="1">
      <c r="A585" s="62"/>
      <c r="B585" s="14"/>
      <c r="C585" s="312" t="s">
        <v>550</v>
      </c>
      <c r="D585" s="327"/>
      <c r="E585" s="327"/>
      <c r="F585" s="327"/>
      <c r="G585" s="327"/>
      <c r="H585" s="327"/>
      <c r="I585" s="327"/>
      <c r="J585" s="327"/>
      <c r="K585" s="327"/>
      <c r="L585" s="327"/>
      <c r="M585" s="327"/>
      <c r="N585" s="327"/>
      <c r="O585" s="327"/>
      <c r="P585" s="327"/>
      <c r="Q585" s="327"/>
      <c r="R585" s="327"/>
      <c r="S585" s="327"/>
      <c r="T585" s="327"/>
      <c r="U585" s="327"/>
      <c r="V585" s="327"/>
      <c r="W585" s="327"/>
      <c r="X585" s="327"/>
      <c r="Y585" s="327"/>
      <c r="Z585" s="327"/>
      <c r="AA585" s="327"/>
      <c r="AB585" s="327"/>
      <c r="AC585" s="327"/>
      <c r="AD585" s="327"/>
    </row>
    <row r="586" spans="1:49" ht="15">
      <c r="A586" s="69"/>
      <c r="B586" s="143"/>
      <c r="C586" s="143"/>
      <c r="D586" s="143"/>
      <c r="E586" s="143"/>
      <c r="F586" s="143"/>
      <c r="G586" s="143"/>
      <c r="H586" s="143"/>
      <c r="I586" s="143"/>
      <c r="J586" s="143"/>
      <c r="K586" s="143"/>
      <c r="L586" s="143"/>
      <c r="M586" s="143"/>
      <c r="N586" s="143"/>
      <c r="O586" s="143"/>
      <c r="P586" s="143"/>
      <c r="Q586" s="143"/>
      <c r="R586" s="143"/>
      <c r="S586" s="143"/>
      <c r="T586" s="143"/>
      <c r="U586" s="143"/>
      <c r="V586" s="143"/>
      <c r="W586" s="143"/>
      <c r="X586" s="143"/>
      <c r="Y586" s="143"/>
      <c r="Z586" s="143"/>
      <c r="AA586" s="143"/>
      <c r="AB586" s="143"/>
      <c r="AC586" s="143"/>
      <c r="AD586" s="143"/>
    </row>
    <row r="587" spans="1:49" ht="15">
      <c r="A587" s="69"/>
      <c r="B587" s="143"/>
      <c r="C587" s="143"/>
      <c r="D587" s="143"/>
      <c r="E587" s="143"/>
      <c r="F587" s="143"/>
      <c r="G587" s="143"/>
      <c r="H587" s="143"/>
      <c r="I587" s="143"/>
      <c r="J587" s="143"/>
      <c r="K587" s="143"/>
      <c r="L587" s="143"/>
      <c r="M587" s="143"/>
      <c r="N587" s="143"/>
      <c r="O587" s="143"/>
      <c r="P587" s="143"/>
      <c r="Q587" s="143"/>
      <c r="R587" s="143"/>
      <c r="S587" s="143"/>
      <c r="T587" s="143"/>
      <c r="U587" s="143"/>
      <c r="V587" s="143"/>
      <c r="W587" s="143"/>
      <c r="X587" s="143"/>
      <c r="Y587" s="143"/>
      <c r="Z587" s="143"/>
      <c r="AA587" s="305" t="s">
        <v>211</v>
      </c>
      <c r="AB587" s="305"/>
      <c r="AC587" s="305"/>
      <c r="AD587" s="305"/>
    </row>
    <row r="588" spans="1:49" ht="24" customHeight="1">
      <c r="A588" s="69"/>
      <c r="B588" s="143"/>
      <c r="C588" s="284" t="s">
        <v>49</v>
      </c>
      <c r="D588" s="285"/>
      <c r="E588" s="285"/>
      <c r="F588" s="285"/>
      <c r="G588" s="285"/>
      <c r="H588" s="285"/>
      <c r="I588" s="285"/>
      <c r="J588" s="285"/>
      <c r="K588" s="285"/>
      <c r="L588" s="285"/>
      <c r="M588" s="285"/>
      <c r="N588" s="285"/>
      <c r="O588" s="285"/>
      <c r="P588" s="286"/>
      <c r="Q588" s="211" t="s">
        <v>502</v>
      </c>
      <c r="R588" s="211"/>
      <c r="S588" s="211"/>
      <c r="T588" s="211"/>
      <c r="U588" s="211"/>
      <c r="V588" s="211"/>
      <c r="W588" s="211"/>
      <c r="X588" s="211"/>
      <c r="Y588" s="211"/>
      <c r="Z588" s="211"/>
      <c r="AA588" s="211"/>
      <c r="AB588" s="211"/>
      <c r="AC588" s="211"/>
      <c r="AD588" s="211"/>
    </row>
    <row r="589" spans="1:49" ht="24" customHeight="1">
      <c r="A589" s="69"/>
      <c r="B589" s="143"/>
      <c r="C589" s="296"/>
      <c r="D589" s="297"/>
      <c r="E589" s="297"/>
      <c r="F589" s="297"/>
      <c r="G589" s="297"/>
      <c r="H589" s="297"/>
      <c r="I589" s="297"/>
      <c r="J589" s="297"/>
      <c r="K589" s="297"/>
      <c r="L589" s="297"/>
      <c r="M589" s="297"/>
      <c r="N589" s="297"/>
      <c r="O589" s="297"/>
      <c r="P589" s="298"/>
      <c r="Q589" s="294" t="s">
        <v>243</v>
      </c>
      <c r="R589" s="294"/>
      <c r="S589" s="294"/>
      <c r="T589" s="294"/>
      <c r="U589" s="294"/>
      <c r="V589" s="294"/>
      <c r="W589" s="294"/>
      <c r="X589" s="294" t="s">
        <v>244</v>
      </c>
      <c r="Y589" s="294"/>
      <c r="Z589" s="294"/>
      <c r="AA589" s="294"/>
      <c r="AB589" s="294"/>
      <c r="AC589" s="294"/>
      <c r="AD589" s="294"/>
      <c r="AG589">
        <f>SUM(COUNTBLANK(Q591:AD710),COUNTBLANK(M716:AD835))</f>
        <v>3840</v>
      </c>
      <c r="AH589">
        <v>3840</v>
      </c>
      <c r="AI589">
        <f>IF(SUM(AI711,AM711,AQ711,AU711)=0,AG589,1)</f>
        <v>3840</v>
      </c>
      <c r="AJ589" s="180">
        <f>IF(OR(AG589=AH589, AG589=AI589 ), 0, 1)</f>
        <v>0</v>
      </c>
    </row>
    <row r="590" spans="1:49" ht="260.10000000000002" customHeight="1">
      <c r="C590" s="287"/>
      <c r="D590" s="288"/>
      <c r="E590" s="288"/>
      <c r="F590" s="288"/>
      <c r="G590" s="288"/>
      <c r="H590" s="288"/>
      <c r="I590" s="288"/>
      <c r="J590" s="288"/>
      <c r="K590" s="288"/>
      <c r="L590" s="288"/>
      <c r="M590" s="288"/>
      <c r="N590" s="288"/>
      <c r="O590" s="288"/>
      <c r="P590" s="289"/>
      <c r="Q590" s="146" t="s">
        <v>213</v>
      </c>
      <c r="R590" s="146" t="s">
        <v>215</v>
      </c>
      <c r="S590" s="146" t="s">
        <v>214</v>
      </c>
      <c r="T590" s="146" t="s">
        <v>216</v>
      </c>
      <c r="U590" s="146" t="s">
        <v>329</v>
      </c>
      <c r="V590" s="144" t="s">
        <v>549</v>
      </c>
      <c r="W590" s="144" t="s">
        <v>311</v>
      </c>
      <c r="X590" s="146" t="s">
        <v>213</v>
      </c>
      <c r="Y590" s="146" t="s">
        <v>215</v>
      </c>
      <c r="Z590" s="146" t="s">
        <v>214</v>
      </c>
      <c r="AA590" s="146" t="s">
        <v>216</v>
      </c>
      <c r="AB590" s="146" t="s">
        <v>329</v>
      </c>
      <c r="AC590" s="144" t="s">
        <v>549</v>
      </c>
      <c r="AD590" s="144" t="s">
        <v>311</v>
      </c>
      <c r="AH590" t="s">
        <v>5503</v>
      </c>
      <c r="AI590" t="s">
        <v>5503</v>
      </c>
      <c r="AJ590" t="s">
        <v>5507</v>
      </c>
      <c r="AK590" t="s">
        <v>5508</v>
      </c>
      <c r="AL590" t="s">
        <v>5504</v>
      </c>
      <c r="AM590" t="s">
        <v>5504</v>
      </c>
      <c r="AN590" t="s">
        <v>5507</v>
      </c>
      <c r="AO590" t="s">
        <v>5508</v>
      </c>
      <c r="AP590" t="s">
        <v>5505</v>
      </c>
      <c r="AQ590" t="s">
        <v>5505</v>
      </c>
      <c r="AR590" t="s">
        <v>5507</v>
      </c>
      <c r="AS590" t="s">
        <v>5508</v>
      </c>
      <c r="AT590" t="s">
        <v>5506</v>
      </c>
      <c r="AU590" t="s">
        <v>5506</v>
      </c>
      <c r="AV590" t="s">
        <v>5507</v>
      </c>
      <c r="AW590" t="s">
        <v>5508</v>
      </c>
    </row>
    <row r="591" spans="1:49" ht="15">
      <c r="A591" s="65"/>
      <c r="B591" s="14"/>
      <c r="C591" s="17" t="s">
        <v>51</v>
      </c>
      <c r="D591" s="272" t="str">
        <f t="shared" ref="D591:D622" si="64">IF($D32="","",$D32)</f>
        <v/>
      </c>
      <c r="E591" s="273"/>
      <c r="F591" s="273"/>
      <c r="G591" s="273"/>
      <c r="H591" s="273"/>
      <c r="I591" s="273"/>
      <c r="J591" s="273"/>
      <c r="K591" s="273"/>
      <c r="L591" s="273"/>
      <c r="M591" s="273"/>
      <c r="N591" s="273"/>
      <c r="O591" s="273"/>
      <c r="P591" s="274"/>
      <c r="Q591" s="160"/>
      <c r="R591" s="160"/>
      <c r="S591" s="160"/>
      <c r="T591" s="160"/>
      <c r="U591" s="160"/>
      <c r="V591" s="160"/>
      <c r="W591" s="160"/>
      <c r="X591" s="160"/>
      <c r="Y591" s="160"/>
      <c r="Z591" s="160"/>
      <c r="AA591" s="160"/>
      <c r="AB591" s="160"/>
      <c r="AC591" s="160"/>
      <c r="AD591" s="160"/>
      <c r="AH591" s="181">
        <f>G188</f>
        <v>0</v>
      </c>
      <c r="AI591">
        <f>IF(OR(AND($AH$589=$AG$589),AND($D591="",COUNTBLANK(Q591:W591)=7),AND($D591&lt;&gt;"",AH591=1,COUNTIF(Q591:W591,"x")&gt;0),AND($D591&lt;&gt;"",OR(AH591=2,AH591=3,AH591=9),COUNTBLANK(Q591:W591)=7)),0,1)</f>
        <v>0</v>
      </c>
      <c r="AJ591">
        <f>IF(AND(V591="x",COUNTBLANK(Q591:W591)&lt;&gt;6),1,0)</f>
        <v>0</v>
      </c>
      <c r="AK591">
        <f>IF(AND(W591="x",COUNTBLANK(Q591:W591)&lt;&gt;6),1,0)</f>
        <v>0</v>
      </c>
      <c r="AL591" s="181">
        <f>M188</f>
        <v>0</v>
      </c>
      <c r="AM591">
        <f>IF(OR(AND($AH$589=$AG$589),AND($D591="",COUNTBLANK(X591:AD591)=7),AND($D591&lt;&gt;"",AL591=1,COUNTIF(X591:AD591,"x")&gt;0),AND($D591&lt;&gt;"",OR(AL591=2,AL591=3,AL591=9),COUNTBLANK(X591:AD591)=7)),0,1)</f>
        <v>0</v>
      </c>
      <c r="AN591">
        <f>IF(AND(AC591="x",COUNTBLANK(X591:AD591)&lt;&gt;6),1,0)</f>
        <v>0</v>
      </c>
      <c r="AO591">
        <f>IF(AND(AD591="x",COUNTBLANK(X591:AD591)&lt;&gt;6),1,0)</f>
        <v>0</v>
      </c>
      <c r="AP591" s="181">
        <f>S188</f>
        <v>0</v>
      </c>
      <c r="AQ591">
        <f>IF(OR(AND($AH$589=$AG$589),AND($D591="",COUNTBLANK(M716:U716)=9),AND($D591&lt;&gt;"",AP591=1,COUNTIF(M716:U716,"x")&gt;0),AND($D591&lt;&gt;"",OR(AP591=2,AP591=3,AP591=9),COUNTBLANK(M716:U716)=9)),0,1)</f>
        <v>0</v>
      </c>
      <c r="AR591">
        <f>IF(AND(T716="x",COUNTBLANK(M716:U716)&lt;&gt;8),1,0)</f>
        <v>0</v>
      </c>
      <c r="AS591">
        <f>IF(AND(U716="x",COUNTBLANK(M716:U716)&lt;&gt;8),1,0)</f>
        <v>0</v>
      </c>
      <c r="AT591" s="181">
        <f>Y188</f>
        <v>0</v>
      </c>
      <c r="AU591">
        <f>IF(OR(AND($AH$589=$AG$589),AND($D591="",COUNTBLANK(V716:AD716)=9),AND($D591&lt;&gt;"",AT591=1,COUNTIF(V716:AD716,"x")&gt;0),AND($D591&lt;&gt;"",OR(AT591=2,AT591=3,AT591=9),COUNTBLANK(V716:AD716)=9)),0,1)</f>
        <v>0</v>
      </c>
      <c r="AV591">
        <f>IF(AND(AC716="x",COUNTBLANK(V716:AD716)&lt;&gt;8),1,0)</f>
        <v>0</v>
      </c>
      <c r="AW591">
        <f>IF(AND(AD716="x",COUNTBLANK(V716:AD716)&lt;&gt;8),1,0)</f>
        <v>0</v>
      </c>
    </row>
    <row r="592" spans="1:49" ht="15">
      <c r="A592" s="65"/>
      <c r="B592" s="14"/>
      <c r="C592" s="17" t="s">
        <v>52</v>
      </c>
      <c r="D592" s="272" t="str">
        <f t="shared" si="64"/>
        <v/>
      </c>
      <c r="E592" s="273"/>
      <c r="F592" s="273"/>
      <c r="G592" s="273"/>
      <c r="H592" s="273"/>
      <c r="I592" s="273"/>
      <c r="J592" s="273"/>
      <c r="K592" s="273"/>
      <c r="L592" s="273"/>
      <c r="M592" s="273"/>
      <c r="N592" s="273"/>
      <c r="O592" s="273"/>
      <c r="P592" s="274"/>
      <c r="Q592" s="160"/>
      <c r="R592" s="160"/>
      <c r="S592" s="160"/>
      <c r="T592" s="160"/>
      <c r="U592" s="160"/>
      <c r="V592" s="160"/>
      <c r="W592" s="160"/>
      <c r="X592" s="160"/>
      <c r="Y592" s="160"/>
      <c r="Z592" s="160"/>
      <c r="AA592" s="160"/>
      <c r="AB592" s="160"/>
      <c r="AC592" s="160"/>
      <c r="AD592" s="160"/>
      <c r="AH592" s="181">
        <f t="shared" ref="AH592:AH655" si="65">G189</f>
        <v>0</v>
      </c>
      <c r="AI592">
        <f t="shared" ref="AI592:AI655" si="66">IF(OR(AND($AH$589=$AG$589),AND($D592="",COUNTBLANK(Q592:W592)=7),AND($D592&lt;&gt;"",AH592=1,COUNTIF(Q592:W592,"x")&gt;0),AND($D592&lt;&gt;"",OR(AH592=2,AH592=3,AH592=9),COUNTBLANK(Q592:W592)=7)),0,1)</f>
        <v>0</v>
      </c>
      <c r="AJ592">
        <f t="shared" ref="AJ592:AJ655" si="67">IF(AND(V592="x",COUNTBLANK(Q592:W592)&lt;&gt;6),1,0)</f>
        <v>0</v>
      </c>
      <c r="AK592">
        <f t="shared" ref="AK592:AK655" si="68">IF(AND(W592="x",COUNTBLANK(Q592:W592)&lt;&gt;6),1,0)</f>
        <v>0</v>
      </c>
      <c r="AL592" s="181">
        <f t="shared" ref="AL592:AL655" si="69">M189</f>
        <v>0</v>
      </c>
      <c r="AM592">
        <f t="shared" ref="AM592:AM655" si="70">IF(OR(AND($AH$589=$AG$589),AND($D592="",COUNTBLANK(X592:AD592)=7),AND($D592&lt;&gt;"",AL592=1,COUNTIF(X592:AD592,"x")&gt;0),AND($D592&lt;&gt;"",OR(AL592=2,AL592=3,AL592=9),COUNTBLANK(X592:AD592)=7)),0,1)</f>
        <v>0</v>
      </c>
      <c r="AN592">
        <f t="shared" ref="AN592:AN655" si="71">IF(AND(AC592="x",COUNTBLANK(X592:AD592)&lt;&gt;6),1,0)</f>
        <v>0</v>
      </c>
      <c r="AO592">
        <f t="shared" ref="AO592:AO655" si="72">IF(AND(AD592="x",COUNTBLANK(X592:AD592)&lt;&gt;6),1,0)</f>
        <v>0</v>
      </c>
      <c r="AP592" s="181">
        <f t="shared" ref="AP592:AP655" si="73">S189</f>
        <v>0</v>
      </c>
      <c r="AQ592">
        <f t="shared" ref="AQ592:AQ655" si="74">IF(OR(AND($AH$589=$AG$589),AND($D592="",COUNTBLANK(M717:U717)=9),AND($D592&lt;&gt;"",AP592=1,COUNTIF(M717:U717,"x")&gt;0),AND($D592&lt;&gt;"",OR(AP592=2,AP592=3,AP592=9),COUNTBLANK(M717:U717)=9)),0,1)</f>
        <v>0</v>
      </c>
      <c r="AR592">
        <f t="shared" ref="AR592:AR655" si="75">IF(AND(T717="x",COUNTBLANK(M717:U717)&lt;&gt;8),1,0)</f>
        <v>0</v>
      </c>
      <c r="AS592">
        <f t="shared" ref="AS592:AS655" si="76">IF(AND(U717="x",COUNTBLANK(M717:U717)&lt;&gt;8),1,0)</f>
        <v>0</v>
      </c>
      <c r="AT592" s="181">
        <f t="shared" ref="AT592:AT655" si="77">Y189</f>
        <v>0</v>
      </c>
      <c r="AU592">
        <f t="shared" ref="AU592:AU655" si="78">IF(OR(AND($AH$589=$AG$589),AND($D592="",COUNTBLANK(V717:AD717)=9),AND($D592&lt;&gt;"",AT592=1,COUNTIF(V717:AD717,"x")&gt;0),AND($D592&lt;&gt;"",OR(AT592=2,AT592=3,AT592=9),COUNTBLANK(V717:AD717)=9)),0,1)</f>
        <v>0</v>
      </c>
      <c r="AV592">
        <f t="shared" ref="AV592:AV655" si="79">IF(AND(AC717="x",COUNTBLANK(V717:AD717)&lt;&gt;8),1,0)</f>
        <v>0</v>
      </c>
      <c r="AW592">
        <f t="shared" ref="AW592:AW655" si="80">IF(AND(AD717="x",COUNTBLANK(V717:AD717)&lt;&gt;8),1,0)</f>
        <v>0</v>
      </c>
    </row>
    <row r="593" spans="1:49" ht="15">
      <c r="A593" s="65"/>
      <c r="B593" s="14"/>
      <c r="C593" s="17" t="s">
        <v>53</v>
      </c>
      <c r="D593" s="272" t="str">
        <f t="shared" si="64"/>
        <v/>
      </c>
      <c r="E593" s="273"/>
      <c r="F593" s="273"/>
      <c r="G593" s="273"/>
      <c r="H593" s="273"/>
      <c r="I593" s="273"/>
      <c r="J593" s="273"/>
      <c r="K593" s="273"/>
      <c r="L593" s="273"/>
      <c r="M593" s="273"/>
      <c r="N593" s="273"/>
      <c r="O593" s="273"/>
      <c r="P593" s="274"/>
      <c r="Q593" s="160"/>
      <c r="R593" s="160"/>
      <c r="S593" s="160"/>
      <c r="T593" s="160"/>
      <c r="U593" s="160"/>
      <c r="V593" s="160"/>
      <c r="W593" s="160"/>
      <c r="X593" s="160"/>
      <c r="Y593" s="160"/>
      <c r="Z593" s="160"/>
      <c r="AA593" s="160"/>
      <c r="AB593" s="160"/>
      <c r="AC593" s="160"/>
      <c r="AD593" s="160"/>
      <c r="AH593" s="181">
        <f t="shared" si="65"/>
        <v>0</v>
      </c>
      <c r="AI593">
        <f t="shared" si="66"/>
        <v>0</v>
      </c>
      <c r="AJ593">
        <f t="shared" si="67"/>
        <v>0</v>
      </c>
      <c r="AK593">
        <f t="shared" si="68"/>
        <v>0</v>
      </c>
      <c r="AL593" s="181">
        <f t="shared" si="69"/>
        <v>0</v>
      </c>
      <c r="AM593">
        <f t="shared" si="70"/>
        <v>0</v>
      </c>
      <c r="AN593">
        <f t="shared" si="71"/>
        <v>0</v>
      </c>
      <c r="AO593">
        <f t="shared" si="72"/>
        <v>0</v>
      </c>
      <c r="AP593" s="181">
        <f t="shared" si="73"/>
        <v>0</v>
      </c>
      <c r="AQ593">
        <f t="shared" si="74"/>
        <v>0</v>
      </c>
      <c r="AR593">
        <f t="shared" si="75"/>
        <v>0</v>
      </c>
      <c r="AS593">
        <f t="shared" si="76"/>
        <v>0</v>
      </c>
      <c r="AT593" s="181">
        <f t="shared" si="77"/>
        <v>0</v>
      </c>
      <c r="AU593">
        <f t="shared" si="78"/>
        <v>0</v>
      </c>
      <c r="AV593">
        <f t="shared" si="79"/>
        <v>0</v>
      </c>
      <c r="AW593">
        <f t="shared" si="80"/>
        <v>0</v>
      </c>
    </row>
    <row r="594" spans="1:49" ht="15">
      <c r="A594" s="65"/>
      <c r="B594" s="14"/>
      <c r="C594" s="17" t="s">
        <v>54</v>
      </c>
      <c r="D594" s="272" t="str">
        <f t="shared" si="64"/>
        <v/>
      </c>
      <c r="E594" s="273"/>
      <c r="F594" s="273"/>
      <c r="G594" s="273"/>
      <c r="H594" s="273"/>
      <c r="I594" s="273"/>
      <c r="J594" s="273"/>
      <c r="K594" s="273"/>
      <c r="L594" s="273"/>
      <c r="M594" s="273"/>
      <c r="N594" s="273"/>
      <c r="O594" s="273"/>
      <c r="P594" s="274"/>
      <c r="Q594" s="160"/>
      <c r="R594" s="160"/>
      <c r="S594" s="160"/>
      <c r="T594" s="160"/>
      <c r="U594" s="160"/>
      <c r="V594" s="160"/>
      <c r="W594" s="160"/>
      <c r="X594" s="160"/>
      <c r="Y594" s="160"/>
      <c r="Z594" s="160"/>
      <c r="AA594" s="160"/>
      <c r="AB594" s="160"/>
      <c r="AC594" s="160"/>
      <c r="AD594" s="160"/>
      <c r="AH594" s="181">
        <f t="shared" si="65"/>
        <v>0</v>
      </c>
      <c r="AI594">
        <f t="shared" si="66"/>
        <v>0</v>
      </c>
      <c r="AJ594">
        <f t="shared" si="67"/>
        <v>0</v>
      </c>
      <c r="AK594">
        <f t="shared" si="68"/>
        <v>0</v>
      </c>
      <c r="AL594" s="181">
        <f t="shared" si="69"/>
        <v>0</v>
      </c>
      <c r="AM594">
        <f t="shared" si="70"/>
        <v>0</v>
      </c>
      <c r="AN594">
        <f t="shared" si="71"/>
        <v>0</v>
      </c>
      <c r="AO594">
        <f t="shared" si="72"/>
        <v>0</v>
      </c>
      <c r="AP594" s="181">
        <f t="shared" si="73"/>
        <v>0</v>
      </c>
      <c r="AQ594">
        <f t="shared" si="74"/>
        <v>0</v>
      </c>
      <c r="AR594">
        <f t="shared" si="75"/>
        <v>0</v>
      </c>
      <c r="AS594">
        <f t="shared" si="76"/>
        <v>0</v>
      </c>
      <c r="AT594" s="181">
        <f t="shared" si="77"/>
        <v>0</v>
      </c>
      <c r="AU594">
        <f t="shared" si="78"/>
        <v>0</v>
      </c>
      <c r="AV594">
        <f t="shared" si="79"/>
        <v>0</v>
      </c>
      <c r="AW594">
        <f t="shared" si="80"/>
        <v>0</v>
      </c>
    </row>
    <row r="595" spans="1:49" ht="15">
      <c r="A595" s="65"/>
      <c r="B595" s="14"/>
      <c r="C595" s="17" t="s">
        <v>55</v>
      </c>
      <c r="D595" s="272" t="str">
        <f t="shared" si="64"/>
        <v/>
      </c>
      <c r="E595" s="273"/>
      <c r="F595" s="273"/>
      <c r="G595" s="273"/>
      <c r="H595" s="273"/>
      <c r="I595" s="273"/>
      <c r="J595" s="273"/>
      <c r="K595" s="273"/>
      <c r="L595" s="273"/>
      <c r="M595" s="273"/>
      <c r="N595" s="273"/>
      <c r="O595" s="273"/>
      <c r="P595" s="274"/>
      <c r="Q595" s="160"/>
      <c r="R595" s="160"/>
      <c r="S595" s="160"/>
      <c r="T595" s="160"/>
      <c r="U595" s="160"/>
      <c r="V595" s="160"/>
      <c r="W595" s="160"/>
      <c r="X595" s="160"/>
      <c r="Y595" s="160"/>
      <c r="Z595" s="160"/>
      <c r="AA595" s="160"/>
      <c r="AB595" s="160"/>
      <c r="AC595" s="160"/>
      <c r="AD595" s="160"/>
      <c r="AH595" s="181">
        <f t="shared" si="65"/>
        <v>0</v>
      </c>
      <c r="AI595">
        <f t="shared" si="66"/>
        <v>0</v>
      </c>
      <c r="AJ595">
        <f t="shared" si="67"/>
        <v>0</v>
      </c>
      <c r="AK595">
        <f t="shared" si="68"/>
        <v>0</v>
      </c>
      <c r="AL595" s="181">
        <f t="shared" si="69"/>
        <v>0</v>
      </c>
      <c r="AM595">
        <f t="shared" si="70"/>
        <v>0</v>
      </c>
      <c r="AN595">
        <f t="shared" si="71"/>
        <v>0</v>
      </c>
      <c r="AO595">
        <f t="shared" si="72"/>
        <v>0</v>
      </c>
      <c r="AP595" s="181">
        <f t="shared" si="73"/>
        <v>0</v>
      </c>
      <c r="AQ595">
        <f t="shared" si="74"/>
        <v>0</v>
      </c>
      <c r="AR595">
        <f t="shared" si="75"/>
        <v>0</v>
      </c>
      <c r="AS595">
        <f t="shared" si="76"/>
        <v>0</v>
      </c>
      <c r="AT595" s="181">
        <f t="shared" si="77"/>
        <v>0</v>
      </c>
      <c r="AU595">
        <f t="shared" si="78"/>
        <v>0</v>
      </c>
      <c r="AV595">
        <f t="shared" si="79"/>
        <v>0</v>
      </c>
      <c r="AW595">
        <f t="shared" si="80"/>
        <v>0</v>
      </c>
    </row>
    <row r="596" spans="1:49" ht="15">
      <c r="A596" s="65"/>
      <c r="B596" s="14"/>
      <c r="C596" s="17" t="s">
        <v>56</v>
      </c>
      <c r="D596" s="272" t="str">
        <f t="shared" si="64"/>
        <v/>
      </c>
      <c r="E596" s="273"/>
      <c r="F596" s="273"/>
      <c r="G596" s="273"/>
      <c r="H596" s="273"/>
      <c r="I596" s="273"/>
      <c r="J596" s="273"/>
      <c r="K596" s="273"/>
      <c r="L596" s="273"/>
      <c r="M596" s="273"/>
      <c r="N596" s="273"/>
      <c r="O596" s="273"/>
      <c r="P596" s="274"/>
      <c r="Q596" s="160"/>
      <c r="R596" s="160"/>
      <c r="S596" s="160"/>
      <c r="T596" s="160"/>
      <c r="U596" s="160"/>
      <c r="V596" s="160"/>
      <c r="W596" s="160"/>
      <c r="X596" s="160"/>
      <c r="Y596" s="160"/>
      <c r="Z596" s="160"/>
      <c r="AA596" s="160"/>
      <c r="AB596" s="160"/>
      <c r="AC596" s="160"/>
      <c r="AD596" s="160"/>
      <c r="AH596" s="181">
        <f t="shared" si="65"/>
        <v>0</v>
      </c>
      <c r="AI596">
        <f t="shared" si="66"/>
        <v>0</v>
      </c>
      <c r="AJ596">
        <f t="shared" si="67"/>
        <v>0</v>
      </c>
      <c r="AK596">
        <f t="shared" si="68"/>
        <v>0</v>
      </c>
      <c r="AL596" s="181">
        <f t="shared" si="69"/>
        <v>0</v>
      </c>
      <c r="AM596">
        <f t="shared" si="70"/>
        <v>0</v>
      </c>
      <c r="AN596">
        <f t="shared" si="71"/>
        <v>0</v>
      </c>
      <c r="AO596">
        <f t="shared" si="72"/>
        <v>0</v>
      </c>
      <c r="AP596" s="181">
        <f t="shared" si="73"/>
        <v>0</v>
      </c>
      <c r="AQ596">
        <f t="shared" si="74"/>
        <v>0</v>
      </c>
      <c r="AR596">
        <f t="shared" si="75"/>
        <v>0</v>
      </c>
      <c r="AS596">
        <f t="shared" si="76"/>
        <v>0</v>
      </c>
      <c r="AT596" s="181">
        <f t="shared" si="77"/>
        <v>0</v>
      </c>
      <c r="AU596">
        <f t="shared" si="78"/>
        <v>0</v>
      </c>
      <c r="AV596">
        <f t="shared" si="79"/>
        <v>0</v>
      </c>
      <c r="AW596">
        <f t="shared" si="80"/>
        <v>0</v>
      </c>
    </row>
    <row r="597" spans="1:49" ht="15">
      <c r="A597" s="65"/>
      <c r="B597" s="14"/>
      <c r="C597" s="17" t="s">
        <v>57</v>
      </c>
      <c r="D597" s="272" t="str">
        <f t="shared" si="64"/>
        <v/>
      </c>
      <c r="E597" s="273"/>
      <c r="F597" s="273"/>
      <c r="G597" s="273"/>
      <c r="H597" s="273"/>
      <c r="I597" s="273"/>
      <c r="J597" s="273"/>
      <c r="K597" s="273"/>
      <c r="L597" s="273"/>
      <c r="M597" s="273"/>
      <c r="N597" s="273"/>
      <c r="O597" s="273"/>
      <c r="P597" s="274"/>
      <c r="Q597" s="160"/>
      <c r="R597" s="160"/>
      <c r="S597" s="160"/>
      <c r="T597" s="160"/>
      <c r="U597" s="160"/>
      <c r="V597" s="160"/>
      <c r="W597" s="160"/>
      <c r="X597" s="160"/>
      <c r="Y597" s="160"/>
      <c r="Z597" s="160"/>
      <c r="AA597" s="160"/>
      <c r="AB597" s="160"/>
      <c r="AC597" s="160"/>
      <c r="AD597" s="160"/>
      <c r="AH597" s="181">
        <f t="shared" si="65"/>
        <v>0</v>
      </c>
      <c r="AI597">
        <f t="shared" si="66"/>
        <v>0</v>
      </c>
      <c r="AJ597">
        <f t="shared" si="67"/>
        <v>0</v>
      </c>
      <c r="AK597">
        <f t="shared" si="68"/>
        <v>0</v>
      </c>
      <c r="AL597" s="181">
        <f t="shared" si="69"/>
        <v>0</v>
      </c>
      <c r="AM597">
        <f t="shared" si="70"/>
        <v>0</v>
      </c>
      <c r="AN597">
        <f t="shared" si="71"/>
        <v>0</v>
      </c>
      <c r="AO597">
        <f t="shared" si="72"/>
        <v>0</v>
      </c>
      <c r="AP597" s="181">
        <f t="shared" si="73"/>
        <v>0</v>
      </c>
      <c r="AQ597">
        <f t="shared" si="74"/>
        <v>0</v>
      </c>
      <c r="AR597">
        <f t="shared" si="75"/>
        <v>0</v>
      </c>
      <c r="AS597">
        <f t="shared" si="76"/>
        <v>0</v>
      </c>
      <c r="AT597" s="181">
        <f t="shared" si="77"/>
        <v>0</v>
      </c>
      <c r="AU597">
        <f t="shared" si="78"/>
        <v>0</v>
      </c>
      <c r="AV597">
        <f t="shared" si="79"/>
        <v>0</v>
      </c>
      <c r="AW597">
        <f t="shared" si="80"/>
        <v>0</v>
      </c>
    </row>
    <row r="598" spans="1:49" ht="15">
      <c r="A598" s="65"/>
      <c r="B598" s="14"/>
      <c r="C598" s="17" t="s">
        <v>58</v>
      </c>
      <c r="D598" s="272" t="str">
        <f t="shared" si="64"/>
        <v/>
      </c>
      <c r="E598" s="273"/>
      <c r="F598" s="273"/>
      <c r="G598" s="273"/>
      <c r="H598" s="273"/>
      <c r="I598" s="273"/>
      <c r="J598" s="273"/>
      <c r="K598" s="273"/>
      <c r="L598" s="273"/>
      <c r="M598" s="273"/>
      <c r="N598" s="273"/>
      <c r="O598" s="273"/>
      <c r="P598" s="274"/>
      <c r="Q598" s="160"/>
      <c r="R598" s="160"/>
      <c r="S598" s="160"/>
      <c r="T598" s="160"/>
      <c r="U598" s="160"/>
      <c r="V598" s="160"/>
      <c r="W598" s="160"/>
      <c r="X598" s="160"/>
      <c r="Y598" s="160"/>
      <c r="Z598" s="160"/>
      <c r="AA598" s="160"/>
      <c r="AB598" s="160"/>
      <c r="AC598" s="160"/>
      <c r="AD598" s="160"/>
      <c r="AH598" s="181">
        <f t="shared" si="65"/>
        <v>0</v>
      </c>
      <c r="AI598">
        <f t="shared" si="66"/>
        <v>0</v>
      </c>
      <c r="AJ598">
        <f t="shared" si="67"/>
        <v>0</v>
      </c>
      <c r="AK598">
        <f t="shared" si="68"/>
        <v>0</v>
      </c>
      <c r="AL598" s="181">
        <f t="shared" si="69"/>
        <v>0</v>
      </c>
      <c r="AM598">
        <f t="shared" si="70"/>
        <v>0</v>
      </c>
      <c r="AN598">
        <f t="shared" si="71"/>
        <v>0</v>
      </c>
      <c r="AO598">
        <f t="shared" si="72"/>
        <v>0</v>
      </c>
      <c r="AP598" s="181">
        <f t="shared" si="73"/>
        <v>0</v>
      </c>
      <c r="AQ598">
        <f t="shared" si="74"/>
        <v>0</v>
      </c>
      <c r="AR598">
        <f t="shared" si="75"/>
        <v>0</v>
      </c>
      <c r="AS598">
        <f t="shared" si="76"/>
        <v>0</v>
      </c>
      <c r="AT598" s="181">
        <f t="shared" si="77"/>
        <v>0</v>
      </c>
      <c r="AU598">
        <f t="shared" si="78"/>
        <v>0</v>
      </c>
      <c r="AV598">
        <f t="shared" si="79"/>
        <v>0</v>
      </c>
      <c r="AW598">
        <f t="shared" si="80"/>
        <v>0</v>
      </c>
    </row>
    <row r="599" spans="1:49" ht="15">
      <c r="A599" s="65"/>
      <c r="B599" s="14"/>
      <c r="C599" s="17" t="s">
        <v>59</v>
      </c>
      <c r="D599" s="272" t="str">
        <f t="shared" si="64"/>
        <v/>
      </c>
      <c r="E599" s="273"/>
      <c r="F599" s="273"/>
      <c r="G599" s="273"/>
      <c r="H599" s="273"/>
      <c r="I599" s="273"/>
      <c r="J599" s="273"/>
      <c r="K599" s="273"/>
      <c r="L599" s="273"/>
      <c r="M599" s="273"/>
      <c r="N599" s="273"/>
      <c r="O599" s="273"/>
      <c r="P599" s="274"/>
      <c r="Q599" s="160"/>
      <c r="R599" s="160"/>
      <c r="S599" s="160"/>
      <c r="T599" s="160"/>
      <c r="U599" s="160"/>
      <c r="V599" s="160"/>
      <c r="W599" s="160"/>
      <c r="X599" s="160"/>
      <c r="Y599" s="160"/>
      <c r="Z599" s="160"/>
      <c r="AA599" s="160"/>
      <c r="AB599" s="160"/>
      <c r="AC599" s="160"/>
      <c r="AD599" s="160"/>
      <c r="AH599" s="181">
        <f t="shared" si="65"/>
        <v>0</v>
      </c>
      <c r="AI599">
        <f t="shared" si="66"/>
        <v>0</v>
      </c>
      <c r="AJ599">
        <f t="shared" si="67"/>
        <v>0</v>
      </c>
      <c r="AK599">
        <f t="shared" si="68"/>
        <v>0</v>
      </c>
      <c r="AL599" s="181">
        <f t="shared" si="69"/>
        <v>0</v>
      </c>
      <c r="AM599">
        <f t="shared" si="70"/>
        <v>0</v>
      </c>
      <c r="AN599">
        <f t="shared" si="71"/>
        <v>0</v>
      </c>
      <c r="AO599">
        <f t="shared" si="72"/>
        <v>0</v>
      </c>
      <c r="AP599" s="181">
        <f t="shared" si="73"/>
        <v>0</v>
      </c>
      <c r="AQ599">
        <f t="shared" si="74"/>
        <v>0</v>
      </c>
      <c r="AR599">
        <f t="shared" si="75"/>
        <v>0</v>
      </c>
      <c r="AS599">
        <f t="shared" si="76"/>
        <v>0</v>
      </c>
      <c r="AT599" s="181">
        <f t="shared" si="77"/>
        <v>0</v>
      </c>
      <c r="AU599">
        <f t="shared" si="78"/>
        <v>0</v>
      </c>
      <c r="AV599">
        <f t="shared" si="79"/>
        <v>0</v>
      </c>
      <c r="AW599">
        <f t="shared" si="80"/>
        <v>0</v>
      </c>
    </row>
    <row r="600" spans="1:49" ht="15">
      <c r="A600" s="65"/>
      <c r="B600" s="14"/>
      <c r="C600" s="17" t="s">
        <v>60</v>
      </c>
      <c r="D600" s="272" t="str">
        <f t="shared" si="64"/>
        <v/>
      </c>
      <c r="E600" s="273"/>
      <c r="F600" s="273"/>
      <c r="G600" s="273"/>
      <c r="H600" s="273"/>
      <c r="I600" s="273"/>
      <c r="J600" s="273"/>
      <c r="K600" s="273"/>
      <c r="L600" s="273"/>
      <c r="M600" s="273"/>
      <c r="N600" s="273"/>
      <c r="O600" s="273"/>
      <c r="P600" s="274"/>
      <c r="Q600" s="160"/>
      <c r="R600" s="160"/>
      <c r="S600" s="160"/>
      <c r="T600" s="160"/>
      <c r="U600" s="160"/>
      <c r="V600" s="160"/>
      <c r="W600" s="160"/>
      <c r="X600" s="160"/>
      <c r="Y600" s="160"/>
      <c r="Z600" s="160"/>
      <c r="AA600" s="160"/>
      <c r="AB600" s="160"/>
      <c r="AC600" s="160"/>
      <c r="AD600" s="160"/>
      <c r="AH600" s="181">
        <f t="shared" si="65"/>
        <v>0</v>
      </c>
      <c r="AI600">
        <f t="shared" si="66"/>
        <v>0</v>
      </c>
      <c r="AJ600">
        <f t="shared" si="67"/>
        <v>0</v>
      </c>
      <c r="AK600">
        <f t="shared" si="68"/>
        <v>0</v>
      </c>
      <c r="AL600" s="181">
        <f t="shared" si="69"/>
        <v>0</v>
      </c>
      <c r="AM600">
        <f t="shared" si="70"/>
        <v>0</v>
      </c>
      <c r="AN600">
        <f t="shared" si="71"/>
        <v>0</v>
      </c>
      <c r="AO600">
        <f t="shared" si="72"/>
        <v>0</v>
      </c>
      <c r="AP600" s="181">
        <f t="shared" si="73"/>
        <v>0</v>
      </c>
      <c r="AQ600">
        <f t="shared" si="74"/>
        <v>0</v>
      </c>
      <c r="AR600">
        <f t="shared" si="75"/>
        <v>0</v>
      </c>
      <c r="AS600">
        <f t="shared" si="76"/>
        <v>0</v>
      </c>
      <c r="AT600" s="181">
        <f t="shared" si="77"/>
        <v>0</v>
      </c>
      <c r="AU600">
        <f t="shared" si="78"/>
        <v>0</v>
      </c>
      <c r="AV600">
        <f t="shared" si="79"/>
        <v>0</v>
      </c>
      <c r="AW600">
        <f t="shared" si="80"/>
        <v>0</v>
      </c>
    </row>
    <row r="601" spans="1:49" ht="15">
      <c r="A601" s="65"/>
      <c r="B601" s="14"/>
      <c r="C601" s="17" t="s">
        <v>61</v>
      </c>
      <c r="D601" s="272" t="str">
        <f t="shared" si="64"/>
        <v/>
      </c>
      <c r="E601" s="273"/>
      <c r="F601" s="273"/>
      <c r="G601" s="273"/>
      <c r="H601" s="273"/>
      <c r="I601" s="273"/>
      <c r="J601" s="273"/>
      <c r="K601" s="273"/>
      <c r="L601" s="273"/>
      <c r="M601" s="273"/>
      <c r="N601" s="273"/>
      <c r="O601" s="273"/>
      <c r="P601" s="274"/>
      <c r="Q601" s="160"/>
      <c r="R601" s="160"/>
      <c r="S601" s="160"/>
      <c r="T601" s="160"/>
      <c r="U601" s="160"/>
      <c r="V601" s="160"/>
      <c r="W601" s="160"/>
      <c r="X601" s="160"/>
      <c r="Y601" s="160"/>
      <c r="Z601" s="160"/>
      <c r="AA601" s="160"/>
      <c r="AB601" s="160"/>
      <c r="AC601" s="160"/>
      <c r="AD601" s="160"/>
      <c r="AH601" s="181">
        <f t="shared" si="65"/>
        <v>0</v>
      </c>
      <c r="AI601">
        <f t="shared" si="66"/>
        <v>0</v>
      </c>
      <c r="AJ601">
        <f t="shared" si="67"/>
        <v>0</v>
      </c>
      <c r="AK601">
        <f t="shared" si="68"/>
        <v>0</v>
      </c>
      <c r="AL601" s="181">
        <f t="shared" si="69"/>
        <v>0</v>
      </c>
      <c r="AM601">
        <f t="shared" si="70"/>
        <v>0</v>
      </c>
      <c r="AN601">
        <f t="shared" si="71"/>
        <v>0</v>
      </c>
      <c r="AO601">
        <f t="shared" si="72"/>
        <v>0</v>
      </c>
      <c r="AP601" s="181">
        <f t="shared" si="73"/>
        <v>0</v>
      </c>
      <c r="AQ601">
        <f t="shared" si="74"/>
        <v>0</v>
      </c>
      <c r="AR601">
        <f t="shared" si="75"/>
        <v>0</v>
      </c>
      <c r="AS601">
        <f t="shared" si="76"/>
        <v>0</v>
      </c>
      <c r="AT601" s="181">
        <f t="shared" si="77"/>
        <v>0</v>
      </c>
      <c r="AU601">
        <f t="shared" si="78"/>
        <v>0</v>
      </c>
      <c r="AV601">
        <f t="shared" si="79"/>
        <v>0</v>
      </c>
      <c r="AW601">
        <f t="shared" si="80"/>
        <v>0</v>
      </c>
    </row>
    <row r="602" spans="1:49" ht="15">
      <c r="A602" s="65"/>
      <c r="B602" s="14"/>
      <c r="C602" s="17" t="s">
        <v>62</v>
      </c>
      <c r="D602" s="272" t="str">
        <f t="shared" si="64"/>
        <v/>
      </c>
      <c r="E602" s="273"/>
      <c r="F602" s="273"/>
      <c r="G602" s="273"/>
      <c r="H602" s="273"/>
      <c r="I602" s="273"/>
      <c r="J602" s="273"/>
      <c r="K602" s="273"/>
      <c r="L602" s="273"/>
      <c r="M602" s="273"/>
      <c r="N602" s="273"/>
      <c r="O602" s="273"/>
      <c r="P602" s="274"/>
      <c r="Q602" s="160"/>
      <c r="R602" s="160"/>
      <c r="S602" s="160"/>
      <c r="T602" s="160"/>
      <c r="U602" s="160"/>
      <c r="V602" s="160"/>
      <c r="W602" s="160"/>
      <c r="X602" s="160"/>
      <c r="Y602" s="160"/>
      <c r="Z602" s="160"/>
      <c r="AA602" s="160"/>
      <c r="AB602" s="160"/>
      <c r="AC602" s="160"/>
      <c r="AD602" s="160"/>
      <c r="AH602" s="181">
        <f t="shared" si="65"/>
        <v>0</v>
      </c>
      <c r="AI602">
        <f t="shared" si="66"/>
        <v>0</v>
      </c>
      <c r="AJ602">
        <f t="shared" si="67"/>
        <v>0</v>
      </c>
      <c r="AK602">
        <f t="shared" si="68"/>
        <v>0</v>
      </c>
      <c r="AL602" s="181">
        <f t="shared" si="69"/>
        <v>0</v>
      </c>
      <c r="AM602">
        <f t="shared" si="70"/>
        <v>0</v>
      </c>
      <c r="AN602">
        <f t="shared" si="71"/>
        <v>0</v>
      </c>
      <c r="AO602">
        <f t="shared" si="72"/>
        <v>0</v>
      </c>
      <c r="AP602" s="181">
        <f t="shared" si="73"/>
        <v>0</v>
      </c>
      <c r="AQ602">
        <f t="shared" si="74"/>
        <v>0</v>
      </c>
      <c r="AR602">
        <f t="shared" si="75"/>
        <v>0</v>
      </c>
      <c r="AS602">
        <f t="shared" si="76"/>
        <v>0</v>
      </c>
      <c r="AT602" s="181">
        <f t="shared" si="77"/>
        <v>0</v>
      </c>
      <c r="AU602">
        <f t="shared" si="78"/>
        <v>0</v>
      </c>
      <c r="AV602">
        <f t="shared" si="79"/>
        <v>0</v>
      </c>
      <c r="AW602">
        <f t="shared" si="80"/>
        <v>0</v>
      </c>
    </row>
    <row r="603" spans="1:49" ht="15">
      <c r="A603" s="65"/>
      <c r="B603" s="14"/>
      <c r="C603" s="17" t="s">
        <v>63</v>
      </c>
      <c r="D603" s="272" t="str">
        <f t="shared" si="64"/>
        <v/>
      </c>
      <c r="E603" s="273"/>
      <c r="F603" s="273"/>
      <c r="G603" s="273"/>
      <c r="H603" s="273"/>
      <c r="I603" s="273"/>
      <c r="J603" s="273"/>
      <c r="K603" s="273"/>
      <c r="L603" s="273"/>
      <c r="M603" s="273"/>
      <c r="N603" s="273"/>
      <c r="O603" s="273"/>
      <c r="P603" s="274"/>
      <c r="Q603" s="160"/>
      <c r="R603" s="160"/>
      <c r="S603" s="160"/>
      <c r="T603" s="160"/>
      <c r="U603" s="160"/>
      <c r="V603" s="160"/>
      <c r="W603" s="160"/>
      <c r="X603" s="160"/>
      <c r="Y603" s="160"/>
      <c r="Z603" s="160"/>
      <c r="AA603" s="160"/>
      <c r="AB603" s="160"/>
      <c r="AC603" s="160"/>
      <c r="AD603" s="160"/>
      <c r="AH603" s="181">
        <f t="shared" si="65"/>
        <v>0</v>
      </c>
      <c r="AI603">
        <f t="shared" si="66"/>
        <v>0</v>
      </c>
      <c r="AJ603">
        <f t="shared" si="67"/>
        <v>0</v>
      </c>
      <c r="AK603">
        <f t="shared" si="68"/>
        <v>0</v>
      </c>
      <c r="AL603" s="181">
        <f t="shared" si="69"/>
        <v>0</v>
      </c>
      <c r="AM603">
        <f t="shared" si="70"/>
        <v>0</v>
      </c>
      <c r="AN603">
        <f t="shared" si="71"/>
        <v>0</v>
      </c>
      <c r="AO603">
        <f t="shared" si="72"/>
        <v>0</v>
      </c>
      <c r="AP603" s="181">
        <f t="shared" si="73"/>
        <v>0</v>
      </c>
      <c r="AQ603">
        <f t="shared" si="74"/>
        <v>0</v>
      </c>
      <c r="AR603">
        <f t="shared" si="75"/>
        <v>0</v>
      </c>
      <c r="AS603">
        <f t="shared" si="76"/>
        <v>0</v>
      </c>
      <c r="AT603" s="181">
        <f t="shared" si="77"/>
        <v>0</v>
      </c>
      <c r="AU603">
        <f t="shared" si="78"/>
        <v>0</v>
      </c>
      <c r="AV603">
        <f t="shared" si="79"/>
        <v>0</v>
      </c>
      <c r="AW603">
        <f t="shared" si="80"/>
        <v>0</v>
      </c>
    </row>
    <row r="604" spans="1:49" ht="15">
      <c r="A604" s="65"/>
      <c r="B604" s="14"/>
      <c r="C604" s="17" t="s">
        <v>64</v>
      </c>
      <c r="D604" s="272" t="str">
        <f t="shared" si="64"/>
        <v/>
      </c>
      <c r="E604" s="273"/>
      <c r="F604" s="273"/>
      <c r="G604" s="273"/>
      <c r="H604" s="273"/>
      <c r="I604" s="273"/>
      <c r="J604" s="273"/>
      <c r="K604" s="273"/>
      <c r="L604" s="273"/>
      <c r="M604" s="273"/>
      <c r="N604" s="273"/>
      <c r="O604" s="273"/>
      <c r="P604" s="274"/>
      <c r="Q604" s="160"/>
      <c r="R604" s="160"/>
      <c r="S604" s="160"/>
      <c r="T604" s="160"/>
      <c r="U604" s="160"/>
      <c r="V604" s="160"/>
      <c r="W604" s="160"/>
      <c r="X604" s="160"/>
      <c r="Y604" s="160"/>
      <c r="Z604" s="160"/>
      <c r="AA604" s="160"/>
      <c r="AB604" s="160"/>
      <c r="AC604" s="160"/>
      <c r="AD604" s="160"/>
      <c r="AH604" s="181">
        <f t="shared" si="65"/>
        <v>0</v>
      </c>
      <c r="AI604">
        <f t="shared" si="66"/>
        <v>0</v>
      </c>
      <c r="AJ604">
        <f t="shared" si="67"/>
        <v>0</v>
      </c>
      <c r="AK604">
        <f t="shared" si="68"/>
        <v>0</v>
      </c>
      <c r="AL604" s="181">
        <f t="shared" si="69"/>
        <v>0</v>
      </c>
      <c r="AM604">
        <f t="shared" si="70"/>
        <v>0</v>
      </c>
      <c r="AN604">
        <f t="shared" si="71"/>
        <v>0</v>
      </c>
      <c r="AO604">
        <f t="shared" si="72"/>
        <v>0</v>
      </c>
      <c r="AP604" s="181">
        <f t="shared" si="73"/>
        <v>0</v>
      </c>
      <c r="AQ604">
        <f t="shared" si="74"/>
        <v>0</v>
      </c>
      <c r="AR604">
        <f t="shared" si="75"/>
        <v>0</v>
      </c>
      <c r="AS604">
        <f t="shared" si="76"/>
        <v>0</v>
      </c>
      <c r="AT604" s="181">
        <f t="shared" si="77"/>
        <v>0</v>
      </c>
      <c r="AU604">
        <f t="shared" si="78"/>
        <v>0</v>
      </c>
      <c r="AV604">
        <f t="shared" si="79"/>
        <v>0</v>
      </c>
      <c r="AW604">
        <f t="shared" si="80"/>
        <v>0</v>
      </c>
    </row>
    <row r="605" spans="1:49" ht="15">
      <c r="A605" s="65"/>
      <c r="B605" s="14"/>
      <c r="C605" s="17" t="s">
        <v>65</v>
      </c>
      <c r="D605" s="272" t="str">
        <f t="shared" si="64"/>
        <v/>
      </c>
      <c r="E605" s="273"/>
      <c r="F605" s="273"/>
      <c r="G605" s="273"/>
      <c r="H605" s="273"/>
      <c r="I605" s="273"/>
      <c r="J605" s="273"/>
      <c r="K605" s="273"/>
      <c r="L605" s="273"/>
      <c r="M605" s="273"/>
      <c r="N605" s="273"/>
      <c r="O605" s="273"/>
      <c r="P605" s="274"/>
      <c r="Q605" s="160"/>
      <c r="R605" s="160"/>
      <c r="S605" s="160"/>
      <c r="T605" s="160"/>
      <c r="U605" s="160"/>
      <c r="V605" s="160"/>
      <c r="W605" s="160"/>
      <c r="X605" s="160"/>
      <c r="Y605" s="160"/>
      <c r="Z605" s="160"/>
      <c r="AA605" s="160"/>
      <c r="AB605" s="160"/>
      <c r="AC605" s="160"/>
      <c r="AD605" s="160"/>
      <c r="AH605" s="181">
        <f t="shared" si="65"/>
        <v>0</v>
      </c>
      <c r="AI605">
        <f t="shared" si="66"/>
        <v>0</v>
      </c>
      <c r="AJ605">
        <f t="shared" si="67"/>
        <v>0</v>
      </c>
      <c r="AK605">
        <f t="shared" si="68"/>
        <v>0</v>
      </c>
      <c r="AL605" s="181">
        <f t="shared" si="69"/>
        <v>0</v>
      </c>
      <c r="AM605">
        <f t="shared" si="70"/>
        <v>0</v>
      </c>
      <c r="AN605">
        <f t="shared" si="71"/>
        <v>0</v>
      </c>
      <c r="AO605">
        <f t="shared" si="72"/>
        <v>0</v>
      </c>
      <c r="AP605" s="181">
        <f t="shared" si="73"/>
        <v>0</v>
      </c>
      <c r="AQ605">
        <f t="shared" si="74"/>
        <v>0</v>
      </c>
      <c r="AR605">
        <f t="shared" si="75"/>
        <v>0</v>
      </c>
      <c r="AS605">
        <f t="shared" si="76"/>
        <v>0</v>
      </c>
      <c r="AT605" s="181">
        <f t="shared" si="77"/>
        <v>0</v>
      </c>
      <c r="AU605">
        <f t="shared" si="78"/>
        <v>0</v>
      </c>
      <c r="AV605">
        <f t="shared" si="79"/>
        <v>0</v>
      </c>
      <c r="AW605">
        <f t="shared" si="80"/>
        <v>0</v>
      </c>
    </row>
    <row r="606" spans="1:49" ht="15">
      <c r="A606" s="65"/>
      <c r="B606" s="14"/>
      <c r="C606" s="17" t="s">
        <v>66</v>
      </c>
      <c r="D606" s="272" t="str">
        <f t="shared" si="64"/>
        <v/>
      </c>
      <c r="E606" s="273"/>
      <c r="F606" s="273"/>
      <c r="G606" s="273"/>
      <c r="H606" s="273"/>
      <c r="I606" s="273"/>
      <c r="J606" s="273"/>
      <c r="K606" s="273"/>
      <c r="L606" s="273"/>
      <c r="M606" s="273"/>
      <c r="N606" s="273"/>
      <c r="O606" s="273"/>
      <c r="P606" s="274"/>
      <c r="Q606" s="160"/>
      <c r="R606" s="160"/>
      <c r="S606" s="160"/>
      <c r="T606" s="160"/>
      <c r="U606" s="160"/>
      <c r="V606" s="160"/>
      <c r="W606" s="160"/>
      <c r="X606" s="160"/>
      <c r="Y606" s="160"/>
      <c r="Z606" s="160"/>
      <c r="AA606" s="160"/>
      <c r="AB606" s="160"/>
      <c r="AC606" s="160"/>
      <c r="AD606" s="160"/>
      <c r="AH606" s="181">
        <f t="shared" si="65"/>
        <v>0</v>
      </c>
      <c r="AI606">
        <f t="shared" si="66"/>
        <v>0</v>
      </c>
      <c r="AJ606">
        <f t="shared" si="67"/>
        <v>0</v>
      </c>
      <c r="AK606">
        <f t="shared" si="68"/>
        <v>0</v>
      </c>
      <c r="AL606" s="181">
        <f t="shared" si="69"/>
        <v>0</v>
      </c>
      <c r="AM606">
        <f t="shared" si="70"/>
        <v>0</v>
      </c>
      <c r="AN606">
        <f t="shared" si="71"/>
        <v>0</v>
      </c>
      <c r="AO606">
        <f t="shared" si="72"/>
        <v>0</v>
      </c>
      <c r="AP606" s="181">
        <f t="shared" si="73"/>
        <v>0</v>
      </c>
      <c r="AQ606">
        <f t="shared" si="74"/>
        <v>0</v>
      </c>
      <c r="AR606">
        <f t="shared" si="75"/>
        <v>0</v>
      </c>
      <c r="AS606">
        <f t="shared" si="76"/>
        <v>0</v>
      </c>
      <c r="AT606" s="181">
        <f t="shared" si="77"/>
        <v>0</v>
      </c>
      <c r="AU606">
        <f t="shared" si="78"/>
        <v>0</v>
      </c>
      <c r="AV606">
        <f t="shared" si="79"/>
        <v>0</v>
      </c>
      <c r="AW606">
        <f t="shared" si="80"/>
        <v>0</v>
      </c>
    </row>
    <row r="607" spans="1:49" ht="15">
      <c r="A607" s="65"/>
      <c r="B607" s="14"/>
      <c r="C607" s="17" t="s">
        <v>67</v>
      </c>
      <c r="D607" s="272" t="str">
        <f t="shared" si="64"/>
        <v/>
      </c>
      <c r="E607" s="273"/>
      <c r="F607" s="273"/>
      <c r="G607" s="273"/>
      <c r="H607" s="273"/>
      <c r="I607" s="273"/>
      <c r="J607" s="273"/>
      <c r="K607" s="273"/>
      <c r="L607" s="273"/>
      <c r="M607" s="273"/>
      <c r="N607" s="273"/>
      <c r="O607" s="273"/>
      <c r="P607" s="274"/>
      <c r="Q607" s="160"/>
      <c r="R607" s="160"/>
      <c r="S607" s="160"/>
      <c r="T607" s="160"/>
      <c r="U607" s="160"/>
      <c r="V607" s="160"/>
      <c r="W607" s="160"/>
      <c r="X607" s="160"/>
      <c r="Y607" s="160"/>
      <c r="Z607" s="160"/>
      <c r="AA607" s="160"/>
      <c r="AB607" s="160"/>
      <c r="AC607" s="160"/>
      <c r="AD607" s="160"/>
      <c r="AH607" s="181">
        <f t="shared" si="65"/>
        <v>0</v>
      </c>
      <c r="AI607">
        <f t="shared" si="66"/>
        <v>0</v>
      </c>
      <c r="AJ607">
        <f t="shared" si="67"/>
        <v>0</v>
      </c>
      <c r="AK607">
        <f t="shared" si="68"/>
        <v>0</v>
      </c>
      <c r="AL607" s="181">
        <f t="shared" si="69"/>
        <v>0</v>
      </c>
      <c r="AM607">
        <f t="shared" si="70"/>
        <v>0</v>
      </c>
      <c r="AN607">
        <f t="shared" si="71"/>
        <v>0</v>
      </c>
      <c r="AO607">
        <f t="shared" si="72"/>
        <v>0</v>
      </c>
      <c r="AP607" s="181">
        <f t="shared" si="73"/>
        <v>0</v>
      </c>
      <c r="AQ607">
        <f t="shared" si="74"/>
        <v>0</v>
      </c>
      <c r="AR607">
        <f t="shared" si="75"/>
        <v>0</v>
      </c>
      <c r="AS607">
        <f t="shared" si="76"/>
        <v>0</v>
      </c>
      <c r="AT607" s="181">
        <f t="shared" si="77"/>
        <v>0</v>
      </c>
      <c r="AU607">
        <f t="shared" si="78"/>
        <v>0</v>
      </c>
      <c r="AV607">
        <f t="shared" si="79"/>
        <v>0</v>
      </c>
      <c r="AW607">
        <f t="shared" si="80"/>
        <v>0</v>
      </c>
    </row>
    <row r="608" spans="1:49" ht="15">
      <c r="A608" s="65"/>
      <c r="B608" s="14"/>
      <c r="C608" s="17" t="s">
        <v>68</v>
      </c>
      <c r="D608" s="272" t="str">
        <f t="shared" si="64"/>
        <v/>
      </c>
      <c r="E608" s="273"/>
      <c r="F608" s="273"/>
      <c r="G608" s="273"/>
      <c r="H608" s="273"/>
      <c r="I608" s="273"/>
      <c r="J608" s="273"/>
      <c r="K608" s="273"/>
      <c r="L608" s="273"/>
      <c r="M608" s="273"/>
      <c r="N608" s="273"/>
      <c r="O608" s="273"/>
      <c r="P608" s="274"/>
      <c r="Q608" s="160"/>
      <c r="R608" s="160"/>
      <c r="S608" s="160"/>
      <c r="T608" s="160"/>
      <c r="U608" s="160"/>
      <c r="V608" s="160"/>
      <c r="W608" s="160"/>
      <c r="X608" s="160"/>
      <c r="Y608" s="160"/>
      <c r="Z608" s="160"/>
      <c r="AA608" s="160"/>
      <c r="AB608" s="160"/>
      <c r="AC608" s="160"/>
      <c r="AD608" s="160"/>
      <c r="AH608" s="181">
        <f t="shared" si="65"/>
        <v>0</v>
      </c>
      <c r="AI608">
        <f t="shared" si="66"/>
        <v>0</v>
      </c>
      <c r="AJ608">
        <f t="shared" si="67"/>
        <v>0</v>
      </c>
      <c r="AK608">
        <f t="shared" si="68"/>
        <v>0</v>
      </c>
      <c r="AL608" s="181">
        <f t="shared" si="69"/>
        <v>0</v>
      </c>
      <c r="AM608">
        <f t="shared" si="70"/>
        <v>0</v>
      </c>
      <c r="AN608">
        <f t="shared" si="71"/>
        <v>0</v>
      </c>
      <c r="AO608">
        <f t="shared" si="72"/>
        <v>0</v>
      </c>
      <c r="AP608" s="181">
        <f t="shared" si="73"/>
        <v>0</v>
      </c>
      <c r="AQ608">
        <f t="shared" si="74"/>
        <v>0</v>
      </c>
      <c r="AR608">
        <f t="shared" si="75"/>
        <v>0</v>
      </c>
      <c r="AS608">
        <f t="shared" si="76"/>
        <v>0</v>
      </c>
      <c r="AT608" s="181">
        <f t="shared" si="77"/>
        <v>0</v>
      </c>
      <c r="AU608">
        <f t="shared" si="78"/>
        <v>0</v>
      </c>
      <c r="AV608">
        <f t="shared" si="79"/>
        <v>0</v>
      </c>
      <c r="AW608">
        <f t="shared" si="80"/>
        <v>0</v>
      </c>
    </row>
    <row r="609" spans="1:49" ht="15">
      <c r="A609" s="65"/>
      <c r="B609" s="14"/>
      <c r="C609" s="17" t="s">
        <v>69</v>
      </c>
      <c r="D609" s="272" t="str">
        <f t="shared" si="64"/>
        <v/>
      </c>
      <c r="E609" s="273"/>
      <c r="F609" s="273"/>
      <c r="G609" s="273"/>
      <c r="H609" s="273"/>
      <c r="I609" s="273"/>
      <c r="J609" s="273"/>
      <c r="K609" s="273"/>
      <c r="L609" s="273"/>
      <c r="M609" s="273"/>
      <c r="N609" s="273"/>
      <c r="O609" s="273"/>
      <c r="P609" s="274"/>
      <c r="Q609" s="160"/>
      <c r="R609" s="160"/>
      <c r="S609" s="160"/>
      <c r="T609" s="160"/>
      <c r="U609" s="160"/>
      <c r="V609" s="160"/>
      <c r="W609" s="160"/>
      <c r="X609" s="160"/>
      <c r="Y609" s="160"/>
      <c r="Z609" s="160"/>
      <c r="AA609" s="160"/>
      <c r="AB609" s="160"/>
      <c r="AC609" s="160"/>
      <c r="AD609" s="160"/>
      <c r="AH609" s="181">
        <f t="shared" si="65"/>
        <v>0</v>
      </c>
      <c r="AI609">
        <f t="shared" si="66"/>
        <v>0</v>
      </c>
      <c r="AJ609">
        <f t="shared" si="67"/>
        <v>0</v>
      </c>
      <c r="AK609">
        <f t="shared" si="68"/>
        <v>0</v>
      </c>
      <c r="AL609" s="181">
        <f t="shared" si="69"/>
        <v>0</v>
      </c>
      <c r="AM609">
        <f t="shared" si="70"/>
        <v>0</v>
      </c>
      <c r="AN609">
        <f t="shared" si="71"/>
        <v>0</v>
      </c>
      <c r="AO609">
        <f t="shared" si="72"/>
        <v>0</v>
      </c>
      <c r="AP609" s="181">
        <f t="shared" si="73"/>
        <v>0</v>
      </c>
      <c r="AQ609">
        <f t="shared" si="74"/>
        <v>0</v>
      </c>
      <c r="AR609">
        <f t="shared" si="75"/>
        <v>0</v>
      </c>
      <c r="AS609">
        <f t="shared" si="76"/>
        <v>0</v>
      </c>
      <c r="AT609" s="181">
        <f t="shared" si="77"/>
        <v>0</v>
      </c>
      <c r="AU609">
        <f t="shared" si="78"/>
        <v>0</v>
      </c>
      <c r="AV609">
        <f t="shared" si="79"/>
        <v>0</v>
      </c>
      <c r="AW609">
        <f t="shared" si="80"/>
        <v>0</v>
      </c>
    </row>
    <row r="610" spans="1:49" ht="15">
      <c r="A610" s="65"/>
      <c r="B610" s="14"/>
      <c r="C610" s="17" t="s">
        <v>70</v>
      </c>
      <c r="D610" s="272" t="str">
        <f t="shared" si="64"/>
        <v/>
      </c>
      <c r="E610" s="273"/>
      <c r="F610" s="273"/>
      <c r="G610" s="273"/>
      <c r="H610" s="273"/>
      <c r="I610" s="273"/>
      <c r="J610" s="273"/>
      <c r="K610" s="273"/>
      <c r="L610" s="273"/>
      <c r="M610" s="273"/>
      <c r="N610" s="273"/>
      <c r="O610" s="273"/>
      <c r="P610" s="274"/>
      <c r="Q610" s="160"/>
      <c r="R610" s="160"/>
      <c r="S610" s="160"/>
      <c r="T610" s="160"/>
      <c r="U610" s="160"/>
      <c r="V610" s="160"/>
      <c r="W610" s="160"/>
      <c r="X610" s="160"/>
      <c r="Y610" s="160"/>
      <c r="Z610" s="160"/>
      <c r="AA610" s="160"/>
      <c r="AB610" s="160"/>
      <c r="AC610" s="160"/>
      <c r="AD610" s="160"/>
      <c r="AH610" s="181">
        <f t="shared" si="65"/>
        <v>0</v>
      </c>
      <c r="AI610">
        <f t="shared" si="66"/>
        <v>0</v>
      </c>
      <c r="AJ610">
        <f t="shared" si="67"/>
        <v>0</v>
      </c>
      <c r="AK610">
        <f t="shared" si="68"/>
        <v>0</v>
      </c>
      <c r="AL610" s="181">
        <f t="shared" si="69"/>
        <v>0</v>
      </c>
      <c r="AM610">
        <f t="shared" si="70"/>
        <v>0</v>
      </c>
      <c r="AN610">
        <f t="shared" si="71"/>
        <v>0</v>
      </c>
      <c r="AO610">
        <f t="shared" si="72"/>
        <v>0</v>
      </c>
      <c r="AP610" s="181">
        <f t="shared" si="73"/>
        <v>0</v>
      </c>
      <c r="AQ610">
        <f t="shared" si="74"/>
        <v>0</v>
      </c>
      <c r="AR610">
        <f t="shared" si="75"/>
        <v>0</v>
      </c>
      <c r="AS610">
        <f t="shared" si="76"/>
        <v>0</v>
      </c>
      <c r="AT610" s="181">
        <f t="shared" si="77"/>
        <v>0</v>
      </c>
      <c r="AU610">
        <f t="shared" si="78"/>
        <v>0</v>
      </c>
      <c r="AV610">
        <f t="shared" si="79"/>
        <v>0</v>
      </c>
      <c r="AW610">
        <f t="shared" si="80"/>
        <v>0</v>
      </c>
    </row>
    <row r="611" spans="1:49" ht="15">
      <c r="A611" s="65"/>
      <c r="B611" s="14"/>
      <c r="C611" s="17" t="s">
        <v>71</v>
      </c>
      <c r="D611" s="272" t="str">
        <f t="shared" si="64"/>
        <v/>
      </c>
      <c r="E611" s="273"/>
      <c r="F611" s="273"/>
      <c r="G611" s="273"/>
      <c r="H611" s="273"/>
      <c r="I611" s="273"/>
      <c r="J611" s="273"/>
      <c r="K611" s="273"/>
      <c r="L611" s="273"/>
      <c r="M611" s="273"/>
      <c r="N611" s="273"/>
      <c r="O611" s="273"/>
      <c r="P611" s="274"/>
      <c r="Q611" s="160"/>
      <c r="R611" s="160"/>
      <c r="S611" s="160"/>
      <c r="T611" s="160"/>
      <c r="U611" s="160"/>
      <c r="V611" s="160"/>
      <c r="W611" s="160"/>
      <c r="X611" s="160"/>
      <c r="Y611" s="160"/>
      <c r="Z611" s="160"/>
      <c r="AA611" s="160"/>
      <c r="AB611" s="160"/>
      <c r="AC611" s="160"/>
      <c r="AD611" s="160"/>
      <c r="AH611" s="181">
        <f t="shared" si="65"/>
        <v>0</v>
      </c>
      <c r="AI611">
        <f t="shared" si="66"/>
        <v>0</v>
      </c>
      <c r="AJ611">
        <f t="shared" si="67"/>
        <v>0</v>
      </c>
      <c r="AK611">
        <f t="shared" si="68"/>
        <v>0</v>
      </c>
      <c r="AL611" s="181">
        <f t="shared" si="69"/>
        <v>0</v>
      </c>
      <c r="AM611">
        <f t="shared" si="70"/>
        <v>0</v>
      </c>
      <c r="AN611">
        <f t="shared" si="71"/>
        <v>0</v>
      </c>
      <c r="AO611">
        <f t="shared" si="72"/>
        <v>0</v>
      </c>
      <c r="AP611" s="181">
        <f t="shared" si="73"/>
        <v>0</v>
      </c>
      <c r="AQ611">
        <f t="shared" si="74"/>
        <v>0</v>
      </c>
      <c r="AR611">
        <f t="shared" si="75"/>
        <v>0</v>
      </c>
      <c r="AS611">
        <f t="shared" si="76"/>
        <v>0</v>
      </c>
      <c r="AT611" s="181">
        <f t="shared" si="77"/>
        <v>0</v>
      </c>
      <c r="AU611">
        <f t="shared" si="78"/>
        <v>0</v>
      </c>
      <c r="AV611">
        <f t="shared" si="79"/>
        <v>0</v>
      </c>
      <c r="AW611">
        <f t="shared" si="80"/>
        <v>0</v>
      </c>
    </row>
    <row r="612" spans="1:49" ht="15">
      <c r="A612" s="65"/>
      <c r="B612" s="14"/>
      <c r="C612" s="17" t="s">
        <v>72</v>
      </c>
      <c r="D612" s="272" t="str">
        <f t="shared" si="64"/>
        <v/>
      </c>
      <c r="E612" s="273"/>
      <c r="F612" s="273"/>
      <c r="G612" s="273"/>
      <c r="H612" s="273"/>
      <c r="I612" s="273"/>
      <c r="J612" s="273"/>
      <c r="K612" s="273"/>
      <c r="L612" s="273"/>
      <c r="M612" s="273"/>
      <c r="N612" s="273"/>
      <c r="O612" s="273"/>
      <c r="P612" s="274"/>
      <c r="Q612" s="160"/>
      <c r="R612" s="160"/>
      <c r="S612" s="160"/>
      <c r="T612" s="160"/>
      <c r="U612" s="160"/>
      <c r="V612" s="160"/>
      <c r="W612" s="160"/>
      <c r="X612" s="160"/>
      <c r="Y612" s="160"/>
      <c r="Z612" s="160"/>
      <c r="AA612" s="160"/>
      <c r="AB612" s="160"/>
      <c r="AC612" s="160"/>
      <c r="AD612" s="160"/>
      <c r="AH612" s="181">
        <f t="shared" si="65"/>
        <v>0</v>
      </c>
      <c r="AI612">
        <f t="shared" si="66"/>
        <v>0</v>
      </c>
      <c r="AJ612">
        <f t="shared" si="67"/>
        <v>0</v>
      </c>
      <c r="AK612">
        <f t="shared" si="68"/>
        <v>0</v>
      </c>
      <c r="AL612" s="181">
        <f t="shared" si="69"/>
        <v>0</v>
      </c>
      <c r="AM612">
        <f t="shared" si="70"/>
        <v>0</v>
      </c>
      <c r="AN612">
        <f t="shared" si="71"/>
        <v>0</v>
      </c>
      <c r="AO612">
        <f t="shared" si="72"/>
        <v>0</v>
      </c>
      <c r="AP612" s="181">
        <f t="shared" si="73"/>
        <v>0</v>
      </c>
      <c r="AQ612">
        <f t="shared" si="74"/>
        <v>0</v>
      </c>
      <c r="AR612">
        <f t="shared" si="75"/>
        <v>0</v>
      </c>
      <c r="AS612">
        <f t="shared" si="76"/>
        <v>0</v>
      </c>
      <c r="AT612" s="181">
        <f t="shared" si="77"/>
        <v>0</v>
      </c>
      <c r="AU612">
        <f t="shared" si="78"/>
        <v>0</v>
      </c>
      <c r="AV612">
        <f t="shared" si="79"/>
        <v>0</v>
      </c>
      <c r="AW612">
        <f t="shared" si="80"/>
        <v>0</v>
      </c>
    </row>
    <row r="613" spans="1:49" ht="15">
      <c r="A613" s="65"/>
      <c r="B613" s="14"/>
      <c r="C613" s="17" t="s">
        <v>73</v>
      </c>
      <c r="D613" s="272" t="str">
        <f t="shared" si="64"/>
        <v/>
      </c>
      <c r="E613" s="273"/>
      <c r="F613" s="273"/>
      <c r="G613" s="273"/>
      <c r="H613" s="273"/>
      <c r="I613" s="273"/>
      <c r="J613" s="273"/>
      <c r="K613" s="273"/>
      <c r="L613" s="273"/>
      <c r="M613" s="273"/>
      <c r="N613" s="273"/>
      <c r="O613" s="273"/>
      <c r="P613" s="274"/>
      <c r="Q613" s="160"/>
      <c r="R613" s="160"/>
      <c r="S613" s="160"/>
      <c r="T613" s="160"/>
      <c r="U613" s="160"/>
      <c r="V613" s="160"/>
      <c r="W613" s="160"/>
      <c r="X613" s="160"/>
      <c r="Y613" s="160"/>
      <c r="Z613" s="160"/>
      <c r="AA613" s="160"/>
      <c r="AB613" s="160"/>
      <c r="AC613" s="160"/>
      <c r="AD613" s="160"/>
      <c r="AH613" s="181">
        <f t="shared" si="65"/>
        <v>0</v>
      </c>
      <c r="AI613">
        <f t="shared" si="66"/>
        <v>0</v>
      </c>
      <c r="AJ613">
        <f t="shared" si="67"/>
        <v>0</v>
      </c>
      <c r="AK613">
        <f t="shared" si="68"/>
        <v>0</v>
      </c>
      <c r="AL613" s="181">
        <f t="shared" si="69"/>
        <v>0</v>
      </c>
      <c r="AM613">
        <f t="shared" si="70"/>
        <v>0</v>
      </c>
      <c r="AN613">
        <f t="shared" si="71"/>
        <v>0</v>
      </c>
      <c r="AO613">
        <f t="shared" si="72"/>
        <v>0</v>
      </c>
      <c r="AP613" s="181">
        <f t="shared" si="73"/>
        <v>0</v>
      </c>
      <c r="AQ613">
        <f t="shared" si="74"/>
        <v>0</v>
      </c>
      <c r="AR613">
        <f t="shared" si="75"/>
        <v>0</v>
      </c>
      <c r="AS613">
        <f t="shared" si="76"/>
        <v>0</v>
      </c>
      <c r="AT613" s="181">
        <f t="shared" si="77"/>
        <v>0</v>
      </c>
      <c r="AU613">
        <f t="shared" si="78"/>
        <v>0</v>
      </c>
      <c r="AV613">
        <f t="shared" si="79"/>
        <v>0</v>
      </c>
      <c r="AW613">
        <f t="shared" si="80"/>
        <v>0</v>
      </c>
    </row>
    <row r="614" spans="1:49" ht="15">
      <c r="A614" s="65"/>
      <c r="B614" s="14"/>
      <c r="C614" s="17" t="s">
        <v>74</v>
      </c>
      <c r="D614" s="272" t="str">
        <f t="shared" si="64"/>
        <v/>
      </c>
      <c r="E614" s="273"/>
      <c r="F614" s="273"/>
      <c r="G614" s="273"/>
      <c r="H614" s="273"/>
      <c r="I614" s="273"/>
      <c r="J614" s="273"/>
      <c r="K614" s="273"/>
      <c r="L614" s="273"/>
      <c r="M614" s="273"/>
      <c r="N614" s="273"/>
      <c r="O614" s="273"/>
      <c r="P614" s="274"/>
      <c r="Q614" s="160"/>
      <c r="R614" s="160"/>
      <c r="S614" s="160"/>
      <c r="T614" s="160"/>
      <c r="U614" s="160"/>
      <c r="V614" s="160"/>
      <c r="W614" s="160"/>
      <c r="X614" s="160"/>
      <c r="Y614" s="160"/>
      <c r="Z614" s="160"/>
      <c r="AA614" s="160"/>
      <c r="AB614" s="160"/>
      <c r="AC614" s="160"/>
      <c r="AD614" s="160"/>
      <c r="AH614" s="181">
        <f t="shared" si="65"/>
        <v>0</v>
      </c>
      <c r="AI614">
        <f t="shared" si="66"/>
        <v>0</v>
      </c>
      <c r="AJ614">
        <f t="shared" si="67"/>
        <v>0</v>
      </c>
      <c r="AK614">
        <f t="shared" si="68"/>
        <v>0</v>
      </c>
      <c r="AL614" s="181">
        <f t="shared" si="69"/>
        <v>0</v>
      </c>
      <c r="AM614">
        <f t="shared" si="70"/>
        <v>0</v>
      </c>
      <c r="AN614">
        <f t="shared" si="71"/>
        <v>0</v>
      </c>
      <c r="AO614">
        <f t="shared" si="72"/>
        <v>0</v>
      </c>
      <c r="AP614" s="181">
        <f t="shared" si="73"/>
        <v>0</v>
      </c>
      <c r="AQ614">
        <f t="shared" si="74"/>
        <v>0</v>
      </c>
      <c r="AR614">
        <f t="shared" si="75"/>
        <v>0</v>
      </c>
      <c r="AS614">
        <f t="shared" si="76"/>
        <v>0</v>
      </c>
      <c r="AT614" s="181">
        <f t="shared" si="77"/>
        <v>0</v>
      </c>
      <c r="AU614">
        <f t="shared" si="78"/>
        <v>0</v>
      </c>
      <c r="AV614">
        <f t="shared" si="79"/>
        <v>0</v>
      </c>
      <c r="AW614">
        <f t="shared" si="80"/>
        <v>0</v>
      </c>
    </row>
    <row r="615" spans="1:49" ht="15">
      <c r="A615" s="65"/>
      <c r="B615" s="14"/>
      <c r="C615" s="17" t="s">
        <v>75</v>
      </c>
      <c r="D615" s="272" t="str">
        <f t="shared" si="64"/>
        <v/>
      </c>
      <c r="E615" s="273"/>
      <c r="F615" s="273"/>
      <c r="G615" s="273"/>
      <c r="H615" s="273"/>
      <c r="I615" s="273"/>
      <c r="J615" s="273"/>
      <c r="K615" s="273"/>
      <c r="L615" s="273"/>
      <c r="M615" s="273"/>
      <c r="N615" s="273"/>
      <c r="O615" s="273"/>
      <c r="P615" s="274"/>
      <c r="Q615" s="160"/>
      <c r="R615" s="160"/>
      <c r="S615" s="160"/>
      <c r="T615" s="160"/>
      <c r="U615" s="160"/>
      <c r="V615" s="160"/>
      <c r="W615" s="160"/>
      <c r="X615" s="160"/>
      <c r="Y615" s="160"/>
      <c r="Z615" s="160"/>
      <c r="AA615" s="160"/>
      <c r="AB615" s="160"/>
      <c r="AC615" s="160"/>
      <c r="AD615" s="160"/>
      <c r="AH615" s="181">
        <f t="shared" si="65"/>
        <v>0</v>
      </c>
      <c r="AI615">
        <f t="shared" si="66"/>
        <v>0</v>
      </c>
      <c r="AJ615">
        <f t="shared" si="67"/>
        <v>0</v>
      </c>
      <c r="AK615">
        <f t="shared" si="68"/>
        <v>0</v>
      </c>
      <c r="AL615" s="181">
        <f t="shared" si="69"/>
        <v>0</v>
      </c>
      <c r="AM615">
        <f t="shared" si="70"/>
        <v>0</v>
      </c>
      <c r="AN615">
        <f t="shared" si="71"/>
        <v>0</v>
      </c>
      <c r="AO615">
        <f t="shared" si="72"/>
        <v>0</v>
      </c>
      <c r="AP615" s="181">
        <f t="shared" si="73"/>
        <v>0</v>
      </c>
      <c r="AQ615">
        <f t="shared" si="74"/>
        <v>0</v>
      </c>
      <c r="AR615">
        <f t="shared" si="75"/>
        <v>0</v>
      </c>
      <c r="AS615">
        <f t="shared" si="76"/>
        <v>0</v>
      </c>
      <c r="AT615" s="181">
        <f t="shared" si="77"/>
        <v>0</v>
      </c>
      <c r="AU615">
        <f t="shared" si="78"/>
        <v>0</v>
      </c>
      <c r="AV615">
        <f t="shared" si="79"/>
        <v>0</v>
      </c>
      <c r="AW615">
        <f t="shared" si="80"/>
        <v>0</v>
      </c>
    </row>
    <row r="616" spans="1:49" ht="15">
      <c r="A616" s="65"/>
      <c r="B616" s="14"/>
      <c r="C616" s="17" t="s">
        <v>76</v>
      </c>
      <c r="D616" s="272" t="str">
        <f t="shared" si="64"/>
        <v/>
      </c>
      <c r="E616" s="273"/>
      <c r="F616" s="273"/>
      <c r="G616" s="273"/>
      <c r="H616" s="273"/>
      <c r="I616" s="273"/>
      <c r="J616" s="273"/>
      <c r="K616" s="273"/>
      <c r="L616" s="273"/>
      <c r="M616" s="273"/>
      <c r="N616" s="273"/>
      <c r="O616" s="273"/>
      <c r="P616" s="274"/>
      <c r="Q616" s="160"/>
      <c r="R616" s="160"/>
      <c r="S616" s="160"/>
      <c r="T616" s="160"/>
      <c r="U616" s="160"/>
      <c r="V616" s="160"/>
      <c r="W616" s="160"/>
      <c r="X616" s="160"/>
      <c r="Y616" s="160"/>
      <c r="Z616" s="160"/>
      <c r="AA616" s="160"/>
      <c r="AB616" s="160"/>
      <c r="AC616" s="160"/>
      <c r="AD616" s="160"/>
      <c r="AH616" s="181">
        <f t="shared" si="65"/>
        <v>0</v>
      </c>
      <c r="AI616">
        <f t="shared" si="66"/>
        <v>0</v>
      </c>
      <c r="AJ616">
        <f t="shared" si="67"/>
        <v>0</v>
      </c>
      <c r="AK616">
        <f t="shared" si="68"/>
        <v>0</v>
      </c>
      <c r="AL616" s="181">
        <f t="shared" si="69"/>
        <v>0</v>
      </c>
      <c r="AM616">
        <f t="shared" si="70"/>
        <v>0</v>
      </c>
      <c r="AN616">
        <f t="shared" si="71"/>
        <v>0</v>
      </c>
      <c r="AO616">
        <f t="shared" si="72"/>
        <v>0</v>
      </c>
      <c r="AP616" s="181">
        <f t="shared" si="73"/>
        <v>0</v>
      </c>
      <c r="AQ616">
        <f t="shared" si="74"/>
        <v>0</v>
      </c>
      <c r="AR616">
        <f t="shared" si="75"/>
        <v>0</v>
      </c>
      <c r="AS616">
        <f t="shared" si="76"/>
        <v>0</v>
      </c>
      <c r="AT616" s="181">
        <f t="shared" si="77"/>
        <v>0</v>
      </c>
      <c r="AU616">
        <f t="shared" si="78"/>
        <v>0</v>
      </c>
      <c r="AV616">
        <f t="shared" si="79"/>
        <v>0</v>
      </c>
      <c r="AW616">
        <f t="shared" si="80"/>
        <v>0</v>
      </c>
    </row>
    <row r="617" spans="1:49" ht="15">
      <c r="A617" s="65"/>
      <c r="B617" s="14"/>
      <c r="C617" s="17" t="s">
        <v>77</v>
      </c>
      <c r="D617" s="272" t="str">
        <f t="shared" si="64"/>
        <v/>
      </c>
      <c r="E617" s="273"/>
      <c r="F617" s="273"/>
      <c r="G617" s="273"/>
      <c r="H617" s="273"/>
      <c r="I617" s="273"/>
      <c r="J617" s="273"/>
      <c r="K617" s="273"/>
      <c r="L617" s="273"/>
      <c r="M617" s="273"/>
      <c r="N617" s="273"/>
      <c r="O617" s="273"/>
      <c r="P617" s="274"/>
      <c r="Q617" s="160"/>
      <c r="R617" s="160"/>
      <c r="S617" s="160"/>
      <c r="T617" s="160"/>
      <c r="U617" s="160"/>
      <c r="V617" s="160"/>
      <c r="W617" s="160"/>
      <c r="X617" s="160"/>
      <c r="Y617" s="160"/>
      <c r="Z617" s="160"/>
      <c r="AA617" s="160"/>
      <c r="AB617" s="160"/>
      <c r="AC617" s="160"/>
      <c r="AD617" s="160"/>
      <c r="AH617" s="181">
        <f t="shared" si="65"/>
        <v>0</v>
      </c>
      <c r="AI617">
        <f t="shared" si="66"/>
        <v>0</v>
      </c>
      <c r="AJ617">
        <f t="shared" si="67"/>
        <v>0</v>
      </c>
      <c r="AK617">
        <f t="shared" si="68"/>
        <v>0</v>
      </c>
      <c r="AL617" s="181">
        <f t="shared" si="69"/>
        <v>0</v>
      </c>
      <c r="AM617">
        <f t="shared" si="70"/>
        <v>0</v>
      </c>
      <c r="AN617">
        <f t="shared" si="71"/>
        <v>0</v>
      </c>
      <c r="AO617">
        <f t="shared" si="72"/>
        <v>0</v>
      </c>
      <c r="AP617" s="181">
        <f t="shared" si="73"/>
        <v>0</v>
      </c>
      <c r="AQ617">
        <f t="shared" si="74"/>
        <v>0</v>
      </c>
      <c r="AR617">
        <f t="shared" si="75"/>
        <v>0</v>
      </c>
      <c r="AS617">
        <f t="shared" si="76"/>
        <v>0</v>
      </c>
      <c r="AT617" s="181">
        <f t="shared" si="77"/>
        <v>0</v>
      </c>
      <c r="AU617">
        <f t="shared" si="78"/>
        <v>0</v>
      </c>
      <c r="AV617">
        <f t="shared" si="79"/>
        <v>0</v>
      </c>
      <c r="AW617">
        <f t="shared" si="80"/>
        <v>0</v>
      </c>
    </row>
    <row r="618" spans="1:49" ht="15">
      <c r="A618" s="65"/>
      <c r="B618" s="14"/>
      <c r="C618" s="17" t="s">
        <v>78</v>
      </c>
      <c r="D618" s="272" t="str">
        <f t="shared" si="64"/>
        <v/>
      </c>
      <c r="E618" s="273"/>
      <c r="F618" s="273"/>
      <c r="G618" s="273"/>
      <c r="H618" s="273"/>
      <c r="I618" s="273"/>
      <c r="J618" s="273"/>
      <c r="K618" s="273"/>
      <c r="L618" s="273"/>
      <c r="M618" s="273"/>
      <c r="N618" s="273"/>
      <c r="O618" s="273"/>
      <c r="P618" s="274"/>
      <c r="Q618" s="160"/>
      <c r="R618" s="160"/>
      <c r="S618" s="160"/>
      <c r="T618" s="160"/>
      <c r="U618" s="160"/>
      <c r="V618" s="160"/>
      <c r="W618" s="160"/>
      <c r="X618" s="160"/>
      <c r="Y618" s="160"/>
      <c r="Z618" s="160"/>
      <c r="AA618" s="160"/>
      <c r="AB618" s="160"/>
      <c r="AC618" s="160"/>
      <c r="AD618" s="160"/>
      <c r="AH618" s="181">
        <f t="shared" si="65"/>
        <v>0</v>
      </c>
      <c r="AI618">
        <f t="shared" si="66"/>
        <v>0</v>
      </c>
      <c r="AJ618">
        <f t="shared" si="67"/>
        <v>0</v>
      </c>
      <c r="AK618">
        <f t="shared" si="68"/>
        <v>0</v>
      </c>
      <c r="AL618" s="181">
        <f t="shared" si="69"/>
        <v>0</v>
      </c>
      <c r="AM618">
        <f t="shared" si="70"/>
        <v>0</v>
      </c>
      <c r="AN618">
        <f t="shared" si="71"/>
        <v>0</v>
      </c>
      <c r="AO618">
        <f t="shared" si="72"/>
        <v>0</v>
      </c>
      <c r="AP618" s="181">
        <f t="shared" si="73"/>
        <v>0</v>
      </c>
      <c r="AQ618">
        <f t="shared" si="74"/>
        <v>0</v>
      </c>
      <c r="AR618">
        <f t="shared" si="75"/>
        <v>0</v>
      </c>
      <c r="AS618">
        <f t="shared" si="76"/>
        <v>0</v>
      </c>
      <c r="AT618" s="181">
        <f t="shared" si="77"/>
        <v>0</v>
      </c>
      <c r="AU618">
        <f t="shared" si="78"/>
        <v>0</v>
      </c>
      <c r="AV618">
        <f t="shared" si="79"/>
        <v>0</v>
      </c>
      <c r="AW618">
        <f t="shared" si="80"/>
        <v>0</v>
      </c>
    </row>
    <row r="619" spans="1:49" ht="15">
      <c r="A619" s="65"/>
      <c r="B619" s="14"/>
      <c r="C619" s="17" t="s">
        <v>79</v>
      </c>
      <c r="D619" s="272" t="str">
        <f t="shared" si="64"/>
        <v/>
      </c>
      <c r="E619" s="273"/>
      <c r="F619" s="273"/>
      <c r="G619" s="273"/>
      <c r="H619" s="273"/>
      <c r="I619" s="273"/>
      <c r="J619" s="273"/>
      <c r="K619" s="273"/>
      <c r="L619" s="273"/>
      <c r="M619" s="273"/>
      <c r="N619" s="273"/>
      <c r="O619" s="273"/>
      <c r="P619" s="274"/>
      <c r="Q619" s="160"/>
      <c r="R619" s="160"/>
      <c r="S619" s="160"/>
      <c r="T619" s="160"/>
      <c r="U619" s="160"/>
      <c r="V619" s="160"/>
      <c r="W619" s="160"/>
      <c r="X619" s="160"/>
      <c r="Y619" s="160"/>
      <c r="Z619" s="160"/>
      <c r="AA619" s="160"/>
      <c r="AB619" s="160"/>
      <c r="AC619" s="160"/>
      <c r="AD619" s="160"/>
      <c r="AH619" s="181">
        <f t="shared" si="65"/>
        <v>0</v>
      </c>
      <c r="AI619">
        <f t="shared" si="66"/>
        <v>0</v>
      </c>
      <c r="AJ619">
        <f t="shared" si="67"/>
        <v>0</v>
      </c>
      <c r="AK619">
        <f t="shared" si="68"/>
        <v>0</v>
      </c>
      <c r="AL619" s="181">
        <f t="shared" si="69"/>
        <v>0</v>
      </c>
      <c r="AM619">
        <f t="shared" si="70"/>
        <v>0</v>
      </c>
      <c r="AN619">
        <f t="shared" si="71"/>
        <v>0</v>
      </c>
      <c r="AO619">
        <f t="shared" si="72"/>
        <v>0</v>
      </c>
      <c r="AP619" s="181">
        <f t="shared" si="73"/>
        <v>0</v>
      </c>
      <c r="AQ619">
        <f t="shared" si="74"/>
        <v>0</v>
      </c>
      <c r="AR619">
        <f t="shared" si="75"/>
        <v>0</v>
      </c>
      <c r="AS619">
        <f t="shared" si="76"/>
        <v>0</v>
      </c>
      <c r="AT619" s="181">
        <f t="shared" si="77"/>
        <v>0</v>
      </c>
      <c r="AU619">
        <f t="shared" si="78"/>
        <v>0</v>
      </c>
      <c r="AV619">
        <f t="shared" si="79"/>
        <v>0</v>
      </c>
      <c r="AW619">
        <f t="shared" si="80"/>
        <v>0</v>
      </c>
    </row>
    <row r="620" spans="1:49" ht="15">
      <c r="A620" s="65"/>
      <c r="B620" s="14"/>
      <c r="C620" s="17" t="s">
        <v>80</v>
      </c>
      <c r="D620" s="272" t="str">
        <f t="shared" si="64"/>
        <v/>
      </c>
      <c r="E620" s="273"/>
      <c r="F620" s="273"/>
      <c r="G620" s="273"/>
      <c r="H620" s="273"/>
      <c r="I620" s="273"/>
      <c r="J620" s="273"/>
      <c r="K620" s="273"/>
      <c r="L620" s="273"/>
      <c r="M620" s="273"/>
      <c r="N620" s="273"/>
      <c r="O620" s="273"/>
      <c r="P620" s="274"/>
      <c r="Q620" s="160"/>
      <c r="R620" s="160"/>
      <c r="S620" s="160"/>
      <c r="T620" s="160"/>
      <c r="U620" s="160"/>
      <c r="V620" s="160"/>
      <c r="W620" s="160"/>
      <c r="X620" s="160"/>
      <c r="Y620" s="160"/>
      <c r="Z620" s="160"/>
      <c r="AA620" s="160"/>
      <c r="AB620" s="160"/>
      <c r="AC620" s="160"/>
      <c r="AD620" s="160"/>
      <c r="AH620" s="181">
        <f t="shared" si="65"/>
        <v>0</v>
      </c>
      <c r="AI620">
        <f t="shared" si="66"/>
        <v>0</v>
      </c>
      <c r="AJ620">
        <f t="shared" si="67"/>
        <v>0</v>
      </c>
      <c r="AK620">
        <f t="shared" si="68"/>
        <v>0</v>
      </c>
      <c r="AL620" s="181">
        <f t="shared" si="69"/>
        <v>0</v>
      </c>
      <c r="AM620">
        <f t="shared" si="70"/>
        <v>0</v>
      </c>
      <c r="AN620">
        <f t="shared" si="71"/>
        <v>0</v>
      </c>
      <c r="AO620">
        <f t="shared" si="72"/>
        <v>0</v>
      </c>
      <c r="AP620" s="181">
        <f t="shared" si="73"/>
        <v>0</v>
      </c>
      <c r="AQ620">
        <f t="shared" si="74"/>
        <v>0</v>
      </c>
      <c r="AR620">
        <f t="shared" si="75"/>
        <v>0</v>
      </c>
      <c r="AS620">
        <f t="shared" si="76"/>
        <v>0</v>
      </c>
      <c r="AT620" s="181">
        <f t="shared" si="77"/>
        <v>0</v>
      </c>
      <c r="AU620">
        <f t="shared" si="78"/>
        <v>0</v>
      </c>
      <c r="AV620">
        <f t="shared" si="79"/>
        <v>0</v>
      </c>
      <c r="AW620">
        <f t="shared" si="80"/>
        <v>0</v>
      </c>
    </row>
    <row r="621" spans="1:49" ht="15">
      <c r="A621" s="65"/>
      <c r="B621" s="14"/>
      <c r="C621" s="17" t="s">
        <v>81</v>
      </c>
      <c r="D621" s="272" t="str">
        <f t="shared" si="64"/>
        <v/>
      </c>
      <c r="E621" s="273"/>
      <c r="F621" s="273"/>
      <c r="G621" s="273"/>
      <c r="H621" s="273"/>
      <c r="I621" s="273"/>
      <c r="J621" s="273"/>
      <c r="K621" s="273"/>
      <c r="L621" s="273"/>
      <c r="M621" s="273"/>
      <c r="N621" s="273"/>
      <c r="O621" s="273"/>
      <c r="P621" s="274"/>
      <c r="Q621" s="160"/>
      <c r="R621" s="160"/>
      <c r="S621" s="160"/>
      <c r="T621" s="160"/>
      <c r="U621" s="160"/>
      <c r="V621" s="160"/>
      <c r="W621" s="160"/>
      <c r="X621" s="160"/>
      <c r="Y621" s="160"/>
      <c r="Z621" s="160"/>
      <c r="AA621" s="160"/>
      <c r="AB621" s="160"/>
      <c r="AC621" s="160"/>
      <c r="AD621" s="160"/>
      <c r="AH621" s="181">
        <f t="shared" si="65"/>
        <v>0</v>
      </c>
      <c r="AI621">
        <f t="shared" si="66"/>
        <v>0</v>
      </c>
      <c r="AJ621">
        <f t="shared" si="67"/>
        <v>0</v>
      </c>
      <c r="AK621">
        <f t="shared" si="68"/>
        <v>0</v>
      </c>
      <c r="AL621" s="181">
        <f t="shared" si="69"/>
        <v>0</v>
      </c>
      <c r="AM621">
        <f t="shared" si="70"/>
        <v>0</v>
      </c>
      <c r="AN621">
        <f t="shared" si="71"/>
        <v>0</v>
      </c>
      <c r="AO621">
        <f t="shared" si="72"/>
        <v>0</v>
      </c>
      <c r="AP621" s="181">
        <f t="shared" si="73"/>
        <v>0</v>
      </c>
      <c r="AQ621">
        <f t="shared" si="74"/>
        <v>0</v>
      </c>
      <c r="AR621">
        <f t="shared" si="75"/>
        <v>0</v>
      </c>
      <c r="AS621">
        <f t="shared" si="76"/>
        <v>0</v>
      </c>
      <c r="AT621" s="181">
        <f t="shared" si="77"/>
        <v>0</v>
      </c>
      <c r="AU621">
        <f t="shared" si="78"/>
        <v>0</v>
      </c>
      <c r="AV621">
        <f t="shared" si="79"/>
        <v>0</v>
      </c>
      <c r="AW621">
        <f t="shared" si="80"/>
        <v>0</v>
      </c>
    </row>
    <row r="622" spans="1:49" ht="15">
      <c r="A622" s="65"/>
      <c r="B622" s="14"/>
      <c r="C622" s="17" t="s">
        <v>82</v>
      </c>
      <c r="D622" s="272" t="str">
        <f t="shared" si="64"/>
        <v/>
      </c>
      <c r="E622" s="273"/>
      <c r="F622" s="273"/>
      <c r="G622" s="273"/>
      <c r="H622" s="273"/>
      <c r="I622" s="273"/>
      <c r="J622" s="273"/>
      <c r="K622" s="273"/>
      <c r="L622" s="273"/>
      <c r="M622" s="273"/>
      <c r="N622" s="273"/>
      <c r="O622" s="273"/>
      <c r="P622" s="274"/>
      <c r="Q622" s="160"/>
      <c r="R622" s="160"/>
      <c r="S622" s="160"/>
      <c r="T622" s="160"/>
      <c r="U622" s="160"/>
      <c r="V622" s="160"/>
      <c r="W622" s="160"/>
      <c r="X622" s="160"/>
      <c r="Y622" s="160"/>
      <c r="Z622" s="160"/>
      <c r="AA622" s="160"/>
      <c r="AB622" s="160"/>
      <c r="AC622" s="160"/>
      <c r="AD622" s="160"/>
      <c r="AH622" s="181">
        <f t="shared" si="65"/>
        <v>0</v>
      </c>
      <c r="AI622">
        <f t="shared" si="66"/>
        <v>0</v>
      </c>
      <c r="AJ622">
        <f t="shared" si="67"/>
        <v>0</v>
      </c>
      <c r="AK622">
        <f t="shared" si="68"/>
        <v>0</v>
      </c>
      <c r="AL622" s="181">
        <f t="shared" si="69"/>
        <v>0</v>
      </c>
      <c r="AM622">
        <f t="shared" si="70"/>
        <v>0</v>
      </c>
      <c r="AN622">
        <f t="shared" si="71"/>
        <v>0</v>
      </c>
      <c r="AO622">
        <f t="shared" si="72"/>
        <v>0</v>
      </c>
      <c r="AP622" s="181">
        <f t="shared" si="73"/>
        <v>0</v>
      </c>
      <c r="AQ622">
        <f t="shared" si="74"/>
        <v>0</v>
      </c>
      <c r="AR622">
        <f t="shared" si="75"/>
        <v>0</v>
      </c>
      <c r="AS622">
        <f t="shared" si="76"/>
        <v>0</v>
      </c>
      <c r="AT622" s="181">
        <f t="shared" si="77"/>
        <v>0</v>
      </c>
      <c r="AU622">
        <f t="shared" si="78"/>
        <v>0</v>
      </c>
      <c r="AV622">
        <f t="shared" si="79"/>
        <v>0</v>
      </c>
      <c r="AW622">
        <f t="shared" si="80"/>
        <v>0</v>
      </c>
    </row>
    <row r="623" spans="1:49" ht="15">
      <c r="A623" s="65"/>
      <c r="B623" s="14"/>
      <c r="C623" s="17" t="s">
        <v>83</v>
      </c>
      <c r="D623" s="272" t="str">
        <f t="shared" ref="D623:D654" si="81">IF($D64="","",$D64)</f>
        <v/>
      </c>
      <c r="E623" s="273"/>
      <c r="F623" s="273"/>
      <c r="G623" s="273"/>
      <c r="H623" s="273"/>
      <c r="I623" s="273"/>
      <c r="J623" s="273"/>
      <c r="K623" s="273"/>
      <c r="L623" s="273"/>
      <c r="M623" s="273"/>
      <c r="N623" s="273"/>
      <c r="O623" s="273"/>
      <c r="P623" s="274"/>
      <c r="Q623" s="160"/>
      <c r="R623" s="160"/>
      <c r="S623" s="160"/>
      <c r="T623" s="160"/>
      <c r="U623" s="160"/>
      <c r="V623" s="160"/>
      <c r="W623" s="160"/>
      <c r="X623" s="160"/>
      <c r="Y623" s="160"/>
      <c r="Z623" s="160"/>
      <c r="AA623" s="160"/>
      <c r="AB623" s="160"/>
      <c r="AC623" s="160"/>
      <c r="AD623" s="160"/>
      <c r="AH623" s="181">
        <f t="shared" si="65"/>
        <v>0</v>
      </c>
      <c r="AI623">
        <f t="shared" si="66"/>
        <v>0</v>
      </c>
      <c r="AJ623">
        <f t="shared" si="67"/>
        <v>0</v>
      </c>
      <c r="AK623">
        <f t="shared" si="68"/>
        <v>0</v>
      </c>
      <c r="AL623" s="181">
        <f t="shared" si="69"/>
        <v>0</v>
      </c>
      <c r="AM623">
        <f t="shared" si="70"/>
        <v>0</v>
      </c>
      <c r="AN623">
        <f t="shared" si="71"/>
        <v>0</v>
      </c>
      <c r="AO623">
        <f t="shared" si="72"/>
        <v>0</v>
      </c>
      <c r="AP623" s="181">
        <f t="shared" si="73"/>
        <v>0</v>
      </c>
      <c r="AQ623">
        <f t="shared" si="74"/>
        <v>0</v>
      </c>
      <c r="AR623">
        <f t="shared" si="75"/>
        <v>0</v>
      </c>
      <c r="AS623">
        <f t="shared" si="76"/>
        <v>0</v>
      </c>
      <c r="AT623" s="181">
        <f t="shared" si="77"/>
        <v>0</v>
      </c>
      <c r="AU623">
        <f t="shared" si="78"/>
        <v>0</v>
      </c>
      <c r="AV623">
        <f t="shared" si="79"/>
        <v>0</v>
      </c>
      <c r="AW623">
        <f t="shared" si="80"/>
        <v>0</v>
      </c>
    </row>
    <row r="624" spans="1:49" ht="15">
      <c r="A624" s="65"/>
      <c r="B624" s="14"/>
      <c r="C624" s="17" t="s">
        <v>84</v>
      </c>
      <c r="D624" s="272" t="str">
        <f t="shared" si="81"/>
        <v/>
      </c>
      <c r="E624" s="273"/>
      <c r="F624" s="273"/>
      <c r="G624" s="273"/>
      <c r="H624" s="273"/>
      <c r="I624" s="273"/>
      <c r="J624" s="273"/>
      <c r="K624" s="273"/>
      <c r="L624" s="273"/>
      <c r="M624" s="273"/>
      <c r="N624" s="273"/>
      <c r="O624" s="273"/>
      <c r="P624" s="274"/>
      <c r="Q624" s="160"/>
      <c r="R624" s="160"/>
      <c r="S624" s="160"/>
      <c r="T624" s="160"/>
      <c r="U624" s="160"/>
      <c r="V624" s="160"/>
      <c r="W624" s="160"/>
      <c r="X624" s="160"/>
      <c r="Y624" s="160"/>
      <c r="Z624" s="160"/>
      <c r="AA624" s="160"/>
      <c r="AB624" s="160"/>
      <c r="AC624" s="160"/>
      <c r="AD624" s="160"/>
      <c r="AH624" s="181">
        <f t="shared" si="65"/>
        <v>0</v>
      </c>
      <c r="AI624">
        <f t="shared" si="66"/>
        <v>0</v>
      </c>
      <c r="AJ624">
        <f t="shared" si="67"/>
        <v>0</v>
      </c>
      <c r="AK624">
        <f t="shared" si="68"/>
        <v>0</v>
      </c>
      <c r="AL624" s="181">
        <f t="shared" si="69"/>
        <v>0</v>
      </c>
      <c r="AM624">
        <f t="shared" si="70"/>
        <v>0</v>
      </c>
      <c r="AN624">
        <f t="shared" si="71"/>
        <v>0</v>
      </c>
      <c r="AO624">
        <f t="shared" si="72"/>
        <v>0</v>
      </c>
      <c r="AP624" s="181">
        <f t="shared" si="73"/>
        <v>0</v>
      </c>
      <c r="AQ624">
        <f t="shared" si="74"/>
        <v>0</v>
      </c>
      <c r="AR624">
        <f t="shared" si="75"/>
        <v>0</v>
      </c>
      <c r="AS624">
        <f t="shared" si="76"/>
        <v>0</v>
      </c>
      <c r="AT624" s="181">
        <f t="shared" si="77"/>
        <v>0</v>
      </c>
      <c r="AU624">
        <f t="shared" si="78"/>
        <v>0</v>
      </c>
      <c r="AV624">
        <f t="shared" si="79"/>
        <v>0</v>
      </c>
      <c r="AW624">
        <f t="shared" si="80"/>
        <v>0</v>
      </c>
    </row>
    <row r="625" spans="1:49" ht="15">
      <c r="A625" s="65"/>
      <c r="B625" s="14"/>
      <c r="C625" s="17" t="s">
        <v>85</v>
      </c>
      <c r="D625" s="272" t="str">
        <f t="shared" si="81"/>
        <v/>
      </c>
      <c r="E625" s="273"/>
      <c r="F625" s="273"/>
      <c r="G625" s="273"/>
      <c r="H625" s="273"/>
      <c r="I625" s="273"/>
      <c r="J625" s="273"/>
      <c r="K625" s="273"/>
      <c r="L625" s="273"/>
      <c r="M625" s="273"/>
      <c r="N625" s="273"/>
      <c r="O625" s="273"/>
      <c r="P625" s="274"/>
      <c r="Q625" s="160"/>
      <c r="R625" s="160"/>
      <c r="S625" s="160"/>
      <c r="T625" s="160"/>
      <c r="U625" s="160"/>
      <c r="V625" s="160"/>
      <c r="W625" s="160"/>
      <c r="X625" s="160"/>
      <c r="Y625" s="160"/>
      <c r="Z625" s="160"/>
      <c r="AA625" s="160"/>
      <c r="AB625" s="160"/>
      <c r="AC625" s="160"/>
      <c r="AD625" s="160"/>
      <c r="AH625" s="181">
        <f t="shared" si="65"/>
        <v>0</v>
      </c>
      <c r="AI625">
        <f t="shared" si="66"/>
        <v>0</v>
      </c>
      <c r="AJ625">
        <f t="shared" si="67"/>
        <v>0</v>
      </c>
      <c r="AK625">
        <f t="shared" si="68"/>
        <v>0</v>
      </c>
      <c r="AL625" s="181">
        <f t="shared" si="69"/>
        <v>0</v>
      </c>
      <c r="AM625">
        <f t="shared" si="70"/>
        <v>0</v>
      </c>
      <c r="AN625">
        <f t="shared" si="71"/>
        <v>0</v>
      </c>
      <c r="AO625">
        <f t="shared" si="72"/>
        <v>0</v>
      </c>
      <c r="AP625" s="181">
        <f t="shared" si="73"/>
        <v>0</v>
      </c>
      <c r="AQ625">
        <f t="shared" si="74"/>
        <v>0</v>
      </c>
      <c r="AR625">
        <f t="shared" si="75"/>
        <v>0</v>
      </c>
      <c r="AS625">
        <f t="shared" si="76"/>
        <v>0</v>
      </c>
      <c r="AT625" s="181">
        <f t="shared" si="77"/>
        <v>0</v>
      </c>
      <c r="AU625">
        <f t="shared" si="78"/>
        <v>0</v>
      </c>
      <c r="AV625">
        <f t="shared" si="79"/>
        <v>0</v>
      </c>
      <c r="AW625">
        <f t="shared" si="80"/>
        <v>0</v>
      </c>
    </row>
    <row r="626" spans="1:49" ht="15">
      <c r="A626" s="65"/>
      <c r="B626" s="14"/>
      <c r="C626" s="17" t="s">
        <v>86</v>
      </c>
      <c r="D626" s="272" t="str">
        <f t="shared" si="81"/>
        <v/>
      </c>
      <c r="E626" s="273"/>
      <c r="F626" s="273"/>
      <c r="G626" s="273"/>
      <c r="H626" s="273"/>
      <c r="I626" s="273"/>
      <c r="J626" s="273"/>
      <c r="K626" s="273"/>
      <c r="L626" s="273"/>
      <c r="M626" s="273"/>
      <c r="N626" s="273"/>
      <c r="O626" s="273"/>
      <c r="P626" s="274"/>
      <c r="Q626" s="160"/>
      <c r="R626" s="160"/>
      <c r="S626" s="160"/>
      <c r="T626" s="160"/>
      <c r="U626" s="160"/>
      <c r="V626" s="160"/>
      <c r="W626" s="160"/>
      <c r="X626" s="160"/>
      <c r="Y626" s="160"/>
      <c r="Z626" s="160"/>
      <c r="AA626" s="160"/>
      <c r="AB626" s="160"/>
      <c r="AC626" s="160"/>
      <c r="AD626" s="160"/>
      <c r="AH626" s="181">
        <f t="shared" si="65"/>
        <v>0</v>
      </c>
      <c r="AI626">
        <f t="shared" si="66"/>
        <v>0</v>
      </c>
      <c r="AJ626">
        <f t="shared" si="67"/>
        <v>0</v>
      </c>
      <c r="AK626">
        <f t="shared" si="68"/>
        <v>0</v>
      </c>
      <c r="AL626" s="181">
        <f t="shared" si="69"/>
        <v>0</v>
      </c>
      <c r="AM626">
        <f t="shared" si="70"/>
        <v>0</v>
      </c>
      <c r="AN626">
        <f t="shared" si="71"/>
        <v>0</v>
      </c>
      <c r="AO626">
        <f t="shared" si="72"/>
        <v>0</v>
      </c>
      <c r="AP626" s="181">
        <f t="shared" si="73"/>
        <v>0</v>
      </c>
      <c r="AQ626">
        <f t="shared" si="74"/>
        <v>0</v>
      </c>
      <c r="AR626">
        <f t="shared" si="75"/>
        <v>0</v>
      </c>
      <c r="AS626">
        <f t="shared" si="76"/>
        <v>0</v>
      </c>
      <c r="AT626" s="181">
        <f t="shared" si="77"/>
        <v>0</v>
      </c>
      <c r="AU626">
        <f t="shared" si="78"/>
        <v>0</v>
      </c>
      <c r="AV626">
        <f t="shared" si="79"/>
        <v>0</v>
      </c>
      <c r="AW626">
        <f t="shared" si="80"/>
        <v>0</v>
      </c>
    </row>
    <row r="627" spans="1:49" ht="15">
      <c r="A627" s="65"/>
      <c r="B627" s="14"/>
      <c r="C627" s="17" t="s">
        <v>87</v>
      </c>
      <c r="D627" s="272" t="str">
        <f t="shared" si="81"/>
        <v/>
      </c>
      <c r="E627" s="273"/>
      <c r="F627" s="273"/>
      <c r="G627" s="273"/>
      <c r="H627" s="273"/>
      <c r="I627" s="273"/>
      <c r="J627" s="273"/>
      <c r="K627" s="273"/>
      <c r="L627" s="273"/>
      <c r="M627" s="273"/>
      <c r="N627" s="273"/>
      <c r="O627" s="273"/>
      <c r="P627" s="274"/>
      <c r="Q627" s="160"/>
      <c r="R627" s="160"/>
      <c r="S627" s="160"/>
      <c r="T627" s="160"/>
      <c r="U627" s="160"/>
      <c r="V627" s="160"/>
      <c r="W627" s="160"/>
      <c r="X627" s="160"/>
      <c r="Y627" s="160"/>
      <c r="Z627" s="160"/>
      <c r="AA627" s="160"/>
      <c r="AB627" s="160"/>
      <c r="AC627" s="160"/>
      <c r="AD627" s="160"/>
      <c r="AH627" s="181">
        <f t="shared" si="65"/>
        <v>0</v>
      </c>
      <c r="AI627">
        <f t="shared" si="66"/>
        <v>0</v>
      </c>
      <c r="AJ627">
        <f t="shared" si="67"/>
        <v>0</v>
      </c>
      <c r="AK627">
        <f t="shared" si="68"/>
        <v>0</v>
      </c>
      <c r="AL627" s="181">
        <f t="shared" si="69"/>
        <v>0</v>
      </c>
      <c r="AM627">
        <f t="shared" si="70"/>
        <v>0</v>
      </c>
      <c r="AN627">
        <f t="shared" si="71"/>
        <v>0</v>
      </c>
      <c r="AO627">
        <f t="shared" si="72"/>
        <v>0</v>
      </c>
      <c r="AP627" s="181">
        <f t="shared" si="73"/>
        <v>0</v>
      </c>
      <c r="AQ627">
        <f t="shared" si="74"/>
        <v>0</v>
      </c>
      <c r="AR627">
        <f t="shared" si="75"/>
        <v>0</v>
      </c>
      <c r="AS627">
        <f t="shared" si="76"/>
        <v>0</v>
      </c>
      <c r="AT627" s="181">
        <f t="shared" si="77"/>
        <v>0</v>
      </c>
      <c r="AU627">
        <f t="shared" si="78"/>
        <v>0</v>
      </c>
      <c r="AV627">
        <f t="shared" si="79"/>
        <v>0</v>
      </c>
      <c r="AW627">
        <f t="shared" si="80"/>
        <v>0</v>
      </c>
    </row>
    <row r="628" spans="1:49" ht="15">
      <c r="A628" s="65"/>
      <c r="B628" s="14"/>
      <c r="C628" s="17" t="s">
        <v>88</v>
      </c>
      <c r="D628" s="272" t="str">
        <f t="shared" si="81"/>
        <v/>
      </c>
      <c r="E628" s="273"/>
      <c r="F628" s="273"/>
      <c r="G628" s="273"/>
      <c r="H628" s="273"/>
      <c r="I628" s="273"/>
      <c r="J628" s="273"/>
      <c r="K628" s="273"/>
      <c r="L628" s="273"/>
      <c r="M628" s="273"/>
      <c r="N628" s="273"/>
      <c r="O628" s="273"/>
      <c r="P628" s="274"/>
      <c r="Q628" s="160"/>
      <c r="R628" s="160"/>
      <c r="S628" s="160"/>
      <c r="T628" s="160"/>
      <c r="U628" s="160"/>
      <c r="V628" s="160"/>
      <c r="W628" s="160"/>
      <c r="X628" s="160"/>
      <c r="Y628" s="160"/>
      <c r="Z628" s="160"/>
      <c r="AA628" s="160"/>
      <c r="AB628" s="160"/>
      <c r="AC628" s="160"/>
      <c r="AD628" s="160"/>
      <c r="AH628" s="181">
        <f t="shared" si="65"/>
        <v>0</v>
      </c>
      <c r="AI628">
        <f t="shared" si="66"/>
        <v>0</v>
      </c>
      <c r="AJ628">
        <f t="shared" si="67"/>
        <v>0</v>
      </c>
      <c r="AK628">
        <f t="shared" si="68"/>
        <v>0</v>
      </c>
      <c r="AL628" s="181">
        <f t="shared" si="69"/>
        <v>0</v>
      </c>
      <c r="AM628">
        <f t="shared" si="70"/>
        <v>0</v>
      </c>
      <c r="AN628">
        <f t="shared" si="71"/>
        <v>0</v>
      </c>
      <c r="AO628">
        <f t="shared" si="72"/>
        <v>0</v>
      </c>
      <c r="AP628" s="181">
        <f t="shared" si="73"/>
        <v>0</v>
      </c>
      <c r="AQ628">
        <f t="shared" si="74"/>
        <v>0</v>
      </c>
      <c r="AR628">
        <f t="shared" si="75"/>
        <v>0</v>
      </c>
      <c r="AS628">
        <f t="shared" si="76"/>
        <v>0</v>
      </c>
      <c r="AT628" s="181">
        <f t="shared" si="77"/>
        <v>0</v>
      </c>
      <c r="AU628">
        <f t="shared" si="78"/>
        <v>0</v>
      </c>
      <c r="AV628">
        <f t="shared" si="79"/>
        <v>0</v>
      </c>
      <c r="AW628">
        <f t="shared" si="80"/>
        <v>0</v>
      </c>
    </row>
    <row r="629" spans="1:49" ht="15">
      <c r="A629" s="65"/>
      <c r="B629" s="14"/>
      <c r="C629" s="17" t="s">
        <v>89</v>
      </c>
      <c r="D629" s="272" t="str">
        <f t="shared" si="81"/>
        <v/>
      </c>
      <c r="E629" s="273"/>
      <c r="F629" s="273"/>
      <c r="G629" s="273"/>
      <c r="H629" s="273"/>
      <c r="I629" s="273"/>
      <c r="J629" s="273"/>
      <c r="K629" s="273"/>
      <c r="L629" s="273"/>
      <c r="M629" s="273"/>
      <c r="N629" s="273"/>
      <c r="O629" s="273"/>
      <c r="P629" s="274"/>
      <c r="Q629" s="160"/>
      <c r="R629" s="160"/>
      <c r="S629" s="160"/>
      <c r="T629" s="160"/>
      <c r="U629" s="160"/>
      <c r="V629" s="160"/>
      <c r="W629" s="160"/>
      <c r="X629" s="160"/>
      <c r="Y629" s="160"/>
      <c r="Z629" s="160"/>
      <c r="AA629" s="160"/>
      <c r="AB629" s="160"/>
      <c r="AC629" s="160"/>
      <c r="AD629" s="160"/>
      <c r="AH629" s="181">
        <f t="shared" si="65"/>
        <v>0</v>
      </c>
      <c r="AI629">
        <f t="shared" si="66"/>
        <v>0</v>
      </c>
      <c r="AJ629">
        <f t="shared" si="67"/>
        <v>0</v>
      </c>
      <c r="AK629">
        <f t="shared" si="68"/>
        <v>0</v>
      </c>
      <c r="AL629" s="181">
        <f t="shared" si="69"/>
        <v>0</v>
      </c>
      <c r="AM629">
        <f t="shared" si="70"/>
        <v>0</v>
      </c>
      <c r="AN629">
        <f t="shared" si="71"/>
        <v>0</v>
      </c>
      <c r="AO629">
        <f t="shared" si="72"/>
        <v>0</v>
      </c>
      <c r="AP629" s="181">
        <f t="shared" si="73"/>
        <v>0</v>
      </c>
      <c r="AQ629">
        <f t="shared" si="74"/>
        <v>0</v>
      </c>
      <c r="AR629">
        <f t="shared" si="75"/>
        <v>0</v>
      </c>
      <c r="AS629">
        <f t="shared" si="76"/>
        <v>0</v>
      </c>
      <c r="AT629" s="181">
        <f t="shared" si="77"/>
        <v>0</v>
      </c>
      <c r="AU629">
        <f t="shared" si="78"/>
        <v>0</v>
      </c>
      <c r="AV629">
        <f t="shared" si="79"/>
        <v>0</v>
      </c>
      <c r="AW629">
        <f t="shared" si="80"/>
        <v>0</v>
      </c>
    </row>
    <row r="630" spans="1:49" ht="15">
      <c r="A630" s="65"/>
      <c r="B630" s="14"/>
      <c r="C630" s="17" t="s">
        <v>90</v>
      </c>
      <c r="D630" s="272" t="str">
        <f t="shared" si="81"/>
        <v/>
      </c>
      <c r="E630" s="273"/>
      <c r="F630" s="273"/>
      <c r="G630" s="273"/>
      <c r="H630" s="273"/>
      <c r="I630" s="273"/>
      <c r="J630" s="273"/>
      <c r="K630" s="273"/>
      <c r="L630" s="273"/>
      <c r="M630" s="273"/>
      <c r="N630" s="273"/>
      <c r="O630" s="273"/>
      <c r="P630" s="274"/>
      <c r="Q630" s="160"/>
      <c r="R630" s="160"/>
      <c r="S630" s="160"/>
      <c r="T630" s="160"/>
      <c r="U630" s="160"/>
      <c r="V630" s="160"/>
      <c r="W630" s="160"/>
      <c r="X630" s="160"/>
      <c r="Y630" s="160"/>
      <c r="Z630" s="160"/>
      <c r="AA630" s="160"/>
      <c r="AB630" s="160"/>
      <c r="AC630" s="160"/>
      <c r="AD630" s="160"/>
      <c r="AH630" s="181">
        <f t="shared" si="65"/>
        <v>0</v>
      </c>
      <c r="AI630">
        <f t="shared" si="66"/>
        <v>0</v>
      </c>
      <c r="AJ630">
        <f t="shared" si="67"/>
        <v>0</v>
      </c>
      <c r="AK630">
        <f t="shared" si="68"/>
        <v>0</v>
      </c>
      <c r="AL630" s="181">
        <f t="shared" si="69"/>
        <v>0</v>
      </c>
      <c r="AM630">
        <f t="shared" si="70"/>
        <v>0</v>
      </c>
      <c r="AN630">
        <f t="shared" si="71"/>
        <v>0</v>
      </c>
      <c r="AO630">
        <f t="shared" si="72"/>
        <v>0</v>
      </c>
      <c r="AP630" s="181">
        <f t="shared" si="73"/>
        <v>0</v>
      </c>
      <c r="AQ630">
        <f t="shared" si="74"/>
        <v>0</v>
      </c>
      <c r="AR630">
        <f t="shared" si="75"/>
        <v>0</v>
      </c>
      <c r="AS630">
        <f t="shared" si="76"/>
        <v>0</v>
      </c>
      <c r="AT630" s="181">
        <f t="shared" si="77"/>
        <v>0</v>
      </c>
      <c r="AU630">
        <f t="shared" si="78"/>
        <v>0</v>
      </c>
      <c r="AV630">
        <f t="shared" si="79"/>
        <v>0</v>
      </c>
      <c r="AW630">
        <f t="shared" si="80"/>
        <v>0</v>
      </c>
    </row>
    <row r="631" spans="1:49" ht="15">
      <c r="A631" s="65"/>
      <c r="B631" s="14"/>
      <c r="C631" s="17" t="s">
        <v>91</v>
      </c>
      <c r="D631" s="272" t="str">
        <f t="shared" si="81"/>
        <v/>
      </c>
      <c r="E631" s="273"/>
      <c r="F631" s="273"/>
      <c r="G631" s="273"/>
      <c r="H631" s="273"/>
      <c r="I631" s="273"/>
      <c r="J631" s="273"/>
      <c r="K631" s="273"/>
      <c r="L631" s="273"/>
      <c r="M631" s="273"/>
      <c r="N631" s="273"/>
      <c r="O631" s="273"/>
      <c r="P631" s="274"/>
      <c r="Q631" s="160"/>
      <c r="R631" s="160"/>
      <c r="S631" s="160"/>
      <c r="T631" s="160"/>
      <c r="U631" s="160"/>
      <c r="V631" s="160"/>
      <c r="W631" s="160"/>
      <c r="X631" s="160"/>
      <c r="Y631" s="160"/>
      <c r="Z631" s="160"/>
      <c r="AA631" s="160"/>
      <c r="AB631" s="160"/>
      <c r="AC631" s="160"/>
      <c r="AD631" s="160"/>
      <c r="AH631" s="181">
        <f t="shared" si="65"/>
        <v>0</v>
      </c>
      <c r="AI631">
        <f t="shared" si="66"/>
        <v>0</v>
      </c>
      <c r="AJ631">
        <f t="shared" si="67"/>
        <v>0</v>
      </c>
      <c r="AK631">
        <f t="shared" si="68"/>
        <v>0</v>
      </c>
      <c r="AL631" s="181">
        <f t="shared" si="69"/>
        <v>0</v>
      </c>
      <c r="AM631">
        <f t="shared" si="70"/>
        <v>0</v>
      </c>
      <c r="AN631">
        <f t="shared" si="71"/>
        <v>0</v>
      </c>
      <c r="AO631">
        <f t="shared" si="72"/>
        <v>0</v>
      </c>
      <c r="AP631" s="181">
        <f t="shared" si="73"/>
        <v>0</v>
      </c>
      <c r="AQ631">
        <f t="shared" si="74"/>
        <v>0</v>
      </c>
      <c r="AR631">
        <f t="shared" si="75"/>
        <v>0</v>
      </c>
      <c r="AS631">
        <f t="shared" si="76"/>
        <v>0</v>
      </c>
      <c r="AT631" s="181">
        <f t="shared" si="77"/>
        <v>0</v>
      </c>
      <c r="AU631">
        <f t="shared" si="78"/>
        <v>0</v>
      </c>
      <c r="AV631">
        <f t="shared" si="79"/>
        <v>0</v>
      </c>
      <c r="AW631">
        <f t="shared" si="80"/>
        <v>0</v>
      </c>
    </row>
    <row r="632" spans="1:49" ht="15">
      <c r="A632" s="65"/>
      <c r="B632" s="14"/>
      <c r="C632" s="17" t="s">
        <v>92</v>
      </c>
      <c r="D632" s="272" t="str">
        <f t="shared" si="81"/>
        <v/>
      </c>
      <c r="E632" s="273"/>
      <c r="F632" s="273"/>
      <c r="G632" s="273"/>
      <c r="H632" s="273"/>
      <c r="I632" s="273"/>
      <c r="J632" s="273"/>
      <c r="K632" s="273"/>
      <c r="L632" s="273"/>
      <c r="M632" s="273"/>
      <c r="N632" s="273"/>
      <c r="O632" s="273"/>
      <c r="P632" s="274"/>
      <c r="Q632" s="160"/>
      <c r="R632" s="160"/>
      <c r="S632" s="160"/>
      <c r="T632" s="160"/>
      <c r="U632" s="160"/>
      <c r="V632" s="160"/>
      <c r="W632" s="160"/>
      <c r="X632" s="160"/>
      <c r="Y632" s="160"/>
      <c r="Z632" s="160"/>
      <c r="AA632" s="160"/>
      <c r="AB632" s="160"/>
      <c r="AC632" s="160"/>
      <c r="AD632" s="160"/>
      <c r="AH632" s="181">
        <f t="shared" si="65"/>
        <v>0</v>
      </c>
      <c r="AI632">
        <f t="shared" si="66"/>
        <v>0</v>
      </c>
      <c r="AJ632">
        <f t="shared" si="67"/>
        <v>0</v>
      </c>
      <c r="AK632">
        <f t="shared" si="68"/>
        <v>0</v>
      </c>
      <c r="AL632" s="181">
        <f t="shared" si="69"/>
        <v>0</v>
      </c>
      <c r="AM632">
        <f t="shared" si="70"/>
        <v>0</v>
      </c>
      <c r="AN632">
        <f t="shared" si="71"/>
        <v>0</v>
      </c>
      <c r="AO632">
        <f t="shared" si="72"/>
        <v>0</v>
      </c>
      <c r="AP632" s="181">
        <f t="shared" si="73"/>
        <v>0</v>
      </c>
      <c r="AQ632">
        <f t="shared" si="74"/>
        <v>0</v>
      </c>
      <c r="AR632">
        <f t="shared" si="75"/>
        <v>0</v>
      </c>
      <c r="AS632">
        <f t="shared" si="76"/>
        <v>0</v>
      </c>
      <c r="AT632" s="181">
        <f t="shared" si="77"/>
        <v>0</v>
      </c>
      <c r="AU632">
        <f t="shared" si="78"/>
        <v>0</v>
      </c>
      <c r="AV632">
        <f t="shared" si="79"/>
        <v>0</v>
      </c>
      <c r="AW632">
        <f t="shared" si="80"/>
        <v>0</v>
      </c>
    </row>
    <row r="633" spans="1:49" ht="15">
      <c r="A633" s="65"/>
      <c r="B633" s="14"/>
      <c r="C633" s="17" t="s">
        <v>93</v>
      </c>
      <c r="D633" s="272" t="str">
        <f t="shared" si="81"/>
        <v/>
      </c>
      <c r="E633" s="273"/>
      <c r="F633" s="273"/>
      <c r="G633" s="273"/>
      <c r="H633" s="273"/>
      <c r="I633" s="273"/>
      <c r="J633" s="273"/>
      <c r="K633" s="273"/>
      <c r="L633" s="273"/>
      <c r="M633" s="273"/>
      <c r="N633" s="273"/>
      <c r="O633" s="273"/>
      <c r="P633" s="274"/>
      <c r="Q633" s="160"/>
      <c r="R633" s="160"/>
      <c r="S633" s="160"/>
      <c r="T633" s="160"/>
      <c r="U633" s="160"/>
      <c r="V633" s="160"/>
      <c r="W633" s="160"/>
      <c r="X633" s="160"/>
      <c r="Y633" s="160"/>
      <c r="Z633" s="160"/>
      <c r="AA633" s="160"/>
      <c r="AB633" s="160"/>
      <c r="AC633" s="160"/>
      <c r="AD633" s="160"/>
      <c r="AH633" s="181">
        <f t="shared" si="65"/>
        <v>0</v>
      </c>
      <c r="AI633">
        <f t="shared" si="66"/>
        <v>0</v>
      </c>
      <c r="AJ633">
        <f t="shared" si="67"/>
        <v>0</v>
      </c>
      <c r="AK633">
        <f t="shared" si="68"/>
        <v>0</v>
      </c>
      <c r="AL633" s="181">
        <f t="shared" si="69"/>
        <v>0</v>
      </c>
      <c r="AM633">
        <f t="shared" si="70"/>
        <v>0</v>
      </c>
      <c r="AN633">
        <f t="shared" si="71"/>
        <v>0</v>
      </c>
      <c r="AO633">
        <f t="shared" si="72"/>
        <v>0</v>
      </c>
      <c r="AP633" s="181">
        <f t="shared" si="73"/>
        <v>0</v>
      </c>
      <c r="AQ633">
        <f t="shared" si="74"/>
        <v>0</v>
      </c>
      <c r="AR633">
        <f t="shared" si="75"/>
        <v>0</v>
      </c>
      <c r="AS633">
        <f t="shared" si="76"/>
        <v>0</v>
      </c>
      <c r="AT633" s="181">
        <f t="shared" si="77"/>
        <v>0</v>
      </c>
      <c r="AU633">
        <f t="shared" si="78"/>
        <v>0</v>
      </c>
      <c r="AV633">
        <f t="shared" si="79"/>
        <v>0</v>
      </c>
      <c r="AW633">
        <f t="shared" si="80"/>
        <v>0</v>
      </c>
    </row>
    <row r="634" spans="1:49" ht="15">
      <c r="A634" s="65"/>
      <c r="B634" s="14"/>
      <c r="C634" s="17" t="s">
        <v>94</v>
      </c>
      <c r="D634" s="272" t="str">
        <f t="shared" si="81"/>
        <v/>
      </c>
      <c r="E634" s="273"/>
      <c r="F634" s="273"/>
      <c r="G634" s="273"/>
      <c r="H634" s="273"/>
      <c r="I634" s="273"/>
      <c r="J634" s="273"/>
      <c r="K634" s="273"/>
      <c r="L634" s="273"/>
      <c r="M634" s="273"/>
      <c r="N634" s="273"/>
      <c r="O634" s="273"/>
      <c r="P634" s="274"/>
      <c r="Q634" s="160"/>
      <c r="R634" s="160"/>
      <c r="S634" s="160"/>
      <c r="T634" s="160"/>
      <c r="U634" s="160"/>
      <c r="V634" s="160"/>
      <c r="W634" s="160"/>
      <c r="X634" s="160"/>
      <c r="Y634" s="160"/>
      <c r="Z634" s="160"/>
      <c r="AA634" s="160"/>
      <c r="AB634" s="160"/>
      <c r="AC634" s="160"/>
      <c r="AD634" s="160"/>
      <c r="AH634" s="181">
        <f t="shared" si="65"/>
        <v>0</v>
      </c>
      <c r="AI634">
        <f t="shared" si="66"/>
        <v>0</v>
      </c>
      <c r="AJ634">
        <f t="shared" si="67"/>
        <v>0</v>
      </c>
      <c r="AK634">
        <f t="shared" si="68"/>
        <v>0</v>
      </c>
      <c r="AL634" s="181">
        <f t="shared" si="69"/>
        <v>0</v>
      </c>
      <c r="AM634">
        <f t="shared" si="70"/>
        <v>0</v>
      </c>
      <c r="AN634">
        <f t="shared" si="71"/>
        <v>0</v>
      </c>
      <c r="AO634">
        <f t="shared" si="72"/>
        <v>0</v>
      </c>
      <c r="AP634" s="181">
        <f t="shared" si="73"/>
        <v>0</v>
      </c>
      <c r="AQ634">
        <f t="shared" si="74"/>
        <v>0</v>
      </c>
      <c r="AR634">
        <f t="shared" si="75"/>
        <v>0</v>
      </c>
      <c r="AS634">
        <f t="shared" si="76"/>
        <v>0</v>
      </c>
      <c r="AT634" s="181">
        <f t="shared" si="77"/>
        <v>0</v>
      </c>
      <c r="AU634">
        <f t="shared" si="78"/>
        <v>0</v>
      </c>
      <c r="AV634">
        <f t="shared" si="79"/>
        <v>0</v>
      </c>
      <c r="AW634">
        <f t="shared" si="80"/>
        <v>0</v>
      </c>
    </row>
    <row r="635" spans="1:49" ht="15">
      <c r="A635" s="65"/>
      <c r="B635" s="14"/>
      <c r="C635" s="17" t="s">
        <v>95</v>
      </c>
      <c r="D635" s="272" t="str">
        <f t="shared" si="81"/>
        <v/>
      </c>
      <c r="E635" s="273"/>
      <c r="F635" s="273"/>
      <c r="G635" s="273"/>
      <c r="H635" s="273"/>
      <c r="I635" s="273"/>
      <c r="J635" s="273"/>
      <c r="K635" s="273"/>
      <c r="L635" s="273"/>
      <c r="M635" s="273"/>
      <c r="N635" s="273"/>
      <c r="O635" s="273"/>
      <c r="P635" s="274"/>
      <c r="Q635" s="160"/>
      <c r="R635" s="160"/>
      <c r="S635" s="160"/>
      <c r="T635" s="160"/>
      <c r="U635" s="160"/>
      <c r="V635" s="160"/>
      <c r="W635" s="160"/>
      <c r="X635" s="160"/>
      <c r="Y635" s="160"/>
      <c r="Z635" s="160"/>
      <c r="AA635" s="160"/>
      <c r="AB635" s="160"/>
      <c r="AC635" s="160"/>
      <c r="AD635" s="160"/>
      <c r="AH635" s="181">
        <f t="shared" si="65"/>
        <v>0</v>
      </c>
      <c r="AI635">
        <f t="shared" si="66"/>
        <v>0</v>
      </c>
      <c r="AJ635">
        <f t="shared" si="67"/>
        <v>0</v>
      </c>
      <c r="AK635">
        <f t="shared" si="68"/>
        <v>0</v>
      </c>
      <c r="AL635" s="181">
        <f t="shared" si="69"/>
        <v>0</v>
      </c>
      <c r="AM635">
        <f t="shared" si="70"/>
        <v>0</v>
      </c>
      <c r="AN635">
        <f t="shared" si="71"/>
        <v>0</v>
      </c>
      <c r="AO635">
        <f t="shared" si="72"/>
        <v>0</v>
      </c>
      <c r="AP635" s="181">
        <f t="shared" si="73"/>
        <v>0</v>
      </c>
      <c r="AQ635">
        <f t="shared" si="74"/>
        <v>0</v>
      </c>
      <c r="AR635">
        <f t="shared" si="75"/>
        <v>0</v>
      </c>
      <c r="AS635">
        <f t="shared" si="76"/>
        <v>0</v>
      </c>
      <c r="AT635" s="181">
        <f t="shared" si="77"/>
        <v>0</v>
      </c>
      <c r="AU635">
        <f t="shared" si="78"/>
        <v>0</v>
      </c>
      <c r="AV635">
        <f t="shared" si="79"/>
        <v>0</v>
      </c>
      <c r="AW635">
        <f t="shared" si="80"/>
        <v>0</v>
      </c>
    </row>
    <row r="636" spans="1:49" ht="15">
      <c r="A636" s="65"/>
      <c r="B636" s="14"/>
      <c r="C636" s="17" t="s">
        <v>96</v>
      </c>
      <c r="D636" s="272" t="str">
        <f t="shared" si="81"/>
        <v/>
      </c>
      <c r="E636" s="273"/>
      <c r="F636" s="273"/>
      <c r="G636" s="273"/>
      <c r="H636" s="273"/>
      <c r="I636" s="273"/>
      <c r="J636" s="273"/>
      <c r="K636" s="273"/>
      <c r="L636" s="273"/>
      <c r="M636" s="273"/>
      <c r="N636" s="273"/>
      <c r="O636" s="273"/>
      <c r="P636" s="274"/>
      <c r="Q636" s="160"/>
      <c r="R636" s="160"/>
      <c r="S636" s="160"/>
      <c r="T636" s="160"/>
      <c r="U636" s="160"/>
      <c r="V636" s="160"/>
      <c r="W636" s="160"/>
      <c r="X636" s="160"/>
      <c r="Y636" s="160"/>
      <c r="Z636" s="160"/>
      <c r="AA636" s="160"/>
      <c r="AB636" s="160"/>
      <c r="AC636" s="160"/>
      <c r="AD636" s="160"/>
      <c r="AH636" s="181">
        <f t="shared" si="65"/>
        <v>0</v>
      </c>
      <c r="AI636">
        <f t="shared" si="66"/>
        <v>0</v>
      </c>
      <c r="AJ636">
        <f t="shared" si="67"/>
        <v>0</v>
      </c>
      <c r="AK636">
        <f t="shared" si="68"/>
        <v>0</v>
      </c>
      <c r="AL636" s="181">
        <f t="shared" si="69"/>
        <v>0</v>
      </c>
      <c r="AM636">
        <f t="shared" si="70"/>
        <v>0</v>
      </c>
      <c r="AN636">
        <f t="shared" si="71"/>
        <v>0</v>
      </c>
      <c r="AO636">
        <f t="shared" si="72"/>
        <v>0</v>
      </c>
      <c r="AP636" s="181">
        <f t="shared" si="73"/>
        <v>0</v>
      </c>
      <c r="AQ636">
        <f t="shared" si="74"/>
        <v>0</v>
      </c>
      <c r="AR636">
        <f t="shared" si="75"/>
        <v>0</v>
      </c>
      <c r="AS636">
        <f t="shared" si="76"/>
        <v>0</v>
      </c>
      <c r="AT636" s="181">
        <f t="shared" si="77"/>
        <v>0</v>
      </c>
      <c r="AU636">
        <f t="shared" si="78"/>
        <v>0</v>
      </c>
      <c r="AV636">
        <f t="shared" si="79"/>
        <v>0</v>
      </c>
      <c r="AW636">
        <f t="shared" si="80"/>
        <v>0</v>
      </c>
    </row>
    <row r="637" spans="1:49" ht="15">
      <c r="A637" s="65"/>
      <c r="B637" s="14"/>
      <c r="C637" s="17" t="s">
        <v>97</v>
      </c>
      <c r="D637" s="272" t="str">
        <f t="shared" si="81"/>
        <v/>
      </c>
      <c r="E637" s="273"/>
      <c r="F637" s="273"/>
      <c r="G637" s="273"/>
      <c r="H637" s="273"/>
      <c r="I637" s="273"/>
      <c r="J637" s="273"/>
      <c r="K637" s="273"/>
      <c r="L637" s="273"/>
      <c r="M637" s="273"/>
      <c r="N637" s="273"/>
      <c r="O637" s="273"/>
      <c r="P637" s="274"/>
      <c r="Q637" s="160"/>
      <c r="R637" s="160"/>
      <c r="S637" s="160"/>
      <c r="T637" s="160"/>
      <c r="U637" s="160"/>
      <c r="V637" s="160"/>
      <c r="W637" s="160"/>
      <c r="X637" s="160"/>
      <c r="Y637" s="160"/>
      <c r="Z637" s="160"/>
      <c r="AA637" s="160"/>
      <c r="AB637" s="160"/>
      <c r="AC637" s="160"/>
      <c r="AD637" s="160"/>
      <c r="AH637" s="181">
        <f t="shared" si="65"/>
        <v>0</v>
      </c>
      <c r="AI637">
        <f t="shared" si="66"/>
        <v>0</v>
      </c>
      <c r="AJ637">
        <f t="shared" si="67"/>
        <v>0</v>
      </c>
      <c r="AK637">
        <f t="shared" si="68"/>
        <v>0</v>
      </c>
      <c r="AL637" s="181">
        <f t="shared" si="69"/>
        <v>0</v>
      </c>
      <c r="AM637">
        <f t="shared" si="70"/>
        <v>0</v>
      </c>
      <c r="AN637">
        <f t="shared" si="71"/>
        <v>0</v>
      </c>
      <c r="AO637">
        <f t="shared" si="72"/>
        <v>0</v>
      </c>
      <c r="AP637" s="181">
        <f t="shared" si="73"/>
        <v>0</v>
      </c>
      <c r="AQ637">
        <f t="shared" si="74"/>
        <v>0</v>
      </c>
      <c r="AR637">
        <f t="shared" si="75"/>
        <v>0</v>
      </c>
      <c r="AS637">
        <f t="shared" si="76"/>
        <v>0</v>
      </c>
      <c r="AT637" s="181">
        <f t="shared" si="77"/>
        <v>0</v>
      </c>
      <c r="AU637">
        <f t="shared" si="78"/>
        <v>0</v>
      </c>
      <c r="AV637">
        <f t="shared" si="79"/>
        <v>0</v>
      </c>
      <c r="AW637">
        <f t="shared" si="80"/>
        <v>0</v>
      </c>
    </row>
    <row r="638" spans="1:49" ht="15">
      <c r="A638" s="65"/>
      <c r="B638" s="14"/>
      <c r="C638" s="17" t="s">
        <v>98</v>
      </c>
      <c r="D638" s="272" t="str">
        <f t="shared" si="81"/>
        <v/>
      </c>
      <c r="E638" s="273"/>
      <c r="F638" s="273"/>
      <c r="G638" s="273"/>
      <c r="H638" s="273"/>
      <c r="I638" s="273"/>
      <c r="J638" s="273"/>
      <c r="K638" s="273"/>
      <c r="L638" s="273"/>
      <c r="M638" s="273"/>
      <c r="N638" s="273"/>
      <c r="O638" s="273"/>
      <c r="P638" s="274"/>
      <c r="Q638" s="160"/>
      <c r="R638" s="160"/>
      <c r="S638" s="160"/>
      <c r="T638" s="160"/>
      <c r="U638" s="160"/>
      <c r="V638" s="160"/>
      <c r="W638" s="160"/>
      <c r="X638" s="160"/>
      <c r="Y638" s="160"/>
      <c r="Z638" s="160"/>
      <c r="AA638" s="160"/>
      <c r="AB638" s="160"/>
      <c r="AC638" s="160"/>
      <c r="AD638" s="160"/>
      <c r="AH638" s="181">
        <f t="shared" si="65"/>
        <v>0</v>
      </c>
      <c r="AI638">
        <f t="shared" si="66"/>
        <v>0</v>
      </c>
      <c r="AJ638">
        <f t="shared" si="67"/>
        <v>0</v>
      </c>
      <c r="AK638">
        <f t="shared" si="68"/>
        <v>0</v>
      </c>
      <c r="AL638" s="181">
        <f t="shared" si="69"/>
        <v>0</v>
      </c>
      <c r="AM638">
        <f t="shared" si="70"/>
        <v>0</v>
      </c>
      <c r="AN638">
        <f t="shared" si="71"/>
        <v>0</v>
      </c>
      <c r="AO638">
        <f t="shared" si="72"/>
        <v>0</v>
      </c>
      <c r="AP638" s="181">
        <f t="shared" si="73"/>
        <v>0</v>
      </c>
      <c r="AQ638">
        <f t="shared" si="74"/>
        <v>0</v>
      </c>
      <c r="AR638">
        <f t="shared" si="75"/>
        <v>0</v>
      </c>
      <c r="AS638">
        <f t="shared" si="76"/>
        <v>0</v>
      </c>
      <c r="AT638" s="181">
        <f t="shared" si="77"/>
        <v>0</v>
      </c>
      <c r="AU638">
        <f t="shared" si="78"/>
        <v>0</v>
      </c>
      <c r="AV638">
        <f t="shared" si="79"/>
        <v>0</v>
      </c>
      <c r="AW638">
        <f t="shared" si="80"/>
        <v>0</v>
      </c>
    </row>
    <row r="639" spans="1:49" ht="15">
      <c r="A639" s="65"/>
      <c r="B639" s="14"/>
      <c r="C639" s="17" t="s">
        <v>99</v>
      </c>
      <c r="D639" s="272" t="str">
        <f t="shared" si="81"/>
        <v/>
      </c>
      <c r="E639" s="273"/>
      <c r="F639" s="273"/>
      <c r="G639" s="273"/>
      <c r="H639" s="273"/>
      <c r="I639" s="273"/>
      <c r="J639" s="273"/>
      <c r="K639" s="273"/>
      <c r="L639" s="273"/>
      <c r="M639" s="273"/>
      <c r="N639" s="273"/>
      <c r="O639" s="273"/>
      <c r="P639" s="274"/>
      <c r="Q639" s="160"/>
      <c r="R639" s="160"/>
      <c r="S639" s="160"/>
      <c r="T639" s="160"/>
      <c r="U639" s="160"/>
      <c r="V639" s="160"/>
      <c r="W639" s="160"/>
      <c r="X639" s="160"/>
      <c r="Y639" s="160"/>
      <c r="Z639" s="160"/>
      <c r="AA639" s="160"/>
      <c r="AB639" s="160"/>
      <c r="AC639" s="160"/>
      <c r="AD639" s="160"/>
      <c r="AH639" s="181">
        <f t="shared" si="65"/>
        <v>0</v>
      </c>
      <c r="AI639">
        <f t="shared" si="66"/>
        <v>0</v>
      </c>
      <c r="AJ639">
        <f t="shared" si="67"/>
        <v>0</v>
      </c>
      <c r="AK639">
        <f t="shared" si="68"/>
        <v>0</v>
      </c>
      <c r="AL639" s="181">
        <f t="shared" si="69"/>
        <v>0</v>
      </c>
      <c r="AM639">
        <f t="shared" si="70"/>
        <v>0</v>
      </c>
      <c r="AN639">
        <f t="shared" si="71"/>
        <v>0</v>
      </c>
      <c r="AO639">
        <f t="shared" si="72"/>
        <v>0</v>
      </c>
      <c r="AP639" s="181">
        <f t="shared" si="73"/>
        <v>0</v>
      </c>
      <c r="AQ639">
        <f t="shared" si="74"/>
        <v>0</v>
      </c>
      <c r="AR639">
        <f t="shared" si="75"/>
        <v>0</v>
      </c>
      <c r="AS639">
        <f t="shared" si="76"/>
        <v>0</v>
      </c>
      <c r="AT639" s="181">
        <f t="shared" si="77"/>
        <v>0</v>
      </c>
      <c r="AU639">
        <f t="shared" si="78"/>
        <v>0</v>
      </c>
      <c r="AV639">
        <f t="shared" si="79"/>
        <v>0</v>
      </c>
      <c r="AW639">
        <f t="shared" si="80"/>
        <v>0</v>
      </c>
    </row>
    <row r="640" spans="1:49" ht="15">
      <c r="A640" s="65"/>
      <c r="B640" s="14"/>
      <c r="C640" s="17" t="s">
        <v>100</v>
      </c>
      <c r="D640" s="272" t="str">
        <f t="shared" si="81"/>
        <v/>
      </c>
      <c r="E640" s="273"/>
      <c r="F640" s="273"/>
      <c r="G640" s="273"/>
      <c r="H640" s="273"/>
      <c r="I640" s="273"/>
      <c r="J640" s="273"/>
      <c r="K640" s="273"/>
      <c r="L640" s="273"/>
      <c r="M640" s="273"/>
      <c r="N640" s="273"/>
      <c r="O640" s="273"/>
      <c r="P640" s="274"/>
      <c r="Q640" s="160"/>
      <c r="R640" s="160"/>
      <c r="S640" s="160"/>
      <c r="T640" s="160"/>
      <c r="U640" s="160"/>
      <c r="V640" s="160"/>
      <c r="W640" s="160"/>
      <c r="X640" s="160"/>
      <c r="Y640" s="160"/>
      <c r="Z640" s="160"/>
      <c r="AA640" s="160"/>
      <c r="AB640" s="160"/>
      <c r="AC640" s="160"/>
      <c r="AD640" s="160"/>
      <c r="AH640" s="181">
        <f t="shared" si="65"/>
        <v>0</v>
      </c>
      <c r="AI640">
        <f t="shared" si="66"/>
        <v>0</v>
      </c>
      <c r="AJ640">
        <f t="shared" si="67"/>
        <v>0</v>
      </c>
      <c r="AK640">
        <f t="shared" si="68"/>
        <v>0</v>
      </c>
      <c r="AL640" s="181">
        <f t="shared" si="69"/>
        <v>0</v>
      </c>
      <c r="AM640">
        <f t="shared" si="70"/>
        <v>0</v>
      </c>
      <c r="AN640">
        <f t="shared" si="71"/>
        <v>0</v>
      </c>
      <c r="AO640">
        <f t="shared" si="72"/>
        <v>0</v>
      </c>
      <c r="AP640" s="181">
        <f t="shared" si="73"/>
        <v>0</v>
      </c>
      <c r="AQ640">
        <f t="shared" si="74"/>
        <v>0</v>
      </c>
      <c r="AR640">
        <f t="shared" si="75"/>
        <v>0</v>
      </c>
      <c r="AS640">
        <f t="shared" si="76"/>
        <v>0</v>
      </c>
      <c r="AT640" s="181">
        <f t="shared" si="77"/>
        <v>0</v>
      </c>
      <c r="AU640">
        <f t="shared" si="78"/>
        <v>0</v>
      </c>
      <c r="AV640">
        <f t="shared" si="79"/>
        <v>0</v>
      </c>
      <c r="AW640">
        <f t="shared" si="80"/>
        <v>0</v>
      </c>
    </row>
    <row r="641" spans="1:49" ht="15">
      <c r="A641" s="65"/>
      <c r="B641" s="14"/>
      <c r="C641" s="17" t="s">
        <v>101</v>
      </c>
      <c r="D641" s="272" t="str">
        <f t="shared" si="81"/>
        <v/>
      </c>
      <c r="E641" s="273"/>
      <c r="F641" s="273"/>
      <c r="G641" s="273"/>
      <c r="H641" s="273"/>
      <c r="I641" s="273"/>
      <c r="J641" s="273"/>
      <c r="K641" s="273"/>
      <c r="L641" s="273"/>
      <c r="M641" s="273"/>
      <c r="N641" s="273"/>
      <c r="O641" s="273"/>
      <c r="P641" s="274"/>
      <c r="Q641" s="160"/>
      <c r="R641" s="160"/>
      <c r="S641" s="160"/>
      <c r="T641" s="160"/>
      <c r="U641" s="160"/>
      <c r="V641" s="160"/>
      <c r="W641" s="160"/>
      <c r="X641" s="160"/>
      <c r="Y641" s="160"/>
      <c r="Z641" s="160"/>
      <c r="AA641" s="160"/>
      <c r="AB641" s="160"/>
      <c r="AC641" s="160"/>
      <c r="AD641" s="160"/>
      <c r="AH641" s="181">
        <f t="shared" si="65"/>
        <v>0</v>
      </c>
      <c r="AI641">
        <f t="shared" si="66"/>
        <v>0</v>
      </c>
      <c r="AJ641">
        <f t="shared" si="67"/>
        <v>0</v>
      </c>
      <c r="AK641">
        <f t="shared" si="68"/>
        <v>0</v>
      </c>
      <c r="AL641" s="181">
        <f t="shared" si="69"/>
        <v>0</v>
      </c>
      <c r="AM641">
        <f t="shared" si="70"/>
        <v>0</v>
      </c>
      <c r="AN641">
        <f t="shared" si="71"/>
        <v>0</v>
      </c>
      <c r="AO641">
        <f t="shared" si="72"/>
        <v>0</v>
      </c>
      <c r="AP641" s="181">
        <f t="shared" si="73"/>
        <v>0</v>
      </c>
      <c r="AQ641">
        <f t="shared" si="74"/>
        <v>0</v>
      </c>
      <c r="AR641">
        <f t="shared" si="75"/>
        <v>0</v>
      </c>
      <c r="AS641">
        <f t="shared" si="76"/>
        <v>0</v>
      </c>
      <c r="AT641" s="181">
        <f t="shared" si="77"/>
        <v>0</v>
      </c>
      <c r="AU641">
        <f t="shared" si="78"/>
        <v>0</v>
      </c>
      <c r="AV641">
        <f t="shared" si="79"/>
        <v>0</v>
      </c>
      <c r="AW641">
        <f t="shared" si="80"/>
        <v>0</v>
      </c>
    </row>
    <row r="642" spans="1:49" ht="15">
      <c r="A642" s="65"/>
      <c r="B642" s="14"/>
      <c r="C642" s="17" t="s">
        <v>102</v>
      </c>
      <c r="D642" s="272" t="str">
        <f t="shared" si="81"/>
        <v/>
      </c>
      <c r="E642" s="273"/>
      <c r="F642" s="273"/>
      <c r="G642" s="273"/>
      <c r="H642" s="273"/>
      <c r="I642" s="273"/>
      <c r="J642" s="273"/>
      <c r="K642" s="273"/>
      <c r="L642" s="273"/>
      <c r="M642" s="273"/>
      <c r="N642" s="273"/>
      <c r="O642" s="273"/>
      <c r="P642" s="274"/>
      <c r="Q642" s="160"/>
      <c r="R642" s="160"/>
      <c r="S642" s="160"/>
      <c r="T642" s="160"/>
      <c r="U642" s="160"/>
      <c r="V642" s="160"/>
      <c r="W642" s="160"/>
      <c r="X642" s="160"/>
      <c r="Y642" s="160"/>
      <c r="Z642" s="160"/>
      <c r="AA642" s="160"/>
      <c r="AB642" s="160"/>
      <c r="AC642" s="160"/>
      <c r="AD642" s="160"/>
      <c r="AH642" s="181">
        <f t="shared" si="65"/>
        <v>0</v>
      </c>
      <c r="AI642">
        <f t="shared" si="66"/>
        <v>0</v>
      </c>
      <c r="AJ642">
        <f t="shared" si="67"/>
        <v>0</v>
      </c>
      <c r="AK642">
        <f t="shared" si="68"/>
        <v>0</v>
      </c>
      <c r="AL642" s="181">
        <f t="shared" si="69"/>
        <v>0</v>
      </c>
      <c r="AM642">
        <f t="shared" si="70"/>
        <v>0</v>
      </c>
      <c r="AN642">
        <f t="shared" si="71"/>
        <v>0</v>
      </c>
      <c r="AO642">
        <f t="shared" si="72"/>
        <v>0</v>
      </c>
      <c r="AP642" s="181">
        <f t="shared" si="73"/>
        <v>0</v>
      </c>
      <c r="AQ642">
        <f t="shared" si="74"/>
        <v>0</v>
      </c>
      <c r="AR642">
        <f t="shared" si="75"/>
        <v>0</v>
      </c>
      <c r="AS642">
        <f t="shared" si="76"/>
        <v>0</v>
      </c>
      <c r="AT642" s="181">
        <f t="shared" si="77"/>
        <v>0</v>
      </c>
      <c r="AU642">
        <f t="shared" si="78"/>
        <v>0</v>
      </c>
      <c r="AV642">
        <f t="shared" si="79"/>
        <v>0</v>
      </c>
      <c r="AW642">
        <f t="shared" si="80"/>
        <v>0</v>
      </c>
    </row>
    <row r="643" spans="1:49" ht="15">
      <c r="A643" s="65"/>
      <c r="B643" s="14"/>
      <c r="C643" s="17" t="s">
        <v>103</v>
      </c>
      <c r="D643" s="272" t="str">
        <f t="shared" si="81"/>
        <v/>
      </c>
      <c r="E643" s="273"/>
      <c r="F643" s="273"/>
      <c r="G643" s="273"/>
      <c r="H643" s="273"/>
      <c r="I643" s="273"/>
      <c r="J643" s="273"/>
      <c r="K643" s="273"/>
      <c r="L643" s="273"/>
      <c r="M643" s="273"/>
      <c r="N643" s="273"/>
      <c r="O643" s="273"/>
      <c r="P643" s="274"/>
      <c r="Q643" s="160"/>
      <c r="R643" s="160"/>
      <c r="S643" s="160"/>
      <c r="T643" s="160"/>
      <c r="U643" s="160"/>
      <c r="V643" s="160"/>
      <c r="W643" s="160"/>
      <c r="X643" s="160"/>
      <c r="Y643" s="160"/>
      <c r="Z643" s="160"/>
      <c r="AA643" s="160"/>
      <c r="AB643" s="160"/>
      <c r="AC643" s="160"/>
      <c r="AD643" s="160"/>
      <c r="AH643" s="181">
        <f t="shared" si="65"/>
        <v>0</v>
      </c>
      <c r="AI643">
        <f t="shared" si="66"/>
        <v>0</v>
      </c>
      <c r="AJ643">
        <f t="shared" si="67"/>
        <v>0</v>
      </c>
      <c r="AK643">
        <f t="shared" si="68"/>
        <v>0</v>
      </c>
      <c r="AL643" s="181">
        <f t="shared" si="69"/>
        <v>0</v>
      </c>
      <c r="AM643">
        <f t="shared" si="70"/>
        <v>0</v>
      </c>
      <c r="AN643">
        <f t="shared" si="71"/>
        <v>0</v>
      </c>
      <c r="AO643">
        <f t="shared" si="72"/>
        <v>0</v>
      </c>
      <c r="AP643" s="181">
        <f t="shared" si="73"/>
        <v>0</v>
      </c>
      <c r="AQ643">
        <f t="shared" si="74"/>
        <v>0</v>
      </c>
      <c r="AR643">
        <f t="shared" si="75"/>
        <v>0</v>
      </c>
      <c r="AS643">
        <f t="shared" si="76"/>
        <v>0</v>
      </c>
      <c r="AT643" s="181">
        <f t="shared" si="77"/>
        <v>0</v>
      </c>
      <c r="AU643">
        <f t="shared" si="78"/>
        <v>0</v>
      </c>
      <c r="AV643">
        <f t="shared" si="79"/>
        <v>0</v>
      </c>
      <c r="AW643">
        <f t="shared" si="80"/>
        <v>0</v>
      </c>
    </row>
    <row r="644" spans="1:49" ht="15">
      <c r="A644" s="65"/>
      <c r="B644" s="14"/>
      <c r="C644" s="18" t="s">
        <v>104</v>
      </c>
      <c r="D644" s="272" t="str">
        <f t="shared" si="81"/>
        <v/>
      </c>
      <c r="E644" s="273"/>
      <c r="F644" s="273"/>
      <c r="G644" s="273"/>
      <c r="H644" s="273"/>
      <c r="I644" s="273"/>
      <c r="J644" s="273"/>
      <c r="K644" s="273"/>
      <c r="L644" s="273"/>
      <c r="M644" s="273"/>
      <c r="N644" s="273"/>
      <c r="O644" s="273"/>
      <c r="P644" s="274"/>
      <c r="Q644" s="160"/>
      <c r="R644" s="160"/>
      <c r="S644" s="160"/>
      <c r="T644" s="160"/>
      <c r="U644" s="160"/>
      <c r="V644" s="160"/>
      <c r="W644" s="160"/>
      <c r="X644" s="160"/>
      <c r="Y644" s="160"/>
      <c r="Z644" s="160"/>
      <c r="AA644" s="160"/>
      <c r="AB644" s="160"/>
      <c r="AC644" s="160"/>
      <c r="AD644" s="160"/>
      <c r="AH644" s="181">
        <f t="shared" si="65"/>
        <v>0</v>
      </c>
      <c r="AI644">
        <f t="shared" si="66"/>
        <v>0</v>
      </c>
      <c r="AJ644">
        <f t="shared" si="67"/>
        <v>0</v>
      </c>
      <c r="AK644">
        <f t="shared" si="68"/>
        <v>0</v>
      </c>
      <c r="AL644" s="181">
        <f t="shared" si="69"/>
        <v>0</v>
      </c>
      <c r="AM644">
        <f t="shared" si="70"/>
        <v>0</v>
      </c>
      <c r="AN644">
        <f t="shared" si="71"/>
        <v>0</v>
      </c>
      <c r="AO644">
        <f t="shared" si="72"/>
        <v>0</v>
      </c>
      <c r="AP644" s="181">
        <f t="shared" si="73"/>
        <v>0</v>
      </c>
      <c r="AQ644">
        <f t="shared" si="74"/>
        <v>0</v>
      </c>
      <c r="AR644">
        <f t="shared" si="75"/>
        <v>0</v>
      </c>
      <c r="AS644">
        <f t="shared" si="76"/>
        <v>0</v>
      </c>
      <c r="AT644" s="181">
        <f t="shared" si="77"/>
        <v>0</v>
      </c>
      <c r="AU644">
        <f t="shared" si="78"/>
        <v>0</v>
      </c>
      <c r="AV644">
        <f t="shared" si="79"/>
        <v>0</v>
      </c>
      <c r="AW644">
        <f t="shared" si="80"/>
        <v>0</v>
      </c>
    </row>
    <row r="645" spans="1:49" ht="15">
      <c r="A645" s="65"/>
      <c r="B645" s="14"/>
      <c r="C645" s="18" t="s">
        <v>105</v>
      </c>
      <c r="D645" s="272" t="str">
        <f t="shared" si="81"/>
        <v/>
      </c>
      <c r="E645" s="273"/>
      <c r="F645" s="273"/>
      <c r="G645" s="273"/>
      <c r="H645" s="273"/>
      <c r="I645" s="273"/>
      <c r="J645" s="273"/>
      <c r="K645" s="273"/>
      <c r="L645" s="273"/>
      <c r="M645" s="273"/>
      <c r="N645" s="273"/>
      <c r="O645" s="273"/>
      <c r="P645" s="274"/>
      <c r="Q645" s="160"/>
      <c r="R645" s="160"/>
      <c r="S645" s="160"/>
      <c r="T645" s="160"/>
      <c r="U645" s="160"/>
      <c r="V645" s="160"/>
      <c r="W645" s="160"/>
      <c r="X645" s="160"/>
      <c r="Y645" s="160"/>
      <c r="Z645" s="160"/>
      <c r="AA645" s="160"/>
      <c r="AB645" s="160"/>
      <c r="AC645" s="160"/>
      <c r="AD645" s="160"/>
      <c r="AH645" s="181">
        <f t="shared" si="65"/>
        <v>0</v>
      </c>
      <c r="AI645">
        <f t="shared" si="66"/>
        <v>0</v>
      </c>
      <c r="AJ645">
        <f t="shared" si="67"/>
        <v>0</v>
      </c>
      <c r="AK645">
        <f t="shared" si="68"/>
        <v>0</v>
      </c>
      <c r="AL645" s="181">
        <f t="shared" si="69"/>
        <v>0</v>
      </c>
      <c r="AM645">
        <f t="shared" si="70"/>
        <v>0</v>
      </c>
      <c r="AN645">
        <f t="shared" si="71"/>
        <v>0</v>
      </c>
      <c r="AO645">
        <f t="shared" si="72"/>
        <v>0</v>
      </c>
      <c r="AP645" s="181">
        <f t="shared" si="73"/>
        <v>0</v>
      </c>
      <c r="AQ645">
        <f t="shared" si="74"/>
        <v>0</v>
      </c>
      <c r="AR645">
        <f t="shared" si="75"/>
        <v>0</v>
      </c>
      <c r="AS645">
        <f t="shared" si="76"/>
        <v>0</v>
      </c>
      <c r="AT645" s="181">
        <f t="shared" si="77"/>
        <v>0</v>
      </c>
      <c r="AU645">
        <f t="shared" si="78"/>
        <v>0</v>
      </c>
      <c r="AV645">
        <f t="shared" si="79"/>
        <v>0</v>
      </c>
      <c r="AW645">
        <f t="shared" si="80"/>
        <v>0</v>
      </c>
    </row>
    <row r="646" spans="1:49" ht="15">
      <c r="A646" s="65"/>
      <c r="B646" s="14"/>
      <c r="C646" s="18" t="s">
        <v>106</v>
      </c>
      <c r="D646" s="272" t="str">
        <f t="shared" si="81"/>
        <v/>
      </c>
      <c r="E646" s="273"/>
      <c r="F646" s="273"/>
      <c r="G646" s="273"/>
      <c r="H646" s="273"/>
      <c r="I646" s="273"/>
      <c r="J646" s="273"/>
      <c r="K646" s="273"/>
      <c r="L646" s="273"/>
      <c r="M646" s="273"/>
      <c r="N646" s="273"/>
      <c r="O646" s="273"/>
      <c r="P646" s="274"/>
      <c r="Q646" s="160"/>
      <c r="R646" s="160"/>
      <c r="S646" s="160"/>
      <c r="T646" s="160"/>
      <c r="U646" s="160"/>
      <c r="V646" s="160"/>
      <c r="W646" s="160"/>
      <c r="X646" s="160"/>
      <c r="Y646" s="160"/>
      <c r="Z646" s="160"/>
      <c r="AA646" s="160"/>
      <c r="AB646" s="160"/>
      <c r="AC646" s="160"/>
      <c r="AD646" s="160"/>
      <c r="AH646" s="181">
        <f t="shared" si="65"/>
        <v>0</v>
      </c>
      <c r="AI646">
        <f t="shared" si="66"/>
        <v>0</v>
      </c>
      <c r="AJ646">
        <f t="shared" si="67"/>
        <v>0</v>
      </c>
      <c r="AK646">
        <f t="shared" si="68"/>
        <v>0</v>
      </c>
      <c r="AL646" s="181">
        <f t="shared" si="69"/>
        <v>0</v>
      </c>
      <c r="AM646">
        <f t="shared" si="70"/>
        <v>0</v>
      </c>
      <c r="AN646">
        <f t="shared" si="71"/>
        <v>0</v>
      </c>
      <c r="AO646">
        <f t="shared" si="72"/>
        <v>0</v>
      </c>
      <c r="AP646" s="181">
        <f t="shared" si="73"/>
        <v>0</v>
      </c>
      <c r="AQ646">
        <f t="shared" si="74"/>
        <v>0</v>
      </c>
      <c r="AR646">
        <f t="shared" si="75"/>
        <v>0</v>
      </c>
      <c r="AS646">
        <f t="shared" si="76"/>
        <v>0</v>
      </c>
      <c r="AT646" s="181">
        <f t="shared" si="77"/>
        <v>0</v>
      </c>
      <c r="AU646">
        <f t="shared" si="78"/>
        <v>0</v>
      </c>
      <c r="AV646">
        <f t="shared" si="79"/>
        <v>0</v>
      </c>
      <c r="AW646">
        <f t="shared" si="80"/>
        <v>0</v>
      </c>
    </row>
    <row r="647" spans="1:49" ht="15">
      <c r="A647" s="65"/>
      <c r="B647" s="14"/>
      <c r="C647" s="18" t="s">
        <v>107</v>
      </c>
      <c r="D647" s="272" t="str">
        <f t="shared" si="81"/>
        <v/>
      </c>
      <c r="E647" s="273"/>
      <c r="F647" s="273"/>
      <c r="G647" s="273"/>
      <c r="H647" s="273"/>
      <c r="I647" s="273"/>
      <c r="J647" s="273"/>
      <c r="K647" s="273"/>
      <c r="L647" s="273"/>
      <c r="M647" s="273"/>
      <c r="N647" s="273"/>
      <c r="O647" s="273"/>
      <c r="P647" s="274"/>
      <c r="Q647" s="160"/>
      <c r="R647" s="160"/>
      <c r="S647" s="160"/>
      <c r="T647" s="160"/>
      <c r="U647" s="160"/>
      <c r="V647" s="160"/>
      <c r="W647" s="160"/>
      <c r="X647" s="160"/>
      <c r="Y647" s="160"/>
      <c r="Z647" s="160"/>
      <c r="AA647" s="160"/>
      <c r="AB647" s="160"/>
      <c r="AC647" s="160"/>
      <c r="AD647" s="160"/>
      <c r="AH647" s="181">
        <f t="shared" si="65"/>
        <v>0</v>
      </c>
      <c r="AI647">
        <f t="shared" si="66"/>
        <v>0</v>
      </c>
      <c r="AJ647">
        <f t="shared" si="67"/>
        <v>0</v>
      </c>
      <c r="AK647">
        <f t="shared" si="68"/>
        <v>0</v>
      </c>
      <c r="AL647" s="181">
        <f t="shared" si="69"/>
        <v>0</v>
      </c>
      <c r="AM647">
        <f t="shared" si="70"/>
        <v>0</v>
      </c>
      <c r="AN647">
        <f t="shared" si="71"/>
        <v>0</v>
      </c>
      <c r="AO647">
        <f t="shared" si="72"/>
        <v>0</v>
      </c>
      <c r="AP647" s="181">
        <f t="shared" si="73"/>
        <v>0</v>
      </c>
      <c r="AQ647">
        <f t="shared" si="74"/>
        <v>0</v>
      </c>
      <c r="AR647">
        <f t="shared" si="75"/>
        <v>0</v>
      </c>
      <c r="AS647">
        <f t="shared" si="76"/>
        <v>0</v>
      </c>
      <c r="AT647" s="181">
        <f t="shared" si="77"/>
        <v>0</v>
      </c>
      <c r="AU647">
        <f t="shared" si="78"/>
        <v>0</v>
      </c>
      <c r="AV647">
        <f t="shared" si="79"/>
        <v>0</v>
      </c>
      <c r="AW647">
        <f t="shared" si="80"/>
        <v>0</v>
      </c>
    </row>
    <row r="648" spans="1:49" ht="15">
      <c r="A648" s="65"/>
      <c r="B648" s="14"/>
      <c r="C648" s="18" t="s">
        <v>108</v>
      </c>
      <c r="D648" s="272" t="str">
        <f t="shared" si="81"/>
        <v/>
      </c>
      <c r="E648" s="273"/>
      <c r="F648" s="273"/>
      <c r="G648" s="273"/>
      <c r="H648" s="273"/>
      <c r="I648" s="273"/>
      <c r="J648" s="273"/>
      <c r="K648" s="273"/>
      <c r="L648" s="273"/>
      <c r="M648" s="273"/>
      <c r="N648" s="273"/>
      <c r="O648" s="273"/>
      <c r="P648" s="274"/>
      <c r="Q648" s="160"/>
      <c r="R648" s="160"/>
      <c r="S648" s="160"/>
      <c r="T648" s="160"/>
      <c r="U648" s="160"/>
      <c r="V648" s="160"/>
      <c r="W648" s="160"/>
      <c r="X648" s="160"/>
      <c r="Y648" s="160"/>
      <c r="Z648" s="160"/>
      <c r="AA648" s="160"/>
      <c r="AB648" s="160"/>
      <c r="AC648" s="160"/>
      <c r="AD648" s="160"/>
      <c r="AH648" s="181">
        <f t="shared" si="65"/>
        <v>0</v>
      </c>
      <c r="AI648">
        <f t="shared" si="66"/>
        <v>0</v>
      </c>
      <c r="AJ648">
        <f t="shared" si="67"/>
        <v>0</v>
      </c>
      <c r="AK648">
        <f t="shared" si="68"/>
        <v>0</v>
      </c>
      <c r="AL648" s="181">
        <f t="shared" si="69"/>
        <v>0</v>
      </c>
      <c r="AM648">
        <f t="shared" si="70"/>
        <v>0</v>
      </c>
      <c r="AN648">
        <f t="shared" si="71"/>
        <v>0</v>
      </c>
      <c r="AO648">
        <f t="shared" si="72"/>
        <v>0</v>
      </c>
      <c r="AP648" s="181">
        <f t="shared" si="73"/>
        <v>0</v>
      </c>
      <c r="AQ648">
        <f t="shared" si="74"/>
        <v>0</v>
      </c>
      <c r="AR648">
        <f t="shared" si="75"/>
        <v>0</v>
      </c>
      <c r="AS648">
        <f t="shared" si="76"/>
        <v>0</v>
      </c>
      <c r="AT648" s="181">
        <f t="shared" si="77"/>
        <v>0</v>
      </c>
      <c r="AU648">
        <f t="shared" si="78"/>
        <v>0</v>
      </c>
      <c r="AV648">
        <f t="shared" si="79"/>
        <v>0</v>
      </c>
      <c r="AW648">
        <f t="shared" si="80"/>
        <v>0</v>
      </c>
    </row>
    <row r="649" spans="1:49" ht="15">
      <c r="A649" s="65"/>
      <c r="B649" s="14"/>
      <c r="C649" s="18" t="s">
        <v>109</v>
      </c>
      <c r="D649" s="272" t="str">
        <f t="shared" si="81"/>
        <v/>
      </c>
      <c r="E649" s="273"/>
      <c r="F649" s="273"/>
      <c r="G649" s="273"/>
      <c r="H649" s="273"/>
      <c r="I649" s="273"/>
      <c r="J649" s="273"/>
      <c r="K649" s="273"/>
      <c r="L649" s="273"/>
      <c r="M649" s="273"/>
      <c r="N649" s="273"/>
      <c r="O649" s="273"/>
      <c r="P649" s="274"/>
      <c r="Q649" s="160"/>
      <c r="R649" s="160"/>
      <c r="S649" s="160"/>
      <c r="T649" s="160"/>
      <c r="U649" s="160"/>
      <c r="V649" s="160"/>
      <c r="W649" s="160"/>
      <c r="X649" s="160"/>
      <c r="Y649" s="160"/>
      <c r="Z649" s="160"/>
      <c r="AA649" s="160"/>
      <c r="AB649" s="160"/>
      <c r="AC649" s="160"/>
      <c r="AD649" s="160"/>
      <c r="AH649" s="181">
        <f t="shared" si="65"/>
        <v>0</v>
      </c>
      <c r="AI649">
        <f t="shared" si="66"/>
        <v>0</v>
      </c>
      <c r="AJ649">
        <f t="shared" si="67"/>
        <v>0</v>
      </c>
      <c r="AK649">
        <f t="shared" si="68"/>
        <v>0</v>
      </c>
      <c r="AL649" s="181">
        <f t="shared" si="69"/>
        <v>0</v>
      </c>
      <c r="AM649">
        <f t="shared" si="70"/>
        <v>0</v>
      </c>
      <c r="AN649">
        <f t="shared" si="71"/>
        <v>0</v>
      </c>
      <c r="AO649">
        <f t="shared" si="72"/>
        <v>0</v>
      </c>
      <c r="AP649" s="181">
        <f t="shared" si="73"/>
        <v>0</v>
      </c>
      <c r="AQ649">
        <f t="shared" si="74"/>
        <v>0</v>
      </c>
      <c r="AR649">
        <f t="shared" si="75"/>
        <v>0</v>
      </c>
      <c r="AS649">
        <f t="shared" si="76"/>
        <v>0</v>
      </c>
      <c r="AT649" s="181">
        <f t="shared" si="77"/>
        <v>0</v>
      </c>
      <c r="AU649">
        <f t="shared" si="78"/>
        <v>0</v>
      </c>
      <c r="AV649">
        <f t="shared" si="79"/>
        <v>0</v>
      </c>
      <c r="AW649">
        <f t="shared" si="80"/>
        <v>0</v>
      </c>
    </row>
    <row r="650" spans="1:49" ht="15">
      <c r="A650" s="65"/>
      <c r="B650" s="14"/>
      <c r="C650" s="18" t="s">
        <v>110</v>
      </c>
      <c r="D650" s="272" t="str">
        <f t="shared" si="81"/>
        <v/>
      </c>
      <c r="E650" s="273"/>
      <c r="F650" s="273"/>
      <c r="G650" s="273"/>
      <c r="H650" s="273"/>
      <c r="I650" s="273"/>
      <c r="J650" s="273"/>
      <c r="K650" s="273"/>
      <c r="L650" s="273"/>
      <c r="M650" s="273"/>
      <c r="N650" s="273"/>
      <c r="O650" s="273"/>
      <c r="P650" s="274"/>
      <c r="Q650" s="160"/>
      <c r="R650" s="160"/>
      <c r="S650" s="160"/>
      <c r="T650" s="160"/>
      <c r="U650" s="160"/>
      <c r="V650" s="160"/>
      <c r="W650" s="160"/>
      <c r="X650" s="160"/>
      <c r="Y650" s="160"/>
      <c r="Z650" s="160"/>
      <c r="AA650" s="160"/>
      <c r="AB650" s="160"/>
      <c r="AC650" s="160"/>
      <c r="AD650" s="160"/>
      <c r="AH650" s="181">
        <f t="shared" si="65"/>
        <v>0</v>
      </c>
      <c r="AI650">
        <f t="shared" si="66"/>
        <v>0</v>
      </c>
      <c r="AJ650">
        <f t="shared" si="67"/>
        <v>0</v>
      </c>
      <c r="AK650">
        <f t="shared" si="68"/>
        <v>0</v>
      </c>
      <c r="AL650" s="181">
        <f t="shared" si="69"/>
        <v>0</v>
      </c>
      <c r="AM650">
        <f t="shared" si="70"/>
        <v>0</v>
      </c>
      <c r="AN650">
        <f t="shared" si="71"/>
        <v>0</v>
      </c>
      <c r="AO650">
        <f t="shared" si="72"/>
        <v>0</v>
      </c>
      <c r="AP650" s="181">
        <f t="shared" si="73"/>
        <v>0</v>
      </c>
      <c r="AQ650">
        <f t="shared" si="74"/>
        <v>0</v>
      </c>
      <c r="AR650">
        <f t="shared" si="75"/>
        <v>0</v>
      </c>
      <c r="AS650">
        <f t="shared" si="76"/>
        <v>0</v>
      </c>
      <c r="AT650" s="181">
        <f t="shared" si="77"/>
        <v>0</v>
      </c>
      <c r="AU650">
        <f t="shared" si="78"/>
        <v>0</v>
      </c>
      <c r="AV650">
        <f t="shared" si="79"/>
        <v>0</v>
      </c>
      <c r="AW650">
        <f t="shared" si="80"/>
        <v>0</v>
      </c>
    </row>
    <row r="651" spans="1:49" ht="15">
      <c r="A651" s="65"/>
      <c r="B651" s="14"/>
      <c r="C651" s="18" t="s">
        <v>111</v>
      </c>
      <c r="D651" s="272" t="str">
        <f t="shared" si="81"/>
        <v/>
      </c>
      <c r="E651" s="273"/>
      <c r="F651" s="273"/>
      <c r="G651" s="273"/>
      <c r="H651" s="273"/>
      <c r="I651" s="273"/>
      <c r="J651" s="273"/>
      <c r="K651" s="273"/>
      <c r="L651" s="273"/>
      <c r="M651" s="273"/>
      <c r="N651" s="273"/>
      <c r="O651" s="273"/>
      <c r="P651" s="274"/>
      <c r="Q651" s="160"/>
      <c r="R651" s="160"/>
      <c r="S651" s="160"/>
      <c r="T651" s="160"/>
      <c r="U651" s="160"/>
      <c r="V651" s="160"/>
      <c r="W651" s="160"/>
      <c r="X651" s="160"/>
      <c r="Y651" s="160"/>
      <c r="Z651" s="160"/>
      <c r="AA651" s="160"/>
      <c r="AB651" s="160"/>
      <c r="AC651" s="160"/>
      <c r="AD651" s="160"/>
      <c r="AH651" s="181">
        <f t="shared" si="65"/>
        <v>0</v>
      </c>
      <c r="AI651">
        <f t="shared" si="66"/>
        <v>0</v>
      </c>
      <c r="AJ651">
        <f t="shared" si="67"/>
        <v>0</v>
      </c>
      <c r="AK651">
        <f t="shared" si="68"/>
        <v>0</v>
      </c>
      <c r="AL651" s="181">
        <f t="shared" si="69"/>
        <v>0</v>
      </c>
      <c r="AM651">
        <f t="shared" si="70"/>
        <v>0</v>
      </c>
      <c r="AN651">
        <f t="shared" si="71"/>
        <v>0</v>
      </c>
      <c r="AO651">
        <f t="shared" si="72"/>
        <v>0</v>
      </c>
      <c r="AP651" s="181">
        <f t="shared" si="73"/>
        <v>0</v>
      </c>
      <c r="AQ651">
        <f t="shared" si="74"/>
        <v>0</v>
      </c>
      <c r="AR651">
        <f t="shared" si="75"/>
        <v>0</v>
      </c>
      <c r="AS651">
        <f t="shared" si="76"/>
        <v>0</v>
      </c>
      <c r="AT651" s="181">
        <f t="shared" si="77"/>
        <v>0</v>
      </c>
      <c r="AU651">
        <f t="shared" si="78"/>
        <v>0</v>
      </c>
      <c r="AV651">
        <f t="shared" si="79"/>
        <v>0</v>
      </c>
      <c r="AW651">
        <f t="shared" si="80"/>
        <v>0</v>
      </c>
    </row>
    <row r="652" spans="1:49" ht="15">
      <c r="A652" s="65"/>
      <c r="B652" s="14"/>
      <c r="C652" s="18" t="s">
        <v>112</v>
      </c>
      <c r="D652" s="272" t="str">
        <f t="shared" si="81"/>
        <v/>
      </c>
      <c r="E652" s="273"/>
      <c r="F652" s="273"/>
      <c r="G652" s="273"/>
      <c r="H652" s="273"/>
      <c r="I652" s="273"/>
      <c r="J652" s="273"/>
      <c r="K652" s="273"/>
      <c r="L652" s="273"/>
      <c r="M652" s="273"/>
      <c r="N652" s="273"/>
      <c r="O652" s="273"/>
      <c r="P652" s="274"/>
      <c r="Q652" s="160"/>
      <c r="R652" s="160"/>
      <c r="S652" s="160"/>
      <c r="T652" s="160"/>
      <c r="U652" s="160"/>
      <c r="V652" s="160"/>
      <c r="W652" s="160"/>
      <c r="X652" s="160"/>
      <c r="Y652" s="160"/>
      <c r="Z652" s="160"/>
      <c r="AA652" s="160"/>
      <c r="AB652" s="160"/>
      <c r="AC652" s="160"/>
      <c r="AD652" s="160"/>
      <c r="AH652" s="181">
        <f t="shared" si="65"/>
        <v>0</v>
      </c>
      <c r="AI652">
        <f t="shared" si="66"/>
        <v>0</v>
      </c>
      <c r="AJ652">
        <f t="shared" si="67"/>
        <v>0</v>
      </c>
      <c r="AK652">
        <f t="shared" si="68"/>
        <v>0</v>
      </c>
      <c r="AL652" s="181">
        <f t="shared" si="69"/>
        <v>0</v>
      </c>
      <c r="AM652">
        <f t="shared" si="70"/>
        <v>0</v>
      </c>
      <c r="AN652">
        <f t="shared" si="71"/>
        <v>0</v>
      </c>
      <c r="AO652">
        <f t="shared" si="72"/>
        <v>0</v>
      </c>
      <c r="AP652" s="181">
        <f t="shared" si="73"/>
        <v>0</v>
      </c>
      <c r="AQ652">
        <f t="shared" si="74"/>
        <v>0</v>
      </c>
      <c r="AR652">
        <f t="shared" si="75"/>
        <v>0</v>
      </c>
      <c r="AS652">
        <f t="shared" si="76"/>
        <v>0</v>
      </c>
      <c r="AT652" s="181">
        <f t="shared" si="77"/>
        <v>0</v>
      </c>
      <c r="AU652">
        <f t="shared" si="78"/>
        <v>0</v>
      </c>
      <c r="AV652">
        <f t="shared" si="79"/>
        <v>0</v>
      </c>
      <c r="AW652">
        <f t="shared" si="80"/>
        <v>0</v>
      </c>
    </row>
    <row r="653" spans="1:49" ht="15">
      <c r="A653" s="65"/>
      <c r="B653" s="14"/>
      <c r="C653" s="18" t="s">
        <v>113</v>
      </c>
      <c r="D653" s="272" t="str">
        <f t="shared" si="81"/>
        <v/>
      </c>
      <c r="E653" s="273"/>
      <c r="F653" s="273"/>
      <c r="G653" s="273"/>
      <c r="H653" s="273"/>
      <c r="I653" s="273"/>
      <c r="J653" s="273"/>
      <c r="K653" s="273"/>
      <c r="L653" s="273"/>
      <c r="M653" s="273"/>
      <c r="N653" s="273"/>
      <c r="O653" s="273"/>
      <c r="P653" s="274"/>
      <c r="Q653" s="160"/>
      <c r="R653" s="160"/>
      <c r="S653" s="160"/>
      <c r="T653" s="160"/>
      <c r="U653" s="160"/>
      <c r="V653" s="160"/>
      <c r="W653" s="160"/>
      <c r="X653" s="160"/>
      <c r="Y653" s="160"/>
      <c r="Z653" s="160"/>
      <c r="AA653" s="160"/>
      <c r="AB653" s="160"/>
      <c r="AC653" s="160"/>
      <c r="AD653" s="160"/>
      <c r="AH653" s="181">
        <f t="shared" si="65"/>
        <v>0</v>
      </c>
      <c r="AI653">
        <f t="shared" si="66"/>
        <v>0</v>
      </c>
      <c r="AJ653">
        <f t="shared" si="67"/>
        <v>0</v>
      </c>
      <c r="AK653">
        <f t="shared" si="68"/>
        <v>0</v>
      </c>
      <c r="AL653" s="181">
        <f t="shared" si="69"/>
        <v>0</v>
      </c>
      <c r="AM653">
        <f t="shared" si="70"/>
        <v>0</v>
      </c>
      <c r="AN653">
        <f t="shared" si="71"/>
        <v>0</v>
      </c>
      <c r="AO653">
        <f t="shared" si="72"/>
        <v>0</v>
      </c>
      <c r="AP653" s="181">
        <f t="shared" si="73"/>
        <v>0</v>
      </c>
      <c r="AQ653">
        <f t="shared" si="74"/>
        <v>0</v>
      </c>
      <c r="AR653">
        <f t="shared" si="75"/>
        <v>0</v>
      </c>
      <c r="AS653">
        <f t="shared" si="76"/>
        <v>0</v>
      </c>
      <c r="AT653" s="181">
        <f t="shared" si="77"/>
        <v>0</v>
      </c>
      <c r="AU653">
        <f t="shared" si="78"/>
        <v>0</v>
      </c>
      <c r="AV653">
        <f t="shared" si="79"/>
        <v>0</v>
      </c>
      <c r="AW653">
        <f t="shared" si="80"/>
        <v>0</v>
      </c>
    </row>
    <row r="654" spans="1:49" ht="15">
      <c r="A654" s="65"/>
      <c r="B654" s="14"/>
      <c r="C654" s="18" t="s">
        <v>114</v>
      </c>
      <c r="D654" s="272" t="str">
        <f t="shared" si="81"/>
        <v/>
      </c>
      <c r="E654" s="273"/>
      <c r="F654" s="273"/>
      <c r="G654" s="273"/>
      <c r="H654" s="273"/>
      <c r="I654" s="273"/>
      <c r="J654" s="273"/>
      <c r="K654" s="273"/>
      <c r="L654" s="273"/>
      <c r="M654" s="273"/>
      <c r="N654" s="273"/>
      <c r="O654" s="273"/>
      <c r="P654" s="274"/>
      <c r="Q654" s="160"/>
      <c r="R654" s="160"/>
      <c r="S654" s="160"/>
      <c r="T654" s="160"/>
      <c r="U654" s="160"/>
      <c r="V654" s="160"/>
      <c r="W654" s="160"/>
      <c r="X654" s="160"/>
      <c r="Y654" s="160"/>
      <c r="Z654" s="160"/>
      <c r="AA654" s="160"/>
      <c r="AB654" s="160"/>
      <c r="AC654" s="160"/>
      <c r="AD654" s="160"/>
      <c r="AH654" s="181">
        <f t="shared" si="65"/>
        <v>0</v>
      </c>
      <c r="AI654">
        <f t="shared" si="66"/>
        <v>0</v>
      </c>
      <c r="AJ654">
        <f t="shared" si="67"/>
        <v>0</v>
      </c>
      <c r="AK654">
        <f t="shared" si="68"/>
        <v>0</v>
      </c>
      <c r="AL654" s="181">
        <f t="shared" si="69"/>
        <v>0</v>
      </c>
      <c r="AM654">
        <f t="shared" si="70"/>
        <v>0</v>
      </c>
      <c r="AN654">
        <f t="shared" si="71"/>
        <v>0</v>
      </c>
      <c r="AO654">
        <f t="shared" si="72"/>
        <v>0</v>
      </c>
      <c r="AP654" s="181">
        <f t="shared" si="73"/>
        <v>0</v>
      </c>
      <c r="AQ654">
        <f t="shared" si="74"/>
        <v>0</v>
      </c>
      <c r="AR654">
        <f t="shared" si="75"/>
        <v>0</v>
      </c>
      <c r="AS654">
        <f t="shared" si="76"/>
        <v>0</v>
      </c>
      <c r="AT654" s="181">
        <f t="shared" si="77"/>
        <v>0</v>
      </c>
      <c r="AU654">
        <f t="shared" si="78"/>
        <v>0</v>
      </c>
      <c r="AV654">
        <f t="shared" si="79"/>
        <v>0</v>
      </c>
      <c r="AW654">
        <f t="shared" si="80"/>
        <v>0</v>
      </c>
    </row>
    <row r="655" spans="1:49" ht="15">
      <c r="A655" s="65"/>
      <c r="B655" s="14"/>
      <c r="C655" s="18" t="s">
        <v>115</v>
      </c>
      <c r="D655" s="272" t="str">
        <f t="shared" ref="D655:D686" si="82">IF($D96="","",$D96)</f>
        <v/>
      </c>
      <c r="E655" s="273"/>
      <c r="F655" s="273"/>
      <c r="G655" s="273"/>
      <c r="H655" s="273"/>
      <c r="I655" s="273"/>
      <c r="J655" s="273"/>
      <c r="K655" s="273"/>
      <c r="L655" s="273"/>
      <c r="M655" s="273"/>
      <c r="N655" s="273"/>
      <c r="O655" s="273"/>
      <c r="P655" s="274"/>
      <c r="Q655" s="160"/>
      <c r="R655" s="160"/>
      <c r="S655" s="160"/>
      <c r="T655" s="160"/>
      <c r="U655" s="160"/>
      <c r="V655" s="160"/>
      <c r="W655" s="160"/>
      <c r="X655" s="160"/>
      <c r="Y655" s="160"/>
      <c r="Z655" s="160"/>
      <c r="AA655" s="160"/>
      <c r="AB655" s="160"/>
      <c r="AC655" s="160"/>
      <c r="AD655" s="160"/>
      <c r="AH655" s="181">
        <f t="shared" si="65"/>
        <v>0</v>
      </c>
      <c r="AI655">
        <f t="shared" si="66"/>
        <v>0</v>
      </c>
      <c r="AJ655">
        <f t="shared" si="67"/>
        <v>0</v>
      </c>
      <c r="AK655">
        <f t="shared" si="68"/>
        <v>0</v>
      </c>
      <c r="AL655" s="181">
        <f t="shared" si="69"/>
        <v>0</v>
      </c>
      <c r="AM655">
        <f t="shared" si="70"/>
        <v>0</v>
      </c>
      <c r="AN655">
        <f t="shared" si="71"/>
        <v>0</v>
      </c>
      <c r="AO655">
        <f t="shared" si="72"/>
        <v>0</v>
      </c>
      <c r="AP655" s="181">
        <f t="shared" si="73"/>
        <v>0</v>
      </c>
      <c r="AQ655">
        <f t="shared" si="74"/>
        <v>0</v>
      </c>
      <c r="AR655">
        <f t="shared" si="75"/>
        <v>0</v>
      </c>
      <c r="AS655">
        <f t="shared" si="76"/>
        <v>0</v>
      </c>
      <c r="AT655" s="181">
        <f t="shared" si="77"/>
        <v>0</v>
      </c>
      <c r="AU655">
        <f t="shared" si="78"/>
        <v>0</v>
      </c>
      <c r="AV655">
        <f t="shared" si="79"/>
        <v>0</v>
      </c>
      <c r="AW655">
        <f t="shared" si="80"/>
        <v>0</v>
      </c>
    </row>
    <row r="656" spans="1:49" ht="15">
      <c r="A656" s="65"/>
      <c r="B656" s="14"/>
      <c r="C656" s="18" t="s">
        <v>116</v>
      </c>
      <c r="D656" s="272" t="str">
        <f t="shared" si="82"/>
        <v/>
      </c>
      <c r="E656" s="273"/>
      <c r="F656" s="273"/>
      <c r="G656" s="273"/>
      <c r="H656" s="273"/>
      <c r="I656" s="273"/>
      <c r="J656" s="273"/>
      <c r="K656" s="273"/>
      <c r="L656" s="273"/>
      <c r="M656" s="273"/>
      <c r="N656" s="273"/>
      <c r="O656" s="273"/>
      <c r="P656" s="274"/>
      <c r="Q656" s="160"/>
      <c r="R656" s="160"/>
      <c r="S656" s="160"/>
      <c r="T656" s="160"/>
      <c r="U656" s="160"/>
      <c r="V656" s="160"/>
      <c r="W656" s="160"/>
      <c r="X656" s="160"/>
      <c r="Y656" s="160"/>
      <c r="Z656" s="160"/>
      <c r="AA656" s="160"/>
      <c r="AB656" s="160"/>
      <c r="AC656" s="160"/>
      <c r="AD656" s="160"/>
      <c r="AH656" s="181">
        <f t="shared" ref="AH656:AH710" si="83">G253</f>
        <v>0</v>
      </c>
      <c r="AI656">
        <f t="shared" ref="AI656:AI710" si="84">IF(OR(AND($AH$589=$AG$589),AND($D656="",COUNTBLANK(Q656:W656)=7),AND($D656&lt;&gt;"",AH656=1,COUNTIF(Q656:W656,"x")&gt;0),AND($D656&lt;&gt;"",OR(AH656=2,AH656=3,AH656=9),COUNTBLANK(Q656:W656)=7)),0,1)</f>
        <v>0</v>
      </c>
      <c r="AJ656">
        <f t="shared" ref="AJ656:AJ710" si="85">IF(AND(V656="x",COUNTBLANK(Q656:W656)&lt;&gt;6),1,0)</f>
        <v>0</v>
      </c>
      <c r="AK656">
        <f t="shared" ref="AK656:AK710" si="86">IF(AND(W656="x",COUNTBLANK(Q656:W656)&lt;&gt;6),1,0)</f>
        <v>0</v>
      </c>
      <c r="AL656" s="181">
        <f t="shared" ref="AL656:AL710" si="87">M253</f>
        <v>0</v>
      </c>
      <c r="AM656">
        <f t="shared" ref="AM656:AM710" si="88">IF(OR(AND($AH$589=$AG$589),AND($D656="",COUNTBLANK(X656:AD656)=7),AND($D656&lt;&gt;"",AL656=1,COUNTIF(X656:AD656,"x")&gt;0),AND($D656&lt;&gt;"",OR(AL656=2,AL656=3,AL656=9),COUNTBLANK(X656:AD656)=7)),0,1)</f>
        <v>0</v>
      </c>
      <c r="AN656">
        <f t="shared" ref="AN656:AN710" si="89">IF(AND(AC656="x",COUNTBLANK(X656:AD656)&lt;&gt;6),1,0)</f>
        <v>0</v>
      </c>
      <c r="AO656">
        <f t="shared" ref="AO656:AO710" si="90">IF(AND(AD656="x",COUNTBLANK(X656:AD656)&lt;&gt;6),1,0)</f>
        <v>0</v>
      </c>
      <c r="AP656" s="181">
        <f t="shared" ref="AP656:AP710" si="91">S253</f>
        <v>0</v>
      </c>
      <c r="AQ656">
        <f t="shared" ref="AQ656:AQ710" si="92">IF(OR(AND($AH$589=$AG$589),AND($D656="",COUNTBLANK(M781:U781)=9),AND($D656&lt;&gt;"",AP656=1,COUNTIF(M781:U781,"x")&gt;0),AND($D656&lt;&gt;"",OR(AP656=2,AP656=3,AP656=9),COUNTBLANK(M781:U781)=9)),0,1)</f>
        <v>0</v>
      </c>
      <c r="AR656">
        <f t="shared" ref="AR656:AR710" si="93">IF(AND(T781="x",COUNTBLANK(M781:U781)&lt;&gt;8),1,0)</f>
        <v>0</v>
      </c>
      <c r="AS656">
        <f t="shared" ref="AS656:AS710" si="94">IF(AND(U781="x",COUNTBLANK(M781:U781)&lt;&gt;8),1,0)</f>
        <v>0</v>
      </c>
      <c r="AT656" s="181">
        <f t="shared" ref="AT656:AT710" si="95">Y253</f>
        <v>0</v>
      </c>
      <c r="AU656">
        <f t="shared" ref="AU656:AU710" si="96">IF(OR(AND($AH$589=$AG$589),AND($D656="",COUNTBLANK(V781:AD781)=9),AND($D656&lt;&gt;"",AT656=1,COUNTIF(V781:AD781,"x")&gt;0),AND($D656&lt;&gt;"",OR(AT656=2,AT656=3,AT656=9),COUNTBLANK(V781:AD781)=9)),0,1)</f>
        <v>0</v>
      </c>
      <c r="AV656">
        <f t="shared" ref="AV656:AV710" si="97">IF(AND(AC781="x",COUNTBLANK(V781:AD781)&lt;&gt;8),1,0)</f>
        <v>0</v>
      </c>
      <c r="AW656">
        <f t="shared" ref="AW656:AW710" si="98">IF(AND(AD781="x",COUNTBLANK(V781:AD781)&lt;&gt;8),1,0)</f>
        <v>0</v>
      </c>
    </row>
    <row r="657" spans="1:49" ht="15">
      <c r="A657" s="65"/>
      <c r="B657" s="14"/>
      <c r="C657" s="18" t="s">
        <v>117</v>
      </c>
      <c r="D657" s="272" t="str">
        <f t="shared" si="82"/>
        <v/>
      </c>
      <c r="E657" s="273"/>
      <c r="F657" s="273"/>
      <c r="G657" s="273"/>
      <c r="H657" s="273"/>
      <c r="I657" s="273"/>
      <c r="J657" s="273"/>
      <c r="K657" s="273"/>
      <c r="L657" s="273"/>
      <c r="M657" s="273"/>
      <c r="N657" s="273"/>
      <c r="O657" s="273"/>
      <c r="P657" s="274"/>
      <c r="Q657" s="160"/>
      <c r="R657" s="160"/>
      <c r="S657" s="160"/>
      <c r="T657" s="160"/>
      <c r="U657" s="160"/>
      <c r="V657" s="160"/>
      <c r="W657" s="160"/>
      <c r="X657" s="160"/>
      <c r="Y657" s="160"/>
      <c r="Z657" s="160"/>
      <c r="AA657" s="160"/>
      <c r="AB657" s="160"/>
      <c r="AC657" s="160"/>
      <c r="AD657" s="160"/>
      <c r="AH657" s="181">
        <f t="shared" si="83"/>
        <v>0</v>
      </c>
      <c r="AI657">
        <f t="shared" si="84"/>
        <v>0</v>
      </c>
      <c r="AJ657">
        <f t="shared" si="85"/>
        <v>0</v>
      </c>
      <c r="AK657">
        <f t="shared" si="86"/>
        <v>0</v>
      </c>
      <c r="AL657" s="181">
        <f t="shared" si="87"/>
        <v>0</v>
      </c>
      <c r="AM657">
        <f t="shared" si="88"/>
        <v>0</v>
      </c>
      <c r="AN657">
        <f t="shared" si="89"/>
        <v>0</v>
      </c>
      <c r="AO657">
        <f t="shared" si="90"/>
        <v>0</v>
      </c>
      <c r="AP657" s="181">
        <f t="shared" si="91"/>
        <v>0</v>
      </c>
      <c r="AQ657">
        <f t="shared" si="92"/>
        <v>0</v>
      </c>
      <c r="AR657">
        <f t="shared" si="93"/>
        <v>0</v>
      </c>
      <c r="AS657">
        <f t="shared" si="94"/>
        <v>0</v>
      </c>
      <c r="AT657" s="181">
        <f t="shared" si="95"/>
        <v>0</v>
      </c>
      <c r="AU657">
        <f t="shared" si="96"/>
        <v>0</v>
      </c>
      <c r="AV657">
        <f t="shared" si="97"/>
        <v>0</v>
      </c>
      <c r="AW657">
        <f t="shared" si="98"/>
        <v>0</v>
      </c>
    </row>
    <row r="658" spans="1:49" ht="15">
      <c r="A658" s="65"/>
      <c r="B658" s="14"/>
      <c r="C658" s="18" t="s">
        <v>118</v>
      </c>
      <c r="D658" s="272" t="str">
        <f t="shared" si="82"/>
        <v/>
      </c>
      <c r="E658" s="273"/>
      <c r="F658" s="273"/>
      <c r="G658" s="273"/>
      <c r="H658" s="273"/>
      <c r="I658" s="273"/>
      <c r="J658" s="273"/>
      <c r="K658" s="273"/>
      <c r="L658" s="273"/>
      <c r="M658" s="273"/>
      <c r="N658" s="273"/>
      <c r="O658" s="273"/>
      <c r="P658" s="274"/>
      <c r="Q658" s="160"/>
      <c r="R658" s="160"/>
      <c r="S658" s="160"/>
      <c r="T658" s="160"/>
      <c r="U658" s="160"/>
      <c r="V658" s="160"/>
      <c r="W658" s="160"/>
      <c r="X658" s="160"/>
      <c r="Y658" s="160"/>
      <c r="Z658" s="160"/>
      <c r="AA658" s="160"/>
      <c r="AB658" s="160"/>
      <c r="AC658" s="160"/>
      <c r="AD658" s="160"/>
      <c r="AH658" s="181">
        <f t="shared" si="83"/>
        <v>0</v>
      </c>
      <c r="AI658">
        <f t="shared" si="84"/>
        <v>0</v>
      </c>
      <c r="AJ658">
        <f t="shared" si="85"/>
        <v>0</v>
      </c>
      <c r="AK658">
        <f t="shared" si="86"/>
        <v>0</v>
      </c>
      <c r="AL658" s="181">
        <f t="shared" si="87"/>
        <v>0</v>
      </c>
      <c r="AM658">
        <f t="shared" si="88"/>
        <v>0</v>
      </c>
      <c r="AN658">
        <f t="shared" si="89"/>
        <v>0</v>
      </c>
      <c r="AO658">
        <f t="shared" si="90"/>
        <v>0</v>
      </c>
      <c r="AP658" s="181">
        <f t="shared" si="91"/>
        <v>0</v>
      </c>
      <c r="AQ658">
        <f t="shared" si="92"/>
        <v>0</v>
      </c>
      <c r="AR658">
        <f t="shared" si="93"/>
        <v>0</v>
      </c>
      <c r="AS658">
        <f t="shared" si="94"/>
        <v>0</v>
      </c>
      <c r="AT658" s="181">
        <f t="shared" si="95"/>
        <v>0</v>
      </c>
      <c r="AU658">
        <f t="shared" si="96"/>
        <v>0</v>
      </c>
      <c r="AV658">
        <f t="shared" si="97"/>
        <v>0</v>
      </c>
      <c r="AW658">
        <f t="shared" si="98"/>
        <v>0</v>
      </c>
    </row>
    <row r="659" spans="1:49" ht="15">
      <c r="A659" s="65"/>
      <c r="B659" s="14"/>
      <c r="C659" s="18" t="s">
        <v>119</v>
      </c>
      <c r="D659" s="272" t="str">
        <f t="shared" si="82"/>
        <v/>
      </c>
      <c r="E659" s="273"/>
      <c r="F659" s="273"/>
      <c r="G659" s="273"/>
      <c r="H659" s="273"/>
      <c r="I659" s="273"/>
      <c r="J659" s="273"/>
      <c r="K659" s="273"/>
      <c r="L659" s="273"/>
      <c r="M659" s="273"/>
      <c r="N659" s="273"/>
      <c r="O659" s="273"/>
      <c r="P659" s="274"/>
      <c r="Q659" s="160"/>
      <c r="R659" s="160"/>
      <c r="S659" s="160"/>
      <c r="T659" s="160"/>
      <c r="U659" s="160"/>
      <c r="V659" s="160"/>
      <c r="W659" s="160"/>
      <c r="X659" s="160"/>
      <c r="Y659" s="160"/>
      <c r="Z659" s="160"/>
      <c r="AA659" s="160"/>
      <c r="AB659" s="160"/>
      <c r="AC659" s="160"/>
      <c r="AD659" s="160"/>
      <c r="AH659" s="181">
        <f t="shared" si="83"/>
        <v>0</v>
      </c>
      <c r="AI659">
        <f t="shared" si="84"/>
        <v>0</v>
      </c>
      <c r="AJ659">
        <f t="shared" si="85"/>
        <v>0</v>
      </c>
      <c r="AK659">
        <f t="shared" si="86"/>
        <v>0</v>
      </c>
      <c r="AL659" s="181">
        <f t="shared" si="87"/>
        <v>0</v>
      </c>
      <c r="AM659">
        <f t="shared" si="88"/>
        <v>0</v>
      </c>
      <c r="AN659">
        <f t="shared" si="89"/>
        <v>0</v>
      </c>
      <c r="AO659">
        <f t="shared" si="90"/>
        <v>0</v>
      </c>
      <c r="AP659" s="181">
        <f t="shared" si="91"/>
        <v>0</v>
      </c>
      <c r="AQ659">
        <f t="shared" si="92"/>
        <v>0</v>
      </c>
      <c r="AR659">
        <f t="shared" si="93"/>
        <v>0</v>
      </c>
      <c r="AS659">
        <f t="shared" si="94"/>
        <v>0</v>
      </c>
      <c r="AT659" s="181">
        <f t="shared" si="95"/>
        <v>0</v>
      </c>
      <c r="AU659">
        <f t="shared" si="96"/>
        <v>0</v>
      </c>
      <c r="AV659">
        <f t="shared" si="97"/>
        <v>0</v>
      </c>
      <c r="AW659">
        <f t="shared" si="98"/>
        <v>0</v>
      </c>
    </row>
    <row r="660" spans="1:49" ht="15">
      <c r="A660" s="65"/>
      <c r="B660" s="14"/>
      <c r="C660" s="18" t="s">
        <v>120</v>
      </c>
      <c r="D660" s="272" t="str">
        <f t="shared" si="82"/>
        <v/>
      </c>
      <c r="E660" s="273"/>
      <c r="F660" s="273"/>
      <c r="G660" s="273"/>
      <c r="H660" s="273"/>
      <c r="I660" s="273"/>
      <c r="J660" s="273"/>
      <c r="K660" s="273"/>
      <c r="L660" s="273"/>
      <c r="M660" s="273"/>
      <c r="N660" s="273"/>
      <c r="O660" s="273"/>
      <c r="P660" s="274"/>
      <c r="Q660" s="160"/>
      <c r="R660" s="160"/>
      <c r="S660" s="160"/>
      <c r="T660" s="160"/>
      <c r="U660" s="160"/>
      <c r="V660" s="160"/>
      <c r="W660" s="160"/>
      <c r="X660" s="160"/>
      <c r="Y660" s="160"/>
      <c r="Z660" s="160"/>
      <c r="AA660" s="160"/>
      <c r="AB660" s="160"/>
      <c r="AC660" s="160"/>
      <c r="AD660" s="160"/>
      <c r="AH660" s="181">
        <f t="shared" si="83"/>
        <v>0</v>
      </c>
      <c r="AI660">
        <f t="shared" si="84"/>
        <v>0</v>
      </c>
      <c r="AJ660">
        <f t="shared" si="85"/>
        <v>0</v>
      </c>
      <c r="AK660">
        <f t="shared" si="86"/>
        <v>0</v>
      </c>
      <c r="AL660" s="181">
        <f t="shared" si="87"/>
        <v>0</v>
      </c>
      <c r="AM660">
        <f t="shared" si="88"/>
        <v>0</v>
      </c>
      <c r="AN660">
        <f t="shared" si="89"/>
        <v>0</v>
      </c>
      <c r="AO660">
        <f t="shared" si="90"/>
        <v>0</v>
      </c>
      <c r="AP660" s="181">
        <f t="shared" si="91"/>
        <v>0</v>
      </c>
      <c r="AQ660">
        <f t="shared" si="92"/>
        <v>0</v>
      </c>
      <c r="AR660">
        <f t="shared" si="93"/>
        <v>0</v>
      </c>
      <c r="AS660">
        <f t="shared" si="94"/>
        <v>0</v>
      </c>
      <c r="AT660" s="181">
        <f t="shared" si="95"/>
        <v>0</v>
      </c>
      <c r="AU660">
        <f t="shared" si="96"/>
        <v>0</v>
      </c>
      <c r="AV660">
        <f t="shared" si="97"/>
        <v>0</v>
      </c>
      <c r="AW660">
        <f t="shared" si="98"/>
        <v>0</v>
      </c>
    </row>
    <row r="661" spans="1:49" ht="15">
      <c r="A661" s="65"/>
      <c r="B661" s="14"/>
      <c r="C661" s="18" t="s">
        <v>121</v>
      </c>
      <c r="D661" s="272" t="str">
        <f t="shared" si="82"/>
        <v/>
      </c>
      <c r="E661" s="273"/>
      <c r="F661" s="273"/>
      <c r="G661" s="273"/>
      <c r="H661" s="273"/>
      <c r="I661" s="273"/>
      <c r="J661" s="273"/>
      <c r="K661" s="273"/>
      <c r="L661" s="273"/>
      <c r="M661" s="273"/>
      <c r="N661" s="273"/>
      <c r="O661" s="273"/>
      <c r="P661" s="274"/>
      <c r="Q661" s="160"/>
      <c r="R661" s="160"/>
      <c r="S661" s="160"/>
      <c r="T661" s="160"/>
      <c r="U661" s="160"/>
      <c r="V661" s="160"/>
      <c r="W661" s="160"/>
      <c r="X661" s="160"/>
      <c r="Y661" s="160"/>
      <c r="Z661" s="160"/>
      <c r="AA661" s="160"/>
      <c r="AB661" s="160"/>
      <c r="AC661" s="160"/>
      <c r="AD661" s="160"/>
      <c r="AH661" s="181">
        <f t="shared" si="83"/>
        <v>0</v>
      </c>
      <c r="AI661">
        <f t="shared" si="84"/>
        <v>0</v>
      </c>
      <c r="AJ661">
        <f t="shared" si="85"/>
        <v>0</v>
      </c>
      <c r="AK661">
        <f t="shared" si="86"/>
        <v>0</v>
      </c>
      <c r="AL661" s="181">
        <f t="shared" si="87"/>
        <v>0</v>
      </c>
      <c r="AM661">
        <f t="shared" si="88"/>
        <v>0</v>
      </c>
      <c r="AN661">
        <f t="shared" si="89"/>
        <v>0</v>
      </c>
      <c r="AO661">
        <f t="shared" si="90"/>
        <v>0</v>
      </c>
      <c r="AP661" s="181">
        <f t="shared" si="91"/>
        <v>0</v>
      </c>
      <c r="AQ661">
        <f t="shared" si="92"/>
        <v>0</v>
      </c>
      <c r="AR661">
        <f t="shared" si="93"/>
        <v>0</v>
      </c>
      <c r="AS661">
        <f t="shared" si="94"/>
        <v>0</v>
      </c>
      <c r="AT661" s="181">
        <f t="shared" si="95"/>
        <v>0</v>
      </c>
      <c r="AU661">
        <f t="shared" si="96"/>
        <v>0</v>
      </c>
      <c r="AV661">
        <f t="shared" si="97"/>
        <v>0</v>
      </c>
      <c r="AW661">
        <f t="shared" si="98"/>
        <v>0</v>
      </c>
    </row>
    <row r="662" spans="1:49" ht="15">
      <c r="A662" s="65"/>
      <c r="B662" s="14"/>
      <c r="C662" s="18" t="s">
        <v>122</v>
      </c>
      <c r="D662" s="272" t="str">
        <f t="shared" si="82"/>
        <v/>
      </c>
      <c r="E662" s="273"/>
      <c r="F662" s="273"/>
      <c r="G662" s="273"/>
      <c r="H662" s="273"/>
      <c r="I662" s="273"/>
      <c r="J662" s="273"/>
      <c r="K662" s="273"/>
      <c r="L662" s="273"/>
      <c r="M662" s="273"/>
      <c r="N662" s="273"/>
      <c r="O662" s="273"/>
      <c r="P662" s="274"/>
      <c r="Q662" s="160"/>
      <c r="R662" s="160"/>
      <c r="S662" s="160"/>
      <c r="T662" s="160"/>
      <c r="U662" s="160"/>
      <c r="V662" s="160"/>
      <c r="W662" s="160"/>
      <c r="X662" s="160"/>
      <c r="Y662" s="160"/>
      <c r="Z662" s="160"/>
      <c r="AA662" s="160"/>
      <c r="AB662" s="160"/>
      <c r="AC662" s="160"/>
      <c r="AD662" s="160"/>
      <c r="AH662" s="181">
        <f t="shared" si="83"/>
        <v>0</v>
      </c>
      <c r="AI662">
        <f t="shared" si="84"/>
        <v>0</v>
      </c>
      <c r="AJ662">
        <f t="shared" si="85"/>
        <v>0</v>
      </c>
      <c r="AK662">
        <f t="shared" si="86"/>
        <v>0</v>
      </c>
      <c r="AL662" s="181">
        <f t="shared" si="87"/>
        <v>0</v>
      </c>
      <c r="AM662">
        <f t="shared" si="88"/>
        <v>0</v>
      </c>
      <c r="AN662">
        <f t="shared" si="89"/>
        <v>0</v>
      </c>
      <c r="AO662">
        <f t="shared" si="90"/>
        <v>0</v>
      </c>
      <c r="AP662" s="181">
        <f t="shared" si="91"/>
        <v>0</v>
      </c>
      <c r="AQ662">
        <f t="shared" si="92"/>
        <v>0</v>
      </c>
      <c r="AR662">
        <f t="shared" si="93"/>
        <v>0</v>
      </c>
      <c r="AS662">
        <f t="shared" si="94"/>
        <v>0</v>
      </c>
      <c r="AT662" s="181">
        <f t="shared" si="95"/>
        <v>0</v>
      </c>
      <c r="AU662">
        <f t="shared" si="96"/>
        <v>0</v>
      </c>
      <c r="AV662">
        <f t="shared" si="97"/>
        <v>0</v>
      </c>
      <c r="AW662">
        <f t="shared" si="98"/>
        <v>0</v>
      </c>
    </row>
    <row r="663" spans="1:49" ht="15">
      <c r="A663" s="65"/>
      <c r="B663" s="14"/>
      <c r="C663" s="18" t="s">
        <v>123</v>
      </c>
      <c r="D663" s="272" t="str">
        <f t="shared" si="82"/>
        <v/>
      </c>
      <c r="E663" s="273"/>
      <c r="F663" s="273"/>
      <c r="G663" s="273"/>
      <c r="H663" s="273"/>
      <c r="I663" s="273"/>
      <c r="J663" s="273"/>
      <c r="K663" s="273"/>
      <c r="L663" s="273"/>
      <c r="M663" s="273"/>
      <c r="N663" s="273"/>
      <c r="O663" s="273"/>
      <c r="P663" s="274"/>
      <c r="Q663" s="160"/>
      <c r="R663" s="160"/>
      <c r="S663" s="160"/>
      <c r="T663" s="160"/>
      <c r="U663" s="160"/>
      <c r="V663" s="160"/>
      <c r="W663" s="160"/>
      <c r="X663" s="160"/>
      <c r="Y663" s="160"/>
      <c r="Z663" s="160"/>
      <c r="AA663" s="160"/>
      <c r="AB663" s="160"/>
      <c r="AC663" s="160"/>
      <c r="AD663" s="160"/>
      <c r="AH663" s="181">
        <f t="shared" si="83"/>
        <v>0</v>
      </c>
      <c r="AI663">
        <f t="shared" si="84"/>
        <v>0</v>
      </c>
      <c r="AJ663">
        <f t="shared" si="85"/>
        <v>0</v>
      </c>
      <c r="AK663">
        <f t="shared" si="86"/>
        <v>0</v>
      </c>
      <c r="AL663" s="181">
        <f t="shared" si="87"/>
        <v>0</v>
      </c>
      <c r="AM663">
        <f t="shared" si="88"/>
        <v>0</v>
      </c>
      <c r="AN663">
        <f t="shared" si="89"/>
        <v>0</v>
      </c>
      <c r="AO663">
        <f t="shared" si="90"/>
        <v>0</v>
      </c>
      <c r="AP663" s="181">
        <f t="shared" si="91"/>
        <v>0</v>
      </c>
      <c r="AQ663">
        <f t="shared" si="92"/>
        <v>0</v>
      </c>
      <c r="AR663">
        <f t="shared" si="93"/>
        <v>0</v>
      </c>
      <c r="AS663">
        <f t="shared" si="94"/>
        <v>0</v>
      </c>
      <c r="AT663" s="181">
        <f t="shared" si="95"/>
        <v>0</v>
      </c>
      <c r="AU663">
        <f t="shared" si="96"/>
        <v>0</v>
      </c>
      <c r="AV663">
        <f t="shared" si="97"/>
        <v>0</v>
      </c>
      <c r="AW663">
        <f t="shared" si="98"/>
        <v>0</v>
      </c>
    </row>
    <row r="664" spans="1:49" ht="15">
      <c r="A664" s="65"/>
      <c r="B664" s="14"/>
      <c r="C664" s="18" t="s">
        <v>124</v>
      </c>
      <c r="D664" s="272" t="str">
        <f t="shared" si="82"/>
        <v/>
      </c>
      <c r="E664" s="273"/>
      <c r="F664" s="273"/>
      <c r="G664" s="273"/>
      <c r="H664" s="273"/>
      <c r="I664" s="273"/>
      <c r="J664" s="273"/>
      <c r="K664" s="273"/>
      <c r="L664" s="273"/>
      <c r="M664" s="273"/>
      <c r="N664" s="273"/>
      <c r="O664" s="273"/>
      <c r="P664" s="274"/>
      <c r="Q664" s="160"/>
      <c r="R664" s="160"/>
      <c r="S664" s="160"/>
      <c r="T664" s="160"/>
      <c r="U664" s="160"/>
      <c r="V664" s="160"/>
      <c r="W664" s="160"/>
      <c r="X664" s="160"/>
      <c r="Y664" s="160"/>
      <c r="Z664" s="160"/>
      <c r="AA664" s="160"/>
      <c r="AB664" s="160"/>
      <c r="AC664" s="160"/>
      <c r="AD664" s="160"/>
      <c r="AH664" s="181">
        <f t="shared" si="83"/>
        <v>0</v>
      </c>
      <c r="AI664">
        <f t="shared" si="84"/>
        <v>0</v>
      </c>
      <c r="AJ664">
        <f t="shared" si="85"/>
        <v>0</v>
      </c>
      <c r="AK664">
        <f t="shared" si="86"/>
        <v>0</v>
      </c>
      <c r="AL664" s="181">
        <f t="shared" si="87"/>
        <v>0</v>
      </c>
      <c r="AM664">
        <f t="shared" si="88"/>
        <v>0</v>
      </c>
      <c r="AN664">
        <f t="shared" si="89"/>
        <v>0</v>
      </c>
      <c r="AO664">
        <f t="shared" si="90"/>
        <v>0</v>
      </c>
      <c r="AP664" s="181">
        <f t="shared" si="91"/>
        <v>0</v>
      </c>
      <c r="AQ664">
        <f t="shared" si="92"/>
        <v>0</v>
      </c>
      <c r="AR664">
        <f t="shared" si="93"/>
        <v>0</v>
      </c>
      <c r="AS664">
        <f t="shared" si="94"/>
        <v>0</v>
      </c>
      <c r="AT664" s="181">
        <f t="shared" si="95"/>
        <v>0</v>
      </c>
      <c r="AU664">
        <f t="shared" si="96"/>
        <v>0</v>
      </c>
      <c r="AV664">
        <f t="shared" si="97"/>
        <v>0</v>
      </c>
      <c r="AW664">
        <f t="shared" si="98"/>
        <v>0</v>
      </c>
    </row>
    <row r="665" spans="1:49" ht="15">
      <c r="A665" s="65"/>
      <c r="B665" s="14"/>
      <c r="C665" s="18" t="s">
        <v>125</v>
      </c>
      <c r="D665" s="272" t="str">
        <f t="shared" si="82"/>
        <v/>
      </c>
      <c r="E665" s="273"/>
      <c r="F665" s="273"/>
      <c r="G665" s="273"/>
      <c r="H665" s="273"/>
      <c r="I665" s="273"/>
      <c r="J665" s="273"/>
      <c r="K665" s="273"/>
      <c r="L665" s="273"/>
      <c r="M665" s="273"/>
      <c r="N665" s="273"/>
      <c r="O665" s="273"/>
      <c r="P665" s="274"/>
      <c r="Q665" s="160"/>
      <c r="R665" s="160"/>
      <c r="S665" s="160"/>
      <c r="T665" s="160"/>
      <c r="U665" s="160"/>
      <c r="V665" s="160"/>
      <c r="W665" s="160"/>
      <c r="X665" s="160"/>
      <c r="Y665" s="160"/>
      <c r="Z665" s="160"/>
      <c r="AA665" s="160"/>
      <c r="AB665" s="160"/>
      <c r="AC665" s="160"/>
      <c r="AD665" s="160"/>
      <c r="AH665" s="181">
        <f t="shared" si="83"/>
        <v>0</v>
      </c>
      <c r="AI665">
        <f t="shared" si="84"/>
        <v>0</v>
      </c>
      <c r="AJ665">
        <f t="shared" si="85"/>
        <v>0</v>
      </c>
      <c r="AK665">
        <f t="shared" si="86"/>
        <v>0</v>
      </c>
      <c r="AL665" s="181">
        <f t="shared" si="87"/>
        <v>0</v>
      </c>
      <c r="AM665">
        <f t="shared" si="88"/>
        <v>0</v>
      </c>
      <c r="AN665">
        <f t="shared" si="89"/>
        <v>0</v>
      </c>
      <c r="AO665">
        <f t="shared" si="90"/>
        <v>0</v>
      </c>
      <c r="AP665" s="181">
        <f t="shared" si="91"/>
        <v>0</v>
      </c>
      <c r="AQ665">
        <f t="shared" si="92"/>
        <v>0</v>
      </c>
      <c r="AR665">
        <f t="shared" si="93"/>
        <v>0</v>
      </c>
      <c r="AS665">
        <f t="shared" si="94"/>
        <v>0</v>
      </c>
      <c r="AT665" s="181">
        <f t="shared" si="95"/>
        <v>0</v>
      </c>
      <c r="AU665">
        <f t="shared" si="96"/>
        <v>0</v>
      </c>
      <c r="AV665">
        <f t="shared" si="97"/>
        <v>0</v>
      </c>
      <c r="AW665">
        <f t="shared" si="98"/>
        <v>0</v>
      </c>
    </row>
    <row r="666" spans="1:49" ht="15">
      <c r="A666" s="65"/>
      <c r="B666" s="14"/>
      <c r="C666" s="18" t="s">
        <v>126</v>
      </c>
      <c r="D666" s="272" t="str">
        <f t="shared" si="82"/>
        <v/>
      </c>
      <c r="E666" s="273"/>
      <c r="F666" s="273"/>
      <c r="G666" s="273"/>
      <c r="H666" s="273"/>
      <c r="I666" s="273"/>
      <c r="J666" s="273"/>
      <c r="K666" s="273"/>
      <c r="L666" s="273"/>
      <c r="M666" s="273"/>
      <c r="N666" s="273"/>
      <c r="O666" s="273"/>
      <c r="P666" s="274"/>
      <c r="Q666" s="160"/>
      <c r="R666" s="160"/>
      <c r="S666" s="160"/>
      <c r="T666" s="160"/>
      <c r="U666" s="160"/>
      <c r="V666" s="160"/>
      <c r="W666" s="160"/>
      <c r="X666" s="160"/>
      <c r="Y666" s="160"/>
      <c r="Z666" s="160"/>
      <c r="AA666" s="160"/>
      <c r="AB666" s="160"/>
      <c r="AC666" s="160"/>
      <c r="AD666" s="160"/>
      <c r="AH666" s="181">
        <f t="shared" si="83"/>
        <v>0</v>
      </c>
      <c r="AI666">
        <f t="shared" si="84"/>
        <v>0</v>
      </c>
      <c r="AJ666">
        <f t="shared" si="85"/>
        <v>0</v>
      </c>
      <c r="AK666">
        <f t="shared" si="86"/>
        <v>0</v>
      </c>
      <c r="AL666" s="181">
        <f t="shared" si="87"/>
        <v>0</v>
      </c>
      <c r="AM666">
        <f t="shared" si="88"/>
        <v>0</v>
      </c>
      <c r="AN666">
        <f t="shared" si="89"/>
        <v>0</v>
      </c>
      <c r="AO666">
        <f t="shared" si="90"/>
        <v>0</v>
      </c>
      <c r="AP666" s="181">
        <f t="shared" si="91"/>
        <v>0</v>
      </c>
      <c r="AQ666">
        <f t="shared" si="92"/>
        <v>0</v>
      </c>
      <c r="AR666">
        <f t="shared" si="93"/>
        <v>0</v>
      </c>
      <c r="AS666">
        <f t="shared" si="94"/>
        <v>0</v>
      </c>
      <c r="AT666" s="181">
        <f t="shared" si="95"/>
        <v>0</v>
      </c>
      <c r="AU666">
        <f t="shared" si="96"/>
        <v>0</v>
      </c>
      <c r="AV666">
        <f t="shared" si="97"/>
        <v>0</v>
      </c>
      <c r="AW666">
        <f t="shared" si="98"/>
        <v>0</v>
      </c>
    </row>
    <row r="667" spans="1:49" ht="15">
      <c r="A667" s="65"/>
      <c r="B667" s="14"/>
      <c r="C667" s="18" t="s">
        <v>127</v>
      </c>
      <c r="D667" s="272" t="str">
        <f t="shared" si="82"/>
        <v/>
      </c>
      <c r="E667" s="273"/>
      <c r="F667" s="273"/>
      <c r="G667" s="273"/>
      <c r="H667" s="273"/>
      <c r="I667" s="273"/>
      <c r="J667" s="273"/>
      <c r="K667" s="273"/>
      <c r="L667" s="273"/>
      <c r="M667" s="273"/>
      <c r="N667" s="273"/>
      <c r="O667" s="273"/>
      <c r="P667" s="274"/>
      <c r="Q667" s="160"/>
      <c r="R667" s="160"/>
      <c r="S667" s="160"/>
      <c r="T667" s="160"/>
      <c r="U667" s="160"/>
      <c r="V667" s="160"/>
      <c r="W667" s="160"/>
      <c r="X667" s="160"/>
      <c r="Y667" s="160"/>
      <c r="Z667" s="160"/>
      <c r="AA667" s="160"/>
      <c r="AB667" s="160"/>
      <c r="AC667" s="160"/>
      <c r="AD667" s="160"/>
      <c r="AH667" s="181">
        <f t="shared" si="83"/>
        <v>0</v>
      </c>
      <c r="AI667">
        <f t="shared" si="84"/>
        <v>0</v>
      </c>
      <c r="AJ667">
        <f t="shared" si="85"/>
        <v>0</v>
      </c>
      <c r="AK667">
        <f t="shared" si="86"/>
        <v>0</v>
      </c>
      <c r="AL667" s="181">
        <f t="shared" si="87"/>
        <v>0</v>
      </c>
      <c r="AM667">
        <f t="shared" si="88"/>
        <v>0</v>
      </c>
      <c r="AN667">
        <f t="shared" si="89"/>
        <v>0</v>
      </c>
      <c r="AO667">
        <f t="shared" si="90"/>
        <v>0</v>
      </c>
      <c r="AP667" s="181">
        <f t="shared" si="91"/>
        <v>0</v>
      </c>
      <c r="AQ667">
        <f t="shared" si="92"/>
        <v>0</v>
      </c>
      <c r="AR667">
        <f t="shared" si="93"/>
        <v>0</v>
      </c>
      <c r="AS667">
        <f t="shared" si="94"/>
        <v>0</v>
      </c>
      <c r="AT667" s="181">
        <f t="shared" si="95"/>
        <v>0</v>
      </c>
      <c r="AU667">
        <f t="shared" si="96"/>
        <v>0</v>
      </c>
      <c r="AV667">
        <f t="shared" si="97"/>
        <v>0</v>
      </c>
      <c r="AW667">
        <f t="shared" si="98"/>
        <v>0</v>
      </c>
    </row>
    <row r="668" spans="1:49" ht="15">
      <c r="A668" s="65"/>
      <c r="B668" s="14"/>
      <c r="C668" s="18" t="s">
        <v>128</v>
      </c>
      <c r="D668" s="272" t="str">
        <f t="shared" si="82"/>
        <v/>
      </c>
      <c r="E668" s="273"/>
      <c r="F668" s="273"/>
      <c r="G668" s="273"/>
      <c r="H668" s="273"/>
      <c r="I668" s="273"/>
      <c r="J668" s="273"/>
      <c r="K668" s="273"/>
      <c r="L668" s="273"/>
      <c r="M668" s="273"/>
      <c r="N668" s="273"/>
      <c r="O668" s="273"/>
      <c r="P668" s="274"/>
      <c r="Q668" s="160"/>
      <c r="R668" s="160"/>
      <c r="S668" s="160"/>
      <c r="T668" s="160"/>
      <c r="U668" s="160"/>
      <c r="V668" s="160"/>
      <c r="W668" s="160"/>
      <c r="X668" s="160"/>
      <c r="Y668" s="160"/>
      <c r="Z668" s="160"/>
      <c r="AA668" s="160"/>
      <c r="AB668" s="160"/>
      <c r="AC668" s="160"/>
      <c r="AD668" s="160"/>
      <c r="AH668" s="181">
        <f t="shared" si="83"/>
        <v>0</v>
      </c>
      <c r="AI668">
        <f t="shared" si="84"/>
        <v>0</v>
      </c>
      <c r="AJ668">
        <f t="shared" si="85"/>
        <v>0</v>
      </c>
      <c r="AK668">
        <f t="shared" si="86"/>
        <v>0</v>
      </c>
      <c r="AL668" s="181">
        <f t="shared" si="87"/>
        <v>0</v>
      </c>
      <c r="AM668">
        <f t="shared" si="88"/>
        <v>0</v>
      </c>
      <c r="AN668">
        <f t="shared" si="89"/>
        <v>0</v>
      </c>
      <c r="AO668">
        <f t="shared" si="90"/>
        <v>0</v>
      </c>
      <c r="AP668" s="181">
        <f t="shared" si="91"/>
        <v>0</v>
      </c>
      <c r="AQ668">
        <f t="shared" si="92"/>
        <v>0</v>
      </c>
      <c r="AR668">
        <f t="shared" si="93"/>
        <v>0</v>
      </c>
      <c r="AS668">
        <f t="shared" si="94"/>
        <v>0</v>
      </c>
      <c r="AT668" s="181">
        <f t="shared" si="95"/>
        <v>0</v>
      </c>
      <c r="AU668">
        <f t="shared" si="96"/>
        <v>0</v>
      </c>
      <c r="AV668">
        <f t="shared" si="97"/>
        <v>0</v>
      </c>
      <c r="AW668">
        <f t="shared" si="98"/>
        <v>0</v>
      </c>
    </row>
    <row r="669" spans="1:49" ht="15">
      <c r="A669" s="65"/>
      <c r="B669" s="14"/>
      <c r="C669" s="18" t="s">
        <v>129</v>
      </c>
      <c r="D669" s="272" t="str">
        <f t="shared" si="82"/>
        <v/>
      </c>
      <c r="E669" s="273"/>
      <c r="F669" s="273"/>
      <c r="G669" s="273"/>
      <c r="H669" s="273"/>
      <c r="I669" s="273"/>
      <c r="J669" s="273"/>
      <c r="K669" s="273"/>
      <c r="L669" s="273"/>
      <c r="M669" s="273"/>
      <c r="N669" s="273"/>
      <c r="O669" s="273"/>
      <c r="P669" s="274"/>
      <c r="Q669" s="160"/>
      <c r="R669" s="160"/>
      <c r="S669" s="160"/>
      <c r="T669" s="160"/>
      <c r="U669" s="160"/>
      <c r="V669" s="160"/>
      <c r="W669" s="160"/>
      <c r="X669" s="160"/>
      <c r="Y669" s="160"/>
      <c r="Z669" s="160"/>
      <c r="AA669" s="160"/>
      <c r="AB669" s="160"/>
      <c r="AC669" s="160"/>
      <c r="AD669" s="160"/>
      <c r="AH669" s="181">
        <f t="shared" si="83"/>
        <v>0</v>
      </c>
      <c r="AI669">
        <f t="shared" si="84"/>
        <v>0</v>
      </c>
      <c r="AJ669">
        <f t="shared" si="85"/>
        <v>0</v>
      </c>
      <c r="AK669">
        <f t="shared" si="86"/>
        <v>0</v>
      </c>
      <c r="AL669" s="181">
        <f t="shared" si="87"/>
        <v>0</v>
      </c>
      <c r="AM669">
        <f t="shared" si="88"/>
        <v>0</v>
      </c>
      <c r="AN669">
        <f t="shared" si="89"/>
        <v>0</v>
      </c>
      <c r="AO669">
        <f t="shared" si="90"/>
        <v>0</v>
      </c>
      <c r="AP669" s="181">
        <f t="shared" si="91"/>
        <v>0</v>
      </c>
      <c r="AQ669">
        <f t="shared" si="92"/>
        <v>0</v>
      </c>
      <c r="AR669">
        <f t="shared" si="93"/>
        <v>0</v>
      </c>
      <c r="AS669">
        <f t="shared" si="94"/>
        <v>0</v>
      </c>
      <c r="AT669" s="181">
        <f t="shared" si="95"/>
        <v>0</v>
      </c>
      <c r="AU669">
        <f t="shared" si="96"/>
        <v>0</v>
      </c>
      <c r="AV669">
        <f t="shared" si="97"/>
        <v>0</v>
      </c>
      <c r="AW669">
        <f t="shared" si="98"/>
        <v>0</v>
      </c>
    </row>
    <row r="670" spans="1:49" ht="15">
      <c r="A670" s="65"/>
      <c r="B670" s="14"/>
      <c r="C670" s="18" t="s">
        <v>130</v>
      </c>
      <c r="D670" s="272" t="str">
        <f t="shared" si="82"/>
        <v/>
      </c>
      <c r="E670" s="273"/>
      <c r="F670" s="273"/>
      <c r="G670" s="273"/>
      <c r="H670" s="273"/>
      <c r="I670" s="273"/>
      <c r="J670" s="273"/>
      <c r="K670" s="273"/>
      <c r="L670" s="273"/>
      <c r="M670" s="273"/>
      <c r="N670" s="273"/>
      <c r="O670" s="273"/>
      <c r="P670" s="274"/>
      <c r="Q670" s="160"/>
      <c r="R670" s="160"/>
      <c r="S670" s="160"/>
      <c r="T670" s="160"/>
      <c r="U670" s="160"/>
      <c r="V670" s="160"/>
      <c r="W670" s="160"/>
      <c r="X670" s="160"/>
      <c r="Y670" s="160"/>
      <c r="Z670" s="160"/>
      <c r="AA670" s="160"/>
      <c r="AB670" s="160"/>
      <c r="AC670" s="160"/>
      <c r="AD670" s="160"/>
      <c r="AH670" s="181">
        <f t="shared" si="83"/>
        <v>0</v>
      </c>
      <c r="AI670">
        <f t="shared" si="84"/>
        <v>0</v>
      </c>
      <c r="AJ670">
        <f t="shared" si="85"/>
        <v>0</v>
      </c>
      <c r="AK670">
        <f t="shared" si="86"/>
        <v>0</v>
      </c>
      <c r="AL670" s="181">
        <f t="shared" si="87"/>
        <v>0</v>
      </c>
      <c r="AM670">
        <f t="shared" si="88"/>
        <v>0</v>
      </c>
      <c r="AN670">
        <f t="shared" si="89"/>
        <v>0</v>
      </c>
      <c r="AO670">
        <f t="shared" si="90"/>
        <v>0</v>
      </c>
      <c r="AP670" s="181">
        <f t="shared" si="91"/>
        <v>0</v>
      </c>
      <c r="AQ670">
        <f t="shared" si="92"/>
        <v>0</v>
      </c>
      <c r="AR670">
        <f t="shared" si="93"/>
        <v>0</v>
      </c>
      <c r="AS670">
        <f t="shared" si="94"/>
        <v>0</v>
      </c>
      <c r="AT670" s="181">
        <f t="shared" si="95"/>
        <v>0</v>
      </c>
      <c r="AU670">
        <f t="shared" si="96"/>
        <v>0</v>
      </c>
      <c r="AV670">
        <f t="shared" si="97"/>
        <v>0</v>
      </c>
      <c r="AW670">
        <f t="shared" si="98"/>
        <v>0</v>
      </c>
    </row>
    <row r="671" spans="1:49" ht="15">
      <c r="A671" s="65"/>
      <c r="B671" s="14"/>
      <c r="C671" s="18" t="s">
        <v>131</v>
      </c>
      <c r="D671" s="272" t="str">
        <f t="shared" si="82"/>
        <v/>
      </c>
      <c r="E671" s="273"/>
      <c r="F671" s="273"/>
      <c r="G671" s="273"/>
      <c r="H671" s="273"/>
      <c r="I671" s="273"/>
      <c r="J671" s="273"/>
      <c r="K671" s="273"/>
      <c r="L671" s="273"/>
      <c r="M671" s="273"/>
      <c r="N671" s="273"/>
      <c r="O671" s="273"/>
      <c r="P671" s="274"/>
      <c r="Q671" s="160"/>
      <c r="R671" s="160"/>
      <c r="S671" s="160"/>
      <c r="T671" s="160"/>
      <c r="U671" s="160"/>
      <c r="V671" s="160"/>
      <c r="W671" s="160"/>
      <c r="X671" s="160"/>
      <c r="Y671" s="160"/>
      <c r="Z671" s="160"/>
      <c r="AA671" s="160"/>
      <c r="AB671" s="160"/>
      <c r="AC671" s="160"/>
      <c r="AD671" s="160"/>
      <c r="AH671" s="181">
        <f t="shared" si="83"/>
        <v>0</v>
      </c>
      <c r="AI671">
        <f t="shared" si="84"/>
        <v>0</v>
      </c>
      <c r="AJ671">
        <f t="shared" si="85"/>
        <v>0</v>
      </c>
      <c r="AK671">
        <f t="shared" si="86"/>
        <v>0</v>
      </c>
      <c r="AL671" s="181">
        <f t="shared" si="87"/>
        <v>0</v>
      </c>
      <c r="AM671">
        <f t="shared" si="88"/>
        <v>0</v>
      </c>
      <c r="AN671">
        <f t="shared" si="89"/>
        <v>0</v>
      </c>
      <c r="AO671">
        <f t="shared" si="90"/>
        <v>0</v>
      </c>
      <c r="AP671" s="181">
        <f t="shared" si="91"/>
        <v>0</v>
      </c>
      <c r="AQ671">
        <f t="shared" si="92"/>
        <v>0</v>
      </c>
      <c r="AR671">
        <f t="shared" si="93"/>
        <v>0</v>
      </c>
      <c r="AS671">
        <f t="shared" si="94"/>
        <v>0</v>
      </c>
      <c r="AT671" s="181">
        <f t="shared" si="95"/>
        <v>0</v>
      </c>
      <c r="AU671">
        <f t="shared" si="96"/>
        <v>0</v>
      </c>
      <c r="AV671">
        <f t="shared" si="97"/>
        <v>0</v>
      </c>
      <c r="AW671">
        <f t="shared" si="98"/>
        <v>0</v>
      </c>
    </row>
    <row r="672" spans="1:49" ht="15">
      <c r="A672" s="65"/>
      <c r="B672" s="14"/>
      <c r="C672" s="18" t="s">
        <v>132</v>
      </c>
      <c r="D672" s="272" t="str">
        <f t="shared" si="82"/>
        <v/>
      </c>
      <c r="E672" s="273"/>
      <c r="F672" s="273"/>
      <c r="G672" s="273"/>
      <c r="H672" s="273"/>
      <c r="I672" s="273"/>
      <c r="J672" s="273"/>
      <c r="K672" s="273"/>
      <c r="L672" s="273"/>
      <c r="M672" s="273"/>
      <c r="N672" s="273"/>
      <c r="O672" s="273"/>
      <c r="P672" s="274"/>
      <c r="Q672" s="160"/>
      <c r="R672" s="160"/>
      <c r="S672" s="160"/>
      <c r="T672" s="160"/>
      <c r="U672" s="160"/>
      <c r="V672" s="160"/>
      <c r="W672" s="160"/>
      <c r="X672" s="160"/>
      <c r="Y672" s="160"/>
      <c r="Z672" s="160"/>
      <c r="AA672" s="160"/>
      <c r="AB672" s="160"/>
      <c r="AC672" s="160"/>
      <c r="AD672" s="160"/>
      <c r="AH672" s="181">
        <f t="shared" si="83"/>
        <v>0</v>
      </c>
      <c r="AI672">
        <f t="shared" si="84"/>
        <v>0</v>
      </c>
      <c r="AJ672">
        <f t="shared" si="85"/>
        <v>0</v>
      </c>
      <c r="AK672">
        <f t="shared" si="86"/>
        <v>0</v>
      </c>
      <c r="AL672" s="181">
        <f t="shared" si="87"/>
        <v>0</v>
      </c>
      <c r="AM672">
        <f t="shared" si="88"/>
        <v>0</v>
      </c>
      <c r="AN672">
        <f t="shared" si="89"/>
        <v>0</v>
      </c>
      <c r="AO672">
        <f t="shared" si="90"/>
        <v>0</v>
      </c>
      <c r="AP672" s="181">
        <f t="shared" si="91"/>
        <v>0</v>
      </c>
      <c r="AQ672">
        <f t="shared" si="92"/>
        <v>0</v>
      </c>
      <c r="AR672">
        <f t="shared" si="93"/>
        <v>0</v>
      </c>
      <c r="AS672">
        <f t="shared" si="94"/>
        <v>0</v>
      </c>
      <c r="AT672" s="181">
        <f t="shared" si="95"/>
        <v>0</v>
      </c>
      <c r="AU672">
        <f t="shared" si="96"/>
        <v>0</v>
      </c>
      <c r="AV672">
        <f t="shared" si="97"/>
        <v>0</v>
      </c>
      <c r="AW672">
        <f t="shared" si="98"/>
        <v>0</v>
      </c>
    </row>
    <row r="673" spans="1:49" ht="15">
      <c r="A673" s="65"/>
      <c r="B673" s="14"/>
      <c r="C673" s="18" t="s">
        <v>133</v>
      </c>
      <c r="D673" s="272" t="str">
        <f t="shared" si="82"/>
        <v/>
      </c>
      <c r="E673" s="273"/>
      <c r="F673" s="273"/>
      <c r="G673" s="273"/>
      <c r="H673" s="273"/>
      <c r="I673" s="273"/>
      <c r="J673" s="273"/>
      <c r="K673" s="273"/>
      <c r="L673" s="273"/>
      <c r="M673" s="273"/>
      <c r="N673" s="273"/>
      <c r="O673" s="273"/>
      <c r="P673" s="274"/>
      <c r="Q673" s="160"/>
      <c r="R673" s="160"/>
      <c r="S673" s="160"/>
      <c r="T673" s="160"/>
      <c r="U673" s="160"/>
      <c r="V673" s="160"/>
      <c r="W673" s="160"/>
      <c r="X673" s="160"/>
      <c r="Y673" s="160"/>
      <c r="Z673" s="160"/>
      <c r="AA673" s="160"/>
      <c r="AB673" s="160"/>
      <c r="AC673" s="160"/>
      <c r="AD673" s="160"/>
      <c r="AH673" s="181">
        <f t="shared" si="83"/>
        <v>0</v>
      </c>
      <c r="AI673">
        <f t="shared" si="84"/>
        <v>0</v>
      </c>
      <c r="AJ673">
        <f t="shared" si="85"/>
        <v>0</v>
      </c>
      <c r="AK673">
        <f t="shared" si="86"/>
        <v>0</v>
      </c>
      <c r="AL673" s="181">
        <f t="shared" si="87"/>
        <v>0</v>
      </c>
      <c r="AM673">
        <f t="shared" si="88"/>
        <v>0</v>
      </c>
      <c r="AN673">
        <f t="shared" si="89"/>
        <v>0</v>
      </c>
      <c r="AO673">
        <f t="shared" si="90"/>
        <v>0</v>
      </c>
      <c r="AP673" s="181">
        <f t="shared" si="91"/>
        <v>0</v>
      </c>
      <c r="AQ673">
        <f t="shared" si="92"/>
        <v>0</v>
      </c>
      <c r="AR673">
        <f t="shared" si="93"/>
        <v>0</v>
      </c>
      <c r="AS673">
        <f t="shared" si="94"/>
        <v>0</v>
      </c>
      <c r="AT673" s="181">
        <f t="shared" si="95"/>
        <v>0</v>
      </c>
      <c r="AU673">
        <f t="shared" si="96"/>
        <v>0</v>
      </c>
      <c r="AV673">
        <f t="shared" si="97"/>
        <v>0</v>
      </c>
      <c r="AW673">
        <f t="shared" si="98"/>
        <v>0</v>
      </c>
    </row>
    <row r="674" spans="1:49" ht="15">
      <c r="A674" s="65"/>
      <c r="B674" s="14"/>
      <c r="C674" s="18" t="s">
        <v>134</v>
      </c>
      <c r="D674" s="272" t="str">
        <f t="shared" si="82"/>
        <v/>
      </c>
      <c r="E674" s="273"/>
      <c r="F674" s="273"/>
      <c r="G674" s="273"/>
      <c r="H674" s="273"/>
      <c r="I674" s="273"/>
      <c r="J674" s="273"/>
      <c r="K674" s="273"/>
      <c r="L674" s="273"/>
      <c r="M674" s="273"/>
      <c r="N674" s="273"/>
      <c r="O674" s="273"/>
      <c r="P674" s="274"/>
      <c r="Q674" s="160"/>
      <c r="R674" s="160"/>
      <c r="S674" s="160"/>
      <c r="T674" s="160"/>
      <c r="U674" s="160"/>
      <c r="V674" s="160"/>
      <c r="W674" s="160"/>
      <c r="X674" s="160"/>
      <c r="Y674" s="160"/>
      <c r="Z674" s="160"/>
      <c r="AA674" s="160"/>
      <c r="AB674" s="160"/>
      <c r="AC674" s="160"/>
      <c r="AD674" s="160"/>
      <c r="AH674" s="181">
        <f t="shared" si="83"/>
        <v>0</v>
      </c>
      <c r="AI674">
        <f t="shared" si="84"/>
        <v>0</v>
      </c>
      <c r="AJ674">
        <f t="shared" si="85"/>
        <v>0</v>
      </c>
      <c r="AK674">
        <f t="shared" si="86"/>
        <v>0</v>
      </c>
      <c r="AL674" s="181">
        <f t="shared" si="87"/>
        <v>0</v>
      </c>
      <c r="AM674">
        <f t="shared" si="88"/>
        <v>0</v>
      </c>
      <c r="AN674">
        <f t="shared" si="89"/>
        <v>0</v>
      </c>
      <c r="AO674">
        <f t="shared" si="90"/>
        <v>0</v>
      </c>
      <c r="AP674" s="181">
        <f t="shared" si="91"/>
        <v>0</v>
      </c>
      <c r="AQ674">
        <f t="shared" si="92"/>
        <v>0</v>
      </c>
      <c r="AR674">
        <f t="shared" si="93"/>
        <v>0</v>
      </c>
      <c r="AS674">
        <f t="shared" si="94"/>
        <v>0</v>
      </c>
      <c r="AT674" s="181">
        <f t="shared" si="95"/>
        <v>0</v>
      </c>
      <c r="AU674">
        <f t="shared" si="96"/>
        <v>0</v>
      </c>
      <c r="AV674">
        <f t="shared" si="97"/>
        <v>0</v>
      </c>
      <c r="AW674">
        <f t="shared" si="98"/>
        <v>0</v>
      </c>
    </row>
    <row r="675" spans="1:49" ht="15">
      <c r="A675" s="65"/>
      <c r="B675" s="14"/>
      <c r="C675" s="18" t="s">
        <v>135</v>
      </c>
      <c r="D675" s="272" t="str">
        <f t="shared" si="82"/>
        <v/>
      </c>
      <c r="E675" s="273"/>
      <c r="F675" s="273"/>
      <c r="G675" s="273"/>
      <c r="H675" s="273"/>
      <c r="I675" s="273"/>
      <c r="J675" s="273"/>
      <c r="K675" s="273"/>
      <c r="L675" s="273"/>
      <c r="M675" s="273"/>
      <c r="N675" s="273"/>
      <c r="O675" s="273"/>
      <c r="P675" s="274"/>
      <c r="Q675" s="160"/>
      <c r="R675" s="160"/>
      <c r="S675" s="160"/>
      <c r="T675" s="160"/>
      <c r="U675" s="160"/>
      <c r="V675" s="160"/>
      <c r="W675" s="160"/>
      <c r="X675" s="160"/>
      <c r="Y675" s="160"/>
      <c r="Z675" s="160"/>
      <c r="AA675" s="160"/>
      <c r="AB675" s="160"/>
      <c r="AC675" s="160"/>
      <c r="AD675" s="160"/>
      <c r="AH675" s="181">
        <f t="shared" si="83"/>
        <v>0</v>
      </c>
      <c r="AI675">
        <f t="shared" si="84"/>
        <v>0</v>
      </c>
      <c r="AJ675">
        <f t="shared" si="85"/>
        <v>0</v>
      </c>
      <c r="AK675">
        <f t="shared" si="86"/>
        <v>0</v>
      </c>
      <c r="AL675" s="181">
        <f t="shared" si="87"/>
        <v>0</v>
      </c>
      <c r="AM675">
        <f t="shared" si="88"/>
        <v>0</v>
      </c>
      <c r="AN675">
        <f t="shared" si="89"/>
        <v>0</v>
      </c>
      <c r="AO675">
        <f t="shared" si="90"/>
        <v>0</v>
      </c>
      <c r="AP675" s="181">
        <f t="shared" si="91"/>
        <v>0</v>
      </c>
      <c r="AQ675">
        <f t="shared" si="92"/>
        <v>0</v>
      </c>
      <c r="AR675">
        <f t="shared" si="93"/>
        <v>0</v>
      </c>
      <c r="AS675">
        <f t="shared" si="94"/>
        <v>0</v>
      </c>
      <c r="AT675" s="181">
        <f t="shared" si="95"/>
        <v>0</v>
      </c>
      <c r="AU675">
        <f t="shared" si="96"/>
        <v>0</v>
      </c>
      <c r="AV675">
        <f t="shared" si="97"/>
        <v>0</v>
      </c>
      <c r="AW675">
        <f t="shared" si="98"/>
        <v>0</v>
      </c>
    </row>
    <row r="676" spans="1:49" ht="15">
      <c r="A676" s="65"/>
      <c r="B676" s="14"/>
      <c r="C676" s="18" t="s">
        <v>136</v>
      </c>
      <c r="D676" s="272" t="str">
        <f t="shared" si="82"/>
        <v/>
      </c>
      <c r="E676" s="273"/>
      <c r="F676" s="273"/>
      <c r="G676" s="273"/>
      <c r="H676" s="273"/>
      <c r="I676" s="273"/>
      <c r="J676" s="273"/>
      <c r="K676" s="273"/>
      <c r="L676" s="273"/>
      <c r="M676" s="273"/>
      <c r="N676" s="273"/>
      <c r="O676" s="273"/>
      <c r="P676" s="274"/>
      <c r="Q676" s="160"/>
      <c r="R676" s="160"/>
      <c r="S676" s="160"/>
      <c r="T676" s="160"/>
      <c r="U676" s="160"/>
      <c r="V676" s="160"/>
      <c r="W676" s="160"/>
      <c r="X676" s="160"/>
      <c r="Y676" s="160"/>
      <c r="Z676" s="160"/>
      <c r="AA676" s="160"/>
      <c r="AB676" s="160"/>
      <c r="AC676" s="160"/>
      <c r="AD676" s="160"/>
      <c r="AH676" s="181">
        <f t="shared" si="83"/>
        <v>0</v>
      </c>
      <c r="AI676">
        <f t="shared" si="84"/>
        <v>0</v>
      </c>
      <c r="AJ676">
        <f t="shared" si="85"/>
        <v>0</v>
      </c>
      <c r="AK676">
        <f t="shared" si="86"/>
        <v>0</v>
      </c>
      <c r="AL676" s="181">
        <f t="shared" si="87"/>
        <v>0</v>
      </c>
      <c r="AM676">
        <f t="shared" si="88"/>
        <v>0</v>
      </c>
      <c r="AN676">
        <f t="shared" si="89"/>
        <v>0</v>
      </c>
      <c r="AO676">
        <f t="shared" si="90"/>
        <v>0</v>
      </c>
      <c r="AP676" s="181">
        <f t="shared" si="91"/>
        <v>0</v>
      </c>
      <c r="AQ676">
        <f t="shared" si="92"/>
        <v>0</v>
      </c>
      <c r="AR676">
        <f t="shared" si="93"/>
        <v>0</v>
      </c>
      <c r="AS676">
        <f t="shared" si="94"/>
        <v>0</v>
      </c>
      <c r="AT676" s="181">
        <f t="shared" si="95"/>
        <v>0</v>
      </c>
      <c r="AU676">
        <f t="shared" si="96"/>
        <v>0</v>
      </c>
      <c r="AV676">
        <f t="shared" si="97"/>
        <v>0</v>
      </c>
      <c r="AW676">
        <f t="shared" si="98"/>
        <v>0</v>
      </c>
    </row>
    <row r="677" spans="1:49" ht="15">
      <c r="A677" s="65"/>
      <c r="B677" s="14"/>
      <c r="C677" s="18" t="s">
        <v>137</v>
      </c>
      <c r="D677" s="272" t="str">
        <f t="shared" si="82"/>
        <v/>
      </c>
      <c r="E677" s="273"/>
      <c r="F677" s="273"/>
      <c r="G677" s="273"/>
      <c r="H677" s="273"/>
      <c r="I677" s="273"/>
      <c r="J677" s="273"/>
      <c r="K677" s="273"/>
      <c r="L677" s="273"/>
      <c r="M677" s="273"/>
      <c r="N677" s="273"/>
      <c r="O677" s="273"/>
      <c r="P677" s="274"/>
      <c r="Q677" s="160"/>
      <c r="R677" s="160"/>
      <c r="S677" s="160"/>
      <c r="T677" s="160"/>
      <c r="U677" s="160"/>
      <c r="V677" s="160"/>
      <c r="W677" s="160"/>
      <c r="X677" s="160"/>
      <c r="Y677" s="160"/>
      <c r="Z677" s="160"/>
      <c r="AA677" s="160"/>
      <c r="AB677" s="160"/>
      <c r="AC677" s="160"/>
      <c r="AD677" s="160"/>
      <c r="AH677" s="181">
        <f t="shared" si="83"/>
        <v>0</v>
      </c>
      <c r="AI677">
        <f t="shared" si="84"/>
        <v>0</v>
      </c>
      <c r="AJ677">
        <f t="shared" si="85"/>
        <v>0</v>
      </c>
      <c r="AK677">
        <f t="shared" si="86"/>
        <v>0</v>
      </c>
      <c r="AL677" s="181">
        <f t="shared" si="87"/>
        <v>0</v>
      </c>
      <c r="AM677">
        <f t="shared" si="88"/>
        <v>0</v>
      </c>
      <c r="AN677">
        <f t="shared" si="89"/>
        <v>0</v>
      </c>
      <c r="AO677">
        <f t="shared" si="90"/>
        <v>0</v>
      </c>
      <c r="AP677" s="181">
        <f t="shared" si="91"/>
        <v>0</v>
      </c>
      <c r="AQ677">
        <f t="shared" si="92"/>
        <v>0</v>
      </c>
      <c r="AR677">
        <f t="shared" si="93"/>
        <v>0</v>
      </c>
      <c r="AS677">
        <f t="shared" si="94"/>
        <v>0</v>
      </c>
      <c r="AT677" s="181">
        <f t="shared" si="95"/>
        <v>0</v>
      </c>
      <c r="AU677">
        <f t="shared" si="96"/>
        <v>0</v>
      </c>
      <c r="AV677">
        <f t="shared" si="97"/>
        <v>0</v>
      </c>
      <c r="AW677">
        <f t="shared" si="98"/>
        <v>0</v>
      </c>
    </row>
    <row r="678" spans="1:49" ht="15">
      <c r="A678" s="65"/>
      <c r="B678" s="14"/>
      <c r="C678" s="18" t="s">
        <v>138</v>
      </c>
      <c r="D678" s="272" t="str">
        <f t="shared" si="82"/>
        <v/>
      </c>
      <c r="E678" s="273"/>
      <c r="F678" s="273"/>
      <c r="G678" s="273"/>
      <c r="H678" s="273"/>
      <c r="I678" s="273"/>
      <c r="J678" s="273"/>
      <c r="K678" s="273"/>
      <c r="L678" s="273"/>
      <c r="M678" s="273"/>
      <c r="N678" s="273"/>
      <c r="O678" s="273"/>
      <c r="P678" s="274"/>
      <c r="Q678" s="160"/>
      <c r="R678" s="160"/>
      <c r="S678" s="160"/>
      <c r="T678" s="160"/>
      <c r="U678" s="160"/>
      <c r="V678" s="160"/>
      <c r="W678" s="160"/>
      <c r="X678" s="160"/>
      <c r="Y678" s="160"/>
      <c r="Z678" s="160"/>
      <c r="AA678" s="160"/>
      <c r="AB678" s="160"/>
      <c r="AC678" s="160"/>
      <c r="AD678" s="160"/>
      <c r="AH678" s="181">
        <f t="shared" si="83"/>
        <v>0</v>
      </c>
      <c r="AI678">
        <f t="shared" si="84"/>
        <v>0</v>
      </c>
      <c r="AJ678">
        <f t="shared" si="85"/>
        <v>0</v>
      </c>
      <c r="AK678">
        <f t="shared" si="86"/>
        <v>0</v>
      </c>
      <c r="AL678" s="181">
        <f t="shared" si="87"/>
        <v>0</v>
      </c>
      <c r="AM678">
        <f t="shared" si="88"/>
        <v>0</v>
      </c>
      <c r="AN678">
        <f t="shared" si="89"/>
        <v>0</v>
      </c>
      <c r="AO678">
        <f t="shared" si="90"/>
        <v>0</v>
      </c>
      <c r="AP678" s="181">
        <f t="shared" si="91"/>
        <v>0</v>
      </c>
      <c r="AQ678">
        <f t="shared" si="92"/>
        <v>0</v>
      </c>
      <c r="AR678">
        <f t="shared" si="93"/>
        <v>0</v>
      </c>
      <c r="AS678">
        <f t="shared" si="94"/>
        <v>0</v>
      </c>
      <c r="AT678" s="181">
        <f t="shared" si="95"/>
        <v>0</v>
      </c>
      <c r="AU678">
        <f t="shared" si="96"/>
        <v>0</v>
      </c>
      <c r="AV678">
        <f t="shared" si="97"/>
        <v>0</v>
      </c>
      <c r="AW678">
        <f t="shared" si="98"/>
        <v>0</v>
      </c>
    </row>
    <row r="679" spans="1:49" ht="15">
      <c r="A679" s="65"/>
      <c r="B679" s="14"/>
      <c r="C679" s="18" t="s">
        <v>139</v>
      </c>
      <c r="D679" s="272" t="str">
        <f t="shared" si="82"/>
        <v/>
      </c>
      <c r="E679" s="273"/>
      <c r="F679" s="273"/>
      <c r="G679" s="273"/>
      <c r="H679" s="273"/>
      <c r="I679" s="273"/>
      <c r="J679" s="273"/>
      <c r="K679" s="273"/>
      <c r="L679" s="273"/>
      <c r="M679" s="273"/>
      <c r="N679" s="273"/>
      <c r="O679" s="273"/>
      <c r="P679" s="274"/>
      <c r="Q679" s="160"/>
      <c r="R679" s="160"/>
      <c r="S679" s="160"/>
      <c r="T679" s="160"/>
      <c r="U679" s="160"/>
      <c r="V679" s="160"/>
      <c r="W679" s="160"/>
      <c r="X679" s="160"/>
      <c r="Y679" s="160"/>
      <c r="Z679" s="160"/>
      <c r="AA679" s="160"/>
      <c r="AB679" s="160"/>
      <c r="AC679" s="160"/>
      <c r="AD679" s="160"/>
      <c r="AH679" s="181">
        <f t="shared" si="83"/>
        <v>0</v>
      </c>
      <c r="AI679">
        <f t="shared" si="84"/>
        <v>0</v>
      </c>
      <c r="AJ679">
        <f t="shared" si="85"/>
        <v>0</v>
      </c>
      <c r="AK679">
        <f t="shared" si="86"/>
        <v>0</v>
      </c>
      <c r="AL679" s="181">
        <f t="shared" si="87"/>
        <v>0</v>
      </c>
      <c r="AM679">
        <f t="shared" si="88"/>
        <v>0</v>
      </c>
      <c r="AN679">
        <f t="shared" si="89"/>
        <v>0</v>
      </c>
      <c r="AO679">
        <f t="shared" si="90"/>
        <v>0</v>
      </c>
      <c r="AP679" s="181">
        <f t="shared" si="91"/>
        <v>0</v>
      </c>
      <c r="AQ679">
        <f t="shared" si="92"/>
        <v>0</v>
      </c>
      <c r="AR679">
        <f t="shared" si="93"/>
        <v>0</v>
      </c>
      <c r="AS679">
        <f t="shared" si="94"/>
        <v>0</v>
      </c>
      <c r="AT679" s="181">
        <f t="shared" si="95"/>
        <v>0</v>
      </c>
      <c r="AU679">
        <f t="shared" si="96"/>
        <v>0</v>
      </c>
      <c r="AV679">
        <f t="shared" si="97"/>
        <v>0</v>
      </c>
      <c r="AW679">
        <f t="shared" si="98"/>
        <v>0</v>
      </c>
    </row>
    <row r="680" spans="1:49" ht="15">
      <c r="A680" s="65"/>
      <c r="B680" s="14"/>
      <c r="C680" s="18" t="s">
        <v>140</v>
      </c>
      <c r="D680" s="272" t="str">
        <f t="shared" si="82"/>
        <v/>
      </c>
      <c r="E680" s="273"/>
      <c r="F680" s="273"/>
      <c r="G680" s="273"/>
      <c r="H680" s="273"/>
      <c r="I680" s="273"/>
      <c r="J680" s="273"/>
      <c r="K680" s="273"/>
      <c r="L680" s="273"/>
      <c r="M680" s="273"/>
      <c r="N680" s="273"/>
      <c r="O680" s="273"/>
      <c r="P680" s="274"/>
      <c r="Q680" s="160"/>
      <c r="R680" s="160"/>
      <c r="S680" s="160"/>
      <c r="T680" s="160"/>
      <c r="U680" s="160"/>
      <c r="V680" s="160"/>
      <c r="W680" s="160"/>
      <c r="X680" s="160"/>
      <c r="Y680" s="160"/>
      <c r="Z680" s="160"/>
      <c r="AA680" s="160"/>
      <c r="AB680" s="160"/>
      <c r="AC680" s="160"/>
      <c r="AD680" s="160"/>
      <c r="AH680" s="181">
        <f t="shared" si="83"/>
        <v>0</v>
      </c>
      <c r="AI680">
        <f t="shared" si="84"/>
        <v>0</v>
      </c>
      <c r="AJ680">
        <f t="shared" si="85"/>
        <v>0</v>
      </c>
      <c r="AK680">
        <f t="shared" si="86"/>
        <v>0</v>
      </c>
      <c r="AL680" s="181">
        <f t="shared" si="87"/>
        <v>0</v>
      </c>
      <c r="AM680">
        <f t="shared" si="88"/>
        <v>0</v>
      </c>
      <c r="AN680">
        <f t="shared" si="89"/>
        <v>0</v>
      </c>
      <c r="AO680">
        <f t="shared" si="90"/>
        <v>0</v>
      </c>
      <c r="AP680" s="181">
        <f t="shared" si="91"/>
        <v>0</v>
      </c>
      <c r="AQ680">
        <f t="shared" si="92"/>
        <v>0</v>
      </c>
      <c r="AR680">
        <f t="shared" si="93"/>
        <v>0</v>
      </c>
      <c r="AS680">
        <f t="shared" si="94"/>
        <v>0</v>
      </c>
      <c r="AT680" s="181">
        <f t="shared" si="95"/>
        <v>0</v>
      </c>
      <c r="AU680">
        <f t="shared" si="96"/>
        <v>0</v>
      </c>
      <c r="AV680">
        <f t="shared" si="97"/>
        <v>0</v>
      </c>
      <c r="AW680">
        <f t="shared" si="98"/>
        <v>0</v>
      </c>
    </row>
    <row r="681" spans="1:49" ht="15">
      <c r="A681" s="65"/>
      <c r="B681" s="14"/>
      <c r="C681" s="18" t="s">
        <v>141</v>
      </c>
      <c r="D681" s="272" t="str">
        <f t="shared" si="82"/>
        <v/>
      </c>
      <c r="E681" s="273"/>
      <c r="F681" s="273"/>
      <c r="G681" s="273"/>
      <c r="H681" s="273"/>
      <c r="I681" s="273"/>
      <c r="J681" s="273"/>
      <c r="K681" s="273"/>
      <c r="L681" s="273"/>
      <c r="M681" s="273"/>
      <c r="N681" s="273"/>
      <c r="O681" s="273"/>
      <c r="P681" s="274"/>
      <c r="Q681" s="160"/>
      <c r="R681" s="160"/>
      <c r="S681" s="160"/>
      <c r="T681" s="160"/>
      <c r="U681" s="160"/>
      <c r="V681" s="160"/>
      <c r="W681" s="160"/>
      <c r="X681" s="160"/>
      <c r="Y681" s="160"/>
      <c r="Z681" s="160"/>
      <c r="AA681" s="160"/>
      <c r="AB681" s="160"/>
      <c r="AC681" s="160"/>
      <c r="AD681" s="160"/>
      <c r="AH681" s="181">
        <f t="shared" si="83"/>
        <v>0</v>
      </c>
      <c r="AI681">
        <f t="shared" si="84"/>
        <v>0</v>
      </c>
      <c r="AJ681">
        <f t="shared" si="85"/>
        <v>0</v>
      </c>
      <c r="AK681">
        <f t="shared" si="86"/>
        <v>0</v>
      </c>
      <c r="AL681" s="181">
        <f t="shared" si="87"/>
        <v>0</v>
      </c>
      <c r="AM681">
        <f t="shared" si="88"/>
        <v>0</v>
      </c>
      <c r="AN681">
        <f t="shared" si="89"/>
        <v>0</v>
      </c>
      <c r="AO681">
        <f t="shared" si="90"/>
        <v>0</v>
      </c>
      <c r="AP681" s="181">
        <f t="shared" si="91"/>
        <v>0</v>
      </c>
      <c r="AQ681">
        <f t="shared" si="92"/>
        <v>0</v>
      </c>
      <c r="AR681">
        <f t="shared" si="93"/>
        <v>0</v>
      </c>
      <c r="AS681">
        <f t="shared" si="94"/>
        <v>0</v>
      </c>
      <c r="AT681" s="181">
        <f t="shared" si="95"/>
        <v>0</v>
      </c>
      <c r="AU681">
        <f t="shared" si="96"/>
        <v>0</v>
      </c>
      <c r="AV681">
        <f t="shared" si="97"/>
        <v>0</v>
      </c>
      <c r="AW681">
        <f t="shared" si="98"/>
        <v>0</v>
      </c>
    </row>
    <row r="682" spans="1:49" ht="15">
      <c r="A682" s="65"/>
      <c r="B682" s="14"/>
      <c r="C682" s="18" t="s">
        <v>142</v>
      </c>
      <c r="D682" s="272" t="str">
        <f t="shared" si="82"/>
        <v/>
      </c>
      <c r="E682" s="273"/>
      <c r="F682" s="273"/>
      <c r="G682" s="273"/>
      <c r="H682" s="273"/>
      <c r="I682" s="273"/>
      <c r="J682" s="273"/>
      <c r="K682" s="273"/>
      <c r="L682" s="273"/>
      <c r="M682" s="273"/>
      <c r="N682" s="273"/>
      <c r="O682" s="273"/>
      <c r="P682" s="274"/>
      <c r="Q682" s="160"/>
      <c r="R682" s="160"/>
      <c r="S682" s="160"/>
      <c r="T682" s="160"/>
      <c r="U682" s="160"/>
      <c r="V682" s="160"/>
      <c r="W682" s="160"/>
      <c r="X682" s="160"/>
      <c r="Y682" s="160"/>
      <c r="Z682" s="160"/>
      <c r="AA682" s="160"/>
      <c r="AB682" s="160"/>
      <c r="AC682" s="160"/>
      <c r="AD682" s="160"/>
      <c r="AH682" s="181">
        <f t="shared" si="83"/>
        <v>0</v>
      </c>
      <c r="AI682">
        <f t="shared" si="84"/>
        <v>0</v>
      </c>
      <c r="AJ682">
        <f t="shared" si="85"/>
        <v>0</v>
      </c>
      <c r="AK682">
        <f t="shared" si="86"/>
        <v>0</v>
      </c>
      <c r="AL682" s="181">
        <f t="shared" si="87"/>
        <v>0</v>
      </c>
      <c r="AM682">
        <f t="shared" si="88"/>
        <v>0</v>
      </c>
      <c r="AN682">
        <f t="shared" si="89"/>
        <v>0</v>
      </c>
      <c r="AO682">
        <f t="shared" si="90"/>
        <v>0</v>
      </c>
      <c r="AP682" s="181">
        <f t="shared" si="91"/>
        <v>0</v>
      </c>
      <c r="AQ682">
        <f t="shared" si="92"/>
        <v>0</v>
      </c>
      <c r="AR682">
        <f t="shared" si="93"/>
        <v>0</v>
      </c>
      <c r="AS682">
        <f t="shared" si="94"/>
        <v>0</v>
      </c>
      <c r="AT682" s="181">
        <f t="shared" si="95"/>
        <v>0</v>
      </c>
      <c r="AU682">
        <f t="shared" si="96"/>
        <v>0</v>
      </c>
      <c r="AV682">
        <f t="shared" si="97"/>
        <v>0</v>
      </c>
      <c r="AW682">
        <f t="shared" si="98"/>
        <v>0</v>
      </c>
    </row>
    <row r="683" spans="1:49" ht="15">
      <c r="A683" s="65"/>
      <c r="B683" s="14"/>
      <c r="C683" s="18" t="s">
        <v>143</v>
      </c>
      <c r="D683" s="272" t="str">
        <f t="shared" si="82"/>
        <v/>
      </c>
      <c r="E683" s="273"/>
      <c r="F683" s="273"/>
      <c r="G683" s="273"/>
      <c r="H683" s="273"/>
      <c r="I683" s="273"/>
      <c r="J683" s="273"/>
      <c r="K683" s="273"/>
      <c r="L683" s="273"/>
      <c r="M683" s="273"/>
      <c r="N683" s="273"/>
      <c r="O683" s="273"/>
      <c r="P683" s="274"/>
      <c r="Q683" s="160"/>
      <c r="R683" s="160"/>
      <c r="S683" s="160"/>
      <c r="T683" s="160"/>
      <c r="U683" s="160"/>
      <c r="V683" s="160"/>
      <c r="W683" s="160"/>
      <c r="X683" s="160"/>
      <c r="Y683" s="160"/>
      <c r="Z683" s="160"/>
      <c r="AA683" s="160"/>
      <c r="AB683" s="160"/>
      <c r="AC683" s="160"/>
      <c r="AD683" s="160"/>
      <c r="AH683" s="181">
        <f t="shared" si="83"/>
        <v>0</v>
      </c>
      <c r="AI683">
        <f t="shared" si="84"/>
        <v>0</v>
      </c>
      <c r="AJ683">
        <f t="shared" si="85"/>
        <v>0</v>
      </c>
      <c r="AK683">
        <f t="shared" si="86"/>
        <v>0</v>
      </c>
      <c r="AL683" s="181">
        <f t="shared" si="87"/>
        <v>0</v>
      </c>
      <c r="AM683">
        <f t="shared" si="88"/>
        <v>0</v>
      </c>
      <c r="AN683">
        <f t="shared" si="89"/>
        <v>0</v>
      </c>
      <c r="AO683">
        <f t="shared" si="90"/>
        <v>0</v>
      </c>
      <c r="AP683" s="181">
        <f t="shared" si="91"/>
        <v>0</v>
      </c>
      <c r="AQ683">
        <f t="shared" si="92"/>
        <v>0</v>
      </c>
      <c r="AR683">
        <f t="shared" si="93"/>
        <v>0</v>
      </c>
      <c r="AS683">
        <f t="shared" si="94"/>
        <v>0</v>
      </c>
      <c r="AT683" s="181">
        <f t="shared" si="95"/>
        <v>0</v>
      </c>
      <c r="AU683">
        <f t="shared" si="96"/>
        <v>0</v>
      </c>
      <c r="AV683">
        <f t="shared" si="97"/>
        <v>0</v>
      </c>
      <c r="AW683">
        <f t="shared" si="98"/>
        <v>0</v>
      </c>
    </row>
    <row r="684" spans="1:49" ht="15">
      <c r="A684" s="65"/>
      <c r="B684" s="14"/>
      <c r="C684" s="18" t="s">
        <v>144</v>
      </c>
      <c r="D684" s="272" t="str">
        <f t="shared" si="82"/>
        <v/>
      </c>
      <c r="E684" s="273"/>
      <c r="F684" s="273"/>
      <c r="G684" s="273"/>
      <c r="H684" s="273"/>
      <c r="I684" s="273"/>
      <c r="J684" s="273"/>
      <c r="K684" s="273"/>
      <c r="L684" s="273"/>
      <c r="M684" s="273"/>
      <c r="N684" s="273"/>
      <c r="O684" s="273"/>
      <c r="P684" s="274"/>
      <c r="Q684" s="160"/>
      <c r="R684" s="160"/>
      <c r="S684" s="160"/>
      <c r="T684" s="160"/>
      <c r="U684" s="160"/>
      <c r="V684" s="160"/>
      <c r="W684" s="160"/>
      <c r="X684" s="160"/>
      <c r="Y684" s="160"/>
      <c r="Z684" s="160"/>
      <c r="AA684" s="160"/>
      <c r="AB684" s="160"/>
      <c r="AC684" s="160"/>
      <c r="AD684" s="160"/>
      <c r="AH684" s="181">
        <f t="shared" si="83"/>
        <v>0</v>
      </c>
      <c r="AI684">
        <f t="shared" si="84"/>
        <v>0</v>
      </c>
      <c r="AJ684">
        <f t="shared" si="85"/>
        <v>0</v>
      </c>
      <c r="AK684">
        <f t="shared" si="86"/>
        <v>0</v>
      </c>
      <c r="AL684" s="181">
        <f t="shared" si="87"/>
        <v>0</v>
      </c>
      <c r="AM684">
        <f t="shared" si="88"/>
        <v>0</v>
      </c>
      <c r="AN684">
        <f t="shared" si="89"/>
        <v>0</v>
      </c>
      <c r="AO684">
        <f t="shared" si="90"/>
        <v>0</v>
      </c>
      <c r="AP684" s="181">
        <f t="shared" si="91"/>
        <v>0</v>
      </c>
      <c r="AQ684">
        <f t="shared" si="92"/>
        <v>0</v>
      </c>
      <c r="AR684">
        <f t="shared" si="93"/>
        <v>0</v>
      </c>
      <c r="AS684">
        <f t="shared" si="94"/>
        <v>0</v>
      </c>
      <c r="AT684" s="181">
        <f t="shared" si="95"/>
        <v>0</v>
      </c>
      <c r="AU684">
        <f t="shared" si="96"/>
        <v>0</v>
      </c>
      <c r="AV684">
        <f t="shared" si="97"/>
        <v>0</v>
      </c>
      <c r="AW684">
        <f t="shared" si="98"/>
        <v>0</v>
      </c>
    </row>
    <row r="685" spans="1:49" ht="15">
      <c r="A685" s="65"/>
      <c r="B685" s="14"/>
      <c r="C685" s="18" t="s">
        <v>145</v>
      </c>
      <c r="D685" s="272" t="str">
        <f t="shared" si="82"/>
        <v/>
      </c>
      <c r="E685" s="273"/>
      <c r="F685" s="273"/>
      <c r="G685" s="273"/>
      <c r="H685" s="273"/>
      <c r="I685" s="273"/>
      <c r="J685" s="273"/>
      <c r="K685" s="273"/>
      <c r="L685" s="273"/>
      <c r="M685" s="273"/>
      <c r="N685" s="273"/>
      <c r="O685" s="273"/>
      <c r="P685" s="274"/>
      <c r="Q685" s="160"/>
      <c r="R685" s="160"/>
      <c r="S685" s="160"/>
      <c r="T685" s="160"/>
      <c r="U685" s="160"/>
      <c r="V685" s="160"/>
      <c r="W685" s="160"/>
      <c r="X685" s="160"/>
      <c r="Y685" s="160"/>
      <c r="Z685" s="160"/>
      <c r="AA685" s="160"/>
      <c r="AB685" s="160"/>
      <c r="AC685" s="160"/>
      <c r="AD685" s="160"/>
      <c r="AH685" s="181">
        <f t="shared" si="83"/>
        <v>0</v>
      </c>
      <c r="AI685">
        <f t="shared" si="84"/>
        <v>0</v>
      </c>
      <c r="AJ685">
        <f t="shared" si="85"/>
        <v>0</v>
      </c>
      <c r="AK685">
        <f t="shared" si="86"/>
        <v>0</v>
      </c>
      <c r="AL685" s="181">
        <f t="shared" si="87"/>
        <v>0</v>
      </c>
      <c r="AM685">
        <f t="shared" si="88"/>
        <v>0</v>
      </c>
      <c r="AN685">
        <f t="shared" si="89"/>
        <v>0</v>
      </c>
      <c r="AO685">
        <f t="shared" si="90"/>
        <v>0</v>
      </c>
      <c r="AP685" s="181">
        <f t="shared" si="91"/>
        <v>0</v>
      </c>
      <c r="AQ685">
        <f t="shared" si="92"/>
        <v>0</v>
      </c>
      <c r="AR685">
        <f t="shared" si="93"/>
        <v>0</v>
      </c>
      <c r="AS685">
        <f t="shared" si="94"/>
        <v>0</v>
      </c>
      <c r="AT685" s="181">
        <f t="shared" si="95"/>
        <v>0</v>
      </c>
      <c r="AU685">
        <f t="shared" si="96"/>
        <v>0</v>
      </c>
      <c r="AV685">
        <f t="shared" si="97"/>
        <v>0</v>
      </c>
      <c r="AW685">
        <f t="shared" si="98"/>
        <v>0</v>
      </c>
    </row>
    <row r="686" spans="1:49" ht="15">
      <c r="A686" s="65"/>
      <c r="B686" s="14"/>
      <c r="C686" s="18" t="s">
        <v>146</v>
      </c>
      <c r="D686" s="272" t="str">
        <f t="shared" si="82"/>
        <v/>
      </c>
      <c r="E686" s="273"/>
      <c r="F686" s="273"/>
      <c r="G686" s="273"/>
      <c r="H686" s="273"/>
      <c r="I686" s="273"/>
      <c r="J686" s="273"/>
      <c r="K686" s="273"/>
      <c r="L686" s="273"/>
      <c r="M686" s="273"/>
      <c r="N686" s="273"/>
      <c r="O686" s="273"/>
      <c r="P686" s="274"/>
      <c r="Q686" s="160"/>
      <c r="R686" s="160"/>
      <c r="S686" s="160"/>
      <c r="T686" s="160"/>
      <c r="U686" s="160"/>
      <c r="V686" s="160"/>
      <c r="W686" s="160"/>
      <c r="X686" s="160"/>
      <c r="Y686" s="160"/>
      <c r="Z686" s="160"/>
      <c r="AA686" s="160"/>
      <c r="AB686" s="160"/>
      <c r="AC686" s="160"/>
      <c r="AD686" s="160"/>
      <c r="AH686" s="181">
        <f t="shared" si="83"/>
        <v>0</v>
      </c>
      <c r="AI686">
        <f t="shared" si="84"/>
        <v>0</v>
      </c>
      <c r="AJ686">
        <f t="shared" si="85"/>
        <v>0</v>
      </c>
      <c r="AK686">
        <f t="shared" si="86"/>
        <v>0</v>
      </c>
      <c r="AL686" s="181">
        <f t="shared" si="87"/>
        <v>0</v>
      </c>
      <c r="AM686">
        <f t="shared" si="88"/>
        <v>0</v>
      </c>
      <c r="AN686">
        <f t="shared" si="89"/>
        <v>0</v>
      </c>
      <c r="AO686">
        <f t="shared" si="90"/>
        <v>0</v>
      </c>
      <c r="AP686" s="181">
        <f t="shared" si="91"/>
        <v>0</v>
      </c>
      <c r="AQ686">
        <f t="shared" si="92"/>
        <v>0</v>
      </c>
      <c r="AR686">
        <f t="shared" si="93"/>
        <v>0</v>
      </c>
      <c r="AS686">
        <f t="shared" si="94"/>
        <v>0</v>
      </c>
      <c r="AT686" s="181">
        <f t="shared" si="95"/>
        <v>0</v>
      </c>
      <c r="AU686">
        <f t="shared" si="96"/>
        <v>0</v>
      </c>
      <c r="AV686">
        <f t="shared" si="97"/>
        <v>0</v>
      </c>
      <c r="AW686">
        <f t="shared" si="98"/>
        <v>0</v>
      </c>
    </row>
    <row r="687" spans="1:49" ht="15">
      <c r="A687" s="65"/>
      <c r="B687" s="14"/>
      <c r="C687" s="18" t="s">
        <v>147</v>
      </c>
      <c r="D687" s="272" t="str">
        <f t="shared" ref="D687:D710" si="99">IF($D128="","",$D128)</f>
        <v/>
      </c>
      <c r="E687" s="273"/>
      <c r="F687" s="273"/>
      <c r="G687" s="273"/>
      <c r="H687" s="273"/>
      <c r="I687" s="273"/>
      <c r="J687" s="273"/>
      <c r="K687" s="273"/>
      <c r="L687" s="273"/>
      <c r="M687" s="273"/>
      <c r="N687" s="273"/>
      <c r="O687" s="273"/>
      <c r="P687" s="274"/>
      <c r="Q687" s="160"/>
      <c r="R687" s="160"/>
      <c r="S687" s="160"/>
      <c r="T687" s="160"/>
      <c r="U687" s="160"/>
      <c r="V687" s="160"/>
      <c r="W687" s="160"/>
      <c r="X687" s="160"/>
      <c r="Y687" s="160"/>
      <c r="Z687" s="160"/>
      <c r="AA687" s="160"/>
      <c r="AB687" s="160"/>
      <c r="AC687" s="160"/>
      <c r="AD687" s="160"/>
      <c r="AH687" s="181">
        <f t="shared" si="83"/>
        <v>0</v>
      </c>
      <c r="AI687">
        <f t="shared" si="84"/>
        <v>0</v>
      </c>
      <c r="AJ687">
        <f t="shared" si="85"/>
        <v>0</v>
      </c>
      <c r="AK687">
        <f t="shared" si="86"/>
        <v>0</v>
      </c>
      <c r="AL687" s="181">
        <f t="shared" si="87"/>
        <v>0</v>
      </c>
      <c r="AM687">
        <f t="shared" si="88"/>
        <v>0</v>
      </c>
      <c r="AN687">
        <f t="shared" si="89"/>
        <v>0</v>
      </c>
      <c r="AO687">
        <f t="shared" si="90"/>
        <v>0</v>
      </c>
      <c r="AP687" s="181">
        <f t="shared" si="91"/>
        <v>0</v>
      </c>
      <c r="AQ687">
        <f t="shared" si="92"/>
        <v>0</v>
      </c>
      <c r="AR687">
        <f t="shared" si="93"/>
        <v>0</v>
      </c>
      <c r="AS687">
        <f t="shared" si="94"/>
        <v>0</v>
      </c>
      <c r="AT687" s="181">
        <f t="shared" si="95"/>
        <v>0</v>
      </c>
      <c r="AU687">
        <f t="shared" si="96"/>
        <v>0</v>
      </c>
      <c r="AV687">
        <f t="shared" si="97"/>
        <v>0</v>
      </c>
      <c r="AW687">
        <f t="shared" si="98"/>
        <v>0</v>
      </c>
    </row>
    <row r="688" spans="1:49" ht="15">
      <c r="A688" s="65"/>
      <c r="B688" s="14"/>
      <c r="C688" s="18" t="s">
        <v>148</v>
      </c>
      <c r="D688" s="272" t="str">
        <f t="shared" si="99"/>
        <v/>
      </c>
      <c r="E688" s="273"/>
      <c r="F688" s="273"/>
      <c r="G688" s="273"/>
      <c r="H688" s="273"/>
      <c r="I688" s="273"/>
      <c r="J688" s="273"/>
      <c r="K688" s="273"/>
      <c r="L688" s="273"/>
      <c r="M688" s="273"/>
      <c r="N688" s="273"/>
      <c r="O688" s="273"/>
      <c r="P688" s="274"/>
      <c r="Q688" s="160"/>
      <c r="R688" s="160"/>
      <c r="S688" s="160"/>
      <c r="T688" s="160"/>
      <c r="U688" s="160"/>
      <c r="V688" s="160"/>
      <c r="W688" s="160"/>
      <c r="X688" s="160"/>
      <c r="Y688" s="160"/>
      <c r="Z688" s="160"/>
      <c r="AA688" s="160"/>
      <c r="AB688" s="160"/>
      <c r="AC688" s="160"/>
      <c r="AD688" s="160"/>
      <c r="AH688" s="181">
        <f t="shared" si="83"/>
        <v>0</v>
      </c>
      <c r="AI688">
        <f t="shared" si="84"/>
        <v>0</v>
      </c>
      <c r="AJ688">
        <f t="shared" si="85"/>
        <v>0</v>
      </c>
      <c r="AK688">
        <f t="shared" si="86"/>
        <v>0</v>
      </c>
      <c r="AL688" s="181">
        <f t="shared" si="87"/>
        <v>0</v>
      </c>
      <c r="AM688">
        <f t="shared" si="88"/>
        <v>0</v>
      </c>
      <c r="AN688">
        <f t="shared" si="89"/>
        <v>0</v>
      </c>
      <c r="AO688">
        <f t="shared" si="90"/>
        <v>0</v>
      </c>
      <c r="AP688" s="181">
        <f t="shared" si="91"/>
        <v>0</v>
      </c>
      <c r="AQ688">
        <f t="shared" si="92"/>
        <v>0</v>
      </c>
      <c r="AR688">
        <f t="shared" si="93"/>
        <v>0</v>
      </c>
      <c r="AS688">
        <f t="shared" si="94"/>
        <v>0</v>
      </c>
      <c r="AT688" s="181">
        <f t="shared" si="95"/>
        <v>0</v>
      </c>
      <c r="AU688">
        <f t="shared" si="96"/>
        <v>0</v>
      </c>
      <c r="AV688">
        <f t="shared" si="97"/>
        <v>0</v>
      </c>
      <c r="AW688">
        <f t="shared" si="98"/>
        <v>0</v>
      </c>
    </row>
    <row r="689" spans="1:49" ht="15">
      <c r="A689" s="65"/>
      <c r="B689" s="14"/>
      <c r="C689" s="18" t="s">
        <v>149</v>
      </c>
      <c r="D689" s="272" t="str">
        <f t="shared" si="99"/>
        <v/>
      </c>
      <c r="E689" s="273"/>
      <c r="F689" s="273"/>
      <c r="G689" s="273"/>
      <c r="H689" s="273"/>
      <c r="I689" s="273"/>
      <c r="J689" s="273"/>
      <c r="K689" s="273"/>
      <c r="L689" s="273"/>
      <c r="M689" s="273"/>
      <c r="N689" s="273"/>
      <c r="O689" s="273"/>
      <c r="P689" s="274"/>
      <c r="Q689" s="160"/>
      <c r="R689" s="160"/>
      <c r="S689" s="160"/>
      <c r="T689" s="160"/>
      <c r="U689" s="160"/>
      <c r="V689" s="160"/>
      <c r="W689" s="160"/>
      <c r="X689" s="160"/>
      <c r="Y689" s="160"/>
      <c r="Z689" s="160"/>
      <c r="AA689" s="160"/>
      <c r="AB689" s="160"/>
      <c r="AC689" s="160"/>
      <c r="AD689" s="160"/>
      <c r="AH689" s="181">
        <f t="shared" si="83"/>
        <v>0</v>
      </c>
      <c r="AI689">
        <f t="shared" si="84"/>
        <v>0</v>
      </c>
      <c r="AJ689">
        <f t="shared" si="85"/>
        <v>0</v>
      </c>
      <c r="AK689">
        <f t="shared" si="86"/>
        <v>0</v>
      </c>
      <c r="AL689" s="181">
        <f t="shared" si="87"/>
        <v>0</v>
      </c>
      <c r="AM689">
        <f t="shared" si="88"/>
        <v>0</v>
      </c>
      <c r="AN689">
        <f t="shared" si="89"/>
        <v>0</v>
      </c>
      <c r="AO689">
        <f t="shared" si="90"/>
        <v>0</v>
      </c>
      <c r="AP689" s="181">
        <f t="shared" si="91"/>
        <v>0</v>
      </c>
      <c r="AQ689">
        <f t="shared" si="92"/>
        <v>0</v>
      </c>
      <c r="AR689">
        <f t="shared" si="93"/>
        <v>0</v>
      </c>
      <c r="AS689">
        <f t="shared" si="94"/>
        <v>0</v>
      </c>
      <c r="AT689" s="181">
        <f t="shared" si="95"/>
        <v>0</v>
      </c>
      <c r="AU689">
        <f t="shared" si="96"/>
        <v>0</v>
      </c>
      <c r="AV689">
        <f t="shared" si="97"/>
        <v>0</v>
      </c>
      <c r="AW689">
        <f t="shared" si="98"/>
        <v>0</v>
      </c>
    </row>
    <row r="690" spans="1:49" ht="15">
      <c r="A690" s="65"/>
      <c r="B690" s="14"/>
      <c r="C690" s="17" t="s">
        <v>150</v>
      </c>
      <c r="D690" s="272" t="str">
        <f t="shared" si="99"/>
        <v/>
      </c>
      <c r="E690" s="273"/>
      <c r="F690" s="273"/>
      <c r="G690" s="273"/>
      <c r="H690" s="273"/>
      <c r="I690" s="273"/>
      <c r="J690" s="273"/>
      <c r="K690" s="273"/>
      <c r="L690" s="273"/>
      <c r="M690" s="273"/>
      <c r="N690" s="273"/>
      <c r="O690" s="273"/>
      <c r="P690" s="274"/>
      <c r="Q690" s="160"/>
      <c r="R690" s="160"/>
      <c r="S690" s="160"/>
      <c r="T690" s="160"/>
      <c r="U690" s="160"/>
      <c r="V690" s="160"/>
      <c r="W690" s="160"/>
      <c r="X690" s="160"/>
      <c r="Y690" s="160"/>
      <c r="Z690" s="160"/>
      <c r="AA690" s="160"/>
      <c r="AB690" s="160"/>
      <c r="AC690" s="160"/>
      <c r="AD690" s="160"/>
      <c r="AH690" s="181">
        <f t="shared" si="83"/>
        <v>0</v>
      </c>
      <c r="AI690">
        <f t="shared" si="84"/>
        <v>0</v>
      </c>
      <c r="AJ690">
        <f t="shared" si="85"/>
        <v>0</v>
      </c>
      <c r="AK690">
        <f t="shared" si="86"/>
        <v>0</v>
      </c>
      <c r="AL690" s="181">
        <f t="shared" si="87"/>
        <v>0</v>
      </c>
      <c r="AM690">
        <f t="shared" si="88"/>
        <v>0</v>
      </c>
      <c r="AN690">
        <f t="shared" si="89"/>
        <v>0</v>
      </c>
      <c r="AO690">
        <f t="shared" si="90"/>
        <v>0</v>
      </c>
      <c r="AP690" s="181">
        <f t="shared" si="91"/>
        <v>0</v>
      </c>
      <c r="AQ690">
        <f t="shared" si="92"/>
        <v>0</v>
      </c>
      <c r="AR690">
        <f t="shared" si="93"/>
        <v>0</v>
      </c>
      <c r="AS690">
        <f t="shared" si="94"/>
        <v>0</v>
      </c>
      <c r="AT690" s="181">
        <f t="shared" si="95"/>
        <v>0</v>
      </c>
      <c r="AU690">
        <f t="shared" si="96"/>
        <v>0</v>
      </c>
      <c r="AV690">
        <f t="shared" si="97"/>
        <v>0</v>
      </c>
      <c r="AW690">
        <f t="shared" si="98"/>
        <v>0</v>
      </c>
    </row>
    <row r="691" spans="1:49" ht="15">
      <c r="A691" s="65"/>
      <c r="B691" s="14"/>
      <c r="C691" s="17" t="s">
        <v>151</v>
      </c>
      <c r="D691" s="272" t="str">
        <f t="shared" si="99"/>
        <v/>
      </c>
      <c r="E691" s="273"/>
      <c r="F691" s="273"/>
      <c r="G691" s="273"/>
      <c r="H691" s="273"/>
      <c r="I691" s="273"/>
      <c r="J691" s="273"/>
      <c r="K691" s="273"/>
      <c r="L691" s="273"/>
      <c r="M691" s="273"/>
      <c r="N691" s="273"/>
      <c r="O691" s="273"/>
      <c r="P691" s="274"/>
      <c r="Q691" s="160"/>
      <c r="R691" s="160"/>
      <c r="S691" s="160"/>
      <c r="T691" s="160"/>
      <c r="U691" s="160"/>
      <c r="V691" s="160"/>
      <c r="W691" s="160"/>
      <c r="X691" s="160"/>
      <c r="Y691" s="160"/>
      <c r="Z691" s="160"/>
      <c r="AA691" s="160"/>
      <c r="AB691" s="160"/>
      <c r="AC691" s="160"/>
      <c r="AD691" s="160"/>
      <c r="AH691" s="181">
        <f t="shared" si="83"/>
        <v>0</v>
      </c>
      <c r="AI691">
        <f t="shared" si="84"/>
        <v>0</v>
      </c>
      <c r="AJ691">
        <f t="shared" si="85"/>
        <v>0</v>
      </c>
      <c r="AK691">
        <f t="shared" si="86"/>
        <v>0</v>
      </c>
      <c r="AL691" s="181">
        <f t="shared" si="87"/>
        <v>0</v>
      </c>
      <c r="AM691">
        <f t="shared" si="88"/>
        <v>0</v>
      </c>
      <c r="AN691">
        <f t="shared" si="89"/>
        <v>0</v>
      </c>
      <c r="AO691">
        <f t="shared" si="90"/>
        <v>0</v>
      </c>
      <c r="AP691" s="181">
        <f t="shared" si="91"/>
        <v>0</v>
      </c>
      <c r="AQ691">
        <f t="shared" si="92"/>
        <v>0</v>
      </c>
      <c r="AR691">
        <f t="shared" si="93"/>
        <v>0</v>
      </c>
      <c r="AS691">
        <f t="shared" si="94"/>
        <v>0</v>
      </c>
      <c r="AT691" s="181">
        <f t="shared" si="95"/>
        <v>0</v>
      </c>
      <c r="AU691">
        <f t="shared" si="96"/>
        <v>0</v>
      </c>
      <c r="AV691">
        <f t="shared" si="97"/>
        <v>0</v>
      </c>
      <c r="AW691">
        <f t="shared" si="98"/>
        <v>0</v>
      </c>
    </row>
    <row r="692" spans="1:49" ht="15">
      <c r="A692" s="65"/>
      <c r="B692" s="14"/>
      <c r="C692" s="17" t="s">
        <v>152</v>
      </c>
      <c r="D692" s="272" t="str">
        <f t="shared" si="99"/>
        <v/>
      </c>
      <c r="E692" s="273"/>
      <c r="F692" s="273"/>
      <c r="G692" s="273"/>
      <c r="H692" s="273"/>
      <c r="I692" s="273"/>
      <c r="J692" s="273"/>
      <c r="K692" s="273"/>
      <c r="L692" s="273"/>
      <c r="M692" s="273"/>
      <c r="N692" s="273"/>
      <c r="O692" s="273"/>
      <c r="P692" s="274"/>
      <c r="Q692" s="160"/>
      <c r="R692" s="160"/>
      <c r="S692" s="160"/>
      <c r="T692" s="160"/>
      <c r="U692" s="160"/>
      <c r="V692" s="160"/>
      <c r="W692" s="160"/>
      <c r="X692" s="160"/>
      <c r="Y692" s="160"/>
      <c r="Z692" s="160"/>
      <c r="AA692" s="160"/>
      <c r="AB692" s="160"/>
      <c r="AC692" s="160"/>
      <c r="AD692" s="160"/>
      <c r="AH692" s="181">
        <f t="shared" si="83"/>
        <v>0</v>
      </c>
      <c r="AI692">
        <f t="shared" si="84"/>
        <v>0</v>
      </c>
      <c r="AJ692">
        <f t="shared" si="85"/>
        <v>0</v>
      </c>
      <c r="AK692">
        <f t="shared" si="86"/>
        <v>0</v>
      </c>
      <c r="AL692" s="181">
        <f t="shared" si="87"/>
        <v>0</v>
      </c>
      <c r="AM692">
        <f t="shared" si="88"/>
        <v>0</v>
      </c>
      <c r="AN692">
        <f t="shared" si="89"/>
        <v>0</v>
      </c>
      <c r="AO692">
        <f t="shared" si="90"/>
        <v>0</v>
      </c>
      <c r="AP692" s="181">
        <f t="shared" si="91"/>
        <v>0</v>
      </c>
      <c r="AQ692">
        <f t="shared" si="92"/>
        <v>0</v>
      </c>
      <c r="AR692">
        <f t="shared" si="93"/>
        <v>0</v>
      </c>
      <c r="AS692">
        <f t="shared" si="94"/>
        <v>0</v>
      </c>
      <c r="AT692" s="181">
        <f t="shared" si="95"/>
        <v>0</v>
      </c>
      <c r="AU692">
        <f t="shared" si="96"/>
        <v>0</v>
      </c>
      <c r="AV692">
        <f t="shared" si="97"/>
        <v>0</v>
      </c>
      <c r="AW692">
        <f t="shared" si="98"/>
        <v>0</v>
      </c>
    </row>
    <row r="693" spans="1:49" ht="15">
      <c r="A693" s="65"/>
      <c r="B693" s="14"/>
      <c r="C693" s="17" t="s">
        <v>153</v>
      </c>
      <c r="D693" s="272" t="str">
        <f t="shared" si="99"/>
        <v/>
      </c>
      <c r="E693" s="273"/>
      <c r="F693" s="273"/>
      <c r="G693" s="273"/>
      <c r="H693" s="273"/>
      <c r="I693" s="273"/>
      <c r="J693" s="273"/>
      <c r="K693" s="273"/>
      <c r="L693" s="273"/>
      <c r="M693" s="273"/>
      <c r="N693" s="273"/>
      <c r="O693" s="273"/>
      <c r="P693" s="274"/>
      <c r="Q693" s="160"/>
      <c r="R693" s="160"/>
      <c r="S693" s="160"/>
      <c r="T693" s="160"/>
      <c r="U693" s="160"/>
      <c r="V693" s="160"/>
      <c r="W693" s="160"/>
      <c r="X693" s="160"/>
      <c r="Y693" s="160"/>
      <c r="Z693" s="160"/>
      <c r="AA693" s="160"/>
      <c r="AB693" s="160"/>
      <c r="AC693" s="160"/>
      <c r="AD693" s="160"/>
      <c r="AH693" s="181">
        <f t="shared" si="83"/>
        <v>0</v>
      </c>
      <c r="AI693">
        <f t="shared" si="84"/>
        <v>0</v>
      </c>
      <c r="AJ693">
        <f t="shared" si="85"/>
        <v>0</v>
      </c>
      <c r="AK693">
        <f t="shared" si="86"/>
        <v>0</v>
      </c>
      <c r="AL693" s="181">
        <f t="shared" si="87"/>
        <v>0</v>
      </c>
      <c r="AM693">
        <f t="shared" si="88"/>
        <v>0</v>
      </c>
      <c r="AN693">
        <f t="shared" si="89"/>
        <v>0</v>
      </c>
      <c r="AO693">
        <f t="shared" si="90"/>
        <v>0</v>
      </c>
      <c r="AP693" s="181">
        <f t="shared" si="91"/>
        <v>0</v>
      </c>
      <c r="AQ693">
        <f t="shared" si="92"/>
        <v>0</v>
      </c>
      <c r="AR693">
        <f t="shared" si="93"/>
        <v>0</v>
      </c>
      <c r="AS693">
        <f t="shared" si="94"/>
        <v>0</v>
      </c>
      <c r="AT693" s="181">
        <f t="shared" si="95"/>
        <v>0</v>
      </c>
      <c r="AU693">
        <f t="shared" si="96"/>
        <v>0</v>
      </c>
      <c r="AV693">
        <f t="shared" si="97"/>
        <v>0</v>
      </c>
      <c r="AW693">
        <f t="shared" si="98"/>
        <v>0</v>
      </c>
    </row>
    <row r="694" spans="1:49" ht="15">
      <c r="A694" s="65"/>
      <c r="B694" s="14"/>
      <c r="C694" s="17" t="s">
        <v>154</v>
      </c>
      <c r="D694" s="272" t="str">
        <f t="shared" si="99"/>
        <v/>
      </c>
      <c r="E694" s="273"/>
      <c r="F694" s="273"/>
      <c r="G694" s="273"/>
      <c r="H694" s="273"/>
      <c r="I694" s="273"/>
      <c r="J694" s="273"/>
      <c r="K694" s="273"/>
      <c r="L694" s="273"/>
      <c r="M694" s="273"/>
      <c r="N694" s="273"/>
      <c r="O694" s="273"/>
      <c r="P694" s="274"/>
      <c r="Q694" s="160"/>
      <c r="R694" s="160"/>
      <c r="S694" s="160"/>
      <c r="T694" s="160"/>
      <c r="U694" s="160"/>
      <c r="V694" s="160"/>
      <c r="W694" s="160"/>
      <c r="X694" s="160"/>
      <c r="Y694" s="160"/>
      <c r="Z694" s="160"/>
      <c r="AA694" s="160"/>
      <c r="AB694" s="160"/>
      <c r="AC694" s="160"/>
      <c r="AD694" s="160"/>
      <c r="AH694" s="181">
        <f t="shared" si="83"/>
        <v>0</v>
      </c>
      <c r="AI694">
        <f t="shared" si="84"/>
        <v>0</v>
      </c>
      <c r="AJ694">
        <f t="shared" si="85"/>
        <v>0</v>
      </c>
      <c r="AK694">
        <f t="shared" si="86"/>
        <v>0</v>
      </c>
      <c r="AL694" s="181">
        <f t="shared" si="87"/>
        <v>0</v>
      </c>
      <c r="AM694">
        <f t="shared" si="88"/>
        <v>0</v>
      </c>
      <c r="AN694">
        <f t="shared" si="89"/>
        <v>0</v>
      </c>
      <c r="AO694">
        <f t="shared" si="90"/>
        <v>0</v>
      </c>
      <c r="AP694" s="181">
        <f t="shared" si="91"/>
        <v>0</v>
      </c>
      <c r="AQ694">
        <f t="shared" si="92"/>
        <v>0</v>
      </c>
      <c r="AR694">
        <f t="shared" si="93"/>
        <v>0</v>
      </c>
      <c r="AS694">
        <f t="shared" si="94"/>
        <v>0</v>
      </c>
      <c r="AT694" s="181">
        <f t="shared" si="95"/>
        <v>0</v>
      </c>
      <c r="AU694">
        <f t="shared" si="96"/>
        <v>0</v>
      </c>
      <c r="AV694">
        <f t="shared" si="97"/>
        <v>0</v>
      </c>
      <c r="AW694">
        <f t="shared" si="98"/>
        <v>0</v>
      </c>
    </row>
    <row r="695" spans="1:49" ht="15">
      <c r="A695" s="65"/>
      <c r="B695" s="14"/>
      <c r="C695" s="17" t="s">
        <v>155</v>
      </c>
      <c r="D695" s="272" t="str">
        <f t="shared" si="99"/>
        <v/>
      </c>
      <c r="E695" s="273"/>
      <c r="F695" s="273"/>
      <c r="G695" s="273"/>
      <c r="H695" s="273"/>
      <c r="I695" s="273"/>
      <c r="J695" s="273"/>
      <c r="K695" s="273"/>
      <c r="L695" s="273"/>
      <c r="M695" s="273"/>
      <c r="N695" s="273"/>
      <c r="O695" s="273"/>
      <c r="P695" s="274"/>
      <c r="Q695" s="160"/>
      <c r="R695" s="160"/>
      <c r="S695" s="160"/>
      <c r="T695" s="160"/>
      <c r="U695" s="160"/>
      <c r="V695" s="160"/>
      <c r="W695" s="160"/>
      <c r="X695" s="160"/>
      <c r="Y695" s="160"/>
      <c r="Z695" s="160"/>
      <c r="AA695" s="160"/>
      <c r="AB695" s="160"/>
      <c r="AC695" s="160"/>
      <c r="AD695" s="160"/>
      <c r="AH695" s="181">
        <f t="shared" si="83"/>
        <v>0</v>
      </c>
      <c r="AI695">
        <f t="shared" si="84"/>
        <v>0</v>
      </c>
      <c r="AJ695">
        <f t="shared" si="85"/>
        <v>0</v>
      </c>
      <c r="AK695">
        <f t="shared" si="86"/>
        <v>0</v>
      </c>
      <c r="AL695" s="181">
        <f t="shared" si="87"/>
        <v>0</v>
      </c>
      <c r="AM695">
        <f t="shared" si="88"/>
        <v>0</v>
      </c>
      <c r="AN695">
        <f t="shared" si="89"/>
        <v>0</v>
      </c>
      <c r="AO695">
        <f t="shared" si="90"/>
        <v>0</v>
      </c>
      <c r="AP695" s="181">
        <f t="shared" si="91"/>
        <v>0</v>
      </c>
      <c r="AQ695">
        <f t="shared" si="92"/>
        <v>0</v>
      </c>
      <c r="AR695">
        <f t="shared" si="93"/>
        <v>0</v>
      </c>
      <c r="AS695">
        <f t="shared" si="94"/>
        <v>0</v>
      </c>
      <c r="AT695" s="181">
        <f t="shared" si="95"/>
        <v>0</v>
      </c>
      <c r="AU695">
        <f t="shared" si="96"/>
        <v>0</v>
      </c>
      <c r="AV695">
        <f t="shared" si="97"/>
        <v>0</v>
      </c>
      <c r="AW695">
        <f t="shared" si="98"/>
        <v>0</v>
      </c>
    </row>
    <row r="696" spans="1:49" ht="15">
      <c r="A696" s="65"/>
      <c r="B696" s="14"/>
      <c r="C696" s="17" t="s">
        <v>156</v>
      </c>
      <c r="D696" s="272" t="str">
        <f t="shared" si="99"/>
        <v/>
      </c>
      <c r="E696" s="273"/>
      <c r="F696" s="273"/>
      <c r="G696" s="273"/>
      <c r="H696" s="273"/>
      <c r="I696" s="273"/>
      <c r="J696" s="273"/>
      <c r="K696" s="273"/>
      <c r="L696" s="273"/>
      <c r="M696" s="273"/>
      <c r="N696" s="273"/>
      <c r="O696" s="273"/>
      <c r="P696" s="274"/>
      <c r="Q696" s="160"/>
      <c r="R696" s="160"/>
      <c r="S696" s="160"/>
      <c r="T696" s="160"/>
      <c r="U696" s="160"/>
      <c r="V696" s="160"/>
      <c r="W696" s="160"/>
      <c r="X696" s="160"/>
      <c r="Y696" s="160"/>
      <c r="Z696" s="160"/>
      <c r="AA696" s="160"/>
      <c r="AB696" s="160"/>
      <c r="AC696" s="160"/>
      <c r="AD696" s="160"/>
      <c r="AH696" s="181">
        <f t="shared" si="83"/>
        <v>0</v>
      </c>
      <c r="AI696">
        <f t="shared" si="84"/>
        <v>0</v>
      </c>
      <c r="AJ696">
        <f t="shared" si="85"/>
        <v>0</v>
      </c>
      <c r="AK696">
        <f t="shared" si="86"/>
        <v>0</v>
      </c>
      <c r="AL696" s="181">
        <f t="shared" si="87"/>
        <v>0</v>
      </c>
      <c r="AM696">
        <f t="shared" si="88"/>
        <v>0</v>
      </c>
      <c r="AN696">
        <f t="shared" si="89"/>
        <v>0</v>
      </c>
      <c r="AO696">
        <f t="shared" si="90"/>
        <v>0</v>
      </c>
      <c r="AP696" s="181">
        <f t="shared" si="91"/>
        <v>0</v>
      </c>
      <c r="AQ696">
        <f t="shared" si="92"/>
        <v>0</v>
      </c>
      <c r="AR696">
        <f t="shared" si="93"/>
        <v>0</v>
      </c>
      <c r="AS696">
        <f t="shared" si="94"/>
        <v>0</v>
      </c>
      <c r="AT696" s="181">
        <f t="shared" si="95"/>
        <v>0</v>
      </c>
      <c r="AU696">
        <f t="shared" si="96"/>
        <v>0</v>
      </c>
      <c r="AV696">
        <f t="shared" si="97"/>
        <v>0</v>
      </c>
      <c r="AW696">
        <f t="shared" si="98"/>
        <v>0</v>
      </c>
    </row>
    <row r="697" spans="1:49" ht="15">
      <c r="A697" s="65"/>
      <c r="B697" s="14"/>
      <c r="C697" s="17" t="s">
        <v>157</v>
      </c>
      <c r="D697" s="272" t="str">
        <f t="shared" si="99"/>
        <v/>
      </c>
      <c r="E697" s="273"/>
      <c r="F697" s="273"/>
      <c r="G697" s="273"/>
      <c r="H697" s="273"/>
      <c r="I697" s="273"/>
      <c r="J697" s="273"/>
      <c r="K697" s="273"/>
      <c r="L697" s="273"/>
      <c r="M697" s="273"/>
      <c r="N697" s="273"/>
      <c r="O697" s="273"/>
      <c r="P697" s="274"/>
      <c r="Q697" s="160"/>
      <c r="R697" s="160"/>
      <c r="S697" s="160"/>
      <c r="T697" s="160"/>
      <c r="U697" s="160"/>
      <c r="V697" s="160"/>
      <c r="W697" s="160"/>
      <c r="X697" s="160"/>
      <c r="Y697" s="160"/>
      <c r="Z697" s="160"/>
      <c r="AA697" s="160"/>
      <c r="AB697" s="160"/>
      <c r="AC697" s="160"/>
      <c r="AD697" s="160"/>
      <c r="AH697" s="181">
        <f t="shared" si="83"/>
        <v>0</v>
      </c>
      <c r="AI697">
        <f t="shared" si="84"/>
        <v>0</v>
      </c>
      <c r="AJ697">
        <f t="shared" si="85"/>
        <v>0</v>
      </c>
      <c r="AK697">
        <f t="shared" si="86"/>
        <v>0</v>
      </c>
      <c r="AL697" s="181">
        <f t="shared" si="87"/>
        <v>0</v>
      </c>
      <c r="AM697">
        <f t="shared" si="88"/>
        <v>0</v>
      </c>
      <c r="AN697">
        <f t="shared" si="89"/>
        <v>0</v>
      </c>
      <c r="AO697">
        <f t="shared" si="90"/>
        <v>0</v>
      </c>
      <c r="AP697" s="181">
        <f t="shared" si="91"/>
        <v>0</v>
      </c>
      <c r="AQ697">
        <f t="shared" si="92"/>
        <v>0</v>
      </c>
      <c r="AR697">
        <f t="shared" si="93"/>
        <v>0</v>
      </c>
      <c r="AS697">
        <f t="shared" si="94"/>
        <v>0</v>
      </c>
      <c r="AT697" s="181">
        <f t="shared" si="95"/>
        <v>0</v>
      </c>
      <c r="AU697">
        <f t="shared" si="96"/>
        <v>0</v>
      </c>
      <c r="AV697">
        <f t="shared" si="97"/>
        <v>0</v>
      </c>
      <c r="AW697">
        <f t="shared" si="98"/>
        <v>0</v>
      </c>
    </row>
    <row r="698" spans="1:49" ht="15">
      <c r="A698" s="65"/>
      <c r="B698" s="14"/>
      <c r="C698" s="17" t="s">
        <v>158</v>
      </c>
      <c r="D698" s="272" t="str">
        <f t="shared" si="99"/>
        <v/>
      </c>
      <c r="E698" s="273"/>
      <c r="F698" s="273"/>
      <c r="G698" s="273"/>
      <c r="H698" s="273"/>
      <c r="I698" s="273"/>
      <c r="J698" s="273"/>
      <c r="K698" s="273"/>
      <c r="L698" s="273"/>
      <c r="M698" s="273"/>
      <c r="N698" s="273"/>
      <c r="O698" s="273"/>
      <c r="P698" s="274"/>
      <c r="Q698" s="160"/>
      <c r="R698" s="160"/>
      <c r="S698" s="160"/>
      <c r="T698" s="160"/>
      <c r="U698" s="160"/>
      <c r="V698" s="160"/>
      <c r="W698" s="160"/>
      <c r="X698" s="160"/>
      <c r="Y698" s="160"/>
      <c r="Z698" s="160"/>
      <c r="AA698" s="160"/>
      <c r="AB698" s="160"/>
      <c r="AC698" s="160"/>
      <c r="AD698" s="160"/>
      <c r="AH698" s="181">
        <f t="shared" si="83"/>
        <v>0</v>
      </c>
      <c r="AI698">
        <f t="shared" si="84"/>
        <v>0</v>
      </c>
      <c r="AJ698">
        <f t="shared" si="85"/>
        <v>0</v>
      </c>
      <c r="AK698">
        <f t="shared" si="86"/>
        <v>0</v>
      </c>
      <c r="AL698" s="181">
        <f t="shared" si="87"/>
        <v>0</v>
      </c>
      <c r="AM698">
        <f t="shared" si="88"/>
        <v>0</v>
      </c>
      <c r="AN698">
        <f t="shared" si="89"/>
        <v>0</v>
      </c>
      <c r="AO698">
        <f t="shared" si="90"/>
        <v>0</v>
      </c>
      <c r="AP698" s="181">
        <f t="shared" si="91"/>
        <v>0</v>
      </c>
      <c r="AQ698">
        <f t="shared" si="92"/>
        <v>0</v>
      </c>
      <c r="AR698">
        <f t="shared" si="93"/>
        <v>0</v>
      </c>
      <c r="AS698">
        <f t="shared" si="94"/>
        <v>0</v>
      </c>
      <c r="AT698" s="181">
        <f t="shared" si="95"/>
        <v>0</v>
      </c>
      <c r="AU698">
        <f t="shared" si="96"/>
        <v>0</v>
      </c>
      <c r="AV698">
        <f t="shared" si="97"/>
        <v>0</v>
      </c>
      <c r="AW698">
        <f t="shared" si="98"/>
        <v>0</v>
      </c>
    </row>
    <row r="699" spans="1:49" ht="15">
      <c r="A699" s="65"/>
      <c r="B699" s="14"/>
      <c r="C699" s="17" t="s">
        <v>159</v>
      </c>
      <c r="D699" s="272" t="str">
        <f t="shared" si="99"/>
        <v/>
      </c>
      <c r="E699" s="273"/>
      <c r="F699" s="273"/>
      <c r="G699" s="273"/>
      <c r="H699" s="273"/>
      <c r="I699" s="273"/>
      <c r="J699" s="273"/>
      <c r="K699" s="273"/>
      <c r="L699" s="273"/>
      <c r="M699" s="273"/>
      <c r="N699" s="273"/>
      <c r="O699" s="273"/>
      <c r="P699" s="274"/>
      <c r="Q699" s="160"/>
      <c r="R699" s="160"/>
      <c r="S699" s="160"/>
      <c r="T699" s="160"/>
      <c r="U699" s="160"/>
      <c r="V699" s="160"/>
      <c r="W699" s="160"/>
      <c r="X699" s="160"/>
      <c r="Y699" s="160"/>
      <c r="Z699" s="160"/>
      <c r="AA699" s="160"/>
      <c r="AB699" s="160"/>
      <c r="AC699" s="160"/>
      <c r="AD699" s="160"/>
      <c r="AH699" s="181">
        <f t="shared" si="83"/>
        <v>0</v>
      </c>
      <c r="AI699">
        <f t="shared" si="84"/>
        <v>0</v>
      </c>
      <c r="AJ699">
        <f t="shared" si="85"/>
        <v>0</v>
      </c>
      <c r="AK699">
        <f t="shared" si="86"/>
        <v>0</v>
      </c>
      <c r="AL699" s="181">
        <f t="shared" si="87"/>
        <v>0</v>
      </c>
      <c r="AM699">
        <f t="shared" si="88"/>
        <v>0</v>
      </c>
      <c r="AN699">
        <f t="shared" si="89"/>
        <v>0</v>
      </c>
      <c r="AO699">
        <f t="shared" si="90"/>
        <v>0</v>
      </c>
      <c r="AP699" s="181">
        <f t="shared" si="91"/>
        <v>0</v>
      </c>
      <c r="AQ699">
        <f t="shared" si="92"/>
        <v>0</v>
      </c>
      <c r="AR699">
        <f t="shared" si="93"/>
        <v>0</v>
      </c>
      <c r="AS699">
        <f t="shared" si="94"/>
        <v>0</v>
      </c>
      <c r="AT699" s="181">
        <f t="shared" si="95"/>
        <v>0</v>
      </c>
      <c r="AU699">
        <f t="shared" si="96"/>
        <v>0</v>
      </c>
      <c r="AV699">
        <f t="shared" si="97"/>
        <v>0</v>
      </c>
      <c r="AW699">
        <f t="shared" si="98"/>
        <v>0</v>
      </c>
    </row>
    <row r="700" spans="1:49" ht="15">
      <c r="A700" s="65"/>
      <c r="B700" s="14"/>
      <c r="C700" s="17" t="s">
        <v>160</v>
      </c>
      <c r="D700" s="272" t="str">
        <f t="shared" si="99"/>
        <v/>
      </c>
      <c r="E700" s="273"/>
      <c r="F700" s="273"/>
      <c r="G700" s="273"/>
      <c r="H700" s="273"/>
      <c r="I700" s="273"/>
      <c r="J700" s="273"/>
      <c r="K700" s="273"/>
      <c r="L700" s="273"/>
      <c r="M700" s="273"/>
      <c r="N700" s="273"/>
      <c r="O700" s="273"/>
      <c r="P700" s="274"/>
      <c r="Q700" s="160"/>
      <c r="R700" s="160"/>
      <c r="S700" s="160"/>
      <c r="T700" s="160"/>
      <c r="U700" s="160"/>
      <c r="V700" s="160"/>
      <c r="W700" s="160"/>
      <c r="X700" s="160"/>
      <c r="Y700" s="160"/>
      <c r="Z700" s="160"/>
      <c r="AA700" s="160"/>
      <c r="AB700" s="160"/>
      <c r="AC700" s="160"/>
      <c r="AD700" s="160"/>
      <c r="AH700" s="181">
        <f t="shared" si="83"/>
        <v>0</v>
      </c>
      <c r="AI700">
        <f t="shared" si="84"/>
        <v>0</v>
      </c>
      <c r="AJ700">
        <f t="shared" si="85"/>
        <v>0</v>
      </c>
      <c r="AK700">
        <f t="shared" si="86"/>
        <v>0</v>
      </c>
      <c r="AL700" s="181">
        <f t="shared" si="87"/>
        <v>0</v>
      </c>
      <c r="AM700">
        <f t="shared" si="88"/>
        <v>0</v>
      </c>
      <c r="AN700">
        <f t="shared" si="89"/>
        <v>0</v>
      </c>
      <c r="AO700">
        <f t="shared" si="90"/>
        <v>0</v>
      </c>
      <c r="AP700" s="181">
        <f t="shared" si="91"/>
        <v>0</v>
      </c>
      <c r="AQ700">
        <f t="shared" si="92"/>
        <v>0</v>
      </c>
      <c r="AR700">
        <f t="shared" si="93"/>
        <v>0</v>
      </c>
      <c r="AS700">
        <f t="shared" si="94"/>
        <v>0</v>
      </c>
      <c r="AT700" s="181">
        <f t="shared" si="95"/>
        <v>0</v>
      </c>
      <c r="AU700">
        <f t="shared" si="96"/>
        <v>0</v>
      </c>
      <c r="AV700">
        <f t="shared" si="97"/>
        <v>0</v>
      </c>
      <c r="AW700">
        <f t="shared" si="98"/>
        <v>0</v>
      </c>
    </row>
    <row r="701" spans="1:49" ht="15">
      <c r="A701" s="65"/>
      <c r="B701" s="14"/>
      <c r="C701" s="17" t="s">
        <v>161</v>
      </c>
      <c r="D701" s="272" t="str">
        <f t="shared" si="99"/>
        <v/>
      </c>
      <c r="E701" s="273"/>
      <c r="F701" s="273"/>
      <c r="G701" s="273"/>
      <c r="H701" s="273"/>
      <c r="I701" s="273"/>
      <c r="J701" s="273"/>
      <c r="K701" s="273"/>
      <c r="L701" s="273"/>
      <c r="M701" s="273"/>
      <c r="N701" s="273"/>
      <c r="O701" s="273"/>
      <c r="P701" s="274"/>
      <c r="Q701" s="160"/>
      <c r="R701" s="160"/>
      <c r="S701" s="160"/>
      <c r="T701" s="160"/>
      <c r="U701" s="160"/>
      <c r="V701" s="160"/>
      <c r="W701" s="160"/>
      <c r="X701" s="160"/>
      <c r="Y701" s="160"/>
      <c r="Z701" s="160"/>
      <c r="AA701" s="160"/>
      <c r="AB701" s="160"/>
      <c r="AC701" s="160"/>
      <c r="AD701" s="160"/>
      <c r="AH701" s="181">
        <f t="shared" si="83"/>
        <v>0</v>
      </c>
      <c r="AI701">
        <f t="shared" si="84"/>
        <v>0</v>
      </c>
      <c r="AJ701">
        <f t="shared" si="85"/>
        <v>0</v>
      </c>
      <c r="AK701">
        <f t="shared" si="86"/>
        <v>0</v>
      </c>
      <c r="AL701" s="181">
        <f t="shared" si="87"/>
        <v>0</v>
      </c>
      <c r="AM701">
        <f t="shared" si="88"/>
        <v>0</v>
      </c>
      <c r="AN701">
        <f t="shared" si="89"/>
        <v>0</v>
      </c>
      <c r="AO701">
        <f t="shared" si="90"/>
        <v>0</v>
      </c>
      <c r="AP701" s="181">
        <f t="shared" si="91"/>
        <v>0</v>
      </c>
      <c r="AQ701">
        <f t="shared" si="92"/>
        <v>0</v>
      </c>
      <c r="AR701">
        <f t="shared" si="93"/>
        <v>0</v>
      </c>
      <c r="AS701">
        <f t="shared" si="94"/>
        <v>0</v>
      </c>
      <c r="AT701" s="181">
        <f t="shared" si="95"/>
        <v>0</v>
      </c>
      <c r="AU701">
        <f t="shared" si="96"/>
        <v>0</v>
      </c>
      <c r="AV701">
        <f t="shared" si="97"/>
        <v>0</v>
      </c>
      <c r="AW701">
        <f t="shared" si="98"/>
        <v>0</v>
      </c>
    </row>
    <row r="702" spans="1:49" ht="15">
      <c r="A702" s="65"/>
      <c r="B702" s="14"/>
      <c r="C702" s="17" t="s">
        <v>162</v>
      </c>
      <c r="D702" s="272" t="str">
        <f t="shared" si="99"/>
        <v/>
      </c>
      <c r="E702" s="273"/>
      <c r="F702" s="273"/>
      <c r="G702" s="273"/>
      <c r="H702" s="273"/>
      <c r="I702" s="273"/>
      <c r="J702" s="273"/>
      <c r="K702" s="273"/>
      <c r="L702" s="273"/>
      <c r="M702" s="273"/>
      <c r="N702" s="273"/>
      <c r="O702" s="273"/>
      <c r="P702" s="274"/>
      <c r="Q702" s="160"/>
      <c r="R702" s="160"/>
      <c r="S702" s="160"/>
      <c r="T702" s="160"/>
      <c r="U702" s="160"/>
      <c r="V702" s="160"/>
      <c r="W702" s="160"/>
      <c r="X702" s="160"/>
      <c r="Y702" s="160"/>
      <c r="Z702" s="160"/>
      <c r="AA702" s="160"/>
      <c r="AB702" s="160"/>
      <c r="AC702" s="160"/>
      <c r="AD702" s="160"/>
      <c r="AH702" s="181">
        <f t="shared" si="83"/>
        <v>0</v>
      </c>
      <c r="AI702">
        <f t="shared" si="84"/>
        <v>0</v>
      </c>
      <c r="AJ702">
        <f t="shared" si="85"/>
        <v>0</v>
      </c>
      <c r="AK702">
        <f t="shared" si="86"/>
        <v>0</v>
      </c>
      <c r="AL702" s="181">
        <f t="shared" si="87"/>
        <v>0</v>
      </c>
      <c r="AM702">
        <f t="shared" si="88"/>
        <v>0</v>
      </c>
      <c r="AN702">
        <f t="shared" si="89"/>
        <v>0</v>
      </c>
      <c r="AO702">
        <f t="shared" si="90"/>
        <v>0</v>
      </c>
      <c r="AP702" s="181">
        <f t="shared" si="91"/>
        <v>0</v>
      </c>
      <c r="AQ702">
        <f t="shared" si="92"/>
        <v>0</v>
      </c>
      <c r="AR702">
        <f t="shared" si="93"/>
        <v>0</v>
      </c>
      <c r="AS702">
        <f t="shared" si="94"/>
        <v>0</v>
      </c>
      <c r="AT702" s="181">
        <f t="shared" si="95"/>
        <v>0</v>
      </c>
      <c r="AU702">
        <f t="shared" si="96"/>
        <v>0</v>
      </c>
      <c r="AV702">
        <f t="shared" si="97"/>
        <v>0</v>
      </c>
      <c r="AW702">
        <f t="shared" si="98"/>
        <v>0</v>
      </c>
    </row>
    <row r="703" spans="1:49" ht="15">
      <c r="A703" s="65"/>
      <c r="B703" s="14"/>
      <c r="C703" s="17" t="s">
        <v>163</v>
      </c>
      <c r="D703" s="272" t="str">
        <f t="shared" si="99"/>
        <v/>
      </c>
      <c r="E703" s="273"/>
      <c r="F703" s="273"/>
      <c r="G703" s="273"/>
      <c r="H703" s="273"/>
      <c r="I703" s="273"/>
      <c r="J703" s="273"/>
      <c r="K703" s="273"/>
      <c r="L703" s="273"/>
      <c r="M703" s="273"/>
      <c r="N703" s="273"/>
      <c r="O703" s="273"/>
      <c r="P703" s="274"/>
      <c r="Q703" s="160"/>
      <c r="R703" s="160"/>
      <c r="S703" s="160"/>
      <c r="T703" s="160"/>
      <c r="U703" s="160"/>
      <c r="V703" s="160"/>
      <c r="W703" s="160"/>
      <c r="X703" s="160"/>
      <c r="Y703" s="160"/>
      <c r="Z703" s="160"/>
      <c r="AA703" s="160"/>
      <c r="AB703" s="160"/>
      <c r="AC703" s="160"/>
      <c r="AD703" s="160"/>
      <c r="AH703" s="181">
        <f t="shared" si="83"/>
        <v>0</v>
      </c>
      <c r="AI703">
        <f t="shared" si="84"/>
        <v>0</v>
      </c>
      <c r="AJ703">
        <f t="shared" si="85"/>
        <v>0</v>
      </c>
      <c r="AK703">
        <f t="shared" si="86"/>
        <v>0</v>
      </c>
      <c r="AL703" s="181">
        <f t="shared" si="87"/>
        <v>0</v>
      </c>
      <c r="AM703">
        <f t="shared" si="88"/>
        <v>0</v>
      </c>
      <c r="AN703">
        <f t="shared" si="89"/>
        <v>0</v>
      </c>
      <c r="AO703">
        <f t="shared" si="90"/>
        <v>0</v>
      </c>
      <c r="AP703" s="181">
        <f t="shared" si="91"/>
        <v>0</v>
      </c>
      <c r="AQ703">
        <f t="shared" si="92"/>
        <v>0</v>
      </c>
      <c r="AR703">
        <f t="shared" si="93"/>
        <v>0</v>
      </c>
      <c r="AS703">
        <f t="shared" si="94"/>
        <v>0</v>
      </c>
      <c r="AT703" s="181">
        <f t="shared" si="95"/>
        <v>0</v>
      </c>
      <c r="AU703">
        <f t="shared" si="96"/>
        <v>0</v>
      </c>
      <c r="AV703">
        <f t="shared" si="97"/>
        <v>0</v>
      </c>
      <c r="AW703">
        <f t="shared" si="98"/>
        <v>0</v>
      </c>
    </row>
    <row r="704" spans="1:49" ht="15">
      <c r="A704" s="65"/>
      <c r="B704" s="14"/>
      <c r="C704" s="17" t="s">
        <v>164</v>
      </c>
      <c r="D704" s="272" t="str">
        <f t="shared" si="99"/>
        <v/>
      </c>
      <c r="E704" s="273"/>
      <c r="F704" s="273"/>
      <c r="G704" s="273"/>
      <c r="H704" s="273"/>
      <c r="I704" s="273"/>
      <c r="J704" s="273"/>
      <c r="K704" s="273"/>
      <c r="L704" s="273"/>
      <c r="M704" s="273"/>
      <c r="N704" s="273"/>
      <c r="O704" s="273"/>
      <c r="P704" s="274"/>
      <c r="Q704" s="160"/>
      <c r="R704" s="160"/>
      <c r="S704" s="160"/>
      <c r="T704" s="160"/>
      <c r="U704" s="160"/>
      <c r="V704" s="160"/>
      <c r="W704" s="160"/>
      <c r="X704" s="160"/>
      <c r="Y704" s="160"/>
      <c r="Z704" s="160"/>
      <c r="AA704" s="160"/>
      <c r="AB704" s="160"/>
      <c r="AC704" s="160"/>
      <c r="AD704" s="160"/>
      <c r="AH704" s="181">
        <f t="shared" si="83"/>
        <v>0</v>
      </c>
      <c r="AI704">
        <f t="shared" si="84"/>
        <v>0</v>
      </c>
      <c r="AJ704">
        <f t="shared" si="85"/>
        <v>0</v>
      </c>
      <c r="AK704">
        <f t="shared" si="86"/>
        <v>0</v>
      </c>
      <c r="AL704" s="181">
        <f t="shared" si="87"/>
        <v>0</v>
      </c>
      <c r="AM704">
        <f t="shared" si="88"/>
        <v>0</v>
      </c>
      <c r="AN704">
        <f t="shared" si="89"/>
        <v>0</v>
      </c>
      <c r="AO704">
        <f t="shared" si="90"/>
        <v>0</v>
      </c>
      <c r="AP704" s="181">
        <f t="shared" si="91"/>
        <v>0</v>
      </c>
      <c r="AQ704">
        <f t="shared" si="92"/>
        <v>0</v>
      </c>
      <c r="AR704">
        <f t="shared" si="93"/>
        <v>0</v>
      </c>
      <c r="AS704">
        <f t="shared" si="94"/>
        <v>0</v>
      </c>
      <c r="AT704" s="181">
        <f t="shared" si="95"/>
        <v>0</v>
      </c>
      <c r="AU704">
        <f t="shared" si="96"/>
        <v>0</v>
      </c>
      <c r="AV704">
        <f t="shared" si="97"/>
        <v>0</v>
      </c>
      <c r="AW704">
        <f t="shared" si="98"/>
        <v>0</v>
      </c>
    </row>
    <row r="705" spans="1:49" ht="15">
      <c r="A705" s="65"/>
      <c r="B705" s="14"/>
      <c r="C705" s="17" t="s">
        <v>165</v>
      </c>
      <c r="D705" s="272" t="str">
        <f t="shared" si="99"/>
        <v/>
      </c>
      <c r="E705" s="273"/>
      <c r="F705" s="273"/>
      <c r="G705" s="273"/>
      <c r="H705" s="273"/>
      <c r="I705" s="273"/>
      <c r="J705" s="273"/>
      <c r="K705" s="273"/>
      <c r="L705" s="273"/>
      <c r="M705" s="273"/>
      <c r="N705" s="273"/>
      <c r="O705" s="273"/>
      <c r="P705" s="274"/>
      <c r="Q705" s="160"/>
      <c r="R705" s="160"/>
      <c r="S705" s="160"/>
      <c r="T705" s="160"/>
      <c r="U705" s="160"/>
      <c r="V705" s="160"/>
      <c r="W705" s="160"/>
      <c r="X705" s="160"/>
      <c r="Y705" s="160"/>
      <c r="Z705" s="160"/>
      <c r="AA705" s="160"/>
      <c r="AB705" s="160"/>
      <c r="AC705" s="160"/>
      <c r="AD705" s="160"/>
      <c r="AH705" s="181">
        <f t="shared" si="83"/>
        <v>0</v>
      </c>
      <c r="AI705">
        <f t="shared" si="84"/>
        <v>0</v>
      </c>
      <c r="AJ705">
        <f t="shared" si="85"/>
        <v>0</v>
      </c>
      <c r="AK705">
        <f t="shared" si="86"/>
        <v>0</v>
      </c>
      <c r="AL705" s="181">
        <f t="shared" si="87"/>
        <v>0</v>
      </c>
      <c r="AM705">
        <f t="shared" si="88"/>
        <v>0</v>
      </c>
      <c r="AN705">
        <f t="shared" si="89"/>
        <v>0</v>
      </c>
      <c r="AO705">
        <f t="shared" si="90"/>
        <v>0</v>
      </c>
      <c r="AP705" s="181">
        <f t="shared" si="91"/>
        <v>0</v>
      </c>
      <c r="AQ705">
        <f t="shared" si="92"/>
        <v>0</v>
      </c>
      <c r="AR705">
        <f t="shared" si="93"/>
        <v>0</v>
      </c>
      <c r="AS705">
        <f t="shared" si="94"/>
        <v>0</v>
      </c>
      <c r="AT705" s="181">
        <f t="shared" si="95"/>
        <v>0</v>
      </c>
      <c r="AU705">
        <f t="shared" si="96"/>
        <v>0</v>
      </c>
      <c r="AV705">
        <f t="shared" si="97"/>
        <v>0</v>
      </c>
      <c r="AW705">
        <f t="shared" si="98"/>
        <v>0</v>
      </c>
    </row>
    <row r="706" spans="1:49" ht="15">
      <c r="A706" s="65"/>
      <c r="B706" s="14"/>
      <c r="C706" s="17" t="s">
        <v>166</v>
      </c>
      <c r="D706" s="272" t="str">
        <f t="shared" si="99"/>
        <v/>
      </c>
      <c r="E706" s="273"/>
      <c r="F706" s="273"/>
      <c r="G706" s="273"/>
      <c r="H706" s="273"/>
      <c r="I706" s="273"/>
      <c r="J706" s="273"/>
      <c r="K706" s="273"/>
      <c r="L706" s="273"/>
      <c r="M706" s="273"/>
      <c r="N706" s="273"/>
      <c r="O706" s="273"/>
      <c r="P706" s="274"/>
      <c r="Q706" s="160"/>
      <c r="R706" s="160"/>
      <c r="S706" s="160"/>
      <c r="T706" s="160"/>
      <c r="U706" s="160"/>
      <c r="V706" s="160"/>
      <c r="W706" s="160"/>
      <c r="X706" s="160"/>
      <c r="Y706" s="160"/>
      <c r="Z706" s="160"/>
      <c r="AA706" s="160"/>
      <c r="AB706" s="160"/>
      <c r="AC706" s="160"/>
      <c r="AD706" s="160"/>
      <c r="AH706" s="181">
        <f t="shared" si="83"/>
        <v>0</v>
      </c>
      <c r="AI706">
        <f t="shared" si="84"/>
        <v>0</v>
      </c>
      <c r="AJ706">
        <f t="shared" si="85"/>
        <v>0</v>
      </c>
      <c r="AK706">
        <f t="shared" si="86"/>
        <v>0</v>
      </c>
      <c r="AL706" s="181">
        <f t="shared" si="87"/>
        <v>0</v>
      </c>
      <c r="AM706">
        <f t="shared" si="88"/>
        <v>0</v>
      </c>
      <c r="AN706">
        <f t="shared" si="89"/>
        <v>0</v>
      </c>
      <c r="AO706">
        <f t="shared" si="90"/>
        <v>0</v>
      </c>
      <c r="AP706" s="181">
        <f t="shared" si="91"/>
        <v>0</v>
      </c>
      <c r="AQ706">
        <f t="shared" si="92"/>
        <v>0</v>
      </c>
      <c r="AR706">
        <f t="shared" si="93"/>
        <v>0</v>
      </c>
      <c r="AS706">
        <f t="shared" si="94"/>
        <v>0</v>
      </c>
      <c r="AT706" s="181">
        <f t="shared" si="95"/>
        <v>0</v>
      </c>
      <c r="AU706">
        <f t="shared" si="96"/>
        <v>0</v>
      </c>
      <c r="AV706">
        <f t="shared" si="97"/>
        <v>0</v>
      </c>
      <c r="AW706">
        <f t="shared" si="98"/>
        <v>0</v>
      </c>
    </row>
    <row r="707" spans="1:49" ht="15">
      <c r="A707" s="65"/>
      <c r="B707" s="14"/>
      <c r="C707" s="17" t="s">
        <v>167</v>
      </c>
      <c r="D707" s="272" t="str">
        <f t="shared" si="99"/>
        <v/>
      </c>
      <c r="E707" s="273"/>
      <c r="F707" s="273"/>
      <c r="G707" s="273"/>
      <c r="H707" s="273"/>
      <c r="I707" s="273"/>
      <c r="J707" s="273"/>
      <c r="K707" s="273"/>
      <c r="L707" s="273"/>
      <c r="M707" s="273"/>
      <c r="N707" s="273"/>
      <c r="O707" s="273"/>
      <c r="P707" s="274"/>
      <c r="Q707" s="160"/>
      <c r="R707" s="160"/>
      <c r="S707" s="160"/>
      <c r="T707" s="160"/>
      <c r="U707" s="160"/>
      <c r="V707" s="160"/>
      <c r="W707" s="160"/>
      <c r="X707" s="160"/>
      <c r="Y707" s="160"/>
      <c r="Z707" s="160"/>
      <c r="AA707" s="160"/>
      <c r="AB707" s="160"/>
      <c r="AC707" s="160"/>
      <c r="AD707" s="160"/>
      <c r="AH707" s="181">
        <f t="shared" si="83"/>
        <v>0</v>
      </c>
      <c r="AI707">
        <f t="shared" si="84"/>
        <v>0</v>
      </c>
      <c r="AJ707">
        <f t="shared" si="85"/>
        <v>0</v>
      </c>
      <c r="AK707">
        <f t="shared" si="86"/>
        <v>0</v>
      </c>
      <c r="AL707" s="181">
        <f t="shared" si="87"/>
        <v>0</v>
      </c>
      <c r="AM707">
        <f t="shared" si="88"/>
        <v>0</v>
      </c>
      <c r="AN707">
        <f t="shared" si="89"/>
        <v>0</v>
      </c>
      <c r="AO707">
        <f t="shared" si="90"/>
        <v>0</v>
      </c>
      <c r="AP707" s="181">
        <f t="shared" si="91"/>
        <v>0</v>
      </c>
      <c r="AQ707">
        <f t="shared" si="92"/>
        <v>0</v>
      </c>
      <c r="AR707">
        <f t="shared" si="93"/>
        <v>0</v>
      </c>
      <c r="AS707">
        <f t="shared" si="94"/>
        <v>0</v>
      </c>
      <c r="AT707" s="181">
        <f t="shared" si="95"/>
        <v>0</v>
      </c>
      <c r="AU707">
        <f t="shared" si="96"/>
        <v>0</v>
      </c>
      <c r="AV707">
        <f t="shared" si="97"/>
        <v>0</v>
      </c>
      <c r="AW707">
        <f t="shared" si="98"/>
        <v>0</v>
      </c>
    </row>
    <row r="708" spans="1:49" ht="15">
      <c r="A708" s="65"/>
      <c r="B708" s="14"/>
      <c r="C708" s="17" t="s">
        <v>168</v>
      </c>
      <c r="D708" s="272" t="str">
        <f t="shared" si="99"/>
        <v/>
      </c>
      <c r="E708" s="273"/>
      <c r="F708" s="273"/>
      <c r="G708" s="273"/>
      <c r="H708" s="273"/>
      <c r="I708" s="273"/>
      <c r="J708" s="273"/>
      <c r="K708" s="273"/>
      <c r="L708" s="273"/>
      <c r="M708" s="273"/>
      <c r="N708" s="273"/>
      <c r="O708" s="273"/>
      <c r="P708" s="274"/>
      <c r="Q708" s="160"/>
      <c r="R708" s="160"/>
      <c r="S708" s="160"/>
      <c r="T708" s="160"/>
      <c r="U708" s="160"/>
      <c r="V708" s="160"/>
      <c r="W708" s="160"/>
      <c r="X708" s="160"/>
      <c r="Y708" s="160"/>
      <c r="Z708" s="160"/>
      <c r="AA708" s="160"/>
      <c r="AB708" s="160"/>
      <c r="AC708" s="160"/>
      <c r="AD708" s="160"/>
      <c r="AH708" s="181">
        <f t="shared" si="83"/>
        <v>0</v>
      </c>
      <c r="AI708">
        <f t="shared" si="84"/>
        <v>0</v>
      </c>
      <c r="AJ708">
        <f t="shared" si="85"/>
        <v>0</v>
      </c>
      <c r="AK708">
        <f t="shared" si="86"/>
        <v>0</v>
      </c>
      <c r="AL708" s="181">
        <f t="shared" si="87"/>
        <v>0</v>
      </c>
      <c r="AM708">
        <f t="shared" si="88"/>
        <v>0</v>
      </c>
      <c r="AN708">
        <f t="shared" si="89"/>
        <v>0</v>
      </c>
      <c r="AO708">
        <f t="shared" si="90"/>
        <v>0</v>
      </c>
      <c r="AP708" s="181">
        <f t="shared" si="91"/>
        <v>0</v>
      </c>
      <c r="AQ708">
        <f t="shared" si="92"/>
        <v>0</v>
      </c>
      <c r="AR708">
        <f t="shared" si="93"/>
        <v>0</v>
      </c>
      <c r="AS708">
        <f t="shared" si="94"/>
        <v>0</v>
      </c>
      <c r="AT708" s="181">
        <f t="shared" si="95"/>
        <v>0</v>
      </c>
      <c r="AU708">
        <f t="shared" si="96"/>
        <v>0</v>
      </c>
      <c r="AV708">
        <f t="shared" si="97"/>
        <v>0</v>
      </c>
      <c r="AW708">
        <f t="shared" si="98"/>
        <v>0</v>
      </c>
    </row>
    <row r="709" spans="1:49" ht="15">
      <c r="A709" s="65"/>
      <c r="B709" s="14"/>
      <c r="C709" s="17" t="s">
        <v>169</v>
      </c>
      <c r="D709" s="272" t="str">
        <f t="shared" si="99"/>
        <v/>
      </c>
      <c r="E709" s="273"/>
      <c r="F709" s="273"/>
      <c r="G709" s="273"/>
      <c r="H709" s="273"/>
      <c r="I709" s="273"/>
      <c r="J709" s="273"/>
      <c r="K709" s="273"/>
      <c r="L709" s="273"/>
      <c r="M709" s="273"/>
      <c r="N709" s="273"/>
      <c r="O709" s="273"/>
      <c r="P709" s="274"/>
      <c r="Q709" s="160"/>
      <c r="R709" s="160"/>
      <c r="S709" s="160"/>
      <c r="T709" s="160"/>
      <c r="U709" s="160"/>
      <c r="V709" s="160"/>
      <c r="W709" s="160"/>
      <c r="X709" s="160"/>
      <c r="Y709" s="160"/>
      <c r="Z709" s="160"/>
      <c r="AA709" s="160"/>
      <c r="AB709" s="160"/>
      <c r="AC709" s="160"/>
      <c r="AD709" s="160"/>
      <c r="AH709" s="181">
        <f t="shared" si="83"/>
        <v>0</v>
      </c>
      <c r="AI709">
        <f t="shared" si="84"/>
        <v>0</v>
      </c>
      <c r="AJ709">
        <f t="shared" si="85"/>
        <v>0</v>
      </c>
      <c r="AK709">
        <f t="shared" si="86"/>
        <v>0</v>
      </c>
      <c r="AL709" s="181">
        <f t="shared" si="87"/>
        <v>0</v>
      </c>
      <c r="AM709">
        <f t="shared" si="88"/>
        <v>0</v>
      </c>
      <c r="AN709">
        <f t="shared" si="89"/>
        <v>0</v>
      </c>
      <c r="AO709">
        <f t="shared" si="90"/>
        <v>0</v>
      </c>
      <c r="AP709" s="181">
        <f t="shared" si="91"/>
        <v>0</v>
      </c>
      <c r="AQ709">
        <f t="shared" si="92"/>
        <v>0</v>
      </c>
      <c r="AR709">
        <f t="shared" si="93"/>
        <v>0</v>
      </c>
      <c r="AS709">
        <f t="shared" si="94"/>
        <v>0</v>
      </c>
      <c r="AT709" s="181">
        <f t="shared" si="95"/>
        <v>0</v>
      </c>
      <c r="AU709">
        <f t="shared" si="96"/>
        <v>0</v>
      </c>
      <c r="AV709">
        <f t="shared" si="97"/>
        <v>0</v>
      </c>
      <c r="AW709">
        <f t="shared" si="98"/>
        <v>0</v>
      </c>
    </row>
    <row r="710" spans="1:49" ht="15">
      <c r="A710" s="65"/>
      <c r="B710" s="14"/>
      <c r="C710" s="17" t="s">
        <v>170</v>
      </c>
      <c r="D710" s="272" t="str">
        <f t="shared" si="99"/>
        <v/>
      </c>
      <c r="E710" s="273"/>
      <c r="F710" s="273"/>
      <c r="G710" s="273"/>
      <c r="H710" s="273"/>
      <c r="I710" s="273"/>
      <c r="J710" s="273"/>
      <c r="K710" s="273"/>
      <c r="L710" s="273"/>
      <c r="M710" s="273"/>
      <c r="N710" s="273"/>
      <c r="O710" s="273"/>
      <c r="P710" s="274"/>
      <c r="Q710" s="160"/>
      <c r="R710" s="160"/>
      <c r="S710" s="160"/>
      <c r="T710" s="160"/>
      <c r="U710" s="160"/>
      <c r="V710" s="160"/>
      <c r="W710" s="160"/>
      <c r="X710" s="160"/>
      <c r="Y710" s="160"/>
      <c r="Z710" s="160"/>
      <c r="AA710" s="160"/>
      <c r="AB710" s="160"/>
      <c r="AC710" s="160"/>
      <c r="AD710" s="160"/>
      <c r="AH710" s="181">
        <f t="shared" si="83"/>
        <v>0</v>
      </c>
      <c r="AI710">
        <f t="shared" si="84"/>
        <v>0</v>
      </c>
      <c r="AJ710">
        <f t="shared" si="85"/>
        <v>0</v>
      </c>
      <c r="AK710">
        <f t="shared" si="86"/>
        <v>0</v>
      </c>
      <c r="AL710" s="181">
        <f t="shared" si="87"/>
        <v>0</v>
      </c>
      <c r="AM710">
        <f t="shared" si="88"/>
        <v>0</v>
      </c>
      <c r="AN710">
        <f t="shared" si="89"/>
        <v>0</v>
      </c>
      <c r="AO710">
        <f t="shared" si="90"/>
        <v>0</v>
      </c>
      <c r="AP710" s="181">
        <f t="shared" si="91"/>
        <v>0</v>
      </c>
      <c r="AQ710">
        <f t="shared" si="92"/>
        <v>0</v>
      </c>
      <c r="AR710">
        <f t="shared" si="93"/>
        <v>0</v>
      </c>
      <c r="AS710">
        <f t="shared" si="94"/>
        <v>0</v>
      </c>
      <c r="AT710" s="181">
        <f t="shared" si="95"/>
        <v>0</v>
      </c>
      <c r="AU710">
        <f t="shared" si="96"/>
        <v>0</v>
      </c>
      <c r="AV710">
        <f t="shared" si="97"/>
        <v>0</v>
      </c>
      <c r="AW710">
        <f t="shared" si="98"/>
        <v>0</v>
      </c>
    </row>
    <row r="711" spans="1:49" ht="15" customHeight="1">
      <c r="B711" s="269" t="str">
        <f>IF(SUM(AI711:AK711)&gt;0,"verificar el registro de Unidad de correspondencia.","")</f>
        <v/>
      </c>
      <c r="C711" s="269"/>
      <c r="D711" s="269"/>
      <c r="E711" s="269"/>
      <c r="F711" s="269"/>
      <c r="G711" s="269"/>
      <c r="H711" s="269"/>
      <c r="I711" s="269"/>
      <c r="J711" s="269"/>
      <c r="K711" s="269"/>
      <c r="L711" s="269"/>
      <c r="M711" s="269"/>
      <c r="N711" s="269"/>
      <c r="O711" s="269"/>
      <c r="P711" s="269"/>
      <c r="Q711" s="271" t="str">
        <f>IF(SUM(AM711:AO711)&gt;0,"verificar el registro de Archivo de tramite.","")</f>
        <v/>
      </c>
      <c r="R711" s="271"/>
      <c r="S711" s="271"/>
      <c r="T711" s="271"/>
      <c r="U711" s="271"/>
      <c r="V711" s="271"/>
      <c r="W711" s="271"/>
      <c r="X711" s="271"/>
      <c r="Y711" s="271"/>
      <c r="Z711" s="271"/>
      <c r="AA711" s="271"/>
      <c r="AB711" s="271"/>
      <c r="AC711" s="271"/>
      <c r="AD711" s="271"/>
      <c r="AI711" s="181">
        <f>SUM(AI591:AI710)</f>
        <v>0</v>
      </c>
      <c r="AJ711" s="181">
        <f t="shared" ref="AJ711:AK711" si="100">SUM(AJ591:AJ710)</f>
        <v>0</v>
      </c>
      <c r="AK711" s="181">
        <f t="shared" si="100"/>
        <v>0</v>
      </c>
      <c r="AM711" s="181">
        <f t="shared" ref="AM711:AO711" si="101">SUM(AM591:AM710)</f>
        <v>0</v>
      </c>
      <c r="AN711" s="181">
        <f t="shared" si="101"/>
        <v>0</v>
      </c>
      <c r="AO711" s="181">
        <f t="shared" si="101"/>
        <v>0</v>
      </c>
      <c r="AQ711" s="181">
        <f t="shared" ref="AQ711:AS711" si="102">SUM(AQ591:AQ710)</f>
        <v>0</v>
      </c>
      <c r="AR711" s="181">
        <f t="shared" si="102"/>
        <v>0</v>
      </c>
      <c r="AS711" s="181">
        <f t="shared" si="102"/>
        <v>0</v>
      </c>
      <c r="AU711" s="181">
        <f t="shared" ref="AU711:AW711" si="103">SUM(AU591:AU710)</f>
        <v>0</v>
      </c>
      <c r="AV711" s="181">
        <f t="shared" si="103"/>
        <v>0</v>
      </c>
      <c r="AW711" s="181">
        <f t="shared" si="103"/>
        <v>0</v>
      </c>
    </row>
    <row r="712" spans="1:49" ht="15" customHeight="1">
      <c r="A712" s="69"/>
      <c r="B712" s="268" t="str">
        <f>IF(SUM(AI711,AM711)=0,"","Error: debe completar toda la información requerida tabla 1 de 2.")</f>
        <v/>
      </c>
      <c r="C712" s="268"/>
      <c r="D712" s="268"/>
      <c r="E712" s="268"/>
      <c r="F712" s="268"/>
      <c r="G712" s="268"/>
      <c r="H712" s="268"/>
      <c r="I712" s="268"/>
      <c r="J712" s="268"/>
      <c r="K712" s="268"/>
      <c r="L712" s="268"/>
      <c r="M712" s="268"/>
      <c r="N712" s="268"/>
      <c r="O712" s="268"/>
      <c r="P712" s="268"/>
      <c r="Q712" s="268"/>
      <c r="R712" s="268"/>
      <c r="S712" s="268"/>
      <c r="T712" s="268"/>
      <c r="U712" s="268"/>
      <c r="V712" s="268"/>
      <c r="W712" s="268"/>
      <c r="X712" s="268"/>
      <c r="Y712" s="268"/>
      <c r="Z712" s="268"/>
      <c r="AA712" s="305" t="s">
        <v>212</v>
      </c>
      <c r="AB712" s="305"/>
      <c r="AC712" s="305"/>
      <c r="AD712" s="305"/>
    </row>
    <row r="713" spans="1:49" ht="15" customHeight="1">
      <c r="A713" s="69"/>
      <c r="B713" s="143"/>
      <c r="C713" s="284" t="s">
        <v>49</v>
      </c>
      <c r="D713" s="285"/>
      <c r="E713" s="285"/>
      <c r="F713" s="285"/>
      <c r="G713" s="285"/>
      <c r="H713" s="285"/>
      <c r="I713" s="285"/>
      <c r="J713" s="285"/>
      <c r="K713" s="285"/>
      <c r="L713" s="286"/>
      <c r="M713" s="302" t="s">
        <v>502</v>
      </c>
      <c r="N713" s="303"/>
      <c r="O713" s="303"/>
      <c r="P713" s="303"/>
      <c r="Q713" s="303"/>
      <c r="R713" s="303"/>
      <c r="S713" s="303"/>
      <c r="T713" s="303"/>
      <c r="U713" s="303"/>
      <c r="V713" s="303"/>
      <c r="W713" s="303"/>
      <c r="X713" s="303"/>
      <c r="Y713" s="303"/>
      <c r="Z713" s="303"/>
      <c r="AA713" s="303"/>
      <c r="AB713" s="303"/>
      <c r="AC713" s="303"/>
      <c r="AD713" s="304"/>
    </row>
    <row r="714" spans="1:49" ht="27" customHeight="1">
      <c r="A714" s="69"/>
      <c r="B714" s="143"/>
      <c r="C714" s="296"/>
      <c r="D714" s="297"/>
      <c r="E714" s="297"/>
      <c r="F714" s="297"/>
      <c r="G714" s="297"/>
      <c r="H714" s="297"/>
      <c r="I714" s="297"/>
      <c r="J714" s="297"/>
      <c r="K714" s="297"/>
      <c r="L714" s="298"/>
      <c r="M714" s="299" t="s">
        <v>245</v>
      </c>
      <c r="N714" s="300"/>
      <c r="O714" s="300"/>
      <c r="P714" s="300"/>
      <c r="Q714" s="300"/>
      <c r="R714" s="300"/>
      <c r="S714" s="300"/>
      <c r="T714" s="300"/>
      <c r="U714" s="301"/>
      <c r="V714" s="294" t="s">
        <v>291</v>
      </c>
      <c r="W714" s="294"/>
      <c r="X714" s="294"/>
      <c r="Y714" s="294"/>
      <c r="Z714" s="294"/>
      <c r="AA714" s="294"/>
      <c r="AB714" s="294"/>
      <c r="AC714" s="294"/>
      <c r="AD714" s="294"/>
    </row>
    <row r="715" spans="1:49" ht="260.10000000000002" customHeight="1">
      <c r="C715" s="287"/>
      <c r="D715" s="288"/>
      <c r="E715" s="288"/>
      <c r="F715" s="288"/>
      <c r="G715" s="288"/>
      <c r="H715" s="288"/>
      <c r="I715" s="288"/>
      <c r="J715" s="288"/>
      <c r="K715" s="288"/>
      <c r="L715" s="289"/>
      <c r="M715" s="147" t="s">
        <v>213</v>
      </c>
      <c r="N715" s="146" t="s">
        <v>215</v>
      </c>
      <c r="O715" s="146" t="s">
        <v>217</v>
      </c>
      <c r="P715" s="146" t="s">
        <v>218</v>
      </c>
      <c r="Q715" s="146" t="s">
        <v>214</v>
      </c>
      <c r="R715" s="146" t="s">
        <v>216</v>
      </c>
      <c r="S715" s="146" t="s">
        <v>329</v>
      </c>
      <c r="T715" s="144" t="s">
        <v>549</v>
      </c>
      <c r="U715" s="144" t="s">
        <v>311</v>
      </c>
      <c r="V715" s="147" t="s">
        <v>213</v>
      </c>
      <c r="W715" s="146" t="s">
        <v>215</v>
      </c>
      <c r="X715" s="146" t="s">
        <v>217</v>
      </c>
      <c r="Y715" s="146" t="s">
        <v>218</v>
      </c>
      <c r="Z715" s="146" t="s">
        <v>214</v>
      </c>
      <c r="AA715" s="146" t="s">
        <v>216</v>
      </c>
      <c r="AB715" s="146" t="s">
        <v>329</v>
      </c>
      <c r="AC715" s="144" t="s">
        <v>549</v>
      </c>
      <c r="AD715" s="144" t="s">
        <v>311</v>
      </c>
    </row>
    <row r="716" spans="1:49" ht="15" customHeight="1">
      <c r="A716" s="65"/>
      <c r="B716" s="14"/>
      <c r="C716" s="17" t="s">
        <v>51</v>
      </c>
      <c r="D716" s="272" t="str">
        <f t="shared" ref="D716:D747" si="104">IF($D32="","",$D32)</f>
        <v/>
      </c>
      <c r="E716" s="273"/>
      <c r="F716" s="273"/>
      <c r="G716" s="273"/>
      <c r="H716" s="273"/>
      <c r="I716" s="273"/>
      <c r="J716" s="273"/>
      <c r="K716" s="273"/>
      <c r="L716" s="274"/>
      <c r="M716" s="160"/>
      <c r="N716" s="160"/>
      <c r="O716" s="160"/>
      <c r="P716" s="160"/>
      <c r="Q716" s="160"/>
      <c r="R716" s="160"/>
      <c r="S716" s="160"/>
      <c r="T716" s="160"/>
      <c r="U716" s="160"/>
      <c r="V716" s="160"/>
      <c r="W716" s="160"/>
      <c r="X716" s="160"/>
      <c r="Y716" s="160"/>
      <c r="Z716" s="160"/>
      <c r="AA716" s="160"/>
      <c r="AB716" s="160"/>
      <c r="AC716" s="160"/>
      <c r="AD716" s="160"/>
    </row>
    <row r="717" spans="1:49" ht="15" customHeight="1">
      <c r="A717" s="65"/>
      <c r="B717" s="14"/>
      <c r="C717" s="17" t="s">
        <v>52</v>
      </c>
      <c r="D717" s="272" t="str">
        <f t="shared" si="104"/>
        <v/>
      </c>
      <c r="E717" s="273"/>
      <c r="F717" s="273"/>
      <c r="G717" s="273"/>
      <c r="H717" s="273"/>
      <c r="I717" s="273"/>
      <c r="J717" s="273"/>
      <c r="K717" s="273"/>
      <c r="L717" s="274"/>
      <c r="M717" s="160"/>
      <c r="N717" s="160"/>
      <c r="O717" s="160"/>
      <c r="P717" s="160"/>
      <c r="Q717" s="160"/>
      <c r="R717" s="160"/>
      <c r="S717" s="160"/>
      <c r="T717" s="160"/>
      <c r="U717" s="160"/>
      <c r="V717" s="160"/>
      <c r="W717" s="160"/>
      <c r="X717" s="160"/>
      <c r="Y717" s="160"/>
      <c r="Z717" s="160"/>
      <c r="AA717" s="160"/>
      <c r="AB717" s="160"/>
      <c r="AC717" s="160"/>
      <c r="AD717" s="160"/>
    </row>
    <row r="718" spans="1:49" ht="15">
      <c r="A718" s="65"/>
      <c r="B718" s="14"/>
      <c r="C718" s="17" t="s">
        <v>53</v>
      </c>
      <c r="D718" s="272" t="str">
        <f t="shared" si="104"/>
        <v/>
      </c>
      <c r="E718" s="273"/>
      <c r="F718" s="273"/>
      <c r="G718" s="273"/>
      <c r="H718" s="273"/>
      <c r="I718" s="273"/>
      <c r="J718" s="273"/>
      <c r="K718" s="273"/>
      <c r="L718" s="274"/>
      <c r="M718" s="160"/>
      <c r="N718" s="160"/>
      <c r="O718" s="160"/>
      <c r="P718" s="160"/>
      <c r="Q718" s="160"/>
      <c r="R718" s="160"/>
      <c r="S718" s="160"/>
      <c r="T718" s="160"/>
      <c r="U718" s="160"/>
      <c r="V718" s="160"/>
      <c r="W718" s="160"/>
      <c r="X718" s="160"/>
      <c r="Y718" s="160"/>
      <c r="Z718" s="160"/>
      <c r="AA718" s="160"/>
      <c r="AB718" s="160"/>
      <c r="AC718" s="160"/>
      <c r="AD718" s="160"/>
    </row>
    <row r="719" spans="1:49" ht="15">
      <c r="A719" s="65"/>
      <c r="B719" s="14"/>
      <c r="C719" s="17" t="s">
        <v>54</v>
      </c>
      <c r="D719" s="272" t="str">
        <f t="shared" si="104"/>
        <v/>
      </c>
      <c r="E719" s="273"/>
      <c r="F719" s="273"/>
      <c r="G719" s="273"/>
      <c r="H719" s="273"/>
      <c r="I719" s="273"/>
      <c r="J719" s="273"/>
      <c r="K719" s="273"/>
      <c r="L719" s="274"/>
      <c r="M719" s="160"/>
      <c r="N719" s="160"/>
      <c r="O719" s="160"/>
      <c r="P719" s="160"/>
      <c r="Q719" s="160"/>
      <c r="R719" s="160"/>
      <c r="S719" s="160"/>
      <c r="T719" s="160"/>
      <c r="U719" s="160"/>
      <c r="V719" s="160"/>
      <c r="W719" s="160"/>
      <c r="X719" s="160"/>
      <c r="Y719" s="160"/>
      <c r="Z719" s="160"/>
      <c r="AA719" s="160"/>
      <c r="AB719" s="160"/>
      <c r="AC719" s="160"/>
      <c r="AD719" s="160"/>
    </row>
    <row r="720" spans="1:49" ht="15">
      <c r="A720" s="65"/>
      <c r="B720" s="14"/>
      <c r="C720" s="17" t="s">
        <v>55</v>
      </c>
      <c r="D720" s="272" t="str">
        <f t="shared" si="104"/>
        <v/>
      </c>
      <c r="E720" s="273"/>
      <c r="F720" s="273"/>
      <c r="G720" s="273"/>
      <c r="H720" s="273"/>
      <c r="I720" s="273"/>
      <c r="J720" s="273"/>
      <c r="K720" s="273"/>
      <c r="L720" s="274"/>
      <c r="M720" s="160"/>
      <c r="N720" s="160"/>
      <c r="O720" s="160"/>
      <c r="P720" s="160"/>
      <c r="Q720" s="160"/>
      <c r="R720" s="160"/>
      <c r="S720" s="160"/>
      <c r="T720" s="160"/>
      <c r="U720" s="160"/>
      <c r="V720" s="160"/>
      <c r="W720" s="160"/>
      <c r="X720" s="160"/>
      <c r="Y720" s="160"/>
      <c r="Z720" s="160"/>
      <c r="AA720" s="160"/>
      <c r="AB720" s="160"/>
      <c r="AC720" s="160"/>
      <c r="AD720" s="160"/>
    </row>
    <row r="721" spans="1:30" ht="15">
      <c r="A721" s="65"/>
      <c r="B721" s="14"/>
      <c r="C721" s="17" t="s">
        <v>56</v>
      </c>
      <c r="D721" s="272" t="str">
        <f t="shared" si="104"/>
        <v/>
      </c>
      <c r="E721" s="273"/>
      <c r="F721" s="273"/>
      <c r="G721" s="273"/>
      <c r="H721" s="273"/>
      <c r="I721" s="273"/>
      <c r="J721" s="273"/>
      <c r="K721" s="273"/>
      <c r="L721" s="274"/>
      <c r="M721" s="160"/>
      <c r="N721" s="160"/>
      <c r="O721" s="160"/>
      <c r="P721" s="160"/>
      <c r="Q721" s="160"/>
      <c r="R721" s="160"/>
      <c r="S721" s="160"/>
      <c r="T721" s="160"/>
      <c r="U721" s="160"/>
      <c r="V721" s="160"/>
      <c r="W721" s="160"/>
      <c r="X721" s="160"/>
      <c r="Y721" s="160"/>
      <c r="Z721" s="160"/>
      <c r="AA721" s="160"/>
      <c r="AB721" s="160"/>
      <c r="AC721" s="160"/>
      <c r="AD721" s="160"/>
    </row>
    <row r="722" spans="1:30" ht="15">
      <c r="A722" s="65"/>
      <c r="B722" s="14"/>
      <c r="C722" s="17" t="s">
        <v>57</v>
      </c>
      <c r="D722" s="272" t="str">
        <f t="shared" si="104"/>
        <v/>
      </c>
      <c r="E722" s="273"/>
      <c r="F722" s="273"/>
      <c r="G722" s="273"/>
      <c r="H722" s="273"/>
      <c r="I722" s="273"/>
      <c r="J722" s="273"/>
      <c r="K722" s="273"/>
      <c r="L722" s="274"/>
      <c r="M722" s="160"/>
      <c r="N722" s="160"/>
      <c r="O722" s="160"/>
      <c r="P722" s="160"/>
      <c r="Q722" s="160"/>
      <c r="R722" s="160"/>
      <c r="S722" s="160"/>
      <c r="T722" s="160"/>
      <c r="U722" s="160"/>
      <c r="V722" s="160"/>
      <c r="W722" s="160"/>
      <c r="X722" s="160"/>
      <c r="Y722" s="160"/>
      <c r="Z722" s="160"/>
      <c r="AA722" s="160"/>
      <c r="AB722" s="160"/>
      <c r="AC722" s="160"/>
      <c r="AD722" s="160"/>
    </row>
    <row r="723" spans="1:30" ht="15">
      <c r="A723" s="65"/>
      <c r="B723" s="14"/>
      <c r="C723" s="17" t="s">
        <v>58</v>
      </c>
      <c r="D723" s="272" t="str">
        <f t="shared" si="104"/>
        <v/>
      </c>
      <c r="E723" s="273"/>
      <c r="F723" s="273"/>
      <c r="G723" s="273"/>
      <c r="H723" s="273"/>
      <c r="I723" s="273"/>
      <c r="J723" s="273"/>
      <c r="K723" s="273"/>
      <c r="L723" s="274"/>
      <c r="M723" s="160"/>
      <c r="N723" s="160"/>
      <c r="O723" s="160"/>
      <c r="P723" s="160"/>
      <c r="Q723" s="160"/>
      <c r="R723" s="160"/>
      <c r="S723" s="160"/>
      <c r="T723" s="160"/>
      <c r="U723" s="160"/>
      <c r="V723" s="160"/>
      <c r="W723" s="160"/>
      <c r="X723" s="160"/>
      <c r="Y723" s="160"/>
      <c r="Z723" s="160"/>
      <c r="AA723" s="160"/>
      <c r="AB723" s="160"/>
      <c r="AC723" s="160"/>
      <c r="AD723" s="160"/>
    </row>
    <row r="724" spans="1:30" ht="15">
      <c r="A724" s="65"/>
      <c r="B724" s="14"/>
      <c r="C724" s="17" t="s">
        <v>59</v>
      </c>
      <c r="D724" s="272" t="str">
        <f t="shared" si="104"/>
        <v/>
      </c>
      <c r="E724" s="273"/>
      <c r="F724" s="273"/>
      <c r="G724" s="273"/>
      <c r="H724" s="273"/>
      <c r="I724" s="273"/>
      <c r="J724" s="273"/>
      <c r="K724" s="273"/>
      <c r="L724" s="274"/>
      <c r="M724" s="160"/>
      <c r="N724" s="160"/>
      <c r="O724" s="160"/>
      <c r="P724" s="160"/>
      <c r="Q724" s="160"/>
      <c r="R724" s="160"/>
      <c r="S724" s="160"/>
      <c r="T724" s="160"/>
      <c r="U724" s="160"/>
      <c r="V724" s="160"/>
      <c r="W724" s="160"/>
      <c r="X724" s="160"/>
      <c r="Y724" s="160"/>
      <c r="Z724" s="160"/>
      <c r="AA724" s="160"/>
      <c r="AB724" s="160"/>
      <c r="AC724" s="160"/>
      <c r="AD724" s="160"/>
    </row>
    <row r="725" spans="1:30" ht="15">
      <c r="A725" s="65"/>
      <c r="B725" s="14"/>
      <c r="C725" s="17" t="s">
        <v>60</v>
      </c>
      <c r="D725" s="272" t="str">
        <f t="shared" si="104"/>
        <v/>
      </c>
      <c r="E725" s="273"/>
      <c r="F725" s="273"/>
      <c r="G725" s="273"/>
      <c r="H725" s="273"/>
      <c r="I725" s="273"/>
      <c r="J725" s="273"/>
      <c r="K725" s="273"/>
      <c r="L725" s="274"/>
      <c r="M725" s="160"/>
      <c r="N725" s="160"/>
      <c r="O725" s="160"/>
      <c r="P725" s="160"/>
      <c r="Q725" s="160"/>
      <c r="R725" s="160"/>
      <c r="S725" s="160"/>
      <c r="T725" s="160"/>
      <c r="U725" s="160"/>
      <c r="V725" s="160"/>
      <c r="W725" s="160"/>
      <c r="X725" s="160"/>
      <c r="Y725" s="160"/>
      <c r="Z725" s="160"/>
      <c r="AA725" s="160"/>
      <c r="AB725" s="160"/>
      <c r="AC725" s="160"/>
      <c r="AD725" s="160"/>
    </row>
    <row r="726" spans="1:30" ht="15">
      <c r="A726" s="65"/>
      <c r="B726" s="14"/>
      <c r="C726" s="17" t="s">
        <v>61</v>
      </c>
      <c r="D726" s="272" t="str">
        <f t="shared" si="104"/>
        <v/>
      </c>
      <c r="E726" s="273"/>
      <c r="F726" s="273"/>
      <c r="G726" s="273"/>
      <c r="H726" s="273"/>
      <c r="I726" s="273"/>
      <c r="J726" s="273"/>
      <c r="K726" s="273"/>
      <c r="L726" s="274"/>
      <c r="M726" s="160"/>
      <c r="N726" s="160"/>
      <c r="O726" s="160"/>
      <c r="P726" s="160"/>
      <c r="Q726" s="160"/>
      <c r="R726" s="160"/>
      <c r="S726" s="160"/>
      <c r="T726" s="160"/>
      <c r="U726" s="160"/>
      <c r="V726" s="160"/>
      <c r="W726" s="160"/>
      <c r="X726" s="160"/>
      <c r="Y726" s="160"/>
      <c r="Z726" s="160"/>
      <c r="AA726" s="160"/>
      <c r="AB726" s="160"/>
      <c r="AC726" s="160"/>
      <c r="AD726" s="160"/>
    </row>
    <row r="727" spans="1:30" ht="15">
      <c r="A727" s="65"/>
      <c r="B727" s="14"/>
      <c r="C727" s="17" t="s">
        <v>62</v>
      </c>
      <c r="D727" s="272" t="str">
        <f t="shared" si="104"/>
        <v/>
      </c>
      <c r="E727" s="273"/>
      <c r="F727" s="273"/>
      <c r="G727" s="273"/>
      <c r="H727" s="273"/>
      <c r="I727" s="273"/>
      <c r="J727" s="273"/>
      <c r="K727" s="273"/>
      <c r="L727" s="274"/>
      <c r="M727" s="160"/>
      <c r="N727" s="160"/>
      <c r="O727" s="160"/>
      <c r="P727" s="160"/>
      <c r="Q727" s="160"/>
      <c r="R727" s="160"/>
      <c r="S727" s="160"/>
      <c r="T727" s="160"/>
      <c r="U727" s="160"/>
      <c r="V727" s="160"/>
      <c r="W727" s="160"/>
      <c r="X727" s="160"/>
      <c r="Y727" s="160"/>
      <c r="Z727" s="160"/>
      <c r="AA727" s="160"/>
      <c r="AB727" s="160"/>
      <c r="AC727" s="160"/>
      <c r="AD727" s="160"/>
    </row>
    <row r="728" spans="1:30" ht="15">
      <c r="A728" s="65"/>
      <c r="B728" s="14"/>
      <c r="C728" s="17" t="s">
        <v>63</v>
      </c>
      <c r="D728" s="272" t="str">
        <f t="shared" si="104"/>
        <v/>
      </c>
      <c r="E728" s="273"/>
      <c r="F728" s="273"/>
      <c r="G728" s="273"/>
      <c r="H728" s="273"/>
      <c r="I728" s="273"/>
      <c r="J728" s="273"/>
      <c r="K728" s="273"/>
      <c r="L728" s="274"/>
      <c r="M728" s="160"/>
      <c r="N728" s="160"/>
      <c r="O728" s="160"/>
      <c r="P728" s="160"/>
      <c r="Q728" s="160"/>
      <c r="R728" s="160"/>
      <c r="S728" s="160"/>
      <c r="T728" s="160"/>
      <c r="U728" s="160"/>
      <c r="V728" s="160"/>
      <c r="W728" s="160"/>
      <c r="X728" s="160"/>
      <c r="Y728" s="160"/>
      <c r="Z728" s="160"/>
      <c r="AA728" s="160"/>
      <c r="AB728" s="160"/>
      <c r="AC728" s="160"/>
      <c r="AD728" s="160"/>
    </row>
    <row r="729" spans="1:30" ht="15">
      <c r="A729" s="65"/>
      <c r="B729" s="14"/>
      <c r="C729" s="17" t="s">
        <v>64</v>
      </c>
      <c r="D729" s="272" t="str">
        <f t="shared" si="104"/>
        <v/>
      </c>
      <c r="E729" s="273"/>
      <c r="F729" s="273"/>
      <c r="G729" s="273"/>
      <c r="H729" s="273"/>
      <c r="I729" s="273"/>
      <c r="J729" s="273"/>
      <c r="K729" s="273"/>
      <c r="L729" s="274"/>
      <c r="M729" s="160"/>
      <c r="N729" s="160"/>
      <c r="O729" s="160"/>
      <c r="P729" s="160"/>
      <c r="Q729" s="160"/>
      <c r="R729" s="160"/>
      <c r="S729" s="160"/>
      <c r="T729" s="160"/>
      <c r="U729" s="160"/>
      <c r="V729" s="160"/>
      <c r="W729" s="160"/>
      <c r="X729" s="160"/>
      <c r="Y729" s="160"/>
      <c r="Z729" s="160"/>
      <c r="AA729" s="160"/>
      <c r="AB729" s="160"/>
      <c r="AC729" s="160"/>
      <c r="AD729" s="160"/>
    </row>
    <row r="730" spans="1:30" ht="15">
      <c r="A730" s="65"/>
      <c r="B730" s="14"/>
      <c r="C730" s="17" t="s">
        <v>65</v>
      </c>
      <c r="D730" s="272" t="str">
        <f t="shared" si="104"/>
        <v/>
      </c>
      <c r="E730" s="273"/>
      <c r="F730" s="273"/>
      <c r="G730" s="273"/>
      <c r="H730" s="273"/>
      <c r="I730" s="273"/>
      <c r="J730" s="273"/>
      <c r="K730" s="273"/>
      <c r="L730" s="274"/>
      <c r="M730" s="160"/>
      <c r="N730" s="160"/>
      <c r="O730" s="160"/>
      <c r="P730" s="160"/>
      <c r="Q730" s="160"/>
      <c r="R730" s="160"/>
      <c r="S730" s="160"/>
      <c r="T730" s="160"/>
      <c r="U730" s="160"/>
      <c r="V730" s="160"/>
      <c r="W730" s="160"/>
      <c r="X730" s="160"/>
      <c r="Y730" s="160"/>
      <c r="Z730" s="160"/>
      <c r="AA730" s="160"/>
      <c r="AB730" s="160"/>
      <c r="AC730" s="160"/>
      <c r="AD730" s="160"/>
    </row>
    <row r="731" spans="1:30" ht="15">
      <c r="A731" s="65"/>
      <c r="B731" s="14"/>
      <c r="C731" s="17" t="s">
        <v>66</v>
      </c>
      <c r="D731" s="272" t="str">
        <f t="shared" si="104"/>
        <v/>
      </c>
      <c r="E731" s="273"/>
      <c r="F731" s="273"/>
      <c r="G731" s="273"/>
      <c r="H731" s="273"/>
      <c r="I731" s="273"/>
      <c r="J731" s="273"/>
      <c r="K731" s="273"/>
      <c r="L731" s="274"/>
      <c r="M731" s="160"/>
      <c r="N731" s="160"/>
      <c r="O731" s="160"/>
      <c r="P731" s="160"/>
      <c r="Q731" s="160"/>
      <c r="R731" s="160"/>
      <c r="S731" s="160"/>
      <c r="T731" s="160"/>
      <c r="U731" s="160"/>
      <c r="V731" s="160"/>
      <c r="W731" s="160"/>
      <c r="X731" s="160"/>
      <c r="Y731" s="160"/>
      <c r="Z731" s="160"/>
      <c r="AA731" s="160"/>
      <c r="AB731" s="160"/>
      <c r="AC731" s="160"/>
      <c r="AD731" s="160"/>
    </row>
    <row r="732" spans="1:30" ht="15">
      <c r="A732" s="65"/>
      <c r="B732" s="14"/>
      <c r="C732" s="17" t="s">
        <v>67</v>
      </c>
      <c r="D732" s="272" t="str">
        <f t="shared" si="104"/>
        <v/>
      </c>
      <c r="E732" s="273"/>
      <c r="F732" s="273"/>
      <c r="G732" s="273"/>
      <c r="H732" s="273"/>
      <c r="I732" s="273"/>
      <c r="J732" s="273"/>
      <c r="K732" s="273"/>
      <c r="L732" s="274"/>
      <c r="M732" s="160"/>
      <c r="N732" s="160"/>
      <c r="O732" s="160"/>
      <c r="P732" s="160"/>
      <c r="Q732" s="160"/>
      <c r="R732" s="160"/>
      <c r="S732" s="160"/>
      <c r="T732" s="160"/>
      <c r="U732" s="160"/>
      <c r="V732" s="160"/>
      <c r="W732" s="160"/>
      <c r="X732" s="160"/>
      <c r="Y732" s="160"/>
      <c r="Z732" s="160"/>
      <c r="AA732" s="160"/>
      <c r="AB732" s="160"/>
      <c r="AC732" s="160"/>
      <c r="AD732" s="160"/>
    </row>
    <row r="733" spans="1:30" ht="15">
      <c r="A733" s="65"/>
      <c r="B733" s="14"/>
      <c r="C733" s="17" t="s">
        <v>68</v>
      </c>
      <c r="D733" s="272" t="str">
        <f t="shared" si="104"/>
        <v/>
      </c>
      <c r="E733" s="273"/>
      <c r="F733" s="273"/>
      <c r="G733" s="273"/>
      <c r="H733" s="273"/>
      <c r="I733" s="273"/>
      <c r="J733" s="273"/>
      <c r="K733" s="273"/>
      <c r="L733" s="274"/>
      <c r="M733" s="160"/>
      <c r="N733" s="160"/>
      <c r="O733" s="160"/>
      <c r="P733" s="160"/>
      <c r="Q733" s="160"/>
      <c r="R733" s="160"/>
      <c r="S733" s="160"/>
      <c r="T733" s="160"/>
      <c r="U733" s="160"/>
      <c r="V733" s="160"/>
      <c r="W733" s="160"/>
      <c r="X733" s="160"/>
      <c r="Y733" s="160"/>
      <c r="Z733" s="160"/>
      <c r="AA733" s="160"/>
      <c r="AB733" s="160"/>
      <c r="AC733" s="160"/>
      <c r="AD733" s="160"/>
    </row>
    <row r="734" spans="1:30" ht="15">
      <c r="A734" s="65"/>
      <c r="B734" s="14"/>
      <c r="C734" s="17" t="s">
        <v>69</v>
      </c>
      <c r="D734" s="272" t="str">
        <f t="shared" si="104"/>
        <v/>
      </c>
      <c r="E734" s="273"/>
      <c r="F734" s="273"/>
      <c r="G734" s="273"/>
      <c r="H734" s="273"/>
      <c r="I734" s="273"/>
      <c r="J734" s="273"/>
      <c r="K734" s="273"/>
      <c r="L734" s="274"/>
      <c r="M734" s="160"/>
      <c r="N734" s="160"/>
      <c r="O734" s="160"/>
      <c r="P734" s="160"/>
      <c r="Q734" s="160"/>
      <c r="R734" s="160"/>
      <c r="S734" s="160"/>
      <c r="T734" s="160"/>
      <c r="U734" s="160"/>
      <c r="V734" s="160"/>
      <c r="W734" s="160"/>
      <c r="X734" s="160"/>
      <c r="Y734" s="160"/>
      <c r="Z734" s="160"/>
      <c r="AA734" s="160"/>
      <c r="AB734" s="160"/>
      <c r="AC734" s="160"/>
      <c r="AD734" s="160"/>
    </row>
    <row r="735" spans="1:30" ht="15">
      <c r="A735" s="65"/>
      <c r="B735" s="14"/>
      <c r="C735" s="17" t="s">
        <v>70</v>
      </c>
      <c r="D735" s="272" t="str">
        <f t="shared" si="104"/>
        <v/>
      </c>
      <c r="E735" s="273"/>
      <c r="F735" s="273"/>
      <c r="G735" s="273"/>
      <c r="H735" s="273"/>
      <c r="I735" s="273"/>
      <c r="J735" s="273"/>
      <c r="K735" s="273"/>
      <c r="L735" s="274"/>
      <c r="M735" s="160"/>
      <c r="N735" s="160"/>
      <c r="O735" s="160"/>
      <c r="P735" s="160"/>
      <c r="Q735" s="160"/>
      <c r="R735" s="160"/>
      <c r="S735" s="160"/>
      <c r="T735" s="160"/>
      <c r="U735" s="160"/>
      <c r="V735" s="160"/>
      <c r="W735" s="160"/>
      <c r="X735" s="160"/>
      <c r="Y735" s="160"/>
      <c r="Z735" s="160"/>
      <c r="AA735" s="160"/>
      <c r="AB735" s="160"/>
      <c r="AC735" s="160"/>
      <c r="AD735" s="160"/>
    </row>
    <row r="736" spans="1:30" ht="15">
      <c r="A736" s="65"/>
      <c r="B736" s="14"/>
      <c r="C736" s="17" t="s">
        <v>71</v>
      </c>
      <c r="D736" s="272" t="str">
        <f t="shared" si="104"/>
        <v/>
      </c>
      <c r="E736" s="273"/>
      <c r="F736" s="273"/>
      <c r="G736" s="273"/>
      <c r="H736" s="273"/>
      <c r="I736" s="273"/>
      <c r="J736" s="273"/>
      <c r="K736" s="273"/>
      <c r="L736" s="274"/>
      <c r="M736" s="160"/>
      <c r="N736" s="160"/>
      <c r="O736" s="160"/>
      <c r="P736" s="160"/>
      <c r="Q736" s="160"/>
      <c r="R736" s="160"/>
      <c r="S736" s="160"/>
      <c r="T736" s="160"/>
      <c r="U736" s="160"/>
      <c r="V736" s="160"/>
      <c r="W736" s="160"/>
      <c r="X736" s="160"/>
      <c r="Y736" s="160"/>
      <c r="Z736" s="160"/>
      <c r="AA736" s="160"/>
      <c r="AB736" s="160"/>
      <c r="AC736" s="160"/>
      <c r="AD736" s="160"/>
    </row>
    <row r="737" spans="1:30" ht="15">
      <c r="A737" s="65"/>
      <c r="B737" s="14"/>
      <c r="C737" s="17" t="s">
        <v>72</v>
      </c>
      <c r="D737" s="272" t="str">
        <f t="shared" si="104"/>
        <v/>
      </c>
      <c r="E737" s="273"/>
      <c r="F737" s="273"/>
      <c r="G737" s="273"/>
      <c r="H737" s="273"/>
      <c r="I737" s="273"/>
      <c r="J737" s="273"/>
      <c r="K737" s="273"/>
      <c r="L737" s="274"/>
      <c r="M737" s="160"/>
      <c r="N737" s="160"/>
      <c r="O737" s="160"/>
      <c r="P737" s="160"/>
      <c r="Q737" s="160"/>
      <c r="R737" s="160"/>
      <c r="S737" s="160"/>
      <c r="T737" s="160"/>
      <c r="U737" s="160"/>
      <c r="V737" s="160"/>
      <c r="W737" s="160"/>
      <c r="X737" s="160"/>
      <c r="Y737" s="160"/>
      <c r="Z737" s="160"/>
      <c r="AA737" s="160"/>
      <c r="AB737" s="160"/>
      <c r="AC737" s="160"/>
      <c r="AD737" s="160"/>
    </row>
    <row r="738" spans="1:30" ht="15">
      <c r="A738" s="65"/>
      <c r="B738" s="14"/>
      <c r="C738" s="17" t="s">
        <v>73</v>
      </c>
      <c r="D738" s="272" t="str">
        <f t="shared" si="104"/>
        <v/>
      </c>
      <c r="E738" s="273"/>
      <c r="F738" s="273"/>
      <c r="G738" s="273"/>
      <c r="H738" s="273"/>
      <c r="I738" s="273"/>
      <c r="J738" s="273"/>
      <c r="K738" s="273"/>
      <c r="L738" s="274"/>
      <c r="M738" s="160"/>
      <c r="N738" s="160"/>
      <c r="O738" s="160"/>
      <c r="P738" s="160"/>
      <c r="Q738" s="160"/>
      <c r="R738" s="160"/>
      <c r="S738" s="160"/>
      <c r="T738" s="160"/>
      <c r="U738" s="160"/>
      <c r="V738" s="160"/>
      <c r="W738" s="160"/>
      <c r="X738" s="160"/>
      <c r="Y738" s="160"/>
      <c r="Z738" s="160"/>
      <c r="AA738" s="160"/>
      <c r="AB738" s="160"/>
      <c r="AC738" s="160"/>
      <c r="AD738" s="160"/>
    </row>
    <row r="739" spans="1:30" ht="15">
      <c r="A739" s="65"/>
      <c r="B739" s="14"/>
      <c r="C739" s="17" t="s">
        <v>74</v>
      </c>
      <c r="D739" s="272" t="str">
        <f t="shared" si="104"/>
        <v/>
      </c>
      <c r="E739" s="273"/>
      <c r="F739" s="273"/>
      <c r="G739" s="273"/>
      <c r="H739" s="273"/>
      <c r="I739" s="273"/>
      <c r="J739" s="273"/>
      <c r="K739" s="273"/>
      <c r="L739" s="274"/>
      <c r="M739" s="160"/>
      <c r="N739" s="160"/>
      <c r="O739" s="160"/>
      <c r="P739" s="160"/>
      <c r="Q739" s="160"/>
      <c r="R739" s="160"/>
      <c r="S739" s="160"/>
      <c r="T739" s="160"/>
      <c r="U739" s="160"/>
      <c r="V739" s="160"/>
      <c r="W739" s="160"/>
      <c r="X739" s="160"/>
      <c r="Y739" s="160"/>
      <c r="Z739" s="160"/>
      <c r="AA739" s="160"/>
      <c r="AB739" s="160"/>
      <c r="AC739" s="160"/>
      <c r="AD739" s="160"/>
    </row>
    <row r="740" spans="1:30" ht="15">
      <c r="A740" s="65"/>
      <c r="B740" s="14"/>
      <c r="C740" s="17" t="s">
        <v>75</v>
      </c>
      <c r="D740" s="272" t="str">
        <f t="shared" si="104"/>
        <v/>
      </c>
      <c r="E740" s="273"/>
      <c r="F740" s="273"/>
      <c r="G740" s="273"/>
      <c r="H740" s="273"/>
      <c r="I740" s="273"/>
      <c r="J740" s="273"/>
      <c r="K740" s="273"/>
      <c r="L740" s="274"/>
      <c r="M740" s="160"/>
      <c r="N740" s="160"/>
      <c r="O740" s="160"/>
      <c r="P740" s="160"/>
      <c r="Q740" s="160"/>
      <c r="R740" s="160"/>
      <c r="S740" s="160"/>
      <c r="T740" s="160"/>
      <c r="U740" s="160"/>
      <c r="V740" s="160"/>
      <c r="W740" s="160"/>
      <c r="X740" s="160"/>
      <c r="Y740" s="160"/>
      <c r="Z740" s="160"/>
      <c r="AA740" s="160"/>
      <c r="AB740" s="160"/>
      <c r="AC740" s="160"/>
      <c r="AD740" s="160"/>
    </row>
    <row r="741" spans="1:30" ht="15">
      <c r="A741" s="65"/>
      <c r="B741" s="14"/>
      <c r="C741" s="17" t="s">
        <v>76</v>
      </c>
      <c r="D741" s="272" t="str">
        <f t="shared" si="104"/>
        <v/>
      </c>
      <c r="E741" s="273"/>
      <c r="F741" s="273"/>
      <c r="G741" s="273"/>
      <c r="H741" s="273"/>
      <c r="I741" s="273"/>
      <c r="J741" s="273"/>
      <c r="K741" s="273"/>
      <c r="L741" s="274"/>
      <c r="M741" s="160"/>
      <c r="N741" s="160"/>
      <c r="O741" s="160"/>
      <c r="P741" s="160"/>
      <c r="Q741" s="160"/>
      <c r="R741" s="160"/>
      <c r="S741" s="160"/>
      <c r="T741" s="160"/>
      <c r="U741" s="160"/>
      <c r="V741" s="160"/>
      <c r="W741" s="160"/>
      <c r="X741" s="160"/>
      <c r="Y741" s="160"/>
      <c r="Z741" s="160"/>
      <c r="AA741" s="160"/>
      <c r="AB741" s="160"/>
      <c r="AC741" s="160"/>
      <c r="AD741" s="160"/>
    </row>
    <row r="742" spans="1:30" ht="15">
      <c r="A742" s="65"/>
      <c r="B742" s="14"/>
      <c r="C742" s="17" t="s">
        <v>77</v>
      </c>
      <c r="D742" s="272" t="str">
        <f t="shared" si="104"/>
        <v/>
      </c>
      <c r="E742" s="273"/>
      <c r="F742" s="273"/>
      <c r="G742" s="273"/>
      <c r="H742" s="273"/>
      <c r="I742" s="273"/>
      <c r="J742" s="273"/>
      <c r="K742" s="273"/>
      <c r="L742" s="274"/>
      <c r="M742" s="160"/>
      <c r="N742" s="160"/>
      <c r="O742" s="160"/>
      <c r="P742" s="160"/>
      <c r="Q742" s="160"/>
      <c r="R742" s="160"/>
      <c r="S742" s="160"/>
      <c r="T742" s="160"/>
      <c r="U742" s="160"/>
      <c r="V742" s="160"/>
      <c r="W742" s="160"/>
      <c r="X742" s="160"/>
      <c r="Y742" s="160"/>
      <c r="Z742" s="160"/>
      <c r="AA742" s="160"/>
      <c r="AB742" s="160"/>
      <c r="AC742" s="160"/>
      <c r="AD742" s="160"/>
    </row>
    <row r="743" spans="1:30" ht="15">
      <c r="A743" s="65"/>
      <c r="B743" s="14"/>
      <c r="C743" s="17" t="s">
        <v>78</v>
      </c>
      <c r="D743" s="272" t="str">
        <f t="shared" si="104"/>
        <v/>
      </c>
      <c r="E743" s="273"/>
      <c r="F743" s="273"/>
      <c r="G743" s="273"/>
      <c r="H743" s="273"/>
      <c r="I743" s="273"/>
      <c r="J743" s="273"/>
      <c r="K743" s="273"/>
      <c r="L743" s="274"/>
      <c r="M743" s="160"/>
      <c r="N743" s="160"/>
      <c r="O743" s="160"/>
      <c r="P743" s="160"/>
      <c r="Q743" s="160"/>
      <c r="R743" s="160"/>
      <c r="S743" s="160"/>
      <c r="T743" s="160"/>
      <c r="U743" s="160"/>
      <c r="V743" s="160"/>
      <c r="W743" s="160"/>
      <c r="X743" s="160"/>
      <c r="Y743" s="160"/>
      <c r="Z743" s="160"/>
      <c r="AA743" s="160"/>
      <c r="AB743" s="160"/>
      <c r="AC743" s="160"/>
      <c r="AD743" s="160"/>
    </row>
    <row r="744" spans="1:30" ht="15">
      <c r="A744" s="65"/>
      <c r="B744" s="14"/>
      <c r="C744" s="17" t="s">
        <v>79</v>
      </c>
      <c r="D744" s="272" t="str">
        <f t="shared" si="104"/>
        <v/>
      </c>
      <c r="E744" s="273"/>
      <c r="F744" s="273"/>
      <c r="G744" s="273"/>
      <c r="H744" s="273"/>
      <c r="I744" s="273"/>
      <c r="J744" s="273"/>
      <c r="K744" s="273"/>
      <c r="L744" s="274"/>
      <c r="M744" s="160"/>
      <c r="N744" s="160"/>
      <c r="O744" s="160"/>
      <c r="P744" s="160"/>
      <c r="Q744" s="160"/>
      <c r="R744" s="160"/>
      <c r="S744" s="160"/>
      <c r="T744" s="160"/>
      <c r="U744" s="160"/>
      <c r="V744" s="160"/>
      <c r="W744" s="160"/>
      <c r="X744" s="160"/>
      <c r="Y744" s="160"/>
      <c r="Z744" s="160"/>
      <c r="AA744" s="160"/>
      <c r="AB744" s="160"/>
      <c r="AC744" s="160"/>
      <c r="AD744" s="160"/>
    </row>
    <row r="745" spans="1:30" ht="15">
      <c r="A745" s="65"/>
      <c r="B745" s="14"/>
      <c r="C745" s="17" t="s">
        <v>80</v>
      </c>
      <c r="D745" s="272" t="str">
        <f t="shared" si="104"/>
        <v/>
      </c>
      <c r="E745" s="273"/>
      <c r="F745" s="273"/>
      <c r="G745" s="273"/>
      <c r="H745" s="273"/>
      <c r="I745" s="273"/>
      <c r="J745" s="273"/>
      <c r="K745" s="273"/>
      <c r="L745" s="274"/>
      <c r="M745" s="160"/>
      <c r="N745" s="160"/>
      <c r="O745" s="160"/>
      <c r="P745" s="160"/>
      <c r="Q745" s="160"/>
      <c r="R745" s="160"/>
      <c r="S745" s="160"/>
      <c r="T745" s="160"/>
      <c r="U745" s="160"/>
      <c r="V745" s="160"/>
      <c r="W745" s="160"/>
      <c r="X745" s="160"/>
      <c r="Y745" s="160"/>
      <c r="Z745" s="160"/>
      <c r="AA745" s="160"/>
      <c r="AB745" s="160"/>
      <c r="AC745" s="160"/>
      <c r="AD745" s="160"/>
    </row>
    <row r="746" spans="1:30" ht="15">
      <c r="A746" s="65"/>
      <c r="B746" s="14"/>
      <c r="C746" s="17" t="s">
        <v>81</v>
      </c>
      <c r="D746" s="272" t="str">
        <f t="shared" si="104"/>
        <v/>
      </c>
      <c r="E746" s="273"/>
      <c r="F746" s="273"/>
      <c r="G746" s="273"/>
      <c r="H746" s="273"/>
      <c r="I746" s="273"/>
      <c r="J746" s="273"/>
      <c r="K746" s="273"/>
      <c r="L746" s="274"/>
      <c r="M746" s="160"/>
      <c r="N746" s="160"/>
      <c r="O746" s="160"/>
      <c r="P746" s="160"/>
      <c r="Q746" s="160"/>
      <c r="R746" s="160"/>
      <c r="S746" s="160"/>
      <c r="T746" s="160"/>
      <c r="U746" s="160"/>
      <c r="V746" s="160"/>
      <c r="W746" s="160"/>
      <c r="X746" s="160"/>
      <c r="Y746" s="160"/>
      <c r="Z746" s="160"/>
      <c r="AA746" s="160"/>
      <c r="AB746" s="160"/>
      <c r="AC746" s="160"/>
      <c r="AD746" s="160"/>
    </row>
    <row r="747" spans="1:30" ht="15">
      <c r="A747" s="65"/>
      <c r="B747" s="14"/>
      <c r="C747" s="17" t="s">
        <v>82</v>
      </c>
      <c r="D747" s="272" t="str">
        <f t="shared" si="104"/>
        <v/>
      </c>
      <c r="E747" s="273"/>
      <c r="F747" s="273"/>
      <c r="G747" s="273"/>
      <c r="H747" s="273"/>
      <c r="I747" s="273"/>
      <c r="J747" s="273"/>
      <c r="K747" s="273"/>
      <c r="L747" s="274"/>
      <c r="M747" s="160"/>
      <c r="N747" s="160"/>
      <c r="O747" s="160"/>
      <c r="P747" s="160"/>
      <c r="Q747" s="160"/>
      <c r="R747" s="160"/>
      <c r="S747" s="160"/>
      <c r="T747" s="160"/>
      <c r="U747" s="160"/>
      <c r="V747" s="160"/>
      <c r="W747" s="160"/>
      <c r="X747" s="160"/>
      <c r="Y747" s="160"/>
      <c r="Z747" s="160"/>
      <c r="AA747" s="160"/>
      <c r="AB747" s="160"/>
      <c r="AC747" s="160"/>
      <c r="AD747" s="160"/>
    </row>
    <row r="748" spans="1:30" ht="15">
      <c r="A748" s="65"/>
      <c r="B748" s="14"/>
      <c r="C748" s="17" t="s">
        <v>83</v>
      </c>
      <c r="D748" s="272" t="str">
        <f t="shared" ref="D748:D779" si="105">IF($D64="","",$D64)</f>
        <v/>
      </c>
      <c r="E748" s="273"/>
      <c r="F748" s="273"/>
      <c r="G748" s="273"/>
      <c r="H748" s="273"/>
      <c r="I748" s="273"/>
      <c r="J748" s="273"/>
      <c r="K748" s="273"/>
      <c r="L748" s="274"/>
      <c r="M748" s="160"/>
      <c r="N748" s="160"/>
      <c r="O748" s="160"/>
      <c r="P748" s="160"/>
      <c r="Q748" s="160"/>
      <c r="R748" s="160"/>
      <c r="S748" s="160"/>
      <c r="T748" s="160"/>
      <c r="U748" s="160"/>
      <c r="V748" s="160"/>
      <c r="W748" s="160"/>
      <c r="X748" s="160"/>
      <c r="Y748" s="160"/>
      <c r="Z748" s="160"/>
      <c r="AA748" s="160"/>
      <c r="AB748" s="160"/>
      <c r="AC748" s="160"/>
      <c r="AD748" s="160"/>
    </row>
    <row r="749" spans="1:30" ht="15">
      <c r="A749" s="65"/>
      <c r="B749" s="14"/>
      <c r="C749" s="17" t="s">
        <v>84</v>
      </c>
      <c r="D749" s="272" t="str">
        <f t="shared" si="105"/>
        <v/>
      </c>
      <c r="E749" s="273"/>
      <c r="F749" s="273"/>
      <c r="G749" s="273"/>
      <c r="H749" s="273"/>
      <c r="I749" s="273"/>
      <c r="J749" s="273"/>
      <c r="K749" s="273"/>
      <c r="L749" s="274"/>
      <c r="M749" s="160"/>
      <c r="N749" s="160"/>
      <c r="O749" s="160"/>
      <c r="P749" s="160"/>
      <c r="Q749" s="160"/>
      <c r="R749" s="160"/>
      <c r="S749" s="160"/>
      <c r="T749" s="160"/>
      <c r="U749" s="160"/>
      <c r="V749" s="160"/>
      <c r="W749" s="160"/>
      <c r="X749" s="160"/>
      <c r="Y749" s="160"/>
      <c r="Z749" s="160"/>
      <c r="AA749" s="160"/>
      <c r="AB749" s="160"/>
      <c r="AC749" s="160"/>
      <c r="AD749" s="160"/>
    </row>
    <row r="750" spans="1:30" ht="15">
      <c r="A750" s="65"/>
      <c r="B750" s="14"/>
      <c r="C750" s="17" t="s">
        <v>85</v>
      </c>
      <c r="D750" s="272" t="str">
        <f t="shared" si="105"/>
        <v/>
      </c>
      <c r="E750" s="273"/>
      <c r="F750" s="273"/>
      <c r="G750" s="273"/>
      <c r="H750" s="273"/>
      <c r="I750" s="273"/>
      <c r="J750" s="273"/>
      <c r="K750" s="273"/>
      <c r="L750" s="274"/>
      <c r="M750" s="160"/>
      <c r="N750" s="160"/>
      <c r="O750" s="160"/>
      <c r="P750" s="160"/>
      <c r="Q750" s="160"/>
      <c r="R750" s="160"/>
      <c r="S750" s="160"/>
      <c r="T750" s="160"/>
      <c r="U750" s="160"/>
      <c r="V750" s="160"/>
      <c r="W750" s="160"/>
      <c r="X750" s="160"/>
      <c r="Y750" s="160"/>
      <c r="Z750" s="160"/>
      <c r="AA750" s="160"/>
      <c r="AB750" s="160"/>
      <c r="AC750" s="160"/>
      <c r="AD750" s="160"/>
    </row>
    <row r="751" spans="1:30" ht="15">
      <c r="A751" s="65"/>
      <c r="B751" s="14"/>
      <c r="C751" s="17" t="s">
        <v>86</v>
      </c>
      <c r="D751" s="272" t="str">
        <f t="shared" si="105"/>
        <v/>
      </c>
      <c r="E751" s="273"/>
      <c r="F751" s="273"/>
      <c r="G751" s="273"/>
      <c r="H751" s="273"/>
      <c r="I751" s="273"/>
      <c r="J751" s="273"/>
      <c r="K751" s="273"/>
      <c r="L751" s="274"/>
      <c r="M751" s="160"/>
      <c r="N751" s="160"/>
      <c r="O751" s="160"/>
      <c r="P751" s="160"/>
      <c r="Q751" s="160"/>
      <c r="R751" s="160"/>
      <c r="S751" s="160"/>
      <c r="T751" s="160"/>
      <c r="U751" s="160"/>
      <c r="V751" s="160"/>
      <c r="W751" s="160"/>
      <c r="X751" s="160"/>
      <c r="Y751" s="160"/>
      <c r="Z751" s="160"/>
      <c r="AA751" s="160"/>
      <c r="AB751" s="160"/>
      <c r="AC751" s="160"/>
      <c r="AD751" s="160"/>
    </row>
    <row r="752" spans="1:30" ht="15">
      <c r="A752" s="65"/>
      <c r="B752" s="14"/>
      <c r="C752" s="17" t="s">
        <v>87</v>
      </c>
      <c r="D752" s="272" t="str">
        <f t="shared" si="105"/>
        <v/>
      </c>
      <c r="E752" s="273"/>
      <c r="F752" s="273"/>
      <c r="G752" s="273"/>
      <c r="H752" s="273"/>
      <c r="I752" s="273"/>
      <c r="J752" s="273"/>
      <c r="K752" s="273"/>
      <c r="L752" s="274"/>
      <c r="M752" s="160"/>
      <c r="N752" s="160"/>
      <c r="O752" s="160"/>
      <c r="P752" s="160"/>
      <c r="Q752" s="160"/>
      <c r="R752" s="160"/>
      <c r="S752" s="160"/>
      <c r="T752" s="160"/>
      <c r="U752" s="160"/>
      <c r="V752" s="160"/>
      <c r="W752" s="160"/>
      <c r="X752" s="160"/>
      <c r="Y752" s="160"/>
      <c r="Z752" s="160"/>
      <c r="AA752" s="160"/>
      <c r="AB752" s="160"/>
      <c r="AC752" s="160"/>
      <c r="AD752" s="160"/>
    </row>
    <row r="753" spans="1:30" ht="15">
      <c r="A753" s="65"/>
      <c r="B753" s="14"/>
      <c r="C753" s="17" t="s">
        <v>88</v>
      </c>
      <c r="D753" s="272" t="str">
        <f t="shared" si="105"/>
        <v/>
      </c>
      <c r="E753" s="273"/>
      <c r="F753" s="273"/>
      <c r="G753" s="273"/>
      <c r="H753" s="273"/>
      <c r="I753" s="273"/>
      <c r="J753" s="273"/>
      <c r="K753" s="273"/>
      <c r="L753" s="274"/>
      <c r="M753" s="160"/>
      <c r="N753" s="160"/>
      <c r="O753" s="160"/>
      <c r="P753" s="160"/>
      <c r="Q753" s="160"/>
      <c r="R753" s="160"/>
      <c r="S753" s="160"/>
      <c r="T753" s="160"/>
      <c r="U753" s="160"/>
      <c r="V753" s="160"/>
      <c r="W753" s="160"/>
      <c r="X753" s="160"/>
      <c r="Y753" s="160"/>
      <c r="Z753" s="160"/>
      <c r="AA753" s="160"/>
      <c r="AB753" s="160"/>
      <c r="AC753" s="160"/>
      <c r="AD753" s="160"/>
    </row>
    <row r="754" spans="1:30" ht="15">
      <c r="A754" s="65"/>
      <c r="B754" s="14"/>
      <c r="C754" s="17" t="s">
        <v>89</v>
      </c>
      <c r="D754" s="272" t="str">
        <f t="shared" si="105"/>
        <v/>
      </c>
      <c r="E754" s="273"/>
      <c r="F754" s="273"/>
      <c r="G754" s="273"/>
      <c r="H754" s="273"/>
      <c r="I754" s="273"/>
      <c r="J754" s="273"/>
      <c r="K754" s="273"/>
      <c r="L754" s="274"/>
      <c r="M754" s="160"/>
      <c r="N754" s="160"/>
      <c r="O754" s="160"/>
      <c r="P754" s="160"/>
      <c r="Q754" s="160"/>
      <c r="R754" s="160"/>
      <c r="S754" s="160"/>
      <c r="T754" s="160"/>
      <c r="U754" s="160"/>
      <c r="V754" s="160"/>
      <c r="W754" s="160"/>
      <c r="X754" s="160"/>
      <c r="Y754" s="160"/>
      <c r="Z754" s="160"/>
      <c r="AA754" s="160"/>
      <c r="AB754" s="160"/>
      <c r="AC754" s="160"/>
      <c r="AD754" s="160"/>
    </row>
    <row r="755" spans="1:30" ht="15">
      <c r="A755" s="65"/>
      <c r="B755" s="14"/>
      <c r="C755" s="17" t="s">
        <v>90</v>
      </c>
      <c r="D755" s="272" t="str">
        <f t="shared" si="105"/>
        <v/>
      </c>
      <c r="E755" s="273"/>
      <c r="F755" s="273"/>
      <c r="G755" s="273"/>
      <c r="H755" s="273"/>
      <c r="I755" s="273"/>
      <c r="J755" s="273"/>
      <c r="K755" s="273"/>
      <c r="L755" s="274"/>
      <c r="M755" s="160"/>
      <c r="N755" s="160"/>
      <c r="O755" s="160"/>
      <c r="P755" s="160"/>
      <c r="Q755" s="160"/>
      <c r="R755" s="160"/>
      <c r="S755" s="160"/>
      <c r="T755" s="160"/>
      <c r="U755" s="160"/>
      <c r="V755" s="160"/>
      <c r="W755" s="160"/>
      <c r="X755" s="160"/>
      <c r="Y755" s="160"/>
      <c r="Z755" s="160"/>
      <c r="AA755" s="160"/>
      <c r="AB755" s="160"/>
      <c r="AC755" s="160"/>
      <c r="AD755" s="160"/>
    </row>
    <row r="756" spans="1:30" ht="15">
      <c r="A756" s="65"/>
      <c r="B756" s="14"/>
      <c r="C756" s="17" t="s">
        <v>91</v>
      </c>
      <c r="D756" s="272" t="str">
        <f t="shared" si="105"/>
        <v/>
      </c>
      <c r="E756" s="273"/>
      <c r="F756" s="273"/>
      <c r="G756" s="273"/>
      <c r="H756" s="273"/>
      <c r="I756" s="273"/>
      <c r="J756" s="273"/>
      <c r="K756" s="273"/>
      <c r="L756" s="274"/>
      <c r="M756" s="160"/>
      <c r="N756" s="160"/>
      <c r="O756" s="160"/>
      <c r="P756" s="160"/>
      <c r="Q756" s="160"/>
      <c r="R756" s="160"/>
      <c r="S756" s="160"/>
      <c r="T756" s="160"/>
      <c r="U756" s="160"/>
      <c r="V756" s="160"/>
      <c r="W756" s="160"/>
      <c r="X756" s="160"/>
      <c r="Y756" s="160"/>
      <c r="Z756" s="160"/>
      <c r="AA756" s="160"/>
      <c r="AB756" s="160"/>
      <c r="AC756" s="160"/>
      <c r="AD756" s="160"/>
    </row>
    <row r="757" spans="1:30" ht="15">
      <c r="A757" s="65"/>
      <c r="B757" s="14"/>
      <c r="C757" s="17" t="s">
        <v>92</v>
      </c>
      <c r="D757" s="272" t="str">
        <f t="shared" si="105"/>
        <v/>
      </c>
      <c r="E757" s="273"/>
      <c r="F757" s="273"/>
      <c r="G757" s="273"/>
      <c r="H757" s="273"/>
      <c r="I757" s="273"/>
      <c r="J757" s="273"/>
      <c r="K757" s="273"/>
      <c r="L757" s="274"/>
      <c r="M757" s="160"/>
      <c r="N757" s="160"/>
      <c r="O757" s="160"/>
      <c r="P757" s="160"/>
      <c r="Q757" s="160"/>
      <c r="R757" s="160"/>
      <c r="S757" s="160"/>
      <c r="T757" s="160"/>
      <c r="U757" s="160"/>
      <c r="V757" s="160"/>
      <c r="W757" s="160"/>
      <c r="X757" s="160"/>
      <c r="Y757" s="160"/>
      <c r="Z757" s="160"/>
      <c r="AA757" s="160"/>
      <c r="AB757" s="160"/>
      <c r="AC757" s="160"/>
      <c r="AD757" s="160"/>
    </row>
    <row r="758" spans="1:30" ht="15">
      <c r="A758" s="65"/>
      <c r="B758" s="14"/>
      <c r="C758" s="17" t="s">
        <v>93</v>
      </c>
      <c r="D758" s="272" t="str">
        <f t="shared" si="105"/>
        <v/>
      </c>
      <c r="E758" s="273"/>
      <c r="F758" s="273"/>
      <c r="G758" s="273"/>
      <c r="H758" s="273"/>
      <c r="I758" s="273"/>
      <c r="J758" s="273"/>
      <c r="K758" s="273"/>
      <c r="L758" s="274"/>
      <c r="M758" s="160"/>
      <c r="N758" s="160"/>
      <c r="O758" s="160"/>
      <c r="P758" s="160"/>
      <c r="Q758" s="160"/>
      <c r="R758" s="160"/>
      <c r="S758" s="160"/>
      <c r="T758" s="160"/>
      <c r="U758" s="160"/>
      <c r="V758" s="160"/>
      <c r="W758" s="160"/>
      <c r="X758" s="160"/>
      <c r="Y758" s="160"/>
      <c r="Z758" s="160"/>
      <c r="AA758" s="160"/>
      <c r="AB758" s="160"/>
      <c r="AC758" s="160"/>
      <c r="AD758" s="160"/>
    </row>
    <row r="759" spans="1:30" ht="15">
      <c r="A759" s="65"/>
      <c r="B759" s="14"/>
      <c r="C759" s="17" t="s">
        <v>94</v>
      </c>
      <c r="D759" s="272" t="str">
        <f t="shared" si="105"/>
        <v/>
      </c>
      <c r="E759" s="273"/>
      <c r="F759" s="273"/>
      <c r="G759" s="273"/>
      <c r="H759" s="273"/>
      <c r="I759" s="273"/>
      <c r="J759" s="273"/>
      <c r="K759" s="273"/>
      <c r="L759" s="274"/>
      <c r="M759" s="160"/>
      <c r="N759" s="160"/>
      <c r="O759" s="160"/>
      <c r="P759" s="160"/>
      <c r="Q759" s="160"/>
      <c r="R759" s="160"/>
      <c r="S759" s="160"/>
      <c r="T759" s="160"/>
      <c r="U759" s="160"/>
      <c r="V759" s="160"/>
      <c r="W759" s="160"/>
      <c r="X759" s="160"/>
      <c r="Y759" s="160"/>
      <c r="Z759" s="160"/>
      <c r="AA759" s="160"/>
      <c r="AB759" s="160"/>
      <c r="AC759" s="160"/>
      <c r="AD759" s="160"/>
    </row>
    <row r="760" spans="1:30" ht="15">
      <c r="A760" s="65"/>
      <c r="B760" s="14"/>
      <c r="C760" s="17" t="s">
        <v>95</v>
      </c>
      <c r="D760" s="272" t="str">
        <f t="shared" si="105"/>
        <v/>
      </c>
      <c r="E760" s="273"/>
      <c r="F760" s="273"/>
      <c r="G760" s="273"/>
      <c r="H760" s="273"/>
      <c r="I760" s="273"/>
      <c r="J760" s="273"/>
      <c r="K760" s="273"/>
      <c r="L760" s="274"/>
      <c r="M760" s="160"/>
      <c r="N760" s="160"/>
      <c r="O760" s="160"/>
      <c r="P760" s="160"/>
      <c r="Q760" s="160"/>
      <c r="R760" s="160"/>
      <c r="S760" s="160"/>
      <c r="T760" s="160"/>
      <c r="U760" s="160"/>
      <c r="V760" s="160"/>
      <c r="W760" s="160"/>
      <c r="X760" s="160"/>
      <c r="Y760" s="160"/>
      <c r="Z760" s="160"/>
      <c r="AA760" s="160"/>
      <c r="AB760" s="160"/>
      <c r="AC760" s="160"/>
      <c r="AD760" s="160"/>
    </row>
    <row r="761" spans="1:30" ht="15">
      <c r="A761" s="65"/>
      <c r="B761" s="14"/>
      <c r="C761" s="17" t="s">
        <v>96</v>
      </c>
      <c r="D761" s="272" t="str">
        <f t="shared" si="105"/>
        <v/>
      </c>
      <c r="E761" s="273"/>
      <c r="F761" s="273"/>
      <c r="G761" s="273"/>
      <c r="H761" s="273"/>
      <c r="I761" s="273"/>
      <c r="J761" s="273"/>
      <c r="K761" s="273"/>
      <c r="L761" s="274"/>
      <c r="M761" s="160"/>
      <c r="N761" s="160"/>
      <c r="O761" s="160"/>
      <c r="P761" s="160"/>
      <c r="Q761" s="160"/>
      <c r="R761" s="160"/>
      <c r="S761" s="160"/>
      <c r="T761" s="160"/>
      <c r="U761" s="160"/>
      <c r="V761" s="160"/>
      <c r="W761" s="160"/>
      <c r="X761" s="160"/>
      <c r="Y761" s="160"/>
      <c r="Z761" s="160"/>
      <c r="AA761" s="160"/>
      <c r="AB761" s="160"/>
      <c r="AC761" s="160"/>
      <c r="AD761" s="160"/>
    </row>
    <row r="762" spans="1:30" ht="15">
      <c r="A762" s="65"/>
      <c r="B762" s="14"/>
      <c r="C762" s="17" t="s">
        <v>97</v>
      </c>
      <c r="D762" s="272" t="str">
        <f t="shared" si="105"/>
        <v/>
      </c>
      <c r="E762" s="273"/>
      <c r="F762" s="273"/>
      <c r="G762" s="273"/>
      <c r="H762" s="273"/>
      <c r="I762" s="273"/>
      <c r="J762" s="273"/>
      <c r="K762" s="273"/>
      <c r="L762" s="274"/>
      <c r="M762" s="160"/>
      <c r="N762" s="160"/>
      <c r="O762" s="160"/>
      <c r="P762" s="160"/>
      <c r="Q762" s="160"/>
      <c r="R762" s="160"/>
      <c r="S762" s="160"/>
      <c r="T762" s="160"/>
      <c r="U762" s="160"/>
      <c r="V762" s="160"/>
      <c r="W762" s="160"/>
      <c r="X762" s="160"/>
      <c r="Y762" s="160"/>
      <c r="Z762" s="160"/>
      <c r="AA762" s="160"/>
      <c r="AB762" s="160"/>
      <c r="AC762" s="160"/>
      <c r="AD762" s="160"/>
    </row>
    <row r="763" spans="1:30" ht="15">
      <c r="A763" s="65"/>
      <c r="B763" s="14"/>
      <c r="C763" s="17" t="s">
        <v>98</v>
      </c>
      <c r="D763" s="272" t="str">
        <f t="shared" si="105"/>
        <v/>
      </c>
      <c r="E763" s="273"/>
      <c r="F763" s="273"/>
      <c r="G763" s="273"/>
      <c r="H763" s="273"/>
      <c r="I763" s="273"/>
      <c r="J763" s="273"/>
      <c r="K763" s="273"/>
      <c r="L763" s="274"/>
      <c r="M763" s="160"/>
      <c r="N763" s="160"/>
      <c r="O763" s="160"/>
      <c r="P763" s="160"/>
      <c r="Q763" s="160"/>
      <c r="R763" s="160"/>
      <c r="S763" s="160"/>
      <c r="T763" s="160"/>
      <c r="U763" s="160"/>
      <c r="V763" s="160"/>
      <c r="W763" s="160"/>
      <c r="X763" s="160"/>
      <c r="Y763" s="160"/>
      <c r="Z763" s="160"/>
      <c r="AA763" s="160"/>
      <c r="AB763" s="160"/>
      <c r="AC763" s="160"/>
      <c r="AD763" s="160"/>
    </row>
    <row r="764" spans="1:30" ht="15">
      <c r="A764" s="65"/>
      <c r="B764" s="14"/>
      <c r="C764" s="17" t="s">
        <v>99</v>
      </c>
      <c r="D764" s="272" t="str">
        <f t="shared" si="105"/>
        <v/>
      </c>
      <c r="E764" s="273"/>
      <c r="F764" s="273"/>
      <c r="G764" s="273"/>
      <c r="H764" s="273"/>
      <c r="I764" s="273"/>
      <c r="J764" s="273"/>
      <c r="K764" s="273"/>
      <c r="L764" s="274"/>
      <c r="M764" s="160"/>
      <c r="N764" s="160"/>
      <c r="O764" s="160"/>
      <c r="P764" s="160"/>
      <c r="Q764" s="160"/>
      <c r="R764" s="160"/>
      <c r="S764" s="160"/>
      <c r="T764" s="160"/>
      <c r="U764" s="160"/>
      <c r="V764" s="160"/>
      <c r="W764" s="160"/>
      <c r="X764" s="160"/>
      <c r="Y764" s="160"/>
      <c r="Z764" s="160"/>
      <c r="AA764" s="160"/>
      <c r="AB764" s="160"/>
      <c r="AC764" s="160"/>
      <c r="AD764" s="160"/>
    </row>
    <row r="765" spans="1:30" ht="15">
      <c r="A765" s="65"/>
      <c r="B765" s="14"/>
      <c r="C765" s="17" t="s">
        <v>100</v>
      </c>
      <c r="D765" s="272" t="str">
        <f t="shared" si="105"/>
        <v/>
      </c>
      <c r="E765" s="273"/>
      <c r="F765" s="273"/>
      <c r="G765" s="273"/>
      <c r="H765" s="273"/>
      <c r="I765" s="273"/>
      <c r="J765" s="273"/>
      <c r="K765" s="273"/>
      <c r="L765" s="274"/>
      <c r="M765" s="160"/>
      <c r="N765" s="160"/>
      <c r="O765" s="160"/>
      <c r="P765" s="160"/>
      <c r="Q765" s="160"/>
      <c r="R765" s="160"/>
      <c r="S765" s="160"/>
      <c r="T765" s="160"/>
      <c r="U765" s="160"/>
      <c r="V765" s="160"/>
      <c r="W765" s="160"/>
      <c r="X765" s="160"/>
      <c r="Y765" s="160"/>
      <c r="Z765" s="160"/>
      <c r="AA765" s="160"/>
      <c r="AB765" s="160"/>
      <c r="AC765" s="160"/>
      <c r="AD765" s="160"/>
    </row>
    <row r="766" spans="1:30" ht="15">
      <c r="A766" s="65"/>
      <c r="B766" s="14"/>
      <c r="C766" s="17" t="s">
        <v>101</v>
      </c>
      <c r="D766" s="272" t="str">
        <f t="shared" si="105"/>
        <v/>
      </c>
      <c r="E766" s="273"/>
      <c r="F766" s="273"/>
      <c r="G766" s="273"/>
      <c r="H766" s="273"/>
      <c r="I766" s="273"/>
      <c r="J766" s="273"/>
      <c r="K766" s="273"/>
      <c r="L766" s="274"/>
      <c r="M766" s="160"/>
      <c r="N766" s="160"/>
      <c r="O766" s="160"/>
      <c r="P766" s="160"/>
      <c r="Q766" s="160"/>
      <c r="R766" s="160"/>
      <c r="S766" s="160"/>
      <c r="T766" s="160"/>
      <c r="U766" s="160"/>
      <c r="V766" s="160"/>
      <c r="W766" s="160"/>
      <c r="X766" s="160"/>
      <c r="Y766" s="160"/>
      <c r="Z766" s="160"/>
      <c r="AA766" s="160"/>
      <c r="AB766" s="160"/>
      <c r="AC766" s="160"/>
      <c r="AD766" s="160"/>
    </row>
    <row r="767" spans="1:30" ht="15">
      <c r="A767" s="65"/>
      <c r="B767" s="14"/>
      <c r="C767" s="17" t="s">
        <v>102</v>
      </c>
      <c r="D767" s="272" t="str">
        <f t="shared" si="105"/>
        <v/>
      </c>
      <c r="E767" s="273"/>
      <c r="F767" s="273"/>
      <c r="G767" s="273"/>
      <c r="H767" s="273"/>
      <c r="I767" s="273"/>
      <c r="J767" s="273"/>
      <c r="K767" s="273"/>
      <c r="L767" s="274"/>
      <c r="M767" s="160"/>
      <c r="N767" s="160"/>
      <c r="O767" s="160"/>
      <c r="P767" s="160"/>
      <c r="Q767" s="160"/>
      <c r="R767" s="160"/>
      <c r="S767" s="160"/>
      <c r="T767" s="160"/>
      <c r="U767" s="160"/>
      <c r="V767" s="160"/>
      <c r="W767" s="160"/>
      <c r="X767" s="160"/>
      <c r="Y767" s="160"/>
      <c r="Z767" s="160"/>
      <c r="AA767" s="160"/>
      <c r="AB767" s="160"/>
      <c r="AC767" s="160"/>
      <c r="AD767" s="160"/>
    </row>
    <row r="768" spans="1:30" ht="15">
      <c r="A768" s="65"/>
      <c r="B768" s="14"/>
      <c r="C768" s="17" t="s">
        <v>103</v>
      </c>
      <c r="D768" s="272" t="str">
        <f t="shared" si="105"/>
        <v/>
      </c>
      <c r="E768" s="273"/>
      <c r="F768" s="273"/>
      <c r="G768" s="273"/>
      <c r="H768" s="273"/>
      <c r="I768" s="273"/>
      <c r="J768" s="273"/>
      <c r="K768" s="273"/>
      <c r="L768" s="274"/>
      <c r="M768" s="160"/>
      <c r="N768" s="160"/>
      <c r="O768" s="160"/>
      <c r="P768" s="160"/>
      <c r="Q768" s="160"/>
      <c r="R768" s="160"/>
      <c r="S768" s="160"/>
      <c r="T768" s="160"/>
      <c r="U768" s="160"/>
      <c r="V768" s="160"/>
      <c r="W768" s="160"/>
      <c r="X768" s="160"/>
      <c r="Y768" s="160"/>
      <c r="Z768" s="160"/>
      <c r="AA768" s="160"/>
      <c r="AB768" s="160"/>
      <c r="AC768" s="160"/>
      <c r="AD768" s="160"/>
    </row>
    <row r="769" spans="1:30" ht="15">
      <c r="A769" s="65"/>
      <c r="B769" s="14"/>
      <c r="C769" s="18" t="s">
        <v>104</v>
      </c>
      <c r="D769" s="272" t="str">
        <f t="shared" si="105"/>
        <v/>
      </c>
      <c r="E769" s="273"/>
      <c r="F769" s="273"/>
      <c r="G769" s="273"/>
      <c r="H769" s="273"/>
      <c r="I769" s="273"/>
      <c r="J769" s="273"/>
      <c r="K769" s="273"/>
      <c r="L769" s="274"/>
      <c r="M769" s="160"/>
      <c r="N769" s="160"/>
      <c r="O769" s="160"/>
      <c r="P769" s="160"/>
      <c r="Q769" s="160"/>
      <c r="R769" s="160"/>
      <c r="S769" s="160"/>
      <c r="T769" s="160"/>
      <c r="U769" s="160"/>
      <c r="V769" s="160"/>
      <c r="W769" s="160"/>
      <c r="X769" s="160"/>
      <c r="Y769" s="160"/>
      <c r="Z769" s="160"/>
      <c r="AA769" s="160"/>
      <c r="AB769" s="160"/>
      <c r="AC769" s="160"/>
      <c r="AD769" s="160"/>
    </row>
    <row r="770" spans="1:30" ht="15">
      <c r="A770" s="65"/>
      <c r="B770" s="14"/>
      <c r="C770" s="18" t="s">
        <v>105</v>
      </c>
      <c r="D770" s="272" t="str">
        <f t="shared" si="105"/>
        <v/>
      </c>
      <c r="E770" s="273"/>
      <c r="F770" s="273"/>
      <c r="G770" s="273"/>
      <c r="H770" s="273"/>
      <c r="I770" s="273"/>
      <c r="J770" s="273"/>
      <c r="K770" s="273"/>
      <c r="L770" s="274"/>
      <c r="M770" s="160"/>
      <c r="N770" s="160"/>
      <c r="O770" s="160"/>
      <c r="P770" s="160"/>
      <c r="Q770" s="160"/>
      <c r="R770" s="160"/>
      <c r="S770" s="160"/>
      <c r="T770" s="160"/>
      <c r="U770" s="160"/>
      <c r="V770" s="160"/>
      <c r="W770" s="160"/>
      <c r="X770" s="160"/>
      <c r="Y770" s="160"/>
      <c r="Z770" s="160"/>
      <c r="AA770" s="160"/>
      <c r="AB770" s="160"/>
      <c r="AC770" s="160"/>
      <c r="AD770" s="160"/>
    </row>
    <row r="771" spans="1:30" ht="15">
      <c r="A771" s="65"/>
      <c r="B771" s="14"/>
      <c r="C771" s="18" t="s">
        <v>106</v>
      </c>
      <c r="D771" s="272" t="str">
        <f t="shared" si="105"/>
        <v/>
      </c>
      <c r="E771" s="273"/>
      <c r="F771" s="273"/>
      <c r="G771" s="273"/>
      <c r="H771" s="273"/>
      <c r="I771" s="273"/>
      <c r="J771" s="273"/>
      <c r="K771" s="273"/>
      <c r="L771" s="274"/>
      <c r="M771" s="160"/>
      <c r="N771" s="160"/>
      <c r="O771" s="160"/>
      <c r="P771" s="160"/>
      <c r="Q771" s="160"/>
      <c r="R771" s="160"/>
      <c r="S771" s="160"/>
      <c r="T771" s="160"/>
      <c r="U771" s="160"/>
      <c r="V771" s="160"/>
      <c r="W771" s="160"/>
      <c r="X771" s="160"/>
      <c r="Y771" s="160"/>
      <c r="Z771" s="160"/>
      <c r="AA771" s="160"/>
      <c r="AB771" s="160"/>
      <c r="AC771" s="160"/>
      <c r="AD771" s="160"/>
    </row>
    <row r="772" spans="1:30" ht="15">
      <c r="A772" s="65"/>
      <c r="B772" s="14"/>
      <c r="C772" s="18" t="s">
        <v>107</v>
      </c>
      <c r="D772" s="272" t="str">
        <f t="shared" si="105"/>
        <v/>
      </c>
      <c r="E772" s="273"/>
      <c r="F772" s="273"/>
      <c r="G772" s="273"/>
      <c r="H772" s="273"/>
      <c r="I772" s="273"/>
      <c r="J772" s="273"/>
      <c r="K772" s="273"/>
      <c r="L772" s="274"/>
      <c r="M772" s="160"/>
      <c r="N772" s="160"/>
      <c r="O772" s="160"/>
      <c r="P772" s="160"/>
      <c r="Q772" s="160"/>
      <c r="R772" s="160"/>
      <c r="S772" s="160"/>
      <c r="T772" s="160"/>
      <c r="U772" s="160"/>
      <c r="V772" s="160"/>
      <c r="W772" s="160"/>
      <c r="X772" s="160"/>
      <c r="Y772" s="160"/>
      <c r="Z772" s="160"/>
      <c r="AA772" s="160"/>
      <c r="AB772" s="160"/>
      <c r="AC772" s="160"/>
      <c r="AD772" s="160"/>
    </row>
    <row r="773" spans="1:30" ht="15">
      <c r="A773" s="65"/>
      <c r="B773" s="14"/>
      <c r="C773" s="18" t="s">
        <v>108</v>
      </c>
      <c r="D773" s="272" t="str">
        <f t="shared" si="105"/>
        <v/>
      </c>
      <c r="E773" s="273"/>
      <c r="F773" s="273"/>
      <c r="G773" s="273"/>
      <c r="H773" s="273"/>
      <c r="I773" s="273"/>
      <c r="J773" s="273"/>
      <c r="K773" s="273"/>
      <c r="L773" s="274"/>
      <c r="M773" s="160"/>
      <c r="N773" s="160"/>
      <c r="O773" s="160"/>
      <c r="P773" s="160"/>
      <c r="Q773" s="160"/>
      <c r="R773" s="160"/>
      <c r="S773" s="160"/>
      <c r="T773" s="160"/>
      <c r="U773" s="160"/>
      <c r="V773" s="160"/>
      <c r="W773" s="160"/>
      <c r="X773" s="160"/>
      <c r="Y773" s="160"/>
      <c r="Z773" s="160"/>
      <c r="AA773" s="160"/>
      <c r="AB773" s="160"/>
      <c r="AC773" s="160"/>
      <c r="AD773" s="160"/>
    </row>
    <row r="774" spans="1:30" ht="15">
      <c r="A774" s="65"/>
      <c r="B774" s="14"/>
      <c r="C774" s="18" t="s">
        <v>109</v>
      </c>
      <c r="D774" s="272" t="str">
        <f t="shared" si="105"/>
        <v/>
      </c>
      <c r="E774" s="273"/>
      <c r="F774" s="273"/>
      <c r="G774" s="273"/>
      <c r="H774" s="273"/>
      <c r="I774" s="273"/>
      <c r="J774" s="273"/>
      <c r="K774" s="273"/>
      <c r="L774" s="274"/>
      <c r="M774" s="160"/>
      <c r="N774" s="160"/>
      <c r="O774" s="160"/>
      <c r="P774" s="160"/>
      <c r="Q774" s="160"/>
      <c r="R774" s="160"/>
      <c r="S774" s="160"/>
      <c r="T774" s="160"/>
      <c r="U774" s="160"/>
      <c r="V774" s="160"/>
      <c r="W774" s="160"/>
      <c r="X774" s="160"/>
      <c r="Y774" s="160"/>
      <c r="Z774" s="160"/>
      <c r="AA774" s="160"/>
      <c r="AB774" s="160"/>
      <c r="AC774" s="160"/>
      <c r="AD774" s="160"/>
    </row>
    <row r="775" spans="1:30" ht="15">
      <c r="A775" s="65"/>
      <c r="B775" s="14"/>
      <c r="C775" s="18" t="s">
        <v>110</v>
      </c>
      <c r="D775" s="272" t="str">
        <f t="shared" si="105"/>
        <v/>
      </c>
      <c r="E775" s="273"/>
      <c r="F775" s="273"/>
      <c r="G775" s="273"/>
      <c r="H775" s="273"/>
      <c r="I775" s="273"/>
      <c r="J775" s="273"/>
      <c r="K775" s="273"/>
      <c r="L775" s="274"/>
      <c r="M775" s="160"/>
      <c r="N775" s="160"/>
      <c r="O775" s="160"/>
      <c r="P775" s="160"/>
      <c r="Q775" s="160"/>
      <c r="R775" s="160"/>
      <c r="S775" s="160"/>
      <c r="T775" s="160"/>
      <c r="U775" s="160"/>
      <c r="V775" s="160"/>
      <c r="W775" s="160"/>
      <c r="X775" s="160"/>
      <c r="Y775" s="160"/>
      <c r="Z775" s="160"/>
      <c r="AA775" s="160"/>
      <c r="AB775" s="160"/>
      <c r="AC775" s="160"/>
      <c r="AD775" s="160"/>
    </row>
    <row r="776" spans="1:30" ht="15">
      <c r="A776" s="65"/>
      <c r="B776" s="14"/>
      <c r="C776" s="18" t="s">
        <v>111</v>
      </c>
      <c r="D776" s="272" t="str">
        <f t="shared" si="105"/>
        <v/>
      </c>
      <c r="E776" s="273"/>
      <c r="F776" s="273"/>
      <c r="G776" s="273"/>
      <c r="H776" s="273"/>
      <c r="I776" s="273"/>
      <c r="J776" s="273"/>
      <c r="K776" s="273"/>
      <c r="L776" s="274"/>
      <c r="M776" s="160"/>
      <c r="N776" s="160"/>
      <c r="O776" s="160"/>
      <c r="P776" s="160"/>
      <c r="Q776" s="160"/>
      <c r="R776" s="160"/>
      <c r="S776" s="160"/>
      <c r="T776" s="160"/>
      <c r="U776" s="160"/>
      <c r="V776" s="160"/>
      <c r="W776" s="160"/>
      <c r="X776" s="160"/>
      <c r="Y776" s="160"/>
      <c r="Z776" s="160"/>
      <c r="AA776" s="160"/>
      <c r="AB776" s="160"/>
      <c r="AC776" s="160"/>
      <c r="AD776" s="160"/>
    </row>
    <row r="777" spans="1:30" ht="15">
      <c r="A777" s="65"/>
      <c r="B777" s="14"/>
      <c r="C777" s="18" t="s">
        <v>112</v>
      </c>
      <c r="D777" s="272" t="str">
        <f t="shared" si="105"/>
        <v/>
      </c>
      <c r="E777" s="273"/>
      <c r="F777" s="273"/>
      <c r="G777" s="273"/>
      <c r="H777" s="273"/>
      <c r="I777" s="273"/>
      <c r="J777" s="273"/>
      <c r="K777" s="273"/>
      <c r="L777" s="274"/>
      <c r="M777" s="160"/>
      <c r="N777" s="160"/>
      <c r="O777" s="160"/>
      <c r="P777" s="160"/>
      <c r="Q777" s="160"/>
      <c r="R777" s="160"/>
      <c r="S777" s="160"/>
      <c r="T777" s="160"/>
      <c r="U777" s="160"/>
      <c r="V777" s="160"/>
      <c r="W777" s="160"/>
      <c r="X777" s="160"/>
      <c r="Y777" s="160"/>
      <c r="Z777" s="160"/>
      <c r="AA777" s="160"/>
      <c r="AB777" s="160"/>
      <c r="AC777" s="160"/>
      <c r="AD777" s="160"/>
    </row>
    <row r="778" spans="1:30" ht="15">
      <c r="A778" s="65"/>
      <c r="B778" s="14"/>
      <c r="C778" s="18" t="s">
        <v>113</v>
      </c>
      <c r="D778" s="272" t="str">
        <f t="shared" si="105"/>
        <v/>
      </c>
      <c r="E778" s="273"/>
      <c r="F778" s="273"/>
      <c r="G778" s="273"/>
      <c r="H778" s="273"/>
      <c r="I778" s="273"/>
      <c r="J778" s="273"/>
      <c r="K778" s="273"/>
      <c r="L778" s="274"/>
      <c r="M778" s="160"/>
      <c r="N778" s="160"/>
      <c r="O778" s="160"/>
      <c r="P778" s="160"/>
      <c r="Q778" s="160"/>
      <c r="R778" s="160"/>
      <c r="S778" s="160"/>
      <c r="T778" s="160"/>
      <c r="U778" s="160"/>
      <c r="V778" s="160"/>
      <c r="W778" s="160"/>
      <c r="X778" s="160"/>
      <c r="Y778" s="160"/>
      <c r="Z778" s="160"/>
      <c r="AA778" s="160"/>
      <c r="AB778" s="160"/>
      <c r="AC778" s="160"/>
      <c r="AD778" s="160"/>
    </row>
    <row r="779" spans="1:30" ht="15">
      <c r="A779" s="65"/>
      <c r="B779" s="14"/>
      <c r="C779" s="18" t="s">
        <v>114</v>
      </c>
      <c r="D779" s="272" t="str">
        <f t="shared" si="105"/>
        <v/>
      </c>
      <c r="E779" s="273"/>
      <c r="F779" s="273"/>
      <c r="G779" s="273"/>
      <c r="H779" s="273"/>
      <c r="I779" s="273"/>
      <c r="J779" s="273"/>
      <c r="K779" s="273"/>
      <c r="L779" s="274"/>
      <c r="M779" s="160"/>
      <c r="N779" s="160"/>
      <c r="O779" s="160"/>
      <c r="P779" s="160"/>
      <c r="Q779" s="160"/>
      <c r="R779" s="160"/>
      <c r="S779" s="160"/>
      <c r="T779" s="160"/>
      <c r="U779" s="160"/>
      <c r="V779" s="160"/>
      <c r="W779" s="160"/>
      <c r="X779" s="160"/>
      <c r="Y779" s="160"/>
      <c r="Z779" s="160"/>
      <c r="AA779" s="160"/>
      <c r="AB779" s="160"/>
      <c r="AC779" s="160"/>
      <c r="AD779" s="160"/>
    </row>
    <row r="780" spans="1:30" ht="15">
      <c r="A780" s="65"/>
      <c r="B780" s="14"/>
      <c r="C780" s="18" t="s">
        <v>115</v>
      </c>
      <c r="D780" s="272" t="str">
        <f t="shared" ref="D780:D811" si="106">IF($D96="","",$D96)</f>
        <v/>
      </c>
      <c r="E780" s="273"/>
      <c r="F780" s="273"/>
      <c r="G780" s="273"/>
      <c r="H780" s="273"/>
      <c r="I780" s="273"/>
      <c r="J780" s="273"/>
      <c r="K780" s="273"/>
      <c r="L780" s="274"/>
      <c r="M780" s="160"/>
      <c r="N780" s="160"/>
      <c r="O780" s="160"/>
      <c r="P780" s="160"/>
      <c r="Q780" s="160"/>
      <c r="R780" s="160"/>
      <c r="S780" s="160"/>
      <c r="T780" s="160"/>
      <c r="U780" s="160"/>
      <c r="V780" s="160"/>
      <c r="W780" s="160"/>
      <c r="X780" s="160"/>
      <c r="Y780" s="160"/>
      <c r="Z780" s="160"/>
      <c r="AA780" s="160"/>
      <c r="AB780" s="160"/>
      <c r="AC780" s="160"/>
      <c r="AD780" s="160"/>
    </row>
    <row r="781" spans="1:30" ht="15">
      <c r="A781" s="65"/>
      <c r="B781" s="14"/>
      <c r="C781" s="18" t="s">
        <v>116</v>
      </c>
      <c r="D781" s="272" t="str">
        <f t="shared" si="106"/>
        <v/>
      </c>
      <c r="E781" s="273"/>
      <c r="F781" s="273"/>
      <c r="G781" s="273"/>
      <c r="H781" s="273"/>
      <c r="I781" s="273"/>
      <c r="J781" s="273"/>
      <c r="K781" s="273"/>
      <c r="L781" s="274"/>
      <c r="M781" s="160"/>
      <c r="N781" s="160"/>
      <c r="O781" s="160"/>
      <c r="P781" s="160"/>
      <c r="Q781" s="160"/>
      <c r="R781" s="160"/>
      <c r="S781" s="160"/>
      <c r="T781" s="160"/>
      <c r="U781" s="160"/>
      <c r="V781" s="160"/>
      <c r="W781" s="160"/>
      <c r="X781" s="160"/>
      <c r="Y781" s="160"/>
      <c r="Z781" s="160"/>
      <c r="AA781" s="160"/>
      <c r="AB781" s="160"/>
      <c r="AC781" s="160"/>
      <c r="AD781" s="160"/>
    </row>
    <row r="782" spans="1:30" ht="15">
      <c r="A782" s="65"/>
      <c r="B782" s="14"/>
      <c r="C782" s="18" t="s">
        <v>117</v>
      </c>
      <c r="D782" s="272" t="str">
        <f t="shared" si="106"/>
        <v/>
      </c>
      <c r="E782" s="273"/>
      <c r="F782" s="273"/>
      <c r="G782" s="273"/>
      <c r="H782" s="273"/>
      <c r="I782" s="273"/>
      <c r="J782" s="273"/>
      <c r="K782" s="273"/>
      <c r="L782" s="274"/>
      <c r="M782" s="160"/>
      <c r="N782" s="160"/>
      <c r="O782" s="160"/>
      <c r="P782" s="160"/>
      <c r="Q782" s="160"/>
      <c r="R782" s="160"/>
      <c r="S782" s="160"/>
      <c r="T782" s="160"/>
      <c r="U782" s="160"/>
      <c r="V782" s="160"/>
      <c r="W782" s="160"/>
      <c r="X782" s="160"/>
      <c r="Y782" s="160"/>
      <c r="Z782" s="160"/>
      <c r="AA782" s="160"/>
      <c r="AB782" s="160"/>
      <c r="AC782" s="160"/>
      <c r="AD782" s="160"/>
    </row>
    <row r="783" spans="1:30" ht="15">
      <c r="A783" s="65"/>
      <c r="B783" s="14"/>
      <c r="C783" s="18" t="s">
        <v>118</v>
      </c>
      <c r="D783" s="272" t="str">
        <f t="shared" si="106"/>
        <v/>
      </c>
      <c r="E783" s="273"/>
      <c r="F783" s="273"/>
      <c r="G783" s="273"/>
      <c r="H783" s="273"/>
      <c r="I783" s="273"/>
      <c r="J783" s="273"/>
      <c r="K783" s="273"/>
      <c r="L783" s="274"/>
      <c r="M783" s="160"/>
      <c r="N783" s="160"/>
      <c r="O783" s="160"/>
      <c r="P783" s="160"/>
      <c r="Q783" s="160"/>
      <c r="R783" s="160"/>
      <c r="S783" s="160"/>
      <c r="T783" s="160"/>
      <c r="U783" s="160"/>
      <c r="V783" s="160"/>
      <c r="W783" s="160"/>
      <c r="X783" s="160"/>
      <c r="Y783" s="160"/>
      <c r="Z783" s="160"/>
      <c r="AA783" s="160"/>
      <c r="AB783" s="160"/>
      <c r="AC783" s="160"/>
      <c r="AD783" s="160"/>
    </row>
    <row r="784" spans="1:30" ht="15">
      <c r="A784" s="65"/>
      <c r="B784" s="14"/>
      <c r="C784" s="18" t="s">
        <v>119</v>
      </c>
      <c r="D784" s="272" t="str">
        <f t="shared" si="106"/>
        <v/>
      </c>
      <c r="E784" s="273"/>
      <c r="F784" s="273"/>
      <c r="G784" s="273"/>
      <c r="H784" s="273"/>
      <c r="I784" s="273"/>
      <c r="J784" s="273"/>
      <c r="K784" s="273"/>
      <c r="L784" s="274"/>
      <c r="M784" s="160"/>
      <c r="N784" s="160"/>
      <c r="O784" s="160"/>
      <c r="P784" s="160"/>
      <c r="Q784" s="160"/>
      <c r="R784" s="160"/>
      <c r="S784" s="160"/>
      <c r="T784" s="160"/>
      <c r="U784" s="160"/>
      <c r="V784" s="160"/>
      <c r="W784" s="160"/>
      <c r="X784" s="160"/>
      <c r="Y784" s="160"/>
      <c r="Z784" s="160"/>
      <c r="AA784" s="160"/>
      <c r="AB784" s="160"/>
      <c r="AC784" s="160"/>
      <c r="AD784" s="160"/>
    </row>
    <row r="785" spans="1:30" ht="15">
      <c r="A785" s="65"/>
      <c r="B785" s="14"/>
      <c r="C785" s="18" t="s">
        <v>120</v>
      </c>
      <c r="D785" s="272" t="str">
        <f t="shared" si="106"/>
        <v/>
      </c>
      <c r="E785" s="273"/>
      <c r="F785" s="273"/>
      <c r="G785" s="273"/>
      <c r="H785" s="273"/>
      <c r="I785" s="273"/>
      <c r="J785" s="273"/>
      <c r="K785" s="273"/>
      <c r="L785" s="274"/>
      <c r="M785" s="160"/>
      <c r="N785" s="160"/>
      <c r="O785" s="160"/>
      <c r="P785" s="160"/>
      <c r="Q785" s="160"/>
      <c r="R785" s="160"/>
      <c r="S785" s="160"/>
      <c r="T785" s="160"/>
      <c r="U785" s="160"/>
      <c r="V785" s="160"/>
      <c r="W785" s="160"/>
      <c r="X785" s="160"/>
      <c r="Y785" s="160"/>
      <c r="Z785" s="160"/>
      <c r="AA785" s="160"/>
      <c r="AB785" s="160"/>
      <c r="AC785" s="160"/>
      <c r="AD785" s="160"/>
    </row>
    <row r="786" spans="1:30" ht="15">
      <c r="A786" s="65"/>
      <c r="B786" s="14"/>
      <c r="C786" s="18" t="s">
        <v>121</v>
      </c>
      <c r="D786" s="272" t="str">
        <f t="shared" si="106"/>
        <v/>
      </c>
      <c r="E786" s="273"/>
      <c r="F786" s="273"/>
      <c r="G786" s="273"/>
      <c r="H786" s="273"/>
      <c r="I786" s="273"/>
      <c r="J786" s="273"/>
      <c r="K786" s="273"/>
      <c r="L786" s="274"/>
      <c r="M786" s="160"/>
      <c r="N786" s="160"/>
      <c r="O786" s="160"/>
      <c r="P786" s="160"/>
      <c r="Q786" s="160"/>
      <c r="R786" s="160"/>
      <c r="S786" s="160"/>
      <c r="T786" s="160"/>
      <c r="U786" s="160"/>
      <c r="V786" s="160"/>
      <c r="W786" s="160"/>
      <c r="X786" s="160"/>
      <c r="Y786" s="160"/>
      <c r="Z786" s="160"/>
      <c r="AA786" s="160"/>
      <c r="AB786" s="160"/>
      <c r="AC786" s="160"/>
      <c r="AD786" s="160"/>
    </row>
    <row r="787" spans="1:30" ht="15">
      <c r="A787" s="65"/>
      <c r="B787" s="14"/>
      <c r="C787" s="18" t="s">
        <v>122</v>
      </c>
      <c r="D787" s="272" t="str">
        <f t="shared" si="106"/>
        <v/>
      </c>
      <c r="E787" s="273"/>
      <c r="F787" s="273"/>
      <c r="G787" s="273"/>
      <c r="H787" s="273"/>
      <c r="I787" s="273"/>
      <c r="J787" s="273"/>
      <c r="K787" s="273"/>
      <c r="L787" s="274"/>
      <c r="M787" s="160"/>
      <c r="N787" s="160"/>
      <c r="O787" s="160"/>
      <c r="P787" s="160"/>
      <c r="Q787" s="160"/>
      <c r="R787" s="160"/>
      <c r="S787" s="160"/>
      <c r="T787" s="160"/>
      <c r="U787" s="160"/>
      <c r="V787" s="160"/>
      <c r="W787" s="160"/>
      <c r="X787" s="160"/>
      <c r="Y787" s="160"/>
      <c r="Z787" s="160"/>
      <c r="AA787" s="160"/>
      <c r="AB787" s="160"/>
      <c r="AC787" s="160"/>
      <c r="AD787" s="160"/>
    </row>
    <row r="788" spans="1:30" ht="15">
      <c r="A788" s="65"/>
      <c r="B788" s="14"/>
      <c r="C788" s="18" t="s">
        <v>123</v>
      </c>
      <c r="D788" s="272" t="str">
        <f t="shared" si="106"/>
        <v/>
      </c>
      <c r="E788" s="273"/>
      <c r="F788" s="273"/>
      <c r="G788" s="273"/>
      <c r="H788" s="273"/>
      <c r="I788" s="273"/>
      <c r="J788" s="273"/>
      <c r="K788" s="273"/>
      <c r="L788" s="274"/>
      <c r="M788" s="160"/>
      <c r="N788" s="160"/>
      <c r="O788" s="160"/>
      <c r="P788" s="160"/>
      <c r="Q788" s="160"/>
      <c r="R788" s="160"/>
      <c r="S788" s="160"/>
      <c r="T788" s="160"/>
      <c r="U788" s="160"/>
      <c r="V788" s="160"/>
      <c r="W788" s="160"/>
      <c r="X788" s="160"/>
      <c r="Y788" s="160"/>
      <c r="Z788" s="160"/>
      <c r="AA788" s="160"/>
      <c r="AB788" s="160"/>
      <c r="AC788" s="160"/>
      <c r="AD788" s="160"/>
    </row>
    <row r="789" spans="1:30" ht="15">
      <c r="A789" s="65"/>
      <c r="B789" s="14"/>
      <c r="C789" s="18" t="s">
        <v>124</v>
      </c>
      <c r="D789" s="272" t="str">
        <f t="shared" si="106"/>
        <v/>
      </c>
      <c r="E789" s="273"/>
      <c r="F789" s="273"/>
      <c r="G789" s="273"/>
      <c r="H789" s="273"/>
      <c r="I789" s="273"/>
      <c r="J789" s="273"/>
      <c r="K789" s="273"/>
      <c r="L789" s="274"/>
      <c r="M789" s="160"/>
      <c r="N789" s="160"/>
      <c r="O789" s="160"/>
      <c r="P789" s="160"/>
      <c r="Q789" s="160"/>
      <c r="R789" s="160"/>
      <c r="S789" s="160"/>
      <c r="T789" s="160"/>
      <c r="U789" s="160"/>
      <c r="V789" s="160"/>
      <c r="W789" s="160"/>
      <c r="X789" s="160"/>
      <c r="Y789" s="160"/>
      <c r="Z789" s="160"/>
      <c r="AA789" s="160"/>
      <c r="AB789" s="160"/>
      <c r="AC789" s="160"/>
      <c r="AD789" s="160"/>
    </row>
    <row r="790" spans="1:30" ht="15">
      <c r="A790" s="65"/>
      <c r="B790" s="14"/>
      <c r="C790" s="18" t="s">
        <v>125</v>
      </c>
      <c r="D790" s="272" t="str">
        <f t="shared" si="106"/>
        <v/>
      </c>
      <c r="E790" s="273"/>
      <c r="F790" s="273"/>
      <c r="G790" s="273"/>
      <c r="H790" s="273"/>
      <c r="I790" s="273"/>
      <c r="J790" s="273"/>
      <c r="K790" s="273"/>
      <c r="L790" s="274"/>
      <c r="M790" s="160"/>
      <c r="N790" s="160"/>
      <c r="O790" s="160"/>
      <c r="P790" s="160"/>
      <c r="Q790" s="160"/>
      <c r="R790" s="160"/>
      <c r="S790" s="160"/>
      <c r="T790" s="160"/>
      <c r="U790" s="160"/>
      <c r="V790" s="160"/>
      <c r="W790" s="160"/>
      <c r="X790" s="160"/>
      <c r="Y790" s="160"/>
      <c r="Z790" s="160"/>
      <c r="AA790" s="160"/>
      <c r="AB790" s="160"/>
      <c r="AC790" s="160"/>
      <c r="AD790" s="160"/>
    </row>
    <row r="791" spans="1:30" ht="15">
      <c r="A791" s="65"/>
      <c r="B791" s="14"/>
      <c r="C791" s="18" t="s">
        <v>126</v>
      </c>
      <c r="D791" s="272" t="str">
        <f t="shared" si="106"/>
        <v/>
      </c>
      <c r="E791" s="273"/>
      <c r="F791" s="273"/>
      <c r="G791" s="273"/>
      <c r="H791" s="273"/>
      <c r="I791" s="273"/>
      <c r="J791" s="273"/>
      <c r="K791" s="273"/>
      <c r="L791" s="274"/>
      <c r="M791" s="160"/>
      <c r="N791" s="160"/>
      <c r="O791" s="160"/>
      <c r="P791" s="160"/>
      <c r="Q791" s="160"/>
      <c r="R791" s="160"/>
      <c r="S791" s="160"/>
      <c r="T791" s="160"/>
      <c r="U791" s="160"/>
      <c r="V791" s="160"/>
      <c r="W791" s="160"/>
      <c r="X791" s="160"/>
      <c r="Y791" s="160"/>
      <c r="Z791" s="160"/>
      <c r="AA791" s="160"/>
      <c r="AB791" s="160"/>
      <c r="AC791" s="160"/>
      <c r="AD791" s="160"/>
    </row>
    <row r="792" spans="1:30" ht="15">
      <c r="A792" s="65"/>
      <c r="B792" s="14"/>
      <c r="C792" s="18" t="s">
        <v>127</v>
      </c>
      <c r="D792" s="272" t="str">
        <f t="shared" si="106"/>
        <v/>
      </c>
      <c r="E792" s="273"/>
      <c r="F792" s="273"/>
      <c r="G792" s="273"/>
      <c r="H792" s="273"/>
      <c r="I792" s="273"/>
      <c r="J792" s="273"/>
      <c r="K792" s="273"/>
      <c r="L792" s="274"/>
      <c r="M792" s="160"/>
      <c r="N792" s="160"/>
      <c r="O792" s="160"/>
      <c r="P792" s="160"/>
      <c r="Q792" s="160"/>
      <c r="R792" s="160"/>
      <c r="S792" s="160"/>
      <c r="T792" s="160"/>
      <c r="U792" s="160"/>
      <c r="V792" s="160"/>
      <c r="W792" s="160"/>
      <c r="X792" s="160"/>
      <c r="Y792" s="160"/>
      <c r="Z792" s="160"/>
      <c r="AA792" s="160"/>
      <c r="AB792" s="160"/>
      <c r="AC792" s="160"/>
      <c r="AD792" s="160"/>
    </row>
    <row r="793" spans="1:30" ht="15">
      <c r="A793" s="65"/>
      <c r="B793" s="14"/>
      <c r="C793" s="18" t="s">
        <v>128</v>
      </c>
      <c r="D793" s="272" t="str">
        <f t="shared" si="106"/>
        <v/>
      </c>
      <c r="E793" s="273"/>
      <c r="F793" s="273"/>
      <c r="G793" s="273"/>
      <c r="H793" s="273"/>
      <c r="I793" s="273"/>
      <c r="J793" s="273"/>
      <c r="K793" s="273"/>
      <c r="L793" s="274"/>
      <c r="M793" s="160"/>
      <c r="N793" s="160"/>
      <c r="O793" s="160"/>
      <c r="P793" s="160"/>
      <c r="Q793" s="160"/>
      <c r="R793" s="160"/>
      <c r="S793" s="160"/>
      <c r="T793" s="160"/>
      <c r="U793" s="160"/>
      <c r="V793" s="160"/>
      <c r="W793" s="160"/>
      <c r="X793" s="160"/>
      <c r="Y793" s="160"/>
      <c r="Z793" s="160"/>
      <c r="AA793" s="160"/>
      <c r="AB793" s="160"/>
      <c r="AC793" s="160"/>
      <c r="AD793" s="160"/>
    </row>
    <row r="794" spans="1:30" ht="15">
      <c r="A794" s="65"/>
      <c r="B794" s="14"/>
      <c r="C794" s="18" t="s">
        <v>129</v>
      </c>
      <c r="D794" s="272" t="str">
        <f t="shared" si="106"/>
        <v/>
      </c>
      <c r="E794" s="273"/>
      <c r="F794" s="273"/>
      <c r="G794" s="273"/>
      <c r="H794" s="273"/>
      <c r="I794" s="273"/>
      <c r="J794" s="273"/>
      <c r="K794" s="273"/>
      <c r="L794" s="274"/>
      <c r="M794" s="160"/>
      <c r="N794" s="160"/>
      <c r="O794" s="160"/>
      <c r="P794" s="160"/>
      <c r="Q794" s="160"/>
      <c r="R794" s="160"/>
      <c r="S794" s="160"/>
      <c r="T794" s="160"/>
      <c r="U794" s="160"/>
      <c r="V794" s="160"/>
      <c r="W794" s="160"/>
      <c r="X794" s="160"/>
      <c r="Y794" s="160"/>
      <c r="Z794" s="160"/>
      <c r="AA794" s="160"/>
      <c r="AB794" s="160"/>
      <c r="AC794" s="160"/>
      <c r="AD794" s="160"/>
    </row>
    <row r="795" spans="1:30" ht="15">
      <c r="A795" s="65"/>
      <c r="B795" s="14"/>
      <c r="C795" s="18" t="s">
        <v>130</v>
      </c>
      <c r="D795" s="272" t="str">
        <f t="shared" si="106"/>
        <v/>
      </c>
      <c r="E795" s="273"/>
      <c r="F795" s="273"/>
      <c r="G795" s="273"/>
      <c r="H795" s="273"/>
      <c r="I795" s="273"/>
      <c r="J795" s="273"/>
      <c r="K795" s="273"/>
      <c r="L795" s="274"/>
      <c r="M795" s="160"/>
      <c r="N795" s="160"/>
      <c r="O795" s="160"/>
      <c r="P795" s="160"/>
      <c r="Q795" s="160"/>
      <c r="R795" s="160"/>
      <c r="S795" s="160"/>
      <c r="T795" s="160"/>
      <c r="U795" s="160"/>
      <c r="V795" s="160"/>
      <c r="W795" s="160"/>
      <c r="X795" s="160"/>
      <c r="Y795" s="160"/>
      <c r="Z795" s="160"/>
      <c r="AA795" s="160"/>
      <c r="AB795" s="160"/>
      <c r="AC795" s="160"/>
      <c r="AD795" s="160"/>
    </row>
    <row r="796" spans="1:30" ht="15">
      <c r="A796" s="65"/>
      <c r="B796" s="14"/>
      <c r="C796" s="18" t="s">
        <v>131</v>
      </c>
      <c r="D796" s="272" t="str">
        <f t="shared" si="106"/>
        <v/>
      </c>
      <c r="E796" s="273"/>
      <c r="F796" s="273"/>
      <c r="G796" s="273"/>
      <c r="H796" s="273"/>
      <c r="I796" s="273"/>
      <c r="J796" s="273"/>
      <c r="K796" s="273"/>
      <c r="L796" s="274"/>
      <c r="M796" s="160"/>
      <c r="N796" s="160"/>
      <c r="O796" s="160"/>
      <c r="P796" s="160"/>
      <c r="Q796" s="160"/>
      <c r="R796" s="160"/>
      <c r="S796" s="160"/>
      <c r="T796" s="160"/>
      <c r="U796" s="160"/>
      <c r="V796" s="160"/>
      <c r="W796" s="160"/>
      <c r="X796" s="160"/>
      <c r="Y796" s="160"/>
      <c r="Z796" s="160"/>
      <c r="AA796" s="160"/>
      <c r="AB796" s="160"/>
      <c r="AC796" s="160"/>
      <c r="AD796" s="160"/>
    </row>
    <row r="797" spans="1:30" ht="15">
      <c r="A797" s="65"/>
      <c r="B797" s="14"/>
      <c r="C797" s="18" t="s">
        <v>132</v>
      </c>
      <c r="D797" s="272" t="str">
        <f t="shared" si="106"/>
        <v/>
      </c>
      <c r="E797" s="273"/>
      <c r="F797" s="273"/>
      <c r="G797" s="273"/>
      <c r="H797" s="273"/>
      <c r="I797" s="273"/>
      <c r="J797" s="273"/>
      <c r="K797" s="273"/>
      <c r="L797" s="274"/>
      <c r="M797" s="160"/>
      <c r="N797" s="160"/>
      <c r="O797" s="160"/>
      <c r="P797" s="160"/>
      <c r="Q797" s="160"/>
      <c r="R797" s="160"/>
      <c r="S797" s="160"/>
      <c r="T797" s="160"/>
      <c r="U797" s="160"/>
      <c r="V797" s="160"/>
      <c r="W797" s="160"/>
      <c r="X797" s="160"/>
      <c r="Y797" s="160"/>
      <c r="Z797" s="160"/>
      <c r="AA797" s="160"/>
      <c r="AB797" s="160"/>
      <c r="AC797" s="160"/>
      <c r="AD797" s="160"/>
    </row>
    <row r="798" spans="1:30" ht="15">
      <c r="A798" s="65"/>
      <c r="B798" s="14"/>
      <c r="C798" s="18" t="s">
        <v>133</v>
      </c>
      <c r="D798" s="272" t="str">
        <f t="shared" si="106"/>
        <v/>
      </c>
      <c r="E798" s="273"/>
      <c r="F798" s="273"/>
      <c r="G798" s="273"/>
      <c r="H798" s="273"/>
      <c r="I798" s="273"/>
      <c r="J798" s="273"/>
      <c r="K798" s="273"/>
      <c r="L798" s="274"/>
      <c r="M798" s="160"/>
      <c r="N798" s="160"/>
      <c r="O798" s="160"/>
      <c r="P798" s="160"/>
      <c r="Q798" s="160"/>
      <c r="R798" s="160"/>
      <c r="S798" s="160"/>
      <c r="T798" s="160"/>
      <c r="U798" s="160"/>
      <c r="V798" s="160"/>
      <c r="W798" s="160"/>
      <c r="X798" s="160"/>
      <c r="Y798" s="160"/>
      <c r="Z798" s="160"/>
      <c r="AA798" s="160"/>
      <c r="AB798" s="160"/>
      <c r="AC798" s="160"/>
      <c r="AD798" s="160"/>
    </row>
    <row r="799" spans="1:30" ht="15">
      <c r="A799" s="65"/>
      <c r="B799" s="14"/>
      <c r="C799" s="18" t="s">
        <v>134</v>
      </c>
      <c r="D799" s="272" t="str">
        <f t="shared" si="106"/>
        <v/>
      </c>
      <c r="E799" s="273"/>
      <c r="F799" s="273"/>
      <c r="G799" s="273"/>
      <c r="H799" s="273"/>
      <c r="I799" s="273"/>
      <c r="J799" s="273"/>
      <c r="K799" s="273"/>
      <c r="L799" s="274"/>
      <c r="M799" s="160"/>
      <c r="N799" s="160"/>
      <c r="O799" s="160"/>
      <c r="P799" s="160"/>
      <c r="Q799" s="160"/>
      <c r="R799" s="160"/>
      <c r="S799" s="160"/>
      <c r="T799" s="160"/>
      <c r="U799" s="160"/>
      <c r="V799" s="160"/>
      <c r="W799" s="160"/>
      <c r="X799" s="160"/>
      <c r="Y799" s="160"/>
      <c r="Z799" s="160"/>
      <c r="AA799" s="160"/>
      <c r="AB799" s="160"/>
      <c r="AC799" s="160"/>
      <c r="AD799" s="160"/>
    </row>
    <row r="800" spans="1:30" ht="15">
      <c r="A800" s="65"/>
      <c r="B800" s="14"/>
      <c r="C800" s="18" t="s">
        <v>135</v>
      </c>
      <c r="D800" s="272" t="str">
        <f t="shared" si="106"/>
        <v/>
      </c>
      <c r="E800" s="273"/>
      <c r="F800" s="273"/>
      <c r="G800" s="273"/>
      <c r="H800" s="273"/>
      <c r="I800" s="273"/>
      <c r="J800" s="273"/>
      <c r="K800" s="273"/>
      <c r="L800" s="274"/>
      <c r="M800" s="160"/>
      <c r="N800" s="160"/>
      <c r="O800" s="160"/>
      <c r="P800" s="160"/>
      <c r="Q800" s="160"/>
      <c r="R800" s="160"/>
      <c r="S800" s="160"/>
      <c r="T800" s="160"/>
      <c r="U800" s="160"/>
      <c r="V800" s="160"/>
      <c r="W800" s="160"/>
      <c r="X800" s="160"/>
      <c r="Y800" s="160"/>
      <c r="Z800" s="160"/>
      <c r="AA800" s="160"/>
      <c r="AB800" s="160"/>
      <c r="AC800" s="160"/>
      <c r="AD800" s="160"/>
    </row>
    <row r="801" spans="1:30" ht="15">
      <c r="A801" s="65"/>
      <c r="B801" s="14"/>
      <c r="C801" s="18" t="s">
        <v>136</v>
      </c>
      <c r="D801" s="272" t="str">
        <f t="shared" si="106"/>
        <v/>
      </c>
      <c r="E801" s="273"/>
      <c r="F801" s="273"/>
      <c r="G801" s="273"/>
      <c r="H801" s="273"/>
      <c r="I801" s="273"/>
      <c r="J801" s="273"/>
      <c r="K801" s="273"/>
      <c r="L801" s="274"/>
      <c r="M801" s="160"/>
      <c r="N801" s="160"/>
      <c r="O801" s="160"/>
      <c r="P801" s="160"/>
      <c r="Q801" s="160"/>
      <c r="R801" s="160"/>
      <c r="S801" s="160"/>
      <c r="T801" s="160"/>
      <c r="U801" s="160"/>
      <c r="V801" s="160"/>
      <c r="W801" s="160"/>
      <c r="X801" s="160"/>
      <c r="Y801" s="160"/>
      <c r="Z801" s="160"/>
      <c r="AA801" s="160"/>
      <c r="AB801" s="160"/>
      <c r="AC801" s="160"/>
      <c r="AD801" s="160"/>
    </row>
    <row r="802" spans="1:30" ht="15">
      <c r="A802" s="65"/>
      <c r="B802" s="14"/>
      <c r="C802" s="18" t="s">
        <v>137</v>
      </c>
      <c r="D802" s="272" t="str">
        <f t="shared" si="106"/>
        <v/>
      </c>
      <c r="E802" s="273"/>
      <c r="F802" s="273"/>
      <c r="G802" s="273"/>
      <c r="H802" s="273"/>
      <c r="I802" s="273"/>
      <c r="J802" s="273"/>
      <c r="K802" s="273"/>
      <c r="L802" s="274"/>
      <c r="M802" s="160"/>
      <c r="N802" s="160"/>
      <c r="O802" s="160"/>
      <c r="P802" s="160"/>
      <c r="Q802" s="160"/>
      <c r="R802" s="160"/>
      <c r="S802" s="160"/>
      <c r="T802" s="160"/>
      <c r="U802" s="160"/>
      <c r="V802" s="160"/>
      <c r="W802" s="160"/>
      <c r="X802" s="160"/>
      <c r="Y802" s="160"/>
      <c r="Z802" s="160"/>
      <c r="AA802" s="160"/>
      <c r="AB802" s="160"/>
      <c r="AC802" s="160"/>
      <c r="AD802" s="160"/>
    </row>
    <row r="803" spans="1:30" ht="15">
      <c r="A803" s="65"/>
      <c r="B803" s="14"/>
      <c r="C803" s="18" t="s">
        <v>138</v>
      </c>
      <c r="D803" s="272" t="str">
        <f t="shared" si="106"/>
        <v/>
      </c>
      <c r="E803" s="273"/>
      <c r="F803" s="273"/>
      <c r="G803" s="273"/>
      <c r="H803" s="273"/>
      <c r="I803" s="273"/>
      <c r="J803" s="273"/>
      <c r="K803" s="273"/>
      <c r="L803" s="274"/>
      <c r="M803" s="160"/>
      <c r="N803" s="160"/>
      <c r="O803" s="160"/>
      <c r="P803" s="160"/>
      <c r="Q803" s="160"/>
      <c r="R803" s="160"/>
      <c r="S803" s="160"/>
      <c r="T803" s="160"/>
      <c r="U803" s="160"/>
      <c r="V803" s="160"/>
      <c r="W803" s="160"/>
      <c r="X803" s="160"/>
      <c r="Y803" s="160"/>
      <c r="Z803" s="160"/>
      <c r="AA803" s="160"/>
      <c r="AB803" s="160"/>
      <c r="AC803" s="160"/>
      <c r="AD803" s="160"/>
    </row>
    <row r="804" spans="1:30" ht="15">
      <c r="A804" s="65"/>
      <c r="B804" s="14"/>
      <c r="C804" s="18" t="s">
        <v>139</v>
      </c>
      <c r="D804" s="272" t="str">
        <f t="shared" si="106"/>
        <v/>
      </c>
      <c r="E804" s="273"/>
      <c r="F804" s="273"/>
      <c r="G804" s="273"/>
      <c r="H804" s="273"/>
      <c r="I804" s="273"/>
      <c r="J804" s="273"/>
      <c r="K804" s="273"/>
      <c r="L804" s="274"/>
      <c r="M804" s="160"/>
      <c r="N804" s="160"/>
      <c r="O804" s="160"/>
      <c r="P804" s="160"/>
      <c r="Q804" s="160"/>
      <c r="R804" s="160"/>
      <c r="S804" s="160"/>
      <c r="T804" s="160"/>
      <c r="U804" s="160"/>
      <c r="V804" s="160"/>
      <c r="W804" s="160"/>
      <c r="X804" s="160"/>
      <c r="Y804" s="160"/>
      <c r="Z804" s="160"/>
      <c r="AA804" s="160"/>
      <c r="AB804" s="160"/>
      <c r="AC804" s="160"/>
      <c r="AD804" s="160"/>
    </row>
    <row r="805" spans="1:30" ht="15">
      <c r="A805" s="65"/>
      <c r="B805" s="14"/>
      <c r="C805" s="18" t="s">
        <v>140</v>
      </c>
      <c r="D805" s="272" t="str">
        <f t="shared" si="106"/>
        <v/>
      </c>
      <c r="E805" s="273"/>
      <c r="F805" s="273"/>
      <c r="G805" s="273"/>
      <c r="H805" s="273"/>
      <c r="I805" s="273"/>
      <c r="J805" s="273"/>
      <c r="K805" s="273"/>
      <c r="L805" s="274"/>
      <c r="M805" s="160"/>
      <c r="N805" s="160"/>
      <c r="O805" s="160"/>
      <c r="P805" s="160"/>
      <c r="Q805" s="160"/>
      <c r="R805" s="160"/>
      <c r="S805" s="160"/>
      <c r="T805" s="160"/>
      <c r="U805" s="160"/>
      <c r="V805" s="160"/>
      <c r="W805" s="160"/>
      <c r="X805" s="160"/>
      <c r="Y805" s="160"/>
      <c r="Z805" s="160"/>
      <c r="AA805" s="160"/>
      <c r="AB805" s="160"/>
      <c r="AC805" s="160"/>
      <c r="AD805" s="160"/>
    </row>
    <row r="806" spans="1:30" ht="15">
      <c r="A806" s="65"/>
      <c r="B806" s="14"/>
      <c r="C806" s="18" t="s">
        <v>141</v>
      </c>
      <c r="D806" s="272" t="str">
        <f t="shared" si="106"/>
        <v/>
      </c>
      <c r="E806" s="273"/>
      <c r="F806" s="273"/>
      <c r="G806" s="273"/>
      <c r="H806" s="273"/>
      <c r="I806" s="273"/>
      <c r="J806" s="273"/>
      <c r="K806" s="273"/>
      <c r="L806" s="274"/>
      <c r="M806" s="160"/>
      <c r="N806" s="160"/>
      <c r="O806" s="160"/>
      <c r="P806" s="160"/>
      <c r="Q806" s="160"/>
      <c r="R806" s="160"/>
      <c r="S806" s="160"/>
      <c r="T806" s="160"/>
      <c r="U806" s="160"/>
      <c r="V806" s="160"/>
      <c r="W806" s="160"/>
      <c r="X806" s="160"/>
      <c r="Y806" s="160"/>
      <c r="Z806" s="160"/>
      <c r="AA806" s="160"/>
      <c r="AB806" s="160"/>
      <c r="AC806" s="160"/>
      <c r="AD806" s="160"/>
    </row>
    <row r="807" spans="1:30" ht="15">
      <c r="A807" s="65"/>
      <c r="B807" s="14"/>
      <c r="C807" s="18" t="s">
        <v>142</v>
      </c>
      <c r="D807" s="272" t="str">
        <f t="shared" si="106"/>
        <v/>
      </c>
      <c r="E807" s="273"/>
      <c r="F807" s="273"/>
      <c r="G807" s="273"/>
      <c r="H807" s="273"/>
      <c r="I807" s="273"/>
      <c r="J807" s="273"/>
      <c r="K807" s="273"/>
      <c r="L807" s="274"/>
      <c r="M807" s="160"/>
      <c r="N807" s="160"/>
      <c r="O807" s="160"/>
      <c r="P807" s="160"/>
      <c r="Q807" s="160"/>
      <c r="R807" s="160"/>
      <c r="S807" s="160"/>
      <c r="T807" s="160"/>
      <c r="U807" s="160"/>
      <c r="V807" s="160"/>
      <c r="W807" s="160"/>
      <c r="X807" s="160"/>
      <c r="Y807" s="160"/>
      <c r="Z807" s="160"/>
      <c r="AA807" s="160"/>
      <c r="AB807" s="160"/>
      <c r="AC807" s="160"/>
      <c r="AD807" s="160"/>
    </row>
    <row r="808" spans="1:30" ht="15">
      <c r="A808" s="65"/>
      <c r="B808" s="14"/>
      <c r="C808" s="18" t="s">
        <v>143</v>
      </c>
      <c r="D808" s="272" t="str">
        <f t="shared" si="106"/>
        <v/>
      </c>
      <c r="E808" s="273"/>
      <c r="F808" s="273"/>
      <c r="G808" s="273"/>
      <c r="H808" s="273"/>
      <c r="I808" s="273"/>
      <c r="J808" s="273"/>
      <c r="K808" s="273"/>
      <c r="L808" s="274"/>
      <c r="M808" s="160"/>
      <c r="N808" s="160"/>
      <c r="O808" s="160"/>
      <c r="P808" s="160"/>
      <c r="Q808" s="160"/>
      <c r="R808" s="160"/>
      <c r="S808" s="160"/>
      <c r="T808" s="160"/>
      <c r="U808" s="160"/>
      <c r="V808" s="160"/>
      <c r="W808" s="160"/>
      <c r="X808" s="160"/>
      <c r="Y808" s="160"/>
      <c r="Z808" s="160"/>
      <c r="AA808" s="160"/>
      <c r="AB808" s="160"/>
      <c r="AC808" s="160"/>
      <c r="AD808" s="160"/>
    </row>
    <row r="809" spans="1:30" ht="15">
      <c r="A809" s="65"/>
      <c r="B809" s="14"/>
      <c r="C809" s="18" t="s">
        <v>144</v>
      </c>
      <c r="D809" s="272" t="str">
        <f t="shared" si="106"/>
        <v/>
      </c>
      <c r="E809" s="273"/>
      <c r="F809" s="273"/>
      <c r="G809" s="273"/>
      <c r="H809" s="273"/>
      <c r="I809" s="273"/>
      <c r="J809" s="273"/>
      <c r="K809" s="273"/>
      <c r="L809" s="274"/>
      <c r="M809" s="160"/>
      <c r="N809" s="160"/>
      <c r="O809" s="160"/>
      <c r="P809" s="160"/>
      <c r="Q809" s="160"/>
      <c r="R809" s="160"/>
      <c r="S809" s="160"/>
      <c r="T809" s="160"/>
      <c r="U809" s="160"/>
      <c r="V809" s="160"/>
      <c r="W809" s="160"/>
      <c r="X809" s="160"/>
      <c r="Y809" s="160"/>
      <c r="Z809" s="160"/>
      <c r="AA809" s="160"/>
      <c r="AB809" s="160"/>
      <c r="AC809" s="160"/>
      <c r="AD809" s="160"/>
    </row>
    <row r="810" spans="1:30" ht="15">
      <c r="A810" s="65"/>
      <c r="B810" s="14"/>
      <c r="C810" s="18" t="s">
        <v>145</v>
      </c>
      <c r="D810" s="272" t="str">
        <f t="shared" si="106"/>
        <v/>
      </c>
      <c r="E810" s="273"/>
      <c r="F810" s="273"/>
      <c r="G810" s="273"/>
      <c r="H810" s="273"/>
      <c r="I810" s="273"/>
      <c r="J810" s="273"/>
      <c r="K810" s="273"/>
      <c r="L810" s="274"/>
      <c r="M810" s="160"/>
      <c r="N810" s="160"/>
      <c r="O810" s="160"/>
      <c r="P810" s="160"/>
      <c r="Q810" s="160"/>
      <c r="R810" s="160"/>
      <c r="S810" s="160"/>
      <c r="T810" s="160"/>
      <c r="U810" s="160"/>
      <c r="V810" s="160"/>
      <c r="W810" s="160"/>
      <c r="X810" s="160"/>
      <c r="Y810" s="160"/>
      <c r="Z810" s="160"/>
      <c r="AA810" s="160"/>
      <c r="AB810" s="160"/>
      <c r="AC810" s="160"/>
      <c r="AD810" s="160"/>
    </row>
    <row r="811" spans="1:30" ht="15">
      <c r="A811" s="65"/>
      <c r="B811" s="14"/>
      <c r="C811" s="18" t="s">
        <v>146</v>
      </c>
      <c r="D811" s="272" t="str">
        <f t="shared" si="106"/>
        <v/>
      </c>
      <c r="E811" s="273"/>
      <c r="F811" s="273"/>
      <c r="G811" s="273"/>
      <c r="H811" s="273"/>
      <c r="I811" s="273"/>
      <c r="J811" s="273"/>
      <c r="K811" s="273"/>
      <c r="L811" s="274"/>
      <c r="M811" s="160"/>
      <c r="N811" s="160"/>
      <c r="O811" s="160"/>
      <c r="P811" s="160"/>
      <c r="Q811" s="160"/>
      <c r="R811" s="160"/>
      <c r="S811" s="160"/>
      <c r="T811" s="160"/>
      <c r="U811" s="160"/>
      <c r="V811" s="160"/>
      <c r="W811" s="160"/>
      <c r="X811" s="160"/>
      <c r="Y811" s="160"/>
      <c r="Z811" s="160"/>
      <c r="AA811" s="160"/>
      <c r="AB811" s="160"/>
      <c r="AC811" s="160"/>
      <c r="AD811" s="160"/>
    </row>
    <row r="812" spans="1:30" ht="15">
      <c r="A812" s="65"/>
      <c r="B812" s="14"/>
      <c r="C812" s="18" t="s">
        <v>147</v>
      </c>
      <c r="D812" s="272" t="str">
        <f t="shared" ref="D812:D835" si="107">IF($D128="","",$D128)</f>
        <v/>
      </c>
      <c r="E812" s="273"/>
      <c r="F812" s="273"/>
      <c r="G812" s="273"/>
      <c r="H812" s="273"/>
      <c r="I812" s="273"/>
      <c r="J812" s="273"/>
      <c r="K812" s="273"/>
      <c r="L812" s="274"/>
      <c r="M812" s="160"/>
      <c r="N812" s="160"/>
      <c r="O812" s="160"/>
      <c r="P812" s="160"/>
      <c r="Q812" s="160"/>
      <c r="R812" s="160"/>
      <c r="S812" s="160"/>
      <c r="T812" s="160"/>
      <c r="U812" s="160"/>
      <c r="V812" s="160"/>
      <c r="W812" s="160"/>
      <c r="X812" s="160"/>
      <c r="Y812" s="160"/>
      <c r="Z812" s="160"/>
      <c r="AA812" s="160"/>
      <c r="AB812" s="160"/>
      <c r="AC812" s="160"/>
      <c r="AD812" s="160"/>
    </row>
    <row r="813" spans="1:30" ht="15">
      <c r="A813" s="65"/>
      <c r="B813" s="14"/>
      <c r="C813" s="18" t="s">
        <v>148</v>
      </c>
      <c r="D813" s="272" t="str">
        <f t="shared" si="107"/>
        <v/>
      </c>
      <c r="E813" s="273"/>
      <c r="F813" s="273"/>
      <c r="G813" s="273"/>
      <c r="H813" s="273"/>
      <c r="I813" s="273"/>
      <c r="J813" s="273"/>
      <c r="K813" s="273"/>
      <c r="L813" s="274"/>
      <c r="M813" s="160"/>
      <c r="N813" s="160"/>
      <c r="O813" s="160"/>
      <c r="P813" s="160"/>
      <c r="Q813" s="160"/>
      <c r="R813" s="160"/>
      <c r="S813" s="160"/>
      <c r="T813" s="160"/>
      <c r="U813" s="160"/>
      <c r="V813" s="160"/>
      <c r="W813" s="160"/>
      <c r="X813" s="160"/>
      <c r="Y813" s="160"/>
      <c r="Z813" s="160"/>
      <c r="AA813" s="160"/>
      <c r="AB813" s="160"/>
      <c r="AC813" s="160"/>
      <c r="AD813" s="160"/>
    </row>
    <row r="814" spans="1:30" ht="15">
      <c r="A814" s="65"/>
      <c r="B814" s="14"/>
      <c r="C814" s="18" t="s">
        <v>149</v>
      </c>
      <c r="D814" s="272" t="str">
        <f t="shared" si="107"/>
        <v/>
      </c>
      <c r="E814" s="273"/>
      <c r="F814" s="273"/>
      <c r="G814" s="273"/>
      <c r="H814" s="273"/>
      <c r="I814" s="273"/>
      <c r="J814" s="273"/>
      <c r="K814" s="273"/>
      <c r="L814" s="274"/>
      <c r="M814" s="160"/>
      <c r="N814" s="160"/>
      <c r="O814" s="160"/>
      <c r="P814" s="160"/>
      <c r="Q814" s="160"/>
      <c r="R814" s="160"/>
      <c r="S814" s="160"/>
      <c r="T814" s="160"/>
      <c r="U814" s="160"/>
      <c r="V814" s="160"/>
      <c r="W814" s="160"/>
      <c r="X814" s="160"/>
      <c r="Y814" s="160"/>
      <c r="Z814" s="160"/>
      <c r="AA814" s="160"/>
      <c r="AB814" s="160"/>
      <c r="AC814" s="160"/>
      <c r="AD814" s="160"/>
    </row>
    <row r="815" spans="1:30" ht="15">
      <c r="A815" s="65"/>
      <c r="B815" s="14"/>
      <c r="C815" s="17" t="s">
        <v>150</v>
      </c>
      <c r="D815" s="272" t="str">
        <f t="shared" si="107"/>
        <v/>
      </c>
      <c r="E815" s="273"/>
      <c r="F815" s="273"/>
      <c r="G815" s="273"/>
      <c r="H815" s="273"/>
      <c r="I815" s="273"/>
      <c r="J815" s="273"/>
      <c r="K815" s="273"/>
      <c r="L815" s="274"/>
      <c r="M815" s="160"/>
      <c r="N815" s="160"/>
      <c r="O815" s="160"/>
      <c r="P815" s="160"/>
      <c r="Q815" s="160"/>
      <c r="R815" s="160"/>
      <c r="S815" s="160"/>
      <c r="T815" s="160"/>
      <c r="U815" s="160"/>
      <c r="V815" s="160"/>
      <c r="W815" s="160"/>
      <c r="X815" s="160"/>
      <c r="Y815" s="160"/>
      <c r="Z815" s="160"/>
      <c r="AA815" s="160"/>
      <c r="AB815" s="160"/>
      <c r="AC815" s="160"/>
      <c r="AD815" s="160"/>
    </row>
    <row r="816" spans="1:30" ht="15">
      <c r="A816" s="65"/>
      <c r="B816" s="14"/>
      <c r="C816" s="17" t="s">
        <v>151</v>
      </c>
      <c r="D816" s="272" t="str">
        <f t="shared" si="107"/>
        <v/>
      </c>
      <c r="E816" s="273"/>
      <c r="F816" s="273"/>
      <c r="G816" s="273"/>
      <c r="H816" s="273"/>
      <c r="I816" s="273"/>
      <c r="J816" s="273"/>
      <c r="K816" s="273"/>
      <c r="L816" s="274"/>
      <c r="M816" s="160"/>
      <c r="N816" s="160"/>
      <c r="O816" s="160"/>
      <c r="P816" s="160"/>
      <c r="Q816" s="160"/>
      <c r="R816" s="160"/>
      <c r="S816" s="160"/>
      <c r="T816" s="160"/>
      <c r="U816" s="160"/>
      <c r="V816" s="160"/>
      <c r="W816" s="160"/>
      <c r="X816" s="160"/>
      <c r="Y816" s="160"/>
      <c r="Z816" s="160"/>
      <c r="AA816" s="160"/>
      <c r="AB816" s="160"/>
      <c r="AC816" s="160"/>
      <c r="AD816" s="160"/>
    </row>
    <row r="817" spans="1:30" ht="15">
      <c r="A817" s="65"/>
      <c r="B817" s="14"/>
      <c r="C817" s="17" t="s">
        <v>152</v>
      </c>
      <c r="D817" s="272" t="str">
        <f t="shared" si="107"/>
        <v/>
      </c>
      <c r="E817" s="273"/>
      <c r="F817" s="273"/>
      <c r="G817" s="273"/>
      <c r="H817" s="273"/>
      <c r="I817" s="273"/>
      <c r="J817" s="273"/>
      <c r="K817" s="273"/>
      <c r="L817" s="274"/>
      <c r="M817" s="160"/>
      <c r="N817" s="160"/>
      <c r="O817" s="160"/>
      <c r="P817" s="160"/>
      <c r="Q817" s="160"/>
      <c r="R817" s="160"/>
      <c r="S817" s="160"/>
      <c r="T817" s="160"/>
      <c r="U817" s="160"/>
      <c r="V817" s="160"/>
      <c r="W817" s="160"/>
      <c r="X817" s="160"/>
      <c r="Y817" s="160"/>
      <c r="Z817" s="160"/>
      <c r="AA817" s="160"/>
      <c r="AB817" s="160"/>
      <c r="AC817" s="160"/>
      <c r="AD817" s="160"/>
    </row>
    <row r="818" spans="1:30" ht="15">
      <c r="A818" s="65"/>
      <c r="B818" s="14"/>
      <c r="C818" s="17" t="s">
        <v>153</v>
      </c>
      <c r="D818" s="272" t="str">
        <f t="shared" si="107"/>
        <v/>
      </c>
      <c r="E818" s="273"/>
      <c r="F818" s="273"/>
      <c r="G818" s="273"/>
      <c r="H818" s="273"/>
      <c r="I818" s="273"/>
      <c r="J818" s="273"/>
      <c r="K818" s="273"/>
      <c r="L818" s="274"/>
      <c r="M818" s="160"/>
      <c r="N818" s="160"/>
      <c r="O818" s="160"/>
      <c r="P818" s="160"/>
      <c r="Q818" s="160"/>
      <c r="R818" s="160"/>
      <c r="S818" s="160"/>
      <c r="T818" s="160"/>
      <c r="U818" s="160"/>
      <c r="V818" s="160"/>
      <c r="W818" s="160"/>
      <c r="X818" s="160"/>
      <c r="Y818" s="160"/>
      <c r="Z818" s="160"/>
      <c r="AA818" s="160"/>
      <c r="AB818" s="160"/>
      <c r="AC818" s="160"/>
      <c r="AD818" s="160"/>
    </row>
    <row r="819" spans="1:30" ht="15">
      <c r="A819" s="65"/>
      <c r="B819" s="14"/>
      <c r="C819" s="17" t="s">
        <v>154</v>
      </c>
      <c r="D819" s="272" t="str">
        <f t="shared" si="107"/>
        <v/>
      </c>
      <c r="E819" s="273"/>
      <c r="F819" s="273"/>
      <c r="G819" s="273"/>
      <c r="H819" s="273"/>
      <c r="I819" s="273"/>
      <c r="J819" s="273"/>
      <c r="K819" s="273"/>
      <c r="L819" s="274"/>
      <c r="M819" s="160"/>
      <c r="N819" s="160"/>
      <c r="O819" s="160"/>
      <c r="P819" s="160"/>
      <c r="Q819" s="160"/>
      <c r="R819" s="160"/>
      <c r="S819" s="160"/>
      <c r="T819" s="160"/>
      <c r="U819" s="160"/>
      <c r="V819" s="160"/>
      <c r="W819" s="160"/>
      <c r="X819" s="160"/>
      <c r="Y819" s="160"/>
      <c r="Z819" s="160"/>
      <c r="AA819" s="160"/>
      <c r="AB819" s="160"/>
      <c r="AC819" s="160"/>
      <c r="AD819" s="160"/>
    </row>
    <row r="820" spans="1:30" ht="15">
      <c r="A820" s="65"/>
      <c r="B820" s="14"/>
      <c r="C820" s="17" t="s">
        <v>155</v>
      </c>
      <c r="D820" s="272" t="str">
        <f t="shared" si="107"/>
        <v/>
      </c>
      <c r="E820" s="273"/>
      <c r="F820" s="273"/>
      <c r="G820" s="273"/>
      <c r="H820" s="273"/>
      <c r="I820" s="273"/>
      <c r="J820" s="273"/>
      <c r="K820" s="273"/>
      <c r="L820" s="274"/>
      <c r="M820" s="160"/>
      <c r="N820" s="160"/>
      <c r="O820" s="160"/>
      <c r="P820" s="160"/>
      <c r="Q820" s="160"/>
      <c r="R820" s="160"/>
      <c r="S820" s="160"/>
      <c r="T820" s="160"/>
      <c r="U820" s="160"/>
      <c r="V820" s="160"/>
      <c r="W820" s="160"/>
      <c r="X820" s="160"/>
      <c r="Y820" s="160"/>
      <c r="Z820" s="160"/>
      <c r="AA820" s="160"/>
      <c r="AB820" s="160"/>
      <c r="AC820" s="160"/>
      <c r="AD820" s="160"/>
    </row>
    <row r="821" spans="1:30" ht="15">
      <c r="A821" s="65"/>
      <c r="B821" s="14"/>
      <c r="C821" s="17" t="s">
        <v>156</v>
      </c>
      <c r="D821" s="272" t="str">
        <f t="shared" si="107"/>
        <v/>
      </c>
      <c r="E821" s="273"/>
      <c r="F821" s="273"/>
      <c r="G821" s="273"/>
      <c r="H821" s="273"/>
      <c r="I821" s="273"/>
      <c r="J821" s="273"/>
      <c r="K821" s="273"/>
      <c r="L821" s="274"/>
      <c r="M821" s="160"/>
      <c r="N821" s="160"/>
      <c r="O821" s="160"/>
      <c r="P821" s="160"/>
      <c r="Q821" s="160"/>
      <c r="R821" s="160"/>
      <c r="S821" s="160"/>
      <c r="T821" s="160"/>
      <c r="U821" s="160"/>
      <c r="V821" s="160"/>
      <c r="W821" s="160"/>
      <c r="X821" s="160"/>
      <c r="Y821" s="160"/>
      <c r="Z821" s="160"/>
      <c r="AA821" s="160"/>
      <c r="AB821" s="160"/>
      <c r="AC821" s="160"/>
      <c r="AD821" s="160"/>
    </row>
    <row r="822" spans="1:30" ht="15">
      <c r="A822" s="65"/>
      <c r="B822" s="14"/>
      <c r="C822" s="17" t="s">
        <v>157</v>
      </c>
      <c r="D822" s="272" t="str">
        <f t="shared" si="107"/>
        <v/>
      </c>
      <c r="E822" s="273"/>
      <c r="F822" s="273"/>
      <c r="G822" s="273"/>
      <c r="H822" s="273"/>
      <c r="I822" s="273"/>
      <c r="J822" s="273"/>
      <c r="K822" s="273"/>
      <c r="L822" s="274"/>
      <c r="M822" s="160"/>
      <c r="N822" s="160"/>
      <c r="O822" s="160"/>
      <c r="P822" s="160"/>
      <c r="Q822" s="160"/>
      <c r="R822" s="160"/>
      <c r="S822" s="160"/>
      <c r="T822" s="160"/>
      <c r="U822" s="160"/>
      <c r="V822" s="160"/>
      <c r="W822" s="160"/>
      <c r="X822" s="160"/>
      <c r="Y822" s="160"/>
      <c r="Z822" s="160"/>
      <c r="AA822" s="160"/>
      <c r="AB822" s="160"/>
      <c r="AC822" s="160"/>
      <c r="AD822" s="160"/>
    </row>
    <row r="823" spans="1:30" ht="15">
      <c r="A823" s="65"/>
      <c r="B823" s="14"/>
      <c r="C823" s="17" t="s">
        <v>158</v>
      </c>
      <c r="D823" s="272" t="str">
        <f t="shared" si="107"/>
        <v/>
      </c>
      <c r="E823" s="273"/>
      <c r="F823" s="273"/>
      <c r="G823" s="273"/>
      <c r="H823" s="273"/>
      <c r="I823" s="273"/>
      <c r="J823" s="273"/>
      <c r="K823" s="273"/>
      <c r="L823" s="274"/>
      <c r="M823" s="160"/>
      <c r="N823" s="160"/>
      <c r="O823" s="160"/>
      <c r="P823" s="160"/>
      <c r="Q823" s="160"/>
      <c r="R823" s="160"/>
      <c r="S823" s="160"/>
      <c r="T823" s="160"/>
      <c r="U823" s="160"/>
      <c r="V823" s="160"/>
      <c r="W823" s="160"/>
      <c r="X823" s="160"/>
      <c r="Y823" s="160"/>
      <c r="Z823" s="160"/>
      <c r="AA823" s="160"/>
      <c r="AB823" s="160"/>
      <c r="AC823" s="160"/>
      <c r="AD823" s="160"/>
    </row>
    <row r="824" spans="1:30" ht="15">
      <c r="A824" s="65"/>
      <c r="B824" s="14"/>
      <c r="C824" s="17" t="s">
        <v>159</v>
      </c>
      <c r="D824" s="272" t="str">
        <f t="shared" si="107"/>
        <v/>
      </c>
      <c r="E824" s="273"/>
      <c r="F824" s="273"/>
      <c r="G824" s="273"/>
      <c r="H824" s="273"/>
      <c r="I824" s="273"/>
      <c r="J824" s="273"/>
      <c r="K824" s="273"/>
      <c r="L824" s="274"/>
      <c r="M824" s="160"/>
      <c r="N824" s="160"/>
      <c r="O824" s="160"/>
      <c r="P824" s="160"/>
      <c r="Q824" s="160"/>
      <c r="R824" s="160"/>
      <c r="S824" s="160"/>
      <c r="T824" s="160"/>
      <c r="U824" s="160"/>
      <c r="V824" s="160"/>
      <c r="W824" s="160"/>
      <c r="X824" s="160"/>
      <c r="Y824" s="160"/>
      <c r="Z824" s="160"/>
      <c r="AA824" s="160"/>
      <c r="AB824" s="160"/>
      <c r="AC824" s="160"/>
      <c r="AD824" s="160"/>
    </row>
    <row r="825" spans="1:30" ht="15">
      <c r="A825" s="65"/>
      <c r="B825" s="14"/>
      <c r="C825" s="17" t="s">
        <v>160</v>
      </c>
      <c r="D825" s="272" t="str">
        <f t="shared" si="107"/>
        <v/>
      </c>
      <c r="E825" s="273"/>
      <c r="F825" s="273"/>
      <c r="G825" s="273"/>
      <c r="H825" s="273"/>
      <c r="I825" s="273"/>
      <c r="J825" s="273"/>
      <c r="K825" s="273"/>
      <c r="L825" s="274"/>
      <c r="M825" s="160"/>
      <c r="N825" s="160"/>
      <c r="O825" s="160"/>
      <c r="P825" s="160"/>
      <c r="Q825" s="160"/>
      <c r="R825" s="160"/>
      <c r="S825" s="160"/>
      <c r="T825" s="160"/>
      <c r="U825" s="160"/>
      <c r="V825" s="160"/>
      <c r="W825" s="160"/>
      <c r="X825" s="160"/>
      <c r="Y825" s="160"/>
      <c r="Z825" s="160"/>
      <c r="AA825" s="160"/>
      <c r="AB825" s="160"/>
      <c r="AC825" s="160"/>
      <c r="AD825" s="160"/>
    </row>
    <row r="826" spans="1:30" ht="15">
      <c r="A826" s="65"/>
      <c r="B826" s="14"/>
      <c r="C826" s="17" t="s">
        <v>161</v>
      </c>
      <c r="D826" s="272" t="str">
        <f t="shared" si="107"/>
        <v/>
      </c>
      <c r="E826" s="273"/>
      <c r="F826" s="273"/>
      <c r="G826" s="273"/>
      <c r="H826" s="273"/>
      <c r="I826" s="273"/>
      <c r="J826" s="273"/>
      <c r="K826" s="273"/>
      <c r="L826" s="274"/>
      <c r="M826" s="160"/>
      <c r="N826" s="160"/>
      <c r="O826" s="160"/>
      <c r="P826" s="160"/>
      <c r="Q826" s="160"/>
      <c r="R826" s="160"/>
      <c r="S826" s="160"/>
      <c r="T826" s="160"/>
      <c r="U826" s="160"/>
      <c r="V826" s="160"/>
      <c r="W826" s="160"/>
      <c r="X826" s="160"/>
      <c r="Y826" s="160"/>
      <c r="Z826" s="160"/>
      <c r="AA826" s="160"/>
      <c r="AB826" s="160"/>
      <c r="AC826" s="160"/>
      <c r="AD826" s="160"/>
    </row>
    <row r="827" spans="1:30" ht="15">
      <c r="A827" s="65"/>
      <c r="B827" s="14"/>
      <c r="C827" s="17" t="s">
        <v>162</v>
      </c>
      <c r="D827" s="272" t="str">
        <f t="shared" si="107"/>
        <v/>
      </c>
      <c r="E827" s="273"/>
      <c r="F827" s="273"/>
      <c r="G827" s="273"/>
      <c r="H827" s="273"/>
      <c r="I827" s="273"/>
      <c r="J827" s="273"/>
      <c r="K827" s="273"/>
      <c r="L827" s="274"/>
      <c r="M827" s="160"/>
      <c r="N827" s="160"/>
      <c r="O827" s="160"/>
      <c r="P827" s="160"/>
      <c r="Q827" s="160"/>
      <c r="R827" s="160"/>
      <c r="S827" s="160"/>
      <c r="T827" s="160"/>
      <c r="U827" s="160"/>
      <c r="V827" s="160"/>
      <c r="W827" s="160"/>
      <c r="X827" s="160"/>
      <c r="Y827" s="160"/>
      <c r="Z827" s="160"/>
      <c r="AA827" s="160"/>
      <c r="AB827" s="160"/>
      <c r="AC827" s="160"/>
      <c r="AD827" s="160"/>
    </row>
    <row r="828" spans="1:30" ht="15">
      <c r="A828" s="65"/>
      <c r="B828" s="14"/>
      <c r="C828" s="17" t="s">
        <v>163</v>
      </c>
      <c r="D828" s="272" t="str">
        <f t="shared" si="107"/>
        <v/>
      </c>
      <c r="E828" s="273"/>
      <c r="F828" s="273"/>
      <c r="G828" s="273"/>
      <c r="H828" s="273"/>
      <c r="I828" s="273"/>
      <c r="J828" s="273"/>
      <c r="K828" s="273"/>
      <c r="L828" s="274"/>
      <c r="M828" s="160"/>
      <c r="N828" s="160"/>
      <c r="O828" s="160"/>
      <c r="P828" s="160"/>
      <c r="Q828" s="160"/>
      <c r="R828" s="160"/>
      <c r="S828" s="160"/>
      <c r="T828" s="160"/>
      <c r="U828" s="160"/>
      <c r="V828" s="160"/>
      <c r="W828" s="160"/>
      <c r="X828" s="160"/>
      <c r="Y828" s="160"/>
      <c r="Z828" s="160"/>
      <c r="AA828" s="160"/>
      <c r="AB828" s="160"/>
      <c r="AC828" s="160"/>
      <c r="AD828" s="160"/>
    </row>
    <row r="829" spans="1:30" ht="15">
      <c r="A829" s="65"/>
      <c r="B829" s="14"/>
      <c r="C829" s="17" t="s">
        <v>164</v>
      </c>
      <c r="D829" s="272" t="str">
        <f t="shared" si="107"/>
        <v/>
      </c>
      <c r="E829" s="273"/>
      <c r="F829" s="273"/>
      <c r="G829" s="273"/>
      <c r="H829" s="273"/>
      <c r="I829" s="273"/>
      <c r="J829" s="273"/>
      <c r="K829" s="273"/>
      <c r="L829" s="274"/>
      <c r="M829" s="160"/>
      <c r="N829" s="160"/>
      <c r="O829" s="160"/>
      <c r="P829" s="160"/>
      <c r="Q829" s="160"/>
      <c r="R829" s="160"/>
      <c r="S829" s="160"/>
      <c r="T829" s="160"/>
      <c r="U829" s="160"/>
      <c r="V829" s="160"/>
      <c r="W829" s="160"/>
      <c r="X829" s="160"/>
      <c r="Y829" s="160"/>
      <c r="Z829" s="160"/>
      <c r="AA829" s="160"/>
      <c r="AB829" s="160"/>
      <c r="AC829" s="160"/>
      <c r="AD829" s="160"/>
    </row>
    <row r="830" spans="1:30" ht="15">
      <c r="A830" s="65"/>
      <c r="B830" s="14"/>
      <c r="C830" s="17" t="s">
        <v>165</v>
      </c>
      <c r="D830" s="272" t="str">
        <f t="shared" si="107"/>
        <v/>
      </c>
      <c r="E830" s="273"/>
      <c r="F830" s="273"/>
      <c r="G830" s="273"/>
      <c r="H830" s="273"/>
      <c r="I830" s="273"/>
      <c r="J830" s="273"/>
      <c r="K830" s="273"/>
      <c r="L830" s="274"/>
      <c r="M830" s="160"/>
      <c r="N830" s="160"/>
      <c r="O830" s="160"/>
      <c r="P830" s="160"/>
      <c r="Q830" s="160"/>
      <c r="R830" s="160"/>
      <c r="S830" s="160"/>
      <c r="T830" s="160"/>
      <c r="U830" s="160"/>
      <c r="V830" s="160"/>
      <c r="W830" s="160"/>
      <c r="X830" s="160"/>
      <c r="Y830" s="160"/>
      <c r="Z830" s="160"/>
      <c r="AA830" s="160"/>
      <c r="AB830" s="160"/>
      <c r="AC830" s="160"/>
      <c r="AD830" s="160"/>
    </row>
    <row r="831" spans="1:30" ht="15">
      <c r="A831" s="65"/>
      <c r="B831" s="14"/>
      <c r="C831" s="17" t="s">
        <v>166</v>
      </c>
      <c r="D831" s="272" t="str">
        <f t="shared" si="107"/>
        <v/>
      </c>
      <c r="E831" s="273"/>
      <c r="F831" s="273"/>
      <c r="G831" s="273"/>
      <c r="H831" s="273"/>
      <c r="I831" s="273"/>
      <c r="J831" s="273"/>
      <c r="K831" s="273"/>
      <c r="L831" s="274"/>
      <c r="M831" s="160"/>
      <c r="N831" s="160"/>
      <c r="O831" s="160"/>
      <c r="P831" s="160"/>
      <c r="Q831" s="160"/>
      <c r="R831" s="160"/>
      <c r="S831" s="160"/>
      <c r="T831" s="160"/>
      <c r="U831" s="160"/>
      <c r="V831" s="160"/>
      <c r="W831" s="160"/>
      <c r="X831" s="160"/>
      <c r="Y831" s="160"/>
      <c r="Z831" s="160"/>
      <c r="AA831" s="160"/>
      <c r="AB831" s="160"/>
      <c r="AC831" s="160"/>
      <c r="AD831" s="160"/>
    </row>
    <row r="832" spans="1:30" ht="15">
      <c r="A832" s="65"/>
      <c r="B832" s="14"/>
      <c r="C832" s="17" t="s">
        <v>167</v>
      </c>
      <c r="D832" s="272" t="str">
        <f t="shared" si="107"/>
        <v/>
      </c>
      <c r="E832" s="273"/>
      <c r="F832" s="273"/>
      <c r="G832" s="273"/>
      <c r="H832" s="273"/>
      <c r="I832" s="273"/>
      <c r="J832" s="273"/>
      <c r="K832" s="273"/>
      <c r="L832" s="274"/>
      <c r="M832" s="160"/>
      <c r="N832" s="160"/>
      <c r="O832" s="160"/>
      <c r="P832" s="160"/>
      <c r="Q832" s="160"/>
      <c r="R832" s="160"/>
      <c r="S832" s="160"/>
      <c r="T832" s="160"/>
      <c r="U832" s="160"/>
      <c r="V832" s="160"/>
      <c r="W832" s="160"/>
      <c r="X832" s="160"/>
      <c r="Y832" s="160"/>
      <c r="Z832" s="160"/>
      <c r="AA832" s="160"/>
      <c r="AB832" s="160"/>
      <c r="AC832" s="160"/>
      <c r="AD832" s="160"/>
    </row>
    <row r="833" spans="1:33" ht="15">
      <c r="A833" s="65"/>
      <c r="B833" s="14"/>
      <c r="C833" s="17" t="s">
        <v>168</v>
      </c>
      <c r="D833" s="272" t="str">
        <f t="shared" si="107"/>
        <v/>
      </c>
      <c r="E833" s="273"/>
      <c r="F833" s="273"/>
      <c r="G833" s="273"/>
      <c r="H833" s="273"/>
      <c r="I833" s="273"/>
      <c r="J833" s="273"/>
      <c r="K833" s="273"/>
      <c r="L833" s="274"/>
      <c r="M833" s="160"/>
      <c r="N833" s="160"/>
      <c r="O833" s="160"/>
      <c r="P833" s="160"/>
      <c r="Q833" s="160"/>
      <c r="R833" s="160"/>
      <c r="S833" s="160"/>
      <c r="T833" s="160"/>
      <c r="U833" s="160"/>
      <c r="V833" s="160"/>
      <c r="W833" s="160"/>
      <c r="X833" s="160"/>
      <c r="Y833" s="160"/>
      <c r="Z833" s="160"/>
      <c r="AA833" s="160"/>
      <c r="AB833" s="160"/>
      <c r="AC833" s="160"/>
      <c r="AD833" s="160"/>
    </row>
    <row r="834" spans="1:33" ht="15">
      <c r="A834" s="65"/>
      <c r="B834" s="14"/>
      <c r="C834" s="17" t="s">
        <v>169</v>
      </c>
      <c r="D834" s="272" t="str">
        <f t="shared" si="107"/>
        <v/>
      </c>
      <c r="E834" s="273"/>
      <c r="F834" s="273"/>
      <c r="G834" s="273"/>
      <c r="H834" s="273"/>
      <c r="I834" s="273"/>
      <c r="J834" s="273"/>
      <c r="K834" s="273"/>
      <c r="L834" s="274"/>
      <c r="M834" s="160"/>
      <c r="N834" s="160"/>
      <c r="O834" s="160"/>
      <c r="P834" s="160"/>
      <c r="Q834" s="160"/>
      <c r="R834" s="160"/>
      <c r="S834" s="160"/>
      <c r="T834" s="160"/>
      <c r="U834" s="160"/>
      <c r="V834" s="160"/>
      <c r="W834" s="160"/>
      <c r="X834" s="160"/>
      <c r="Y834" s="160"/>
      <c r="Z834" s="160"/>
      <c r="AA834" s="160"/>
      <c r="AB834" s="160"/>
      <c r="AC834" s="160"/>
      <c r="AD834" s="160"/>
    </row>
    <row r="835" spans="1:33" ht="15">
      <c r="A835" s="65"/>
      <c r="B835" s="14"/>
      <c r="C835" s="17" t="s">
        <v>170</v>
      </c>
      <c r="D835" s="272" t="str">
        <f t="shared" si="107"/>
        <v/>
      </c>
      <c r="E835" s="273"/>
      <c r="F835" s="273"/>
      <c r="G835" s="273"/>
      <c r="H835" s="273"/>
      <c r="I835" s="273"/>
      <c r="J835" s="273"/>
      <c r="K835" s="273"/>
      <c r="L835" s="274"/>
      <c r="M835" s="160"/>
      <c r="N835" s="160"/>
      <c r="O835" s="160"/>
      <c r="P835" s="160"/>
      <c r="Q835" s="160"/>
      <c r="R835" s="160"/>
      <c r="S835" s="160"/>
      <c r="T835" s="160"/>
      <c r="U835" s="160"/>
      <c r="V835" s="160"/>
      <c r="W835" s="160"/>
      <c r="X835" s="160"/>
      <c r="Y835" s="160"/>
      <c r="Z835" s="160"/>
      <c r="AA835" s="160"/>
      <c r="AB835" s="160"/>
      <c r="AC835" s="160"/>
      <c r="AD835" s="160"/>
    </row>
    <row r="836" spans="1:33" ht="15" customHeight="1"/>
    <row r="837" spans="1:33" ht="45" customHeight="1">
      <c r="A837" s="62"/>
      <c r="B837" s="14"/>
      <c r="C837" s="350" t="s">
        <v>330</v>
      </c>
      <c r="D837" s="353"/>
      <c r="E837" s="353"/>
      <c r="F837" s="354"/>
      <c r="G837" s="212"/>
      <c r="H837" s="205"/>
      <c r="I837" s="205"/>
      <c r="J837" s="205"/>
      <c r="K837" s="205"/>
      <c r="L837" s="205"/>
      <c r="M837" s="205"/>
      <c r="N837" s="205"/>
      <c r="O837" s="205"/>
      <c r="P837" s="205"/>
      <c r="Q837" s="205"/>
      <c r="R837" s="205"/>
      <c r="S837" s="205"/>
      <c r="T837" s="205"/>
      <c r="U837" s="205"/>
      <c r="V837" s="205"/>
      <c r="W837" s="205"/>
      <c r="X837" s="205"/>
      <c r="Y837" s="205"/>
      <c r="Z837" s="205"/>
      <c r="AA837" s="205"/>
      <c r="AB837" s="205"/>
      <c r="AC837" s="205"/>
      <c r="AD837" s="213"/>
      <c r="AG837">
        <f>IF(AND(SUM(COUNTIF(AB716:AB835,"X"),COUNTIF(S716:S835,"X"),COUNTIF(AB591:AB710,"X"),COUNTIF(U591:U710,"X"))&gt;0,G837=""),1,0)</f>
        <v>0</v>
      </c>
    </row>
    <row r="838" spans="1:33" ht="15" customHeight="1">
      <c r="A838" s="62"/>
      <c r="B838" s="14"/>
      <c r="C838" s="148"/>
      <c r="D838" s="149"/>
      <c r="E838" s="149"/>
      <c r="F838" s="149"/>
      <c r="G838" s="149"/>
      <c r="H838" s="149"/>
      <c r="I838" s="149"/>
      <c r="J838" s="149"/>
      <c r="K838" s="149"/>
      <c r="L838" s="149"/>
      <c r="M838" s="149"/>
      <c r="N838" s="149"/>
      <c r="O838" s="149"/>
      <c r="P838" s="149"/>
      <c r="Q838" s="23"/>
      <c r="R838" s="23"/>
      <c r="S838" s="23"/>
      <c r="T838" s="23"/>
      <c r="U838" s="23"/>
      <c r="V838" s="23"/>
      <c r="W838" s="23"/>
      <c r="X838" s="23"/>
      <c r="Y838" s="23"/>
      <c r="Z838" s="23"/>
      <c r="AA838" s="23"/>
      <c r="AB838" s="23"/>
      <c r="AC838" s="23"/>
      <c r="AD838" s="23"/>
    </row>
    <row r="839" spans="1:33" s="14" customFormat="1" ht="24" customHeight="1">
      <c r="A839" s="62"/>
      <c r="B839" s="13"/>
      <c r="C839" s="312" t="s">
        <v>206</v>
      </c>
      <c r="D839" s="312"/>
      <c r="E839" s="312"/>
      <c r="F839" s="312"/>
      <c r="G839" s="312"/>
      <c r="H839" s="312"/>
      <c r="I839" s="312"/>
      <c r="J839" s="312"/>
      <c r="K839" s="312"/>
      <c r="L839" s="312"/>
      <c r="M839" s="312"/>
      <c r="N839" s="312"/>
      <c r="O839" s="312"/>
      <c r="P839" s="312"/>
      <c r="Q839" s="312"/>
      <c r="R839" s="312"/>
      <c r="S839" s="312"/>
      <c r="T839" s="312"/>
      <c r="U839" s="312"/>
      <c r="V839" s="312"/>
      <c r="W839" s="312"/>
      <c r="X839" s="312"/>
      <c r="Y839" s="312"/>
      <c r="Z839" s="312"/>
      <c r="AA839" s="312"/>
      <c r="AB839" s="312"/>
      <c r="AC839" s="312"/>
      <c r="AD839" s="312"/>
      <c r="AE839" s="13"/>
      <c r="AF839" s="164"/>
    </row>
    <row r="840" spans="1:33" s="14" customFormat="1" ht="60" customHeight="1">
      <c r="A840" s="62"/>
      <c r="B840" s="13"/>
      <c r="C840" s="313"/>
      <c r="D840" s="314"/>
      <c r="E840" s="314"/>
      <c r="F840" s="314"/>
      <c r="G840" s="314"/>
      <c r="H840" s="314"/>
      <c r="I840" s="314"/>
      <c r="J840" s="314"/>
      <c r="K840" s="314"/>
      <c r="L840" s="314"/>
      <c r="M840" s="314"/>
      <c r="N840" s="314"/>
      <c r="O840" s="314"/>
      <c r="P840" s="314"/>
      <c r="Q840" s="314"/>
      <c r="R840" s="314"/>
      <c r="S840" s="314"/>
      <c r="T840" s="314"/>
      <c r="U840" s="314"/>
      <c r="V840" s="314"/>
      <c r="W840" s="314"/>
      <c r="X840" s="314"/>
      <c r="Y840" s="314"/>
      <c r="Z840" s="314"/>
      <c r="AA840" s="314"/>
      <c r="AB840" s="314"/>
      <c r="AC840" s="314"/>
      <c r="AD840" s="315"/>
      <c r="AE840" s="13"/>
      <c r="AF840" s="164"/>
    </row>
    <row r="841" spans="1:33" ht="15" customHeight="1"/>
    <row r="842" spans="1:33" ht="15" customHeight="1"/>
    <row r="843" spans="1:33" ht="15" customHeight="1">
      <c r="B843" s="269" t="str">
        <f>IF(AG837&gt;0,"Error: debe especificar Otro mecanismo de conservación documental.","")</f>
        <v/>
      </c>
      <c r="C843" s="269"/>
      <c r="D843" s="269"/>
      <c r="E843" s="269"/>
      <c r="F843" s="269"/>
      <c r="G843" s="269"/>
      <c r="H843" s="269"/>
      <c r="I843" s="269"/>
      <c r="J843" s="269"/>
      <c r="K843" s="269"/>
      <c r="L843" s="269"/>
      <c r="M843" s="269"/>
      <c r="N843" s="269"/>
      <c r="O843" s="269"/>
      <c r="P843" s="269"/>
      <c r="Q843" s="269"/>
      <c r="R843" s="269"/>
      <c r="S843" s="269"/>
      <c r="T843" s="269"/>
      <c r="U843" s="269"/>
      <c r="V843" s="269"/>
      <c r="W843" s="269"/>
      <c r="X843" s="269"/>
      <c r="Y843" s="269"/>
      <c r="Z843" s="269"/>
      <c r="AA843" s="269"/>
      <c r="AB843" s="269"/>
      <c r="AC843" s="269"/>
      <c r="AD843" s="269"/>
    </row>
    <row r="844" spans="1:33" ht="15" customHeight="1">
      <c r="B844" s="269" t="str">
        <f>IF(SUM(AQ711:AS711)&gt;0,"verificar el registro de Archivo de concentración.","")</f>
        <v/>
      </c>
      <c r="C844" s="269"/>
      <c r="D844" s="269"/>
      <c r="E844" s="269"/>
      <c r="F844" s="269"/>
      <c r="G844" s="269"/>
      <c r="H844" s="269"/>
      <c r="I844" s="269"/>
      <c r="J844" s="269"/>
      <c r="K844" s="269"/>
      <c r="L844" s="269"/>
      <c r="M844" s="269"/>
      <c r="N844" s="269"/>
      <c r="O844" s="269"/>
      <c r="P844" s="269"/>
      <c r="Q844" s="269"/>
      <c r="R844" s="269"/>
      <c r="S844" s="269"/>
      <c r="T844" s="269"/>
      <c r="U844" s="269"/>
      <c r="V844" s="269"/>
      <c r="W844" s="269"/>
      <c r="X844" s="269"/>
      <c r="Y844" s="269"/>
      <c r="Z844" s="269"/>
      <c r="AA844" s="269"/>
      <c r="AB844" s="269"/>
      <c r="AC844" s="269"/>
      <c r="AD844" s="269"/>
    </row>
    <row r="845" spans="1:33" ht="15" customHeight="1">
      <c r="B845" s="269" t="str">
        <f>IF(SUM(AU711:AW711)&gt;0,"verificar el registro de Archivo histórico.","")</f>
        <v/>
      </c>
      <c r="C845" s="269"/>
      <c r="D845" s="269"/>
      <c r="E845" s="269"/>
      <c r="F845" s="269"/>
      <c r="G845" s="269"/>
      <c r="H845" s="269"/>
      <c r="I845" s="269"/>
      <c r="J845" s="269"/>
      <c r="K845" s="269"/>
      <c r="L845" s="269"/>
      <c r="M845" s="269"/>
      <c r="N845" s="269"/>
      <c r="O845" s="269"/>
      <c r="P845" s="269"/>
      <c r="Q845" s="269"/>
      <c r="R845" s="269"/>
      <c r="S845" s="269"/>
      <c r="T845" s="269"/>
      <c r="U845" s="269"/>
      <c r="V845" s="269"/>
      <c r="W845" s="269"/>
      <c r="X845" s="269"/>
      <c r="Y845" s="269"/>
      <c r="Z845" s="269"/>
      <c r="AA845" s="269"/>
      <c r="AB845" s="269"/>
      <c r="AC845" s="269"/>
      <c r="AD845" s="269"/>
    </row>
    <row r="846" spans="1:33" ht="15" customHeight="1">
      <c r="B846" s="268" t="str">
        <f>IF(SUM(AQ711,AU711)=0,"","Error: debe completar toda la información requerida tabla 2 de 2.")</f>
        <v/>
      </c>
      <c r="C846" s="268"/>
      <c r="D846" s="268"/>
      <c r="E846" s="268"/>
      <c r="F846" s="268"/>
      <c r="G846" s="268"/>
      <c r="H846" s="268"/>
      <c r="I846" s="268"/>
      <c r="J846" s="268"/>
      <c r="K846" s="268"/>
      <c r="L846" s="268"/>
      <c r="M846" s="268"/>
      <c r="N846" s="268"/>
      <c r="O846" s="268"/>
      <c r="P846" s="268"/>
      <c r="Q846" s="268"/>
      <c r="R846" s="268"/>
      <c r="S846" s="268"/>
      <c r="T846" s="268"/>
      <c r="U846" s="268"/>
      <c r="V846" s="268"/>
      <c r="W846" s="268"/>
      <c r="X846" s="268"/>
      <c r="Y846" s="268"/>
      <c r="Z846" s="268"/>
      <c r="AA846" s="268"/>
      <c r="AB846" s="268"/>
      <c r="AC846" s="268"/>
      <c r="AD846" s="268"/>
    </row>
    <row r="847" spans="1:33" ht="24" customHeight="1">
      <c r="A847" s="69" t="s">
        <v>323</v>
      </c>
      <c r="B847" s="339" t="s">
        <v>551</v>
      </c>
      <c r="C847" s="339"/>
      <c r="D847" s="339"/>
      <c r="E847" s="339"/>
      <c r="F847" s="339"/>
      <c r="G847" s="339"/>
      <c r="H847" s="339"/>
      <c r="I847" s="339"/>
      <c r="J847" s="339"/>
      <c r="K847" s="339"/>
      <c r="L847" s="339"/>
      <c r="M847" s="339"/>
      <c r="N847" s="339"/>
      <c r="O847" s="339"/>
      <c r="P847" s="339"/>
      <c r="Q847" s="339"/>
      <c r="R847" s="339"/>
      <c r="S847" s="339"/>
      <c r="T847" s="339"/>
      <c r="U847" s="339"/>
      <c r="V847" s="339"/>
      <c r="W847" s="339"/>
      <c r="X847" s="339"/>
      <c r="Y847" s="339"/>
      <c r="Z847" s="339"/>
      <c r="AA847" s="339"/>
      <c r="AB847" s="339"/>
      <c r="AC847" s="339"/>
      <c r="AD847" s="339"/>
    </row>
    <row r="848" spans="1:33" ht="15" customHeight="1">
      <c r="A848" s="66"/>
      <c r="B848" s="23"/>
      <c r="C848" s="251" t="s">
        <v>565</v>
      </c>
      <c r="D848" s="326"/>
      <c r="E848" s="326"/>
      <c r="F848" s="326"/>
      <c r="G848" s="326"/>
      <c r="H848" s="326"/>
      <c r="I848" s="326"/>
      <c r="J848" s="326"/>
      <c r="K848" s="326"/>
      <c r="L848" s="326"/>
      <c r="M848" s="326"/>
      <c r="N848" s="326"/>
      <c r="O848" s="326"/>
      <c r="P848" s="326"/>
      <c r="Q848" s="326"/>
      <c r="R848" s="326"/>
      <c r="S848" s="326"/>
      <c r="T848" s="326"/>
      <c r="U848" s="326"/>
      <c r="V848" s="326"/>
      <c r="W848" s="326"/>
      <c r="X848" s="326"/>
      <c r="Y848" s="326"/>
      <c r="Z848" s="326"/>
      <c r="AA848" s="326"/>
      <c r="AB848" s="326"/>
      <c r="AC848" s="326"/>
      <c r="AD848" s="326"/>
    </row>
    <row r="849" spans="1:43" ht="24" customHeight="1">
      <c r="A849" s="69"/>
      <c r="B849" s="117"/>
      <c r="C849" s="251" t="s">
        <v>499</v>
      </c>
      <c r="D849" s="326"/>
      <c r="E849" s="326"/>
      <c r="F849" s="326"/>
      <c r="G849" s="326"/>
      <c r="H849" s="326"/>
      <c r="I849" s="326"/>
      <c r="J849" s="326"/>
      <c r="K849" s="326"/>
      <c r="L849" s="326"/>
      <c r="M849" s="326"/>
      <c r="N849" s="326"/>
      <c r="O849" s="326"/>
      <c r="P849" s="326"/>
      <c r="Q849" s="326"/>
      <c r="R849" s="326"/>
      <c r="S849" s="326"/>
      <c r="T849" s="326"/>
      <c r="U849" s="326"/>
      <c r="V849" s="326"/>
      <c r="W849" s="326"/>
      <c r="X849" s="326"/>
      <c r="Y849" s="326"/>
      <c r="Z849" s="326"/>
      <c r="AA849" s="326"/>
      <c r="AB849" s="326"/>
      <c r="AC849" s="326"/>
      <c r="AD849" s="326"/>
    </row>
    <row r="850" spans="1:43" ht="24" customHeight="1">
      <c r="A850" s="66"/>
      <c r="B850" s="23"/>
      <c r="C850" s="312" t="s">
        <v>555</v>
      </c>
      <c r="D850" s="327"/>
      <c r="E850" s="327"/>
      <c r="F850" s="327"/>
      <c r="G850" s="327"/>
      <c r="H850" s="327"/>
      <c r="I850" s="327"/>
      <c r="J850" s="327"/>
      <c r="K850" s="327"/>
      <c r="L850" s="327"/>
      <c r="M850" s="327"/>
      <c r="N850" s="327"/>
      <c r="O850" s="327"/>
      <c r="P850" s="327"/>
      <c r="Q850" s="327"/>
      <c r="R850" s="327"/>
      <c r="S850" s="327"/>
      <c r="T850" s="327"/>
      <c r="U850" s="327"/>
      <c r="V850" s="327"/>
      <c r="W850" s="327"/>
      <c r="X850" s="327"/>
      <c r="Y850" s="327"/>
      <c r="Z850" s="327"/>
      <c r="AA850" s="327"/>
      <c r="AB850" s="327"/>
      <c r="AC850" s="327"/>
      <c r="AD850" s="327"/>
    </row>
    <row r="851" spans="1:43" ht="24" customHeight="1">
      <c r="A851" s="66"/>
      <c r="B851" s="23"/>
      <c r="C851" s="327" t="s">
        <v>556</v>
      </c>
      <c r="D851" s="327"/>
      <c r="E851" s="327"/>
      <c r="F851" s="327"/>
      <c r="G851" s="327"/>
      <c r="H851" s="327"/>
      <c r="I851" s="327"/>
      <c r="J851" s="327"/>
      <c r="K851" s="327"/>
      <c r="L851" s="327"/>
      <c r="M851" s="327"/>
      <c r="N851" s="327"/>
      <c r="O851" s="327"/>
      <c r="P851" s="327"/>
      <c r="Q851" s="327"/>
      <c r="R851" s="327"/>
      <c r="S851" s="327"/>
      <c r="T851" s="327"/>
      <c r="U851" s="327"/>
      <c r="V851" s="327"/>
      <c r="W851" s="327"/>
      <c r="X851" s="327"/>
      <c r="Y851" s="327"/>
      <c r="Z851" s="327"/>
      <c r="AA851" s="327"/>
      <c r="AB851" s="327"/>
      <c r="AC851" s="327"/>
      <c r="AD851" s="327"/>
    </row>
    <row r="852" spans="1:43" ht="15" customHeight="1"/>
    <row r="853" spans="1:43" ht="24" customHeight="1">
      <c r="C853" s="284" t="s">
        <v>49</v>
      </c>
      <c r="D853" s="285"/>
      <c r="E853" s="285"/>
      <c r="F853" s="285"/>
      <c r="G853" s="285"/>
      <c r="H853" s="285"/>
      <c r="I853" s="285"/>
      <c r="J853" s="286"/>
      <c r="K853" s="299" t="s">
        <v>552</v>
      </c>
      <c r="L853" s="300"/>
      <c r="M853" s="300"/>
      <c r="N853" s="300"/>
      <c r="O853" s="300"/>
      <c r="P853" s="300"/>
      <c r="Q853" s="300"/>
      <c r="R853" s="300"/>
      <c r="S853" s="300"/>
      <c r="T853" s="301"/>
      <c r="U853" s="299" t="s">
        <v>553</v>
      </c>
      <c r="V853" s="300"/>
      <c r="W853" s="300"/>
      <c r="X853" s="300"/>
      <c r="Y853" s="300"/>
      <c r="Z853" s="300"/>
      <c r="AA853" s="300"/>
      <c r="AB853" s="300"/>
      <c r="AC853" s="300"/>
      <c r="AD853" s="301"/>
      <c r="AG853">
        <f>COUNTBLANK(K855:AD974)</f>
        <v>2400</v>
      </c>
      <c r="AH853">
        <v>2400</v>
      </c>
      <c r="AI853">
        <f>IF(SUM(AJ975:AL975,AO975:AQ975)=0,AG853,1)</f>
        <v>2400</v>
      </c>
      <c r="AJ853" s="180">
        <f>IF(OR(AG853=AH853, AG853=AI853 ), 0, 1)</f>
        <v>0</v>
      </c>
    </row>
    <row r="854" spans="1:43" ht="120" customHeight="1">
      <c r="C854" s="287"/>
      <c r="D854" s="288"/>
      <c r="E854" s="288"/>
      <c r="F854" s="288"/>
      <c r="G854" s="288"/>
      <c r="H854" s="288"/>
      <c r="I854" s="288"/>
      <c r="J854" s="289"/>
      <c r="K854" s="355" t="s">
        <v>219</v>
      </c>
      <c r="L854" s="355"/>
      <c r="M854" s="356" t="s">
        <v>220</v>
      </c>
      <c r="N854" s="357"/>
      <c r="O854" s="356" t="s">
        <v>328</v>
      </c>
      <c r="P854" s="357"/>
      <c r="Q854" s="356" t="s">
        <v>554</v>
      </c>
      <c r="R854" s="357"/>
      <c r="S854" s="356" t="s">
        <v>311</v>
      </c>
      <c r="T854" s="357"/>
      <c r="U854" s="355" t="s">
        <v>219</v>
      </c>
      <c r="V854" s="355"/>
      <c r="W854" s="293" t="s">
        <v>220</v>
      </c>
      <c r="X854" s="293"/>
      <c r="Y854" s="293" t="s">
        <v>328</v>
      </c>
      <c r="Z854" s="293"/>
      <c r="AA854" s="356" t="s">
        <v>554</v>
      </c>
      <c r="AB854" s="357"/>
      <c r="AC854" s="293" t="s">
        <v>311</v>
      </c>
      <c r="AD854" s="293"/>
      <c r="AG854" t="s">
        <v>5509</v>
      </c>
      <c r="AH854" t="s">
        <v>5505</v>
      </c>
      <c r="AI854" t="s">
        <v>5509</v>
      </c>
      <c r="AJ854" t="s">
        <v>5505</v>
      </c>
      <c r="AK854" t="s">
        <v>5507</v>
      </c>
      <c r="AL854" t="s">
        <v>5508</v>
      </c>
      <c r="AM854" t="s">
        <v>5506</v>
      </c>
      <c r="AN854" t="s">
        <v>5509</v>
      </c>
      <c r="AO854" t="s">
        <v>5506</v>
      </c>
      <c r="AP854" t="s">
        <v>5507</v>
      </c>
      <c r="AQ854" t="s">
        <v>5508</v>
      </c>
    </row>
    <row r="855" spans="1:43" ht="15">
      <c r="A855" s="65"/>
      <c r="B855" s="14"/>
      <c r="C855" s="17" t="s">
        <v>51</v>
      </c>
      <c r="D855" s="272" t="str">
        <f t="shared" ref="D855:D886" si="108">IF($D32="","",$D32)</f>
        <v/>
      </c>
      <c r="E855" s="273"/>
      <c r="F855" s="273"/>
      <c r="G855" s="273"/>
      <c r="H855" s="273"/>
      <c r="I855" s="273"/>
      <c r="J855" s="274"/>
      <c r="K855" s="234"/>
      <c r="L855" s="234"/>
      <c r="M855" s="234"/>
      <c r="N855" s="234"/>
      <c r="O855" s="234"/>
      <c r="P855" s="234"/>
      <c r="Q855" s="234"/>
      <c r="R855" s="234"/>
      <c r="S855" s="234"/>
      <c r="T855" s="234"/>
      <c r="U855" s="234"/>
      <c r="V855" s="234"/>
      <c r="W855" s="234"/>
      <c r="X855" s="234"/>
      <c r="Y855" s="234"/>
      <c r="Z855" s="234"/>
      <c r="AA855" s="234"/>
      <c r="AB855" s="234"/>
      <c r="AC855" s="234"/>
      <c r="AD855" s="234"/>
      <c r="AH855" s="181">
        <f t="shared" ref="AH855:AH886" si="109">S188</f>
        <v>0</v>
      </c>
      <c r="AI855">
        <f>IF(OR(AND($AH$853=$AG$853),
AND(OR($D855="",AND($D855&lt;&gt;"",$AH855&lt;&gt;1)),COUNTBLANK($K855:$T855)=10),
AND($D855&lt;&gt;"",$AH855=1,OR(COUNTIF($K855:$T855,"x")=1,AND($O855="x",COUNTIF($K855:$N855,"x")&lt;=1)))),0,1)</f>
        <v>0</v>
      </c>
      <c r="AJ855">
        <f>IF(OR(AND($AH$853=$AG$853),AND($D855="",COUNTBLANK(K855:T855)=10),AND($D855&lt;&gt;"",AH855=1,COUNTIF(K855:T855,"x")&gt;0),AND($D855&lt;&gt;"",OR(AH855=2,AH855=3,AH855=9),COUNTBLANK(K855:T855)=10)),0,1)</f>
        <v>0</v>
      </c>
      <c r="AK855">
        <f t="shared" ref="AK855:AK886" si="110">IF(AND(Q855="x",COUNTBLANK(K855:T855)&lt;&gt;9),1,0)</f>
        <v>0</v>
      </c>
      <c r="AL855">
        <f t="shared" ref="AL855:AL886" si="111">IF(AND(S855="x",COUNTBLANK(K855:T855)&lt;&gt;9),1,0)</f>
        <v>0</v>
      </c>
      <c r="AM855" s="181">
        <f t="shared" ref="AM855:AM886" si="112">Y188</f>
        <v>0</v>
      </c>
      <c r="AN855">
        <f>IF(OR(AND($AH$853=$AG$853),
AND(OR($D855="",AND($D855&lt;&gt;"",$AM855&lt;&gt;1)),COUNTBLANK($U855:$AD855)=10),
AND($D855&lt;&gt;"",$AM855=1,OR(COUNTIF($U855:$AD855,"x")=1,AND($Y855="x",COUNTIF($U855:$X855,"x")&lt;=1)))),0,1)</f>
        <v>0</v>
      </c>
      <c r="AO855">
        <f>IF(OR(AND($AH$853=$AG$853),AND($D855="",COUNTBLANK(U855:AD855)=10),AND($D855&lt;&gt;"",AM855=1,COUNTIF(U855:AD855,"x")&gt;0),AND($D855&lt;&gt;"",OR(AM855=2,AM855=3,AM855=9),COUNTBLANK(U855:AD855)=10)),0,1)</f>
        <v>0</v>
      </c>
      <c r="AP855">
        <f t="shared" ref="AP855:AP886" si="113">IF(AND(AA855="x",COUNTBLANK(U855:AD855)&lt;&gt;9),1,0)</f>
        <v>0</v>
      </c>
      <c r="AQ855">
        <f t="shared" ref="AQ855:AQ886" si="114">IF(AND(AC855="x",COUNTBLANK(U855:AD855)&lt;&gt;9),1,0)</f>
        <v>0</v>
      </c>
    </row>
    <row r="856" spans="1:43" ht="15">
      <c r="A856" s="65"/>
      <c r="B856" s="14"/>
      <c r="C856" s="17" t="s">
        <v>52</v>
      </c>
      <c r="D856" s="272" t="str">
        <f t="shared" si="108"/>
        <v/>
      </c>
      <c r="E856" s="273"/>
      <c r="F856" s="273"/>
      <c r="G856" s="273"/>
      <c r="H856" s="273"/>
      <c r="I856" s="273"/>
      <c r="J856" s="274"/>
      <c r="K856" s="234"/>
      <c r="L856" s="234"/>
      <c r="M856" s="234"/>
      <c r="N856" s="234"/>
      <c r="O856" s="234"/>
      <c r="P856" s="234"/>
      <c r="Q856" s="234"/>
      <c r="R856" s="234"/>
      <c r="S856" s="234"/>
      <c r="T856" s="234"/>
      <c r="U856" s="234"/>
      <c r="V856" s="234"/>
      <c r="W856" s="234"/>
      <c r="X856" s="234"/>
      <c r="Y856" s="234"/>
      <c r="Z856" s="234"/>
      <c r="AA856" s="234"/>
      <c r="AB856" s="234"/>
      <c r="AC856" s="234"/>
      <c r="AD856" s="234"/>
      <c r="AH856" s="181">
        <f t="shared" si="109"/>
        <v>0</v>
      </c>
      <c r="AI856">
        <f t="shared" ref="AI856:AI919" si="115">IF(OR(AND($AH$853=$AG$853),
AND(OR($D856="",AND($D856&lt;&gt;"",$AH856&lt;&gt;1)),COUNTBLANK($K856:$T856)=10),
AND($D856&lt;&gt;"",$AH856=1,OR(COUNTIF($K856:$T856,"x")=1,AND($O856="x",COUNTIF($K856:$N856,"x")&lt;=1)))),0,1)</f>
        <v>0</v>
      </c>
      <c r="AJ856">
        <f t="shared" ref="AJ856:AJ919" si="116">IF(OR(AND($AH$853=$AG$853),AND($D856="",COUNTBLANK(K856:T856)=10),AND($D856&lt;&gt;"",AH856=1,COUNTIF(K856:T856,"x")&gt;0),AND($D856&lt;&gt;"",OR(AH856=2,AH856=3,AH856=9),COUNTBLANK(K856:T856)=10)),0,1)</f>
        <v>0</v>
      </c>
      <c r="AK856">
        <f t="shared" si="110"/>
        <v>0</v>
      </c>
      <c r="AL856">
        <f t="shared" si="111"/>
        <v>0</v>
      </c>
      <c r="AM856" s="181">
        <f t="shared" si="112"/>
        <v>0</v>
      </c>
      <c r="AN856">
        <f t="shared" ref="AN856:AN919" si="117">IF(OR(AND($AH$853=$AG$853),
AND(OR($D856="",AND($D856&lt;&gt;"",$AM856&lt;&gt;1)),COUNTBLANK($U856:$AD856)=10),
AND($D856&lt;&gt;"",$AM856=1,OR(COUNTIF($U856:$AD856,"x")=1,AND($Y856="x",COUNTIF($U856:$X856,"x")&lt;=1)))),0,1)</f>
        <v>0</v>
      </c>
      <c r="AO856">
        <f t="shared" ref="AO856:AO919" si="118">IF(OR(AND($AH$853=$AG$853),AND($D856="",COUNTBLANK(U856:AD856)=10),AND($D856&lt;&gt;"",AM856=1,COUNTIF(U856:AD856,"x")&gt;0),AND($D856&lt;&gt;"",OR(AM856=2,AM856=3,AM856=9),COUNTBLANK(U856:AD856)=10)),0,1)</f>
        <v>0</v>
      </c>
      <c r="AP856">
        <f t="shared" si="113"/>
        <v>0</v>
      </c>
      <c r="AQ856">
        <f t="shared" si="114"/>
        <v>0</v>
      </c>
    </row>
    <row r="857" spans="1:43" ht="15">
      <c r="A857" s="65"/>
      <c r="B857" s="14"/>
      <c r="C857" s="17" t="s">
        <v>53</v>
      </c>
      <c r="D857" s="272" t="str">
        <f t="shared" si="108"/>
        <v/>
      </c>
      <c r="E857" s="273"/>
      <c r="F857" s="273"/>
      <c r="G857" s="273"/>
      <c r="H857" s="273"/>
      <c r="I857" s="273"/>
      <c r="J857" s="274"/>
      <c r="K857" s="234"/>
      <c r="L857" s="234"/>
      <c r="M857" s="234"/>
      <c r="N857" s="234"/>
      <c r="O857" s="234"/>
      <c r="P857" s="234"/>
      <c r="Q857" s="234"/>
      <c r="R857" s="234"/>
      <c r="S857" s="234"/>
      <c r="T857" s="234"/>
      <c r="U857" s="234"/>
      <c r="V857" s="234"/>
      <c r="W857" s="234"/>
      <c r="X857" s="234"/>
      <c r="Y857" s="234"/>
      <c r="Z857" s="234"/>
      <c r="AA857" s="234"/>
      <c r="AB857" s="234"/>
      <c r="AC857" s="234"/>
      <c r="AD857" s="234"/>
      <c r="AH857" s="181">
        <f t="shared" si="109"/>
        <v>0</v>
      </c>
      <c r="AI857">
        <f t="shared" si="115"/>
        <v>0</v>
      </c>
      <c r="AJ857">
        <f t="shared" si="116"/>
        <v>0</v>
      </c>
      <c r="AK857">
        <f t="shared" si="110"/>
        <v>0</v>
      </c>
      <c r="AL857">
        <f t="shared" si="111"/>
        <v>0</v>
      </c>
      <c r="AM857" s="181">
        <f t="shared" si="112"/>
        <v>0</v>
      </c>
      <c r="AN857">
        <f t="shared" si="117"/>
        <v>0</v>
      </c>
      <c r="AO857">
        <f t="shared" si="118"/>
        <v>0</v>
      </c>
      <c r="AP857">
        <f t="shared" si="113"/>
        <v>0</v>
      </c>
      <c r="AQ857">
        <f t="shared" si="114"/>
        <v>0</v>
      </c>
    </row>
    <row r="858" spans="1:43" ht="15">
      <c r="A858" s="65"/>
      <c r="B858" s="14"/>
      <c r="C858" s="17" t="s">
        <v>54</v>
      </c>
      <c r="D858" s="272" t="str">
        <f t="shared" si="108"/>
        <v/>
      </c>
      <c r="E858" s="273"/>
      <c r="F858" s="273"/>
      <c r="G858" s="273"/>
      <c r="H858" s="273"/>
      <c r="I858" s="273"/>
      <c r="J858" s="274"/>
      <c r="K858" s="234"/>
      <c r="L858" s="234"/>
      <c r="M858" s="234"/>
      <c r="N858" s="234"/>
      <c r="O858" s="234"/>
      <c r="P858" s="234"/>
      <c r="Q858" s="234"/>
      <c r="R858" s="234"/>
      <c r="S858" s="234"/>
      <c r="T858" s="234"/>
      <c r="U858" s="234"/>
      <c r="V858" s="234"/>
      <c r="W858" s="234"/>
      <c r="X858" s="234"/>
      <c r="Y858" s="234"/>
      <c r="Z858" s="234"/>
      <c r="AA858" s="234"/>
      <c r="AB858" s="234"/>
      <c r="AC858" s="234"/>
      <c r="AD858" s="234"/>
      <c r="AH858" s="181">
        <f t="shared" si="109"/>
        <v>0</v>
      </c>
      <c r="AI858">
        <f t="shared" si="115"/>
        <v>0</v>
      </c>
      <c r="AJ858">
        <f t="shared" si="116"/>
        <v>0</v>
      </c>
      <c r="AK858">
        <f t="shared" si="110"/>
        <v>0</v>
      </c>
      <c r="AL858">
        <f t="shared" si="111"/>
        <v>0</v>
      </c>
      <c r="AM858" s="181">
        <f t="shared" si="112"/>
        <v>0</v>
      </c>
      <c r="AN858">
        <f t="shared" si="117"/>
        <v>0</v>
      </c>
      <c r="AO858">
        <f t="shared" si="118"/>
        <v>0</v>
      </c>
      <c r="AP858">
        <f t="shared" si="113"/>
        <v>0</v>
      </c>
      <c r="AQ858">
        <f t="shared" si="114"/>
        <v>0</v>
      </c>
    </row>
    <row r="859" spans="1:43" ht="15">
      <c r="A859" s="65"/>
      <c r="B859" s="14"/>
      <c r="C859" s="17" t="s">
        <v>55</v>
      </c>
      <c r="D859" s="272" t="str">
        <f t="shared" si="108"/>
        <v/>
      </c>
      <c r="E859" s="273"/>
      <c r="F859" s="273"/>
      <c r="G859" s="273"/>
      <c r="H859" s="273"/>
      <c r="I859" s="273"/>
      <c r="J859" s="274"/>
      <c r="K859" s="234"/>
      <c r="L859" s="234"/>
      <c r="M859" s="234"/>
      <c r="N859" s="234"/>
      <c r="O859" s="234"/>
      <c r="P859" s="234"/>
      <c r="Q859" s="234"/>
      <c r="R859" s="234"/>
      <c r="S859" s="234"/>
      <c r="T859" s="234"/>
      <c r="U859" s="234"/>
      <c r="V859" s="234"/>
      <c r="W859" s="234"/>
      <c r="X859" s="234"/>
      <c r="Y859" s="234"/>
      <c r="Z859" s="234"/>
      <c r="AA859" s="234"/>
      <c r="AB859" s="234"/>
      <c r="AC859" s="234"/>
      <c r="AD859" s="234"/>
      <c r="AH859" s="181">
        <f t="shared" si="109"/>
        <v>0</v>
      </c>
      <c r="AI859">
        <f t="shared" si="115"/>
        <v>0</v>
      </c>
      <c r="AJ859">
        <f t="shared" si="116"/>
        <v>0</v>
      </c>
      <c r="AK859">
        <f t="shared" si="110"/>
        <v>0</v>
      </c>
      <c r="AL859">
        <f t="shared" si="111"/>
        <v>0</v>
      </c>
      <c r="AM859" s="181">
        <f t="shared" si="112"/>
        <v>0</v>
      </c>
      <c r="AN859">
        <f t="shared" si="117"/>
        <v>0</v>
      </c>
      <c r="AO859">
        <f t="shared" si="118"/>
        <v>0</v>
      </c>
      <c r="AP859">
        <f t="shared" si="113"/>
        <v>0</v>
      </c>
      <c r="AQ859">
        <f t="shared" si="114"/>
        <v>0</v>
      </c>
    </row>
    <row r="860" spans="1:43" ht="15">
      <c r="A860" s="65"/>
      <c r="B860" s="14"/>
      <c r="C860" s="17" t="s">
        <v>56</v>
      </c>
      <c r="D860" s="272" t="str">
        <f t="shared" si="108"/>
        <v/>
      </c>
      <c r="E860" s="273"/>
      <c r="F860" s="273"/>
      <c r="G860" s="273"/>
      <c r="H860" s="273"/>
      <c r="I860" s="273"/>
      <c r="J860" s="274"/>
      <c r="K860" s="234"/>
      <c r="L860" s="234"/>
      <c r="M860" s="234"/>
      <c r="N860" s="234"/>
      <c r="O860" s="234"/>
      <c r="P860" s="234"/>
      <c r="Q860" s="234"/>
      <c r="R860" s="234"/>
      <c r="S860" s="234"/>
      <c r="T860" s="234"/>
      <c r="U860" s="234"/>
      <c r="V860" s="234"/>
      <c r="W860" s="234"/>
      <c r="X860" s="234"/>
      <c r="Y860" s="234"/>
      <c r="Z860" s="234"/>
      <c r="AA860" s="234"/>
      <c r="AB860" s="234"/>
      <c r="AC860" s="234"/>
      <c r="AD860" s="234"/>
      <c r="AH860" s="181">
        <f t="shared" si="109"/>
        <v>0</v>
      </c>
      <c r="AI860">
        <f t="shared" si="115"/>
        <v>0</v>
      </c>
      <c r="AJ860">
        <f t="shared" si="116"/>
        <v>0</v>
      </c>
      <c r="AK860">
        <f t="shared" si="110"/>
        <v>0</v>
      </c>
      <c r="AL860">
        <f t="shared" si="111"/>
        <v>0</v>
      </c>
      <c r="AM860" s="181">
        <f t="shared" si="112"/>
        <v>0</v>
      </c>
      <c r="AN860">
        <f t="shared" si="117"/>
        <v>0</v>
      </c>
      <c r="AO860">
        <f t="shared" si="118"/>
        <v>0</v>
      </c>
      <c r="AP860">
        <f t="shared" si="113"/>
        <v>0</v>
      </c>
      <c r="AQ860">
        <f t="shared" si="114"/>
        <v>0</v>
      </c>
    </row>
    <row r="861" spans="1:43" ht="15">
      <c r="A861" s="65"/>
      <c r="B861" s="14"/>
      <c r="C861" s="17" t="s">
        <v>57</v>
      </c>
      <c r="D861" s="272" t="str">
        <f t="shared" si="108"/>
        <v/>
      </c>
      <c r="E861" s="273"/>
      <c r="F861" s="273"/>
      <c r="G861" s="273"/>
      <c r="H861" s="273"/>
      <c r="I861" s="273"/>
      <c r="J861" s="274"/>
      <c r="K861" s="234"/>
      <c r="L861" s="234"/>
      <c r="M861" s="234"/>
      <c r="N861" s="234"/>
      <c r="O861" s="234"/>
      <c r="P861" s="234"/>
      <c r="Q861" s="234"/>
      <c r="R861" s="234"/>
      <c r="S861" s="234"/>
      <c r="T861" s="234"/>
      <c r="U861" s="234"/>
      <c r="V861" s="234"/>
      <c r="W861" s="234"/>
      <c r="X861" s="234"/>
      <c r="Y861" s="234"/>
      <c r="Z861" s="234"/>
      <c r="AA861" s="234"/>
      <c r="AB861" s="234"/>
      <c r="AC861" s="234"/>
      <c r="AD861" s="234"/>
      <c r="AH861" s="181">
        <f t="shared" si="109"/>
        <v>0</v>
      </c>
      <c r="AI861">
        <f t="shared" si="115"/>
        <v>0</v>
      </c>
      <c r="AJ861">
        <f t="shared" si="116"/>
        <v>0</v>
      </c>
      <c r="AK861">
        <f t="shared" si="110"/>
        <v>0</v>
      </c>
      <c r="AL861">
        <f t="shared" si="111"/>
        <v>0</v>
      </c>
      <c r="AM861" s="181">
        <f t="shared" si="112"/>
        <v>0</v>
      </c>
      <c r="AN861">
        <f t="shared" si="117"/>
        <v>0</v>
      </c>
      <c r="AO861">
        <f t="shared" si="118"/>
        <v>0</v>
      </c>
      <c r="AP861">
        <f t="shared" si="113"/>
        <v>0</v>
      </c>
      <c r="AQ861">
        <f t="shared" si="114"/>
        <v>0</v>
      </c>
    </row>
    <row r="862" spans="1:43" ht="15">
      <c r="A862" s="65"/>
      <c r="B862" s="14"/>
      <c r="C862" s="17" t="s">
        <v>58</v>
      </c>
      <c r="D862" s="272" t="str">
        <f t="shared" si="108"/>
        <v/>
      </c>
      <c r="E862" s="273"/>
      <c r="F862" s="273"/>
      <c r="G862" s="273"/>
      <c r="H862" s="273"/>
      <c r="I862" s="273"/>
      <c r="J862" s="274"/>
      <c r="K862" s="234"/>
      <c r="L862" s="234"/>
      <c r="M862" s="234"/>
      <c r="N862" s="234"/>
      <c r="O862" s="234"/>
      <c r="P862" s="234"/>
      <c r="Q862" s="234"/>
      <c r="R862" s="234"/>
      <c r="S862" s="234"/>
      <c r="T862" s="234"/>
      <c r="U862" s="234"/>
      <c r="V862" s="234"/>
      <c r="W862" s="234"/>
      <c r="X862" s="234"/>
      <c r="Y862" s="234"/>
      <c r="Z862" s="234"/>
      <c r="AA862" s="234"/>
      <c r="AB862" s="234"/>
      <c r="AC862" s="234"/>
      <c r="AD862" s="234"/>
      <c r="AH862" s="181">
        <f t="shared" si="109"/>
        <v>0</v>
      </c>
      <c r="AI862">
        <f t="shared" si="115"/>
        <v>0</v>
      </c>
      <c r="AJ862">
        <f t="shared" si="116"/>
        <v>0</v>
      </c>
      <c r="AK862">
        <f t="shared" si="110"/>
        <v>0</v>
      </c>
      <c r="AL862">
        <f t="shared" si="111"/>
        <v>0</v>
      </c>
      <c r="AM862" s="181">
        <f t="shared" si="112"/>
        <v>0</v>
      </c>
      <c r="AN862">
        <f t="shared" si="117"/>
        <v>0</v>
      </c>
      <c r="AO862">
        <f t="shared" si="118"/>
        <v>0</v>
      </c>
      <c r="AP862">
        <f t="shared" si="113"/>
        <v>0</v>
      </c>
      <c r="AQ862">
        <f t="shared" si="114"/>
        <v>0</v>
      </c>
    </row>
    <row r="863" spans="1:43" ht="15">
      <c r="A863" s="65"/>
      <c r="B863" s="14"/>
      <c r="C863" s="17" t="s">
        <v>59</v>
      </c>
      <c r="D863" s="272" t="str">
        <f t="shared" si="108"/>
        <v/>
      </c>
      <c r="E863" s="273"/>
      <c r="F863" s="273"/>
      <c r="G863" s="273"/>
      <c r="H863" s="273"/>
      <c r="I863" s="273"/>
      <c r="J863" s="274"/>
      <c r="K863" s="234"/>
      <c r="L863" s="234"/>
      <c r="M863" s="234"/>
      <c r="N863" s="234"/>
      <c r="O863" s="234"/>
      <c r="P863" s="234"/>
      <c r="Q863" s="234"/>
      <c r="R863" s="234"/>
      <c r="S863" s="234"/>
      <c r="T863" s="234"/>
      <c r="U863" s="234"/>
      <c r="V863" s="234"/>
      <c r="W863" s="234"/>
      <c r="X863" s="234"/>
      <c r="Y863" s="234"/>
      <c r="Z863" s="234"/>
      <c r="AA863" s="234"/>
      <c r="AB863" s="234"/>
      <c r="AC863" s="234"/>
      <c r="AD863" s="234"/>
      <c r="AH863" s="181">
        <f t="shared" si="109"/>
        <v>0</v>
      </c>
      <c r="AI863">
        <f t="shared" si="115"/>
        <v>0</v>
      </c>
      <c r="AJ863">
        <f t="shared" si="116"/>
        <v>0</v>
      </c>
      <c r="AK863">
        <f t="shared" si="110"/>
        <v>0</v>
      </c>
      <c r="AL863">
        <f t="shared" si="111"/>
        <v>0</v>
      </c>
      <c r="AM863" s="181">
        <f t="shared" si="112"/>
        <v>0</v>
      </c>
      <c r="AN863">
        <f t="shared" si="117"/>
        <v>0</v>
      </c>
      <c r="AO863">
        <f t="shared" si="118"/>
        <v>0</v>
      </c>
      <c r="AP863">
        <f t="shared" si="113"/>
        <v>0</v>
      </c>
      <c r="AQ863">
        <f t="shared" si="114"/>
        <v>0</v>
      </c>
    </row>
    <row r="864" spans="1:43" ht="15">
      <c r="A864" s="65"/>
      <c r="B864" s="14"/>
      <c r="C864" s="17" t="s">
        <v>60</v>
      </c>
      <c r="D864" s="272" t="str">
        <f t="shared" si="108"/>
        <v/>
      </c>
      <c r="E864" s="273"/>
      <c r="F864" s="273"/>
      <c r="G864" s="273"/>
      <c r="H864" s="273"/>
      <c r="I864" s="273"/>
      <c r="J864" s="274"/>
      <c r="K864" s="234"/>
      <c r="L864" s="234"/>
      <c r="M864" s="234"/>
      <c r="N864" s="234"/>
      <c r="O864" s="234"/>
      <c r="P864" s="234"/>
      <c r="Q864" s="234"/>
      <c r="R864" s="234"/>
      <c r="S864" s="234"/>
      <c r="T864" s="234"/>
      <c r="U864" s="234"/>
      <c r="V864" s="234"/>
      <c r="W864" s="234"/>
      <c r="X864" s="234"/>
      <c r="Y864" s="234"/>
      <c r="Z864" s="234"/>
      <c r="AA864" s="234"/>
      <c r="AB864" s="234"/>
      <c r="AC864" s="234"/>
      <c r="AD864" s="234"/>
      <c r="AH864" s="181">
        <f t="shared" si="109"/>
        <v>0</v>
      </c>
      <c r="AI864">
        <f t="shared" si="115"/>
        <v>0</v>
      </c>
      <c r="AJ864">
        <f t="shared" si="116"/>
        <v>0</v>
      </c>
      <c r="AK864">
        <f t="shared" si="110"/>
        <v>0</v>
      </c>
      <c r="AL864">
        <f t="shared" si="111"/>
        <v>0</v>
      </c>
      <c r="AM864" s="181">
        <f t="shared" si="112"/>
        <v>0</v>
      </c>
      <c r="AN864">
        <f t="shared" si="117"/>
        <v>0</v>
      </c>
      <c r="AO864">
        <f t="shared" si="118"/>
        <v>0</v>
      </c>
      <c r="AP864">
        <f t="shared" si="113"/>
        <v>0</v>
      </c>
      <c r="AQ864">
        <f t="shared" si="114"/>
        <v>0</v>
      </c>
    </row>
    <row r="865" spans="1:43" ht="15">
      <c r="A865" s="65"/>
      <c r="B865" s="14"/>
      <c r="C865" s="17" t="s">
        <v>61</v>
      </c>
      <c r="D865" s="272" t="str">
        <f t="shared" si="108"/>
        <v/>
      </c>
      <c r="E865" s="273"/>
      <c r="F865" s="273"/>
      <c r="G865" s="273"/>
      <c r="H865" s="273"/>
      <c r="I865" s="273"/>
      <c r="J865" s="274"/>
      <c r="K865" s="234"/>
      <c r="L865" s="234"/>
      <c r="M865" s="234"/>
      <c r="N865" s="234"/>
      <c r="O865" s="234"/>
      <c r="P865" s="234"/>
      <c r="Q865" s="234"/>
      <c r="R865" s="234"/>
      <c r="S865" s="234"/>
      <c r="T865" s="234"/>
      <c r="U865" s="234"/>
      <c r="V865" s="234"/>
      <c r="W865" s="234"/>
      <c r="X865" s="234"/>
      <c r="Y865" s="234"/>
      <c r="Z865" s="234"/>
      <c r="AA865" s="234"/>
      <c r="AB865" s="234"/>
      <c r="AC865" s="234"/>
      <c r="AD865" s="234"/>
      <c r="AH865" s="181">
        <f t="shared" si="109"/>
        <v>0</v>
      </c>
      <c r="AI865">
        <f t="shared" si="115"/>
        <v>0</v>
      </c>
      <c r="AJ865">
        <f t="shared" si="116"/>
        <v>0</v>
      </c>
      <c r="AK865">
        <f t="shared" si="110"/>
        <v>0</v>
      </c>
      <c r="AL865">
        <f t="shared" si="111"/>
        <v>0</v>
      </c>
      <c r="AM865" s="181">
        <f t="shared" si="112"/>
        <v>0</v>
      </c>
      <c r="AN865">
        <f t="shared" si="117"/>
        <v>0</v>
      </c>
      <c r="AO865">
        <f t="shared" si="118"/>
        <v>0</v>
      </c>
      <c r="AP865">
        <f t="shared" si="113"/>
        <v>0</v>
      </c>
      <c r="AQ865">
        <f t="shared" si="114"/>
        <v>0</v>
      </c>
    </row>
    <row r="866" spans="1:43" ht="15">
      <c r="A866" s="65"/>
      <c r="B866" s="14"/>
      <c r="C866" s="17" t="s">
        <v>62</v>
      </c>
      <c r="D866" s="272" t="str">
        <f t="shared" si="108"/>
        <v/>
      </c>
      <c r="E866" s="273"/>
      <c r="F866" s="273"/>
      <c r="G866" s="273"/>
      <c r="H866" s="273"/>
      <c r="I866" s="273"/>
      <c r="J866" s="274"/>
      <c r="K866" s="234"/>
      <c r="L866" s="234"/>
      <c r="M866" s="234"/>
      <c r="N866" s="234"/>
      <c r="O866" s="234"/>
      <c r="P866" s="234"/>
      <c r="Q866" s="234"/>
      <c r="R866" s="234"/>
      <c r="S866" s="234"/>
      <c r="T866" s="234"/>
      <c r="U866" s="234"/>
      <c r="V866" s="234"/>
      <c r="W866" s="234"/>
      <c r="X866" s="234"/>
      <c r="Y866" s="234"/>
      <c r="Z866" s="234"/>
      <c r="AA866" s="234"/>
      <c r="AB866" s="234"/>
      <c r="AC866" s="234"/>
      <c r="AD866" s="234"/>
      <c r="AH866" s="181">
        <f t="shared" si="109"/>
        <v>0</v>
      </c>
      <c r="AI866">
        <f t="shared" si="115"/>
        <v>0</v>
      </c>
      <c r="AJ866">
        <f t="shared" si="116"/>
        <v>0</v>
      </c>
      <c r="AK866">
        <f t="shared" si="110"/>
        <v>0</v>
      </c>
      <c r="AL866">
        <f t="shared" si="111"/>
        <v>0</v>
      </c>
      <c r="AM866" s="181">
        <f t="shared" si="112"/>
        <v>0</v>
      </c>
      <c r="AN866">
        <f t="shared" si="117"/>
        <v>0</v>
      </c>
      <c r="AO866">
        <f t="shared" si="118"/>
        <v>0</v>
      </c>
      <c r="AP866">
        <f t="shared" si="113"/>
        <v>0</v>
      </c>
      <c r="AQ866">
        <f t="shared" si="114"/>
        <v>0</v>
      </c>
    </row>
    <row r="867" spans="1:43" ht="15">
      <c r="A867" s="65"/>
      <c r="B867" s="14"/>
      <c r="C867" s="17" t="s">
        <v>63</v>
      </c>
      <c r="D867" s="272" t="str">
        <f t="shared" si="108"/>
        <v/>
      </c>
      <c r="E867" s="273"/>
      <c r="F867" s="273"/>
      <c r="G867" s="273"/>
      <c r="H867" s="273"/>
      <c r="I867" s="273"/>
      <c r="J867" s="274"/>
      <c r="K867" s="234"/>
      <c r="L867" s="234"/>
      <c r="M867" s="234"/>
      <c r="N867" s="234"/>
      <c r="O867" s="234"/>
      <c r="P867" s="234"/>
      <c r="Q867" s="234"/>
      <c r="R867" s="234"/>
      <c r="S867" s="234"/>
      <c r="T867" s="234"/>
      <c r="U867" s="234"/>
      <c r="V867" s="234"/>
      <c r="W867" s="234"/>
      <c r="X867" s="234"/>
      <c r="Y867" s="234"/>
      <c r="Z867" s="234"/>
      <c r="AA867" s="234"/>
      <c r="AB867" s="234"/>
      <c r="AC867" s="234"/>
      <c r="AD867" s="234"/>
      <c r="AH867" s="181">
        <f t="shared" si="109"/>
        <v>0</v>
      </c>
      <c r="AI867">
        <f t="shared" si="115"/>
        <v>0</v>
      </c>
      <c r="AJ867">
        <f t="shared" si="116"/>
        <v>0</v>
      </c>
      <c r="AK867">
        <f t="shared" si="110"/>
        <v>0</v>
      </c>
      <c r="AL867">
        <f t="shared" si="111"/>
        <v>0</v>
      </c>
      <c r="AM867" s="181">
        <f t="shared" si="112"/>
        <v>0</v>
      </c>
      <c r="AN867">
        <f t="shared" si="117"/>
        <v>0</v>
      </c>
      <c r="AO867">
        <f t="shared" si="118"/>
        <v>0</v>
      </c>
      <c r="AP867">
        <f t="shared" si="113"/>
        <v>0</v>
      </c>
      <c r="AQ867">
        <f t="shared" si="114"/>
        <v>0</v>
      </c>
    </row>
    <row r="868" spans="1:43" ht="15">
      <c r="A868" s="65"/>
      <c r="B868" s="14"/>
      <c r="C868" s="17" t="s">
        <v>64</v>
      </c>
      <c r="D868" s="272" t="str">
        <f t="shared" si="108"/>
        <v/>
      </c>
      <c r="E868" s="273"/>
      <c r="F868" s="273"/>
      <c r="G868" s="273"/>
      <c r="H868" s="273"/>
      <c r="I868" s="273"/>
      <c r="J868" s="274"/>
      <c r="K868" s="234"/>
      <c r="L868" s="234"/>
      <c r="M868" s="234"/>
      <c r="N868" s="234"/>
      <c r="O868" s="234"/>
      <c r="P868" s="234"/>
      <c r="Q868" s="234"/>
      <c r="R868" s="234"/>
      <c r="S868" s="234"/>
      <c r="T868" s="234"/>
      <c r="U868" s="234"/>
      <c r="V868" s="234"/>
      <c r="W868" s="234"/>
      <c r="X868" s="234"/>
      <c r="Y868" s="234"/>
      <c r="Z868" s="234"/>
      <c r="AA868" s="234"/>
      <c r="AB868" s="234"/>
      <c r="AC868" s="234"/>
      <c r="AD868" s="234"/>
      <c r="AH868" s="181">
        <f t="shared" si="109"/>
        <v>0</v>
      </c>
      <c r="AI868">
        <f t="shared" si="115"/>
        <v>0</v>
      </c>
      <c r="AJ868">
        <f t="shared" si="116"/>
        <v>0</v>
      </c>
      <c r="AK868">
        <f t="shared" si="110"/>
        <v>0</v>
      </c>
      <c r="AL868">
        <f t="shared" si="111"/>
        <v>0</v>
      </c>
      <c r="AM868" s="181">
        <f t="shared" si="112"/>
        <v>0</v>
      </c>
      <c r="AN868">
        <f t="shared" si="117"/>
        <v>0</v>
      </c>
      <c r="AO868">
        <f t="shared" si="118"/>
        <v>0</v>
      </c>
      <c r="AP868">
        <f t="shared" si="113"/>
        <v>0</v>
      </c>
      <c r="AQ868">
        <f t="shared" si="114"/>
        <v>0</v>
      </c>
    </row>
    <row r="869" spans="1:43" ht="15">
      <c r="A869" s="65"/>
      <c r="B869" s="14"/>
      <c r="C869" s="17" t="s">
        <v>65</v>
      </c>
      <c r="D869" s="272" t="str">
        <f t="shared" si="108"/>
        <v/>
      </c>
      <c r="E869" s="273"/>
      <c r="F869" s="273"/>
      <c r="G869" s="273"/>
      <c r="H869" s="273"/>
      <c r="I869" s="273"/>
      <c r="J869" s="274"/>
      <c r="K869" s="234"/>
      <c r="L869" s="234"/>
      <c r="M869" s="234"/>
      <c r="N869" s="234"/>
      <c r="O869" s="234"/>
      <c r="P869" s="234"/>
      <c r="Q869" s="234"/>
      <c r="R869" s="234"/>
      <c r="S869" s="234"/>
      <c r="T869" s="234"/>
      <c r="U869" s="234"/>
      <c r="V869" s="234"/>
      <c r="W869" s="234"/>
      <c r="X869" s="234"/>
      <c r="Y869" s="234"/>
      <c r="Z869" s="234"/>
      <c r="AA869" s="234"/>
      <c r="AB869" s="234"/>
      <c r="AC869" s="234"/>
      <c r="AD869" s="234"/>
      <c r="AH869" s="181">
        <f t="shared" si="109"/>
        <v>0</v>
      </c>
      <c r="AI869">
        <f t="shared" si="115"/>
        <v>0</v>
      </c>
      <c r="AJ869">
        <f t="shared" si="116"/>
        <v>0</v>
      </c>
      <c r="AK869">
        <f t="shared" si="110"/>
        <v>0</v>
      </c>
      <c r="AL869">
        <f t="shared" si="111"/>
        <v>0</v>
      </c>
      <c r="AM869" s="181">
        <f t="shared" si="112"/>
        <v>0</v>
      </c>
      <c r="AN869">
        <f t="shared" si="117"/>
        <v>0</v>
      </c>
      <c r="AO869">
        <f t="shared" si="118"/>
        <v>0</v>
      </c>
      <c r="AP869">
        <f t="shared" si="113"/>
        <v>0</v>
      </c>
      <c r="AQ869">
        <f t="shared" si="114"/>
        <v>0</v>
      </c>
    </row>
    <row r="870" spans="1:43" ht="15">
      <c r="A870" s="65"/>
      <c r="B870" s="14"/>
      <c r="C870" s="17" t="s">
        <v>66</v>
      </c>
      <c r="D870" s="272" t="str">
        <f t="shared" si="108"/>
        <v/>
      </c>
      <c r="E870" s="273"/>
      <c r="F870" s="273"/>
      <c r="G870" s="273"/>
      <c r="H870" s="273"/>
      <c r="I870" s="273"/>
      <c r="J870" s="274"/>
      <c r="K870" s="234"/>
      <c r="L870" s="234"/>
      <c r="M870" s="234"/>
      <c r="N870" s="234"/>
      <c r="O870" s="234"/>
      <c r="P870" s="234"/>
      <c r="Q870" s="234"/>
      <c r="R870" s="234"/>
      <c r="S870" s="234"/>
      <c r="T870" s="234"/>
      <c r="U870" s="234"/>
      <c r="V870" s="234"/>
      <c r="W870" s="234"/>
      <c r="X870" s="234"/>
      <c r="Y870" s="234"/>
      <c r="Z870" s="234"/>
      <c r="AA870" s="234"/>
      <c r="AB870" s="234"/>
      <c r="AC870" s="234"/>
      <c r="AD870" s="234"/>
      <c r="AH870" s="181">
        <f t="shared" si="109"/>
        <v>0</v>
      </c>
      <c r="AI870">
        <f t="shared" si="115"/>
        <v>0</v>
      </c>
      <c r="AJ870">
        <f t="shared" si="116"/>
        <v>0</v>
      </c>
      <c r="AK870">
        <f t="shared" si="110"/>
        <v>0</v>
      </c>
      <c r="AL870">
        <f t="shared" si="111"/>
        <v>0</v>
      </c>
      <c r="AM870" s="181">
        <f t="shared" si="112"/>
        <v>0</v>
      </c>
      <c r="AN870">
        <f t="shared" si="117"/>
        <v>0</v>
      </c>
      <c r="AO870">
        <f t="shared" si="118"/>
        <v>0</v>
      </c>
      <c r="AP870">
        <f t="shared" si="113"/>
        <v>0</v>
      </c>
      <c r="AQ870">
        <f t="shared" si="114"/>
        <v>0</v>
      </c>
    </row>
    <row r="871" spans="1:43" ht="15">
      <c r="A871" s="65"/>
      <c r="B871" s="14"/>
      <c r="C871" s="17" t="s">
        <v>67</v>
      </c>
      <c r="D871" s="272" t="str">
        <f t="shared" si="108"/>
        <v/>
      </c>
      <c r="E871" s="273"/>
      <c r="F871" s="273"/>
      <c r="G871" s="273"/>
      <c r="H871" s="273"/>
      <c r="I871" s="273"/>
      <c r="J871" s="274"/>
      <c r="K871" s="234"/>
      <c r="L871" s="234"/>
      <c r="M871" s="234"/>
      <c r="N871" s="234"/>
      <c r="O871" s="234"/>
      <c r="P871" s="234"/>
      <c r="Q871" s="234"/>
      <c r="R871" s="234"/>
      <c r="S871" s="234"/>
      <c r="T871" s="234"/>
      <c r="U871" s="234"/>
      <c r="V871" s="234"/>
      <c r="W871" s="234"/>
      <c r="X871" s="234"/>
      <c r="Y871" s="234"/>
      <c r="Z871" s="234"/>
      <c r="AA871" s="234"/>
      <c r="AB871" s="234"/>
      <c r="AC871" s="234"/>
      <c r="AD871" s="234"/>
      <c r="AH871" s="181">
        <f t="shared" si="109"/>
        <v>0</v>
      </c>
      <c r="AI871">
        <f t="shared" si="115"/>
        <v>0</v>
      </c>
      <c r="AJ871">
        <f t="shared" si="116"/>
        <v>0</v>
      </c>
      <c r="AK871">
        <f t="shared" si="110"/>
        <v>0</v>
      </c>
      <c r="AL871">
        <f t="shared" si="111"/>
        <v>0</v>
      </c>
      <c r="AM871" s="181">
        <f t="shared" si="112"/>
        <v>0</v>
      </c>
      <c r="AN871">
        <f t="shared" si="117"/>
        <v>0</v>
      </c>
      <c r="AO871">
        <f t="shared" si="118"/>
        <v>0</v>
      </c>
      <c r="AP871">
        <f t="shared" si="113"/>
        <v>0</v>
      </c>
      <c r="AQ871">
        <f t="shared" si="114"/>
        <v>0</v>
      </c>
    </row>
    <row r="872" spans="1:43" ht="15">
      <c r="A872" s="65"/>
      <c r="B872" s="14"/>
      <c r="C872" s="17" t="s">
        <v>68</v>
      </c>
      <c r="D872" s="272" t="str">
        <f t="shared" si="108"/>
        <v/>
      </c>
      <c r="E872" s="273"/>
      <c r="F872" s="273"/>
      <c r="G872" s="273"/>
      <c r="H872" s="273"/>
      <c r="I872" s="273"/>
      <c r="J872" s="274"/>
      <c r="K872" s="234"/>
      <c r="L872" s="234"/>
      <c r="M872" s="234"/>
      <c r="N872" s="234"/>
      <c r="O872" s="234"/>
      <c r="P872" s="234"/>
      <c r="Q872" s="234"/>
      <c r="R872" s="234"/>
      <c r="S872" s="234"/>
      <c r="T872" s="234"/>
      <c r="U872" s="234"/>
      <c r="V872" s="234"/>
      <c r="W872" s="234"/>
      <c r="X872" s="234"/>
      <c r="Y872" s="234"/>
      <c r="Z872" s="234"/>
      <c r="AA872" s="234"/>
      <c r="AB872" s="234"/>
      <c r="AC872" s="234"/>
      <c r="AD872" s="234"/>
      <c r="AH872" s="181">
        <f t="shared" si="109"/>
        <v>0</v>
      </c>
      <c r="AI872">
        <f t="shared" si="115"/>
        <v>0</v>
      </c>
      <c r="AJ872">
        <f t="shared" si="116"/>
        <v>0</v>
      </c>
      <c r="AK872">
        <f t="shared" si="110"/>
        <v>0</v>
      </c>
      <c r="AL872">
        <f t="shared" si="111"/>
        <v>0</v>
      </c>
      <c r="AM872" s="181">
        <f t="shared" si="112"/>
        <v>0</v>
      </c>
      <c r="AN872">
        <f t="shared" si="117"/>
        <v>0</v>
      </c>
      <c r="AO872">
        <f t="shared" si="118"/>
        <v>0</v>
      </c>
      <c r="AP872">
        <f t="shared" si="113"/>
        <v>0</v>
      </c>
      <c r="AQ872">
        <f t="shared" si="114"/>
        <v>0</v>
      </c>
    </row>
    <row r="873" spans="1:43" ht="15">
      <c r="A873" s="65"/>
      <c r="B873" s="14"/>
      <c r="C873" s="17" t="s">
        <v>69</v>
      </c>
      <c r="D873" s="272" t="str">
        <f t="shared" si="108"/>
        <v/>
      </c>
      <c r="E873" s="273"/>
      <c r="F873" s="273"/>
      <c r="G873" s="273"/>
      <c r="H873" s="273"/>
      <c r="I873" s="273"/>
      <c r="J873" s="274"/>
      <c r="K873" s="234"/>
      <c r="L873" s="234"/>
      <c r="M873" s="234"/>
      <c r="N873" s="234"/>
      <c r="O873" s="234"/>
      <c r="P873" s="234"/>
      <c r="Q873" s="234"/>
      <c r="R873" s="234"/>
      <c r="S873" s="234"/>
      <c r="T873" s="234"/>
      <c r="U873" s="234"/>
      <c r="V873" s="234"/>
      <c r="W873" s="234"/>
      <c r="X873" s="234"/>
      <c r="Y873" s="234"/>
      <c r="Z873" s="234"/>
      <c r="AA873" s="234"/>
      <c r="AB873" s="234"/>
      <c r="AC873" s="234"/>
      <c r="AD873" s="234"/>
      <c r="AH873" s="181">
        <f t="shared" si="109"/>
        <v>0</v>
      </c>
      <c r="AI873">
        <f t="shared" si="115"/>
        <v>0</v>
      </c>
      <c r="AJ873">
        <f t="shared" si="116"/>
        <v>0</v>
      </c>
      <c r="AK873">
        <f t="shared" si="110"/>
        <v>0</v>
      </c>
      <c r="AL873">
        <f t="shared" si="111"/>
        <v>0</v>
      </c>
      <c r="AM873" s="181">
        <f t="shared" si="112"/>
        <v>0</v>
      </c>
      <c r="AN873">
        <f t="shared" si="117"/>
        <v>0</v>
      </c>
      <c r="AO873">
        <f t="shared" si="118"/>
        <v>0</v>
      </c>
      <c r="AP873">
        <f t="shared" si="113"/>
        <v>0</v>
      </c>
      <c r="AQ873">
        <f t="shared" si="114"/>
        <v>0</v>
      </c>
    </row>
    <row r="874" spans="1:43" ht="15">
      <c r="A874" s="65"/>
      <c r="B874" s="14"/>
      <c r="C874" s="17" t="s">
        <v>70</v>
      </c>
      <c r="D874" s="272" t="str">
        <f t="shared" si="108"/>
        <v/>
      </c>
      <c r="E874" s="273"/>
      <c r="F874" s="273"/>
      <c r="G874" s="273"/>
      <c r="H874" s="273"/>
      <c r="I874" s="273"/>
      <c r="J874" s="274"/>
      <c r="K874" s="234"/>
      <c r="L874" s="234"/>
      <c r="M874" s="234"/>
      <c r="N874" s="234"/>
      <c r="O874" s="234"/>
      <c r="P874" s="234"/>
      <c r="Q874" s="234"/>
      <c r="R874" s="234"/>
      <c r="S874" s="234"/>
      <c r="T874" s="234"/>
      <c r="U874" s="234"/>
      <c r="V874" s="234"/>
      <c r="W874" s="234"/>
      <c r="X874" s="234"/>
      <c r="Y874" s="234"/>
      <c r="Z874" s="234"/>
      <c r="AA874" s="234"/>
      <c r="AB874" s="234"/>
      <c r="AC874" s="234"/>
      <c r="AD874" s="234"/>
      <c r="AH874" s="181">
        <f t="shared" si="109"/>
        <v>0</v>
      </c>
      <c r="AI874">
        <f t="shared" si="115"/>
        <v>0</v>
      </c>
      <c r="AJ874">
        <f t="shared" si="116"/>
        <v>0</v>
      </c>
      <c r="AK874">
        <f t="shared" si="110"/>
        <v>0</v>
      </c>
      <c r="AL874">
        <f t="shared" si="111"/>
        <v>0</v>
      </c>
      <c r="AM874" s="181">
        <f t="shared" si="112"/>
        <v>0</v>
      </c>
      <c r="AN874">
        <f t="shared" si="117"/>
        <v>0</v>
      </c>
      <c r="AO874">
        <f t="shared" si="118"/>
        <v>0</v>
      </c>
      <c r="AP874">
        <f t="shared" si="113"/>
        <v>0</v>
      </c>
      <c r="AQ874">
        <f t="shared" si="114"/>
        <v>0</v>
      </c>
    </row>
    <row r="875" spans="1:43" ht="15">
      <c r="A875" s="65"/>
      <c r="B875" s="14"/>
      <c r="C875" s="17" t="s">
        <v>71</v>
      </c>
      <c r="D875" s="272" t="str">
        <f t="shared" si="108"/>
        <v/>
      </c>
      <c r="E875" s="273"/>
      <c r="F875" s="273"/>
      <c r="G875" s="273"/>
      <c r="H875" s="273"/>
      <c r="I875" s="273"/>
      <c r="J875" s="274"/>
      <c r="K875" s="234"/>
      <c r="L875" s="234"/>
      <c r="M875" s="234"/>
      <c r="N875" s="234"/>
      <c r="O875" s="234"/>
      <c r="P875" s="234"/>
      <c r="Q875" s="234"/>
      <c r="R875" s="234"/>
      <c r="S875" s="234"/>
      <c r="T875" s="234"/>
      <c r="U875" s="234"/>
      <c r="V875" s="234"/>
      <c r="W875" s="234"/>
      <c r="X875" s="234"/>
      <c r="Y875" s="234"/>
      <c r="Z875" s="234"/>
      <c r="AA875" s="234"/>
      <c r="AB875" s="234"/>
      <c r="AC875" s="234"/>
      <c r="AD875" s="234"/>
      <c r="AH875" s="181">
        <f t="shared" si="109"/>
        <v>0</v>
      </c>
      <c r="AI875">
        <f t="shared" si="115"/>
        <v>0</v>
      </c>
      <c r="AJ875">
        <f t="shared" si="116"/>
        <v>0</v>
      </c>
      <c r="AK875">
        <f t="shared" si="110"/>
        <v>0</v>
      </c>
      <c r="AL875">
        <f t="shared" si="111"/>
        <v>0</v>
      </c>
      <c r="AM875" s="181">
        <f t="shared" si="112"/>
        <v>0</v>
      </c>
      <c r="AN875">
        <f t="shared" si="117"/>
        <v>0</v>
      </c>
      <c r="AO875">
        <f t="shared" si="118"/>
        <v>0</v>
      </c>
      <c r="AP875">
        <f t="shared" si="113"/>
        <v>0</v>
      </c>
      <c r="AQ875">
        <f t="shared" si="114"/>
        <v>0</v>
      </c>
    </row>
    <row r="876" spans="1:43" ht="15">
      <c r="A876" s="65"/>
      <c r="B876" s="14"/>
      <c r="C876" s="17" t="s">
        <v>72</v>
      </c>
      <c r="D876" s="272" t="str">
        <f t="shared" si="108"/>
        <v/>
      </c>
      <c r="E876" s="273"/>
      <c r="F876" s="273"/>
      <c r="G876" s="273"/>
      <c r="H876" s="273"/>
      <c r="I876" s="273"/>
      <c r="J876" s="274"/>
      <c r="K876" s="234"/>
      <c r="L876" s="234"/>
      <c r="M876" s="234"/>
      <c r="N876" s="234"/>
      <c r="O876" s="234"/>
      <c r="P876" s="234"/>
      <c r="Q876" s="234"/>
      <c r="R876" s="234"/>
      <c r="S876" s="234"/>
      <c r="T876" s="234"/>
      <c r="U876" s="234"/>
      <c r="V876" s="234"/>
      <c r="W876" s="234"/>
      <c r="X876" s="234"/>
      <c r="Y876" s="234"/>
      <c r="Z876" s="234"/>
      <c r="AA876" s="234"/>
      <c r="AB876" s="234"/>
      <c r="AC876" s="234"/>
      <c r="AD876" s="234"/>
      <c r="AH876" s="181">
        <f t="shared" si="109"/>
        <v>0</v>
      </c>
      <c r="AI876">
        <f t="shared" si="115"/>
        <v>0</v>
      </c>
      <c r="AJ876">
        <f t="shared" si="116"/>
        <v>0</v>
      </c>
      <c r="AK876">
        <f t="shared" si="110"/>
        <v>0</v>
      </c>
      <c r="AL876">
        <f t="shared" si="111"/>
        <v>0</v>
      </c>
      <c r="AM876" s="181">
        <f t="shared" si="112"/>
        <v>0</v>
      </c>
      <c r="AN876">
        <f t="shared" si="117"/>
        <v>0</v>
      </c>
      <c r="AO876">
        <f t="shared" si="118"/>
        <v>0</v>
      </c>
      <c r="AP876">
        <f t="shared" si="113"/>
        <v>0</v>
      </c>
      <c r="AQ876">
        <f t="shared" si="114"/>
        <v>0</v>
      </c>
    </row>
    <row r="877" spans="1:43" ht="15">
      <c r="A877" s="65"/>
      <c r="B877" s="14"/>
      <c r="C877" s="17" t="s">
        <v>73</v>
      </c>
      <c r="D877" s="272" t="str">
        <f t="shared" si="108"/>
        <v/>
      </c>
      <c r="E877" s="273"/>
      <c r="F877" s="273"/>
      <c r="G877" s="273"/>
      <c r="H877" s="273"/>
      <c r="I877" s="273"/>
      <c r="J877" s="274"/>
      <c r="K877" s="234"/>
      <c r="L877" s="234"/>
      <c r="M877" s="234"/>
      <c r="N877" s="234"/>
      <c r="O877" s="234"/>
      <c r="P877" s="234"/>
      <c r="Q877" s="234"/>
      <c r="R877" s="234"/>
      <c r="S877" s="234"/>
      <c r="T877" s="234"/>
      <c r="U877" s="234"/>
      <c r="V877" s="234"/>
      <c r="W877" s="234"/>
      <c r="X877" s="234"/>
      <c r="Y877" s="234"/>
      <c r="Z877" s="234"/>
      <c r="AA877" s="234"/>
      <c r="AB877" s="234"/>
      <c r="AC877" s="234"/>
      <c r="AD877" s="234"/>
      <c r="AH877" s="181">
        <f t="shared" si="109"/>
        <v>0</v>
      </c>
      <c r="AI877">
        <f t="shared" si="115"/>
        <v>0</v>
      </c>
      <c r="AJ877">
        <f t="shared" si="116"/>
        <v>0</v>
      </c>
      <c r="AK877">
        <f t="shared" si="110"/>
        <v>0</v>
      </c>
      <c r="AL877">
        <f t="shared" si="111"/>
        <v>0</v>
      </c>
      <c r="AM877" s="181">
        <f t="shared" si="112"/>
        <v>0</v>
      </c>
      <c r="AN877">
        <f t="shared" si="117"/>
        <v>0</v>
      </c>
      <c r="AO877">
        <f t="shared" si="118"/>
        <v>0</v>
      </c>
      <c r="AP877">
        <f t="shared" si="113"/>
        <v>0</v>
      </c>
      <c r="AQ877">
        <f t="shared" si="114"/>
        <v>0</v>
      </c>
    </row>
    <row r="878" spans="1:43" ht="15">
      <c r="A878" s="65"/>
      <c r="B878" s="14"/>
      <c r="C878" s="17" t="s">
        <v>74</v>
      </c>
      <c r="D878" s="272" t="str">
        <f t="shared" si="108"/>
        <v/>
      </c>
      <c r="E878" s="273"/>
      <c r="F878" s="273"/>
      <c r="G878" s="273"/>
      <c r="H878" s="273"/>
      <c r="I878" s="273"/>
      <c r="J878" s="274"/>
      <c r="K878" s="234"/>
      <c r="L878" s="234"/>
      <c r="M878" s="234"/>
      <c r="N878" s="234"/>
      <c r="O878" s="234"/>
      <c r="P878" s="234"/>
      <c r="Q878" s="234"/>
      <c r="R878" s="234"/>
      <c r="S878" s="234"/>
      <c r="T878" s="234"/>
      <c r="U878" s="234"/>
      <c r="V878" s="234"/>
      <c r="W878" s="234"/>
      <c r="X878" s="234"/>
      <c r="Y878" s="234"/>
      <c r="Z878" s="234"/>
      <c r="AA878" s="234"/>
      <c r="AB878" s="234"/>
      <c r="AC878" s="234"/>
      <c r="AD878" s="234"/>
      <c r="AH878" s="181">
        <f t="shared" si="109"/>
        <v>0</v>
      </c>
      <c r="AI878">
        <f t="shared" si="115"/>
        <v>0</v>
      </c>
      <c r="AJ878">
        <f t="shared" si="116"/>
        <v>0</v>
      </c>
      <c r="AK878">
        <f t="shared" si="110"/>
        <v>0</v>
      </c>
      <c r="AL878">
        <f t="shared" si="111"/>
        <v>0</v>
      </c>
      <c r="AM878" s="181">
        <f t="shared" si="112"/>
        <v>0</v>
      </c>
      <c r="AN878">
        <f t="shared" si="117"/>
        <v>0</v>
      </c>
      <c r="AO878">
        <f t="shared" si="118"/>
        <v>0</v>
      </c>
      <c r="AP878">
        <f t="shared" si="113"/>
        <v>0</v>
      </c>
      <c r="AQ878">
        <f t="shared" si="114"/>
        <v>0</v>
      </c>
    </row>
    <row r="879" spans="1:43" ht="15">
      <c r="A879" s="65"/>
      <c r="B879" s="14"/>
      <c r="C879" s="17" t="s">
        <v>75</v>
      </c>
      <c r="D879" s="272" t="str">
        <f t="shared" si="108"/>
        <v/>
      </c>
      <c r="E879" s="273"/>
      <c r="F879" s="273"/>
      <c r="G879" s="273"/>
      <c r="H879" s="273"/>
      <c r="I879" s="273"/>
      <c r="J879" s="274"/>
      <c r="K879" s="234"/>
      <c r="L879" s="234"/>
      <c r="M879" s="234"/>
      <c r="N879" s="234"/>
      <c r="O879" s="234"/>
      <c r="P879" s="234"/>
      <c r="Q879" s="234"/>
      <c r="R879" s="234"/>
      <c r="S879" s="234"/>
      <c r="T879" s="234"/>
      <c r="U879" s="234"/>
      <c r="V879" s="234"/>
      <c r="W879" s="234"/>
      <c r="X879" s="234"/>
      <c r="Y879" s="234"/>
      <c r="Z879" s="234"/>
      <c r="AA879" s="234"/>
      <c r="AB879" s="234"/>
      <c r="AC879" s="234"/>
      <c r="AD879" s="234"/>
      <c r="AH879" s="181">
        <f t="shared" si="109"/>
        <v>0</v>
      </c>
      <c r="AI879">
        <f t="shared" si="115"/>
        <v>0</v>
      </c>
      <c r="AJ879">
        <f t="shared" si="116"/>
        <v>0</v>
      </c>
      <c r="AK879">
        <f t="shared" si="110"/>
        <v>0</v>
      </c>
      <c r="AL879">
        <f t="shared" si="111"/>
        <v>0</v>
      </c>
      <c r="AM879" s="181">
        <f t="shared" si="112"/>
        <v>0</v>
      </c>
      <c r="AN879">
        <f t="shared" si="117"/>
        <v>0</v>
      </c>
      <c r="AO879">
        <f t="shared" si="118"/>
        <v>0</v>
      </c>
      <c r="AP879">
        <f t="shared" si="113"/>
        <v>0</v>
      </c>
      <c r="AQ879">
        <f t="shared" si="114"/>
        <v>0</v>
      </c>
    </row>
    <row r="880" spans="1:43" ht="15">
      <c r="A880" s="65"/>
      <c r="B880" s="14"/>
      <c r="C880" s="17" t="s">
        <v>76</v>
      </c>
      <c r="D880" s="272" t="str">
        <f t="shared" si="108"/>
        <v/>
      </c>
      <c r="E880" s="273"/>
      <c r="F880" s="273"/>
      <c r="G880" s="273"/>
      <c r="H880" s="273"/>
      <c r="I880" s="273"/>
      <c r="J880" s="274"/>
      <c r="K880" s="234"/>
      <c r="L880" s="234"/>
      <c r="M880" s="234"/>
      <c r="N880" s="234"/>
      <c r="O880" s="234"/>
      <c r="P880" s="234"/>
      <c r="Q880" s="234"/>
      <c r="R880" s="234"/>
      <c r="S880" s="234"/>
      <c r="T880" s="234"/>
      <c r="U880" s="234"/>
      <c r="V880" s="234"/>
      <c r="W880" s="234"/>
      <c r="X880" s="234"/>
      <c r="Y880" s="234"/>
      <c r="Z880" s="234"/>
      <c r="AA880" s="234"/>
      <c r="AB880" s="234"/>
      <c r="AC880" s="234"/>
      <c r="AD880" s="234"/>
      <c r="AH880" s="181">
        <f t="shared" si="109"/>
        <v>0</v>
      </c>
      <c r="AI880">
        <f t="shared" si="115"/>
        <v>0</v>
      </c>
      <c r="AJ880">
        <f t="shared" si="116"/>
        <v>0</v>
      </c>
      <c r="AK880">
        <f t="shared" si="110"/>
        <v>0</v>
      </c>
      <c r="AL880">
        <f t="shared" si="111"/>
        <v>0</v>
      </c>
      <c r="AM880" s="181">
        <f t="shared" si="112"/>
        <v>0</v>
      </c>
      <c r="AN880">
        <f t="shared" si="117"/>
        <v>0</v>
      </c>
      <c r="AO880">
        <f t="shared" si="118"/>
        <v>0</v>
      </c>
      <c r="AP880">
        <f t="shared" si="113"/>
        <v>0</v>
      </c>
      <c r="AQ880">
        <f t="shared" si="114"/>
        <v>0</v>
      </c>
    </row>
    <row r="881" spans="1:43" ht="15">
      <c r="A881" s="65"/>
      <c r="B881" s="14"/>
      <c r="C881" s="17" t="s">
        <v>77</v>
      </c>
      <c r="D881" s="272" t="str">
        <f t="shared" si="108"/>
        <v/>
      </c>
      <c r="E881" s="273"/>
      <c r="F881" s="273"/>
      <c r="G881" s="273"/>
      <c r="H881" s="273"/>
      <c r="I881" s="273"/>
      <c r="J881" s="274"/>
      <c r="K881" s="234"/>
      <c r="L881" s="234"/>
      <c r="M881" s="234"/>
      <c r="N881" s="234"/>
      <c r="O881" s="234"/>
      <c r="P881" s="234"/>
      <c r="Q881" s="234"/>
      <c r="R881" s="234"/>
      <c r="S881" s="234"/>
      <c r="T881" s="234"/>
      <c r="U881" s="234"/>
      <c r="V881" s="234"/>
      <c r="W881" s="234"/>
      <c r="X881" s="234"/>
      <c r="Y881" s="234"/>
      <c r="Z881" s="234"/>
      <c r="AA881" s="234"/>
      <c r="AB881" s="234"/>
      <c r="AC881" s="234"/>
      <c r="AD881" s="234"/>
      <c r="AH881" s="181">
        <f t="shared" si="109"/>
        <v>0</v>
      </c>
      <c r="AI881">
        <f t="shared" si="115"/>
        <v>0</v>
      </c>
      <c r="AJ881">
        <f t="shared" si="116"/>
        <v>0</v>
      </c>
      <c r="AK881">
        <f t="shared" si="110"/>
        <v>0</v>
      </c>
      <c r="AL881">
        <f t="shared" si="111"/>
        <v>0</v>
      </c>
      <c r="AM881" s="181">
        <f t="shared" si="112"/>
        <v>0</v>
      </c>
      <c r="AN881">
        <f t="shared" si="117"/>
        <v>0</v>
      </c>
      <c r="AO881">
        <f t="shared" si="118"/>
        <v>0</v>
      </c>
      <c r="AP881">
        <f t="shared" si="113"/>
        <v>0</v>
      </c>
      <c r="AQ881">
        <f t="shared" si="114"/>
        <v>0</v>
      </c>
    </row>
    <row r="882" spans="1:43" ht="15">
      <c r="A882" s="65"/>
      <c r="B882" s="14"/>
      <c r="C882" s="17" t="s">
        <v>78</v>
      </c>
      <c r="D882" s="272" t="str">
        <f t="shared" si="108"/>
        <v/>
      </c>
      <c r="E882" s="273"/>
      <c r="F882" s="273"/>
      <c r="G882" s="273"/>
      <c r="H882" s="273"/>
      <c r="I882" s="273"/>
      <c r="J882" s="274"/>
      <c r="K882" s="234"/>
      <c r="L882" s="234"/>
      <c r="M882" s="234"/>
      <c r="N882" s="234"/>
      <c r="O882" s="234"/>
      <c r="P882" s="234"/>
      <c r="Q882" s="234"/>
      <c r="R882" s="234"/>
      <c r="S882" s="234"/>
      <c r="T882" s="234"/>
      <c r="U882" s="234"/>
      <c r="V882" s="234"/>
      <c r="W882" s="234"/>
      <c r="X882" s="234"/>
      <c r="Y882" s="234"/>
      <c r="Z882" s="234"/>
      <c r="AA882" s="234"/>
      <c r="AB882" s="234"/>
      <c r="AC882" s="234"/>
      <c r="AD882" s="234"/>
      <c r="AH882" s="181">
        <f t="shared" si="109"/>
        <v>0</v>
      </c>
      <c r="AI882">
        <f t="shared" si="115"/>
        <v>0</v>
      </c>
      <c r="AJ882">
        <f t="shared" si="116"/>
        <v>0</v>
      </c>
      <c r="AK882">
        <f t="shared" si="110"/>
        <v>0</v>
      </c>
      <c r="AL882">
        <f t="shared" si="111"/>
        <v>0</v>
      </c>
      <c r="AM882" s="181">
        <f t="shared" si="112"/>
        <v>0</v>
      </c>
      <c r="AN882">
        <f t="shared" si="117"/>
        <v>0</v>
      </c>
      <c r="AO882">
        <f t="shared" si="118"/>
        <v>0</v>
      </c>
      <c r="AP882">
        <f t="shared" si="113"/>
        <v>0</v>
      </c>
      <c r="AQ882">
        <f t="shared" si="114"/>
        <v>0</v>
      </c>
    </row>
    <row r="883" spans="1:43" ht="15">
      <c r="A883" s="65"/>
      <c r="B883" s="14"/>
      <c r="C883" s="17" t="s">
        <v>79</v>
      </c>
      <c r="D883" s="272" t="str">
        <f t="shared" si="108"/>
        <v/>
      </c>
      <c r="E883" s="273"/>
      <c r="F883" s="273"/>
      <c r="G883" s="273"/>
      <c r="H883" s="273"/>
      <c r="I883" s="273"/>
      <c r="J883" s="274"/>
      <c r="K883" s="234"/>
      <c r="L883" s="234"/>
      <c r="M883" s="234"/>
      <c r="N883" s="234"/>
      <c r="O883" s="234"/>
      <c r="P883" s="234"/>
      <c r="Q883" s="234"/>
      <c r="R883" s="234"/>
      <c r="S883" s="234"/>
      <c r="T883" s="234"/>
      <c r="U883" s="234"/>
      <c r="V883" s="234"/>
      <c r="W883" s="234"/>
      <c r="X883" s="234"/>
      <c r="Y883" s="234"/>
      <c r="Z883" s="234"/>
      <c r="AA883" s="234"/>
      <c r="AB883" s="234"/>
      <c r="AC883" s="234"/>
      <c r="AD883" s="234"/>
      <c r="AH883" s="181">
        <f t="shared" si="109"/>
        <v>0</v>
      </c>
      <c r="AI883">
        <f t="shared" si="115"/>
        <v>0</v>
      </c>
      <c r="AJ883">
        <f t="shared" si="116"/>
        <v>0</v>
      </c>
      <c r="AK883">
        <f t="shared" si="110"/>
        <v>0</v>
      </c>
      <c r="AL883">
        <f t="shared" si="111"/>
        <v>0</v>
      </c>
      <c r="AM883" s="181">
        <f t="shared" si="112"/>
        <v>0</v>
      </c>
      <c r="AN883">
        <f t="shared" si="117"/>
        <v>0</v>
      </c>
      <c r="AO883">
        <f t="shared" si="118"/>
        <v>0</v>
      </c>
      <c r="AP883">
        <f t="shared" si="113"/>
        <v>0</v>
      </c>
      <c r="AQ883">
        <f t="shared" si="114"/>
        <v>0</v>
      </c>
    </row>
    <row r="884" spans="1:43" ht="15">
      <c r="A884" s="65"/>
      <c r="B884" s="14"/>
      <c r="C884" s="17" t="s">
        <v>80</v>
      </c>
      <c r="D884" s="272" t="str">
        <f t="shared" si="108"/>
        <v/>
      </c>
      <c r="E884" s="273"/>
      <c r="F884" s="273"/>
      <c r="G884" s="273"/>
      <c r="H884" s="273"/>
      <c r="I884" s="273"/>
      <c r="J884" s="274"/>
      <c r="K884" s="234"/>
      <c r="L884" s="234"/>
      <c r="M884" s="234"/>
      <c r="N884" s="234"/>
      <c r="O884" s="234"/>
      <c r="P884" s="234"/>
      <c r="Q884" s="234"/>
      <c r="R884" s="234"/>
      <c r="S884" s="234"/>
      <c r="T884" s="234"/>
      <c r="U884" s="234"/>
      <c r="V884" s="234"/>
      <c r="W884" s="234"/>
      <c r="X884" s="234"/>
      <c r="Y884" s="234"/>
      <c r="Z884" s="234"/>
      <c r="AA884" s="234"/>
      <c r="AB884" s="234"/>
      <c r="AC884" s="234"/>
      <c r="AD884" s="234"/>
      <c r="AH884" s="181">
        <f t="shared" si="109"/>
        <v>0</v>
      </c>
      <c r="AI884">
        <f t="shared" si="115"/>
        <v>0</v>
      </c>
      <c r="AJ884">
        <f t="shared" si="116"/>
        <v>0</v>
      </c>
      <c r="AK884">
        <f t="shared" si="110"/>
        <v>0</v>
      </c>
      <c r="AL884">
        <f t="shared" si="111"/>
        <v>0</v>
      </c>
      <c r="AM884" s="181">
        <f t="shared" si="112"/>
        <v>0</v>
      </c>
      <c r="AN884">
        <f t="shared" si="117"/>
        <v>0</v>
      </c>
      <c r="AO884">
        <f t="shared" si="118"/>
        <v>0</v>
      </c>
      <c r="AP884">
        <f t="shared" si="113"/>
        <v>0</v>
      </c>
      <c r="AQ884">
        <f t="shared" si="114"/>
        <v>0</v>
      </c>
    </row>
    <row r="885" spans="1:43" ht="15">
      <c r="A885" s="65"/>
      <c r="B885" s="14"/>
      <c r="C885" s="17" t="s">
        <v>81</v>
      </c>
      <c r="D885" s="272" t="str">
        <f t="shared" si="108"/>
        <v/>
      </c>
      <c r="E885" s="273"/>
      <c r="F885" s="273"/>
      <c r="G885" s="273"/>
      <c r="H885" s="273"/>
      <c r="I885" s="273"/>
      <c r="J885" s="274"/>
      <c r="K885" s="234"/>
      <c r="L885" s="234"/>
      <c r="M885" s="234"/>
      <c r="N885" s="234"/>
      <c r="O885" s="234"/>
      <c r="P885" s="234"/>
      <c r="Q885" s="234"/>
      <c r="R885" s="234"/>
      <c r="S885" s="234"/>
      <c r="T885" s="234"/>
      <c r="U885" s="234"/>
      <c r="V885" s="234"/>
      <c r="W885" s="234"/>
      <c r="X885" s="234"/>
      <c r="Y885" s="234"/>
      <c r="Z885" s="234"/>
      <c r="AA885" s="234"/>
      <c r="AB885" s="234"/>
      <c r="AC885" s="234"/>
      <c r="AD885" s="234"/>
      <c r="AH885" s="181">
        <f t="shared" si="109"/>
        <v>0</v>
      </c>
      <c r="AI885">
        <f t="shared" si="115"/>
        <v>0</v>
      </c>
      <c r="AJ885">
        <f t="shared" si="116"/>
        <v>0</v>
      </c>
      <c r="AK885">
        <f t="shared" si="110"/>
        <v>0</v>
      </c>
      <c r="AL885">
        <f t="shared" si="111"/>
        <v>0</v>
      </c>
      <c r="AM885" s="181">
        <f t="shared" si="112"/>
        <v>0</v>
      </c>
      <c r="AN885">
        <f t="shared" si="117"/>
        <v>0</v>
      </c>
      <c r="AO885">
        <f t="shared" si="118"/>
        <v>0</v>
      </c>
      <c r="AP885">
        <f t="shared" si="113"/>
        <v>0</v>
      </c>
      <c r="AQ885">
        <f t="shared" si="114"/>
        <v>0</v>
      </c>
    </row>
    <row r="886" spans="1:43" ht="15">
      <c r="A886" s="65"/>
      <c r="B886" s="14"/>
      <c r="C886" s="17" t="s">
        <v>82</v>
      </c>
      <c r="D886" s="272" t="str">
        <f t="shared" si="108"/>
        <v/>
      </c>
      <c r="E886" s="273"/>
      <c r="F886" s="273"/>
      <c r="G886" s="273"/>
      <c r="H886" s="273"/>
      <c r="I886" s="273"/>
      <c r="J886" s="274"/>
      <c r="K886" s="234"/>
      <c r="L886" s="234"/>
      <c r="M886" s="234"/>
      <c r="N886" s="234"/>
      <c r="O886" s="234"/>
      <c r="P886" s="234"/>
      <c r="Q886" s="234"/>
      <c r="R886" s="234"/>
      <c r="S886" s="234"/>
      <c r="T886" s="234"/>
      <c r="U886" s="234"/>
      <c r="V886" s="234"/>
      <c r="W886" s="234"/>
      <c r="X886" s="234"/>
      <c r="Y886" s="234"/>
      <c r="Z886" s="234"/>
      <c r="AA886" s="234"/>
      <c r="AB886" s="234"/>
      <c r="AC886" s="234"/>
      <c r="AD886" s="234"/>
      <c r="AH886" s="181">
        <f t="shared" si="109"/>
        <v>0</v>
      </c>
      <c r="AI886">
        <f t="shared" si="115"/>
        <v>0</v>
      </c>
      <c r="AJ886">
        <f t="shared" si="116"/>
        <v>0</v>
      </c>
      <c r="AK886">
        <f t="shared" si="110"/>
        <v>0</v>
      </c>
      <c r="AL886">
        <f t="shared" si="111"/>
        <v>0</v>
      </c>
      <c r="AM886" s="181">
        <f t="shared" si="112"/>
        <v>0</v>
      </c>
      <c r="AN886">
        <f t="shared" si="117"/>
        <v>0</v>
      </c>
      <c r="AO886">
        <f t="shared" si="118"/>
        <v>0</v>
      </c>
      <c r="AP886">
        <f t="shared" si="113"/>
        <v>0</v>
      </c>
      <c r="AQ886">
        <f t="shared" si="114"/>
        <v>0</v>
      </c>
    </row>
    <row r="887" spans="1:43" ht="15">
      <c r="A887" s="65"/>
      <c r="B887" s="14"/>
      <c r="C887" s="17" t="s">
        <v>83</v>
      </c>
      <c r="D887" s="272" t="str">
        <f t="shared" ref="D887:D918" si="119">IF($D64="","",$D64)</f>
        <v/>
      </c>
      <c r="E887" s="273"/>
      <c r="F887" s="273"/>
      <c r="G887" s="273"/>
      <c r="H887" s="273"/>
      <c r="I887" s="273"/>
      <c r="J887" s="274"/>
      <c r="K887" s="234"/>
      <c r="L887" s="234"/>
      <c r="M887" s="234"/>
      <c r="N887" s="234"/>
      <c r="O887" s="234"/>
      <c r="P887" s="234"/>
      <c r="Q887" s="234"/>
      <c r="R887" s="234"/>
      <c r="S887" s="234"/>
      <c r="T887" s="234"/>
      <c r="U887" s="234"/>
      <c r="V887" s="234"/>
      <c r="W887" s="234"/>
      <c r="X887" s="234"/>
      <c r="Y887" s="234"/>
      <c r="Z887" s="234"/>
      <c r="AA887" s="234"/>
      <c r="AB887" s="234"/>
      <c r="AC887" s="234"/>
      <c r="AD887" s="234"/>
      <c r="AH887" s="181">
        <f t="shared" ref="AH887:AH918" si="120">S220</f>
        <v>0</v>
      </c>
      <c r="AI887">
        <f t="shared" si="115"/>
        <v>0</v>
      </c>
      <c r="AJ887">
        <f t="shared" si="116"/>
        <v>0</v>
      </c>
      <c r="AK887">
        <f t="shared" ref="AK887:AK918" si="121">IF(AND(Q887="x",COUNTBLANK(K887:T887)&lt;&gt;9),1,0)</f>
        <v>0</v>
      </c>
      <c r="AL887">
        <f t="shared" ref="AL887:AL918" si="122">IF(AND(S887="x",COUNTBLANK(K887:T887)&lt;&gt;9),1,0)</f>
        <v>0</v>
      </c>
      <c r="AM887" s="181">
        <f t="shared" ref="AM887:AM918" si="123">Y220</f>
        <v>0</v>
      </c>
      <c r="AN887">
        <f t="shared" si="117"/>
        <v>0</v>
      </c>
      <c r="AO887">
        <f t="shared" si="118"/>
        <v>0</v>
      </c>
      <c r="AP887">
        <f t="shared" ref="AP887:AP918" si="124">IF(AND(AA887="x",COUNTBLANK(U887:AD887)&lt;&gt;9),1,0)</f>
        <v>0</v>
      </c>
      <c r="AQ887">
        <f t="shared" ref="AQ887:AQ918" si="125">IF(AND(AC887="x",COUNTBLANK(U887:AD887)&lt;&gt;9),1,0)</f>
        <v>0</v>
      </c>
    </row>
    <row r="888" spans="1:43" ht="15">
      <c r="A888" s="65"/>
      <c r="B888" s="14"/>
      <c r="C888" s="17" t="s">
        <v>84</v>
      </c>
      <c r="D888" s="272" t="str">
        <f t="shared" si="119"/>
        <v/>
      </c>
      <c r="E888" s="273"/>
      <c r="F888" s="273"/>
      <c r="G888" s="273"/>
      <c r="H888" s="273"/>
      <c r="I888" s="273"/>
      <c r="J888" s="274"/>
      <c r="K888" s="234"/>
      <c r="L888" s="234"/>
      <c r="M888" s="234"/>
      <c r="N888" s="234"/>
      <c r="O888" s="234"/>
      <c r="P888" s="234"/>
      <c r="Q888" s="234"/>
      <c r="R888" s="234"/>
      <c r="S888" s="234"/>
      <c r="T888" s="234"/>
      <c r="U888" s="234"/>
      <c r="V888" s="234"/>
      <c r="W888" s="234"/>
      <c r="X888" s="234"/>
      <c r="Y888" s="234"/>
      <c r="Z888" s="234"/>
      <c r="AA888" s="234"/>
      <c r="AB888" s="234"/>
      <c r="AC888" s="234"/>
      <c r="AD888" s="234"/>
      <c r="AH888" s="181">
        <f t="shared" si="120"/>
        <v>0</v>
      </c>
      <c r="AI888">
        <f t="shared" si="115"/>
        <v>0</v>
      </c>
      <c r="AJ888">
        <f t="shared" si="116"/>
        <v>0</v>
      </c>
      <c r="AK888">
        <f t="shared" si="121"/>
        <v>0</v>
      </c>
      <c r="AL888">
        <f t="shared" si="122"/>
        <v>0</v>
      </c>
      <c r="AM888" s="181">
        <f t="shared" si="123"/>
        <v>0</v>
      </c>
      <c r="AN888">
        <f t="shared" si="117"/>
        <v>0</v>
      </c>
      <c r="AO888">
        <f t="shared" si="118"/>
        <v>0</v>
      </c>
      <c r="AP888">
        <f t="shared" si="124"/>
        <v>0</v>
      </c>
      <c r="AQ888">
        <f t="shared" si="125"/>
        <v>0</v>
      </c>
    </row>
    <row r="889" spans="1:43" ht="15">
      <c r="A889" s="65"/>
      <c r="B889" s="14"/>
      <c r="C889" s="17" t="s">
        <v>85</v>
      </c>
      <c r="D889" s="272" t="str">
        <f t="shared" si="119"/>
        <v/>
      </c>
      <c r="E889" s="273"/>
      <c r="F889" s="273"/>
      <c r="G889" s="273"/>
      <c r="H889" s="273"/>
      <c r="I889" s="273"/>
      <c r="J889" s="274"/>
      <c r="K889" s="234"/>
      <c r="L889" s="234"/>
      <c r="M889" s="234"/>
      <c r="N889" s="234"/>
      <c r="O889" s="234"/>
      <c r="P889" s="234"/>
      <c r="Q889" s="234"/>
      <c r="R889" s="234"/>
      <c r="S889" s="234"/>
      <c r="T889" s="234"/>
      <c r="U889" s="234"/>
      <c r="V889" s="234"/>
      <c r="W889" s="234"/>
      <c r="X889" s="234"/>
      <c r="Y889" s="234"/>
      <c r="Z889" s="234"/>
      <c r="AA889" s="234"/>
      <c r="AB889" s="234"/>
      <c r="AC889" s="234"/>
      <c r="AD889" s="234"/>
      <c r="AH889" s="181">
        <f t="shared" si="120"/>
        <v>0</v>
      </c>
      <c r="AI889">
        <f t="shared" si="115"/>
        <v>0</v>
      </c>
      <c r="AJ889">
        <f t="shared" si="116"/>
        <v>0</v>
      </c>
      <c r="AK889">
        <f t="shared" si="121"/>
        <v>0</v>
      </c>
      <c r="AL889">
        <f t="shared" si="122"/>
        <v>0</v>
      </c>
      <c r="AM889" s="181">
        <f t="shared" si="123"/>
        <v>0</v>
      </c>
      <c r="AN889">
        <f t="shared" si="117"/>
        <v>0</v>
      </c>
      <c r="AO889">
        <f t="shared" si="118"/>
        <v>0</v>
      </c>
      <c r="AP889">
        <f t="shared" si="124"/>
        <v>0</v>
      </c>
      <c r="AQ889">
        <f t="shared" si="125"/>
        <v>0</v>
      </c>
    </row>
    <row r="890" spans="1:43" ht="15">
      <c r="A890" s="65"/>
      <c r="B890" s="14"/>
      <c r="C890" s="17" t="s">
        <v>86</v>
      </c>
      <c r="D890" s="272" t="str">
        <f t="shared" si="119"/>
        <v/>
      </c>
      <c r="E890" s="273"/>
      <c r="F890" s="273"/>
      <c r="G890" s="273"/>
      <c r="H890" s="273"/>
      <c r="I890" s="273"/>
      <c r="J890" s="274"/>
      <c r="K890" s="234"/>
      <c r="L890" s="234"/>
      <c r="M890" s="234"/>
      <c r="N890" s="234"/>
      <c r="O890" s="234"/>
      <c r="P890" s="234"/>
      <c r="Q890" s="234"/>
      <c r="R890" s="234"/>
      <c r="S890" s="234"/>
      <c r="T890" s="234"/>
      <c r="U890" s="234"/>
      <c r="V890" s="234"/>
      <c r="W890" s="234"/>
      <c r="X890" s="234"/>
      <c r="Y890" s="234"/>
      <c r="Z890" s="234"/>
      <c r="AA890" s="234"/>
      <c r="AB890" s="234"/>
      <c r="AC890" s="234"/>
      <c r="AD890" s="234"/>
      <c r="AH890" s="181">
        <f t="shared" si="120"/>
        <v>0</v>
      </c>
      <c r="AI890">
        <f t="shared" si="115"/>
        <v>0</v>
      </c>
      <c r="AJ890">
        <f t="shared" si="116"/>
        <v>0</v>
      </c>
      <c r="AK890">
        <f t="shared" si="121"/>
        <v>0</v>
      </c>
      <c r="AL890">
        <f t="shared" si="122"/>
        <v>0</v>
      </c>
      <c r="AM890" s="181">
        <f t="shared" si="123"/>
        <v>0</v>
      </c>
      <c r="AN890">
        <f t="shared" si="117"/>
        <v>0</v>
      </c>
      <c r="AO890">
        <f t="shared" si="118"/>
        <v>0</v>
      </c>
      <c r="AP890">
        <f t="shared" si="124"/>
        <v>0</v>
      </c>
      <c r="AQ890">
        <f t="shared" si="125"/>
        <v>0</v>
      </c>
    </row>
    <row r="891" spans="1:43" ht="15">
      <c r="A891" s="65"/>
      <c r="B891" s="14"/>
      <c r="C891" s="17" t="s">
        <v>87</v>
      </c>
      <c r="D891" s="272" t="str">
        <f t="shared" si="119"/>
        <v/>
      </c>
      <c r="E891" s="273"/>
      <c r="F891" s="273"/>
      <c r="G891" s="273"/>
      <c r="H891" s="273"/>
      <c r="I891" s="273"/>
      <c r="J891" s="274"/>
      <c r="K891" s="234"/>
      <c r="L891" s="234"/>
      <c r="M891" s="234"/>
      <c r="N891" s="234"/>
      <c r="O891" s="234"/>
      <c r="P891" s="234"/>
      <c r="Q891" s="234"/>
      <c r="R891" s="234"/>
      <c r="S891" s="234"/>
      <c r="T891" s="234"/>
      <c r="U891" s="234"/>
      <c r="V891" s="234"/>
      <c r="W891" s="234"/>
      <c r="X891" s="234"/>
      <c r="Y891" s="234"/>
      <c r="Z891" s="234"/>
      <c r="AA891" s="234"/>
      <c r="AB891" s="234"/>
      <c r="AC891" s="234"/>
      <c r="AD891" s="234"/>
      <c r="AH891" s="181">
        <f t="shared" si="120"/>
        <v>0</v>
      </c>
      <c r="AI891">
        <f t="shared" si="115"/>
        <v>0</v>
      </c>
      <c r="AJ891">
        <f t="shared" si="116"/>
        <v>0</v>
      </c>
      <c r="AK891">
        <f t="shared" si="121"/>
        <v>0</v>
      </c>
      <c r="AL891">
        <f t="shared" si="122"/>
        <v>0</v>
      </c>
      <c r="AM891" s="181">
        <f t="shared" si="123"/>
        <v>0</v>
      </c>
      <c r="AN891">
        <f t="shared" si="117"/>
        <v>0</v>
      </c>
      <c r="AO891">
        <f t="shared" si="118"/>
        <v>0</v>
      </c>
      <c r="AP891">
        <f t="shared" si="124"/>
        <v>0</v>
      </c>
      <c r="AQ891">
        <f t="shared" si="125"/>
        <v>0</v>
      </c>
    </row>
    <row r="892" spans="1:43" ht="15">
      <c r="A892" s="65"/>
      <c r="B892" s="14"/>
      <c r="C892" s="17" t="s">
        <v>88</v>
      </c>
      <c r="D892" s="272" t="str">
        <f t="shared" si="119"/>
        <v/>
      </c>
      <c r="E892" s="273"/>
      <c r="F892" s="273"/>
      <c r="G892" s="273"/>
      <c r="H892" s="273"/>
      <c r="I892" s="273"/>
      <c r="J892" s="274"/>
      <c r="K892" s="234"/>
      <c r="L892" s="234"/>
      <c r="M892" s="234"/>
      <c r="N892" s="234"/>
      <c r="O892" s="234"/>
      <c r="P892" s="234"/>
      <c r="Q892" s="234"/>
      <c r="R892" s="234"/>
      <c r="S892" s="234"/>
      <c r="T892" s="234"/>
      <c r="U892" s="234"/>
      <c r="V892" s="234"/>
      <c r="W892" s="234"/>
      <c r="X892" s="234"/>
      <c r="Y892" s="234"/>
      <c r="Z892" s="234"/>
      <c r="AA892" s="234"/>
      <c r="AB892" s="234"/>
      <c r="AC892" s="234"/>
      <c r="AD892" s="234"/>
      <c r="AH892" s="181">
        <f t="shared" si="120"/>
        <v>0</v>
      </c>
      <c r="AI892">
        <f t="shared" si="115"/>
        <v>0</v>
      </c>
      <c r="AJ892">
        <f t="shared" si="116"/>
        <v>0</v>
      </c>
      <c r="AK892">
        <f t="shared" si="121"/>
        <v>0</v>
      </c>
      <c r="AL892">
        <f t="shared" si="122"/>
        <v>0</v>
      </c>
      <c r="AM892" s="181">
        <f t="shared" si="123"/>
        <v>0</v>
      </c>
      <c r="AN892">
        <f t="shared" si="117"/>
        <v>0</v>
      </c>
      <c r="AO892">
        <f t="shared" si="118"/>
        <v>0</v>
      </c>
      <c r="AP892">
        <f t="shared" si="124"/>
        <v>0</v>
      </c>
      <c r="AQ892">
        <f t="shared" si="125"/>
        <v>0</v>
      </c>
    </row>
    <row r="893" spans="1:43" ht="15">
      <c r="A893" s="65"/>
      <c r="B893" s="14"/>
      <c r="C893" s="17" t="s">
        <v>89</v>
      </c>
      <c r="D893" s="272" t="str">
        <f t="shared" si="119"/>
        <v/>
      </c>
      <c r="E893" s="273"/>
      <c r="F893" s="273"/>
      <c r="G893" s="273"/>
      <c r="H893" s="273"/>
      <c r="I893" s="273"/>
      <c r="J893" s="274"/>
      <c r="K893" s="234"/>
      <c r="L893" s="234"/>
      <c r="M893" s="234"/>
      <c r="N893" s="234"/>
      <c r="O893" s="234"/>
      <c r="P893" s="234"/>
      <c r="Q893" s="234"/>
      <c r="R893" s="234"/>
      <c r="S893" s="234"/>
      <c r="T893" s="234"/>
      <c r="U893" s="234"/>
      <c r="V893" s="234"/>
      <c r="W893" s="234"/>
      <c r="X893" s="234"/>
      <c r="Y893" s="234"/>
      <c r="Z893" s="234"/>
      <c r="AA893" s="234"/>
      <c r="AB893" s="234"/>
      <c r="AC893" s="234"/>
      <c r="AD893" s="234"/>
      <c r="AH893" s="181">
        <f t="shared" si="120"/>
        <v>0</v>
      </c>
      <c r="AI893">
        <f t="shared" si="115"/>
        <v>0</v>
      </c>
      <c r="AJ893">
        <f t="shared" si="116"/>
        <v>0</v>
      </c>
      <c r="AK893">
        <f t="shared" si="121"/>
        <v>0</v>
      </c>
      <c r="AL893">
        <f t="shared" si="122"/>
        <v>0</v>
      </c>
      <c r="AM893" s="181">
        <f t="shared" si="123"/>
        <v>0</v>
      </c>
      <c r="AN893">
        <f t="shared" si="117"/>
        <v>0</v>
      </c>
      <c r="AO893">
        <f t="shared" si="118"/>
        <v>0</v>
      </c>
      <c r="AP893">
        <f t="shared" si="124"/>
        <v>0</v>
      </c>
      <c r="AQ893">
        <f t="shared" si="125"/>
        <v>0</v>
      </c>
    </row>
    <row r="894" spans="1:43" ht="15">
      <c r="A894" s="65"/>
      <c r="B894" s="14"/>
      <c r="C894" s="17" t="s">
        <v>90</v>
      </c>
      <c r="D894" s="272" t="str">
        <f t="shared" si="119"/>
        <v/>
      </c>
      <c r="E894" s="273"/>
      <c r="F894" s="273"/>
      <c r="G894" s="273"/>
      <c r="H894" s="273"/>
      <c r="I894" s="273"/>
      <c r="J894" s="274"/>
      <c r="K894" s="234"/>
      <c r="L894" s="234"/>
      <c r="M894" s="234"/>
      <c r="N894" s="234"/>
      <c r="O894" s="234"/>
      <c r="P894" s="234"/>
      <c r="Q894" s="234"/>
      <c r="R894" s="234"/>
      <c r="S894" s="234"/>
      <c r="T894" s="234"/>
      <c r="U894" s="234"/>
      <c r="V894" s="234"/>
      <c r="W894" s="234"/>
      <c r="X894" s="234"/>
      <c r="Y894" s="234"/>
      <c r="Z894" s="234"/>
      <c r="AA894" s="234"/>
      <c r="AB894" s="234"/>
      <c r="AC894" s="234"/>
      <c r="AD894" s="234"/>
      <c r="AH894" s="181">
        <f t="shared" si="120"/>
        <v>0</v>
      </c>
      <c r="AI894">
        <f t="shared" si="115"/>
        <v>0</v>
      </c>
      <c r="AJ894">
        <f t="shared" si="116"/>
        <v>0</v>
      </c>
      <c r="AK894">
        <f t="shared" si="121"/>
        <v>0</v>
      </c>
      <c r="AL894">
        <f t="shared" si="122"/>
        <v>0</v>
      </c>
      <c r="AM894" s="181">
        <f t="shared" si="123"/>
        <v>0</v>
      </c>
      <c r="AN894">
        <f t="shared" si="117"/>
        <v>0</v>
      </c>
      <c r="AO894">
        <f t="shared" si="118"/>
        <v>0</v>
      </c>
      <c r="AP894">
        <f t="shared" si="124"/>
        <v>0</v>
      </c>
      <c r="AQ894">
        <f t="shared" si="125"/>
        <v>0</v>
      </c>
    </row>
    <row r="895" spans="1:43" ht="15">
      <c r="A895" s="65"/>
      <c r="B895" s="14"/>
      <c r="C895" s="17" t="s">
        <v>91</v>
      </c>
      <c r="D895" s="272" t="str">
        <f t="shared" si="119"/>
        <v/>
      </c>
      <c r="E895" s="273"/>
      <c r="F895" s="273"/>
      <c r="G895" s="273"/>
      <c r="H895" s="273"/>
      <c r="I895" s="273"/>
      <c r="J895" s="274"/>
      <c r="K895" s="234"/>
      <c r="L895" s="234"/>
      <c r="M895" s="234"/>
      <c r="N895" s="234"/>
      <c r="O895" s="234"/>
      <c r="P895" s="234"/>
      <c r="Q895" s="234"/>
      <c r="R895" s="234"/>
      <c r="S895" s="234"/>
      <c r="T895" s="234"/>
      <c r="U895" s="234"/>
      <c r="V895" s="234"/>
      <c r="W895" s="234"/>
      <c r="X895" s="234"/>
      <c r="Y895" s="234"/>
      <c r="Z895" s="234"/>
      <c r="AA895" s="234"/>
      <c r="AB895" s="234"/>
      <c r="AC895" s="234"/>
      <c r="AD895" s="234"/>
      <c r="AH895" s="181">
        <f t="shared" si="120"/>
        <v>0</v>
      </c>
      <c r="AI895">
        <f t="shared" si="115"/>
        <v>0</v>
      </c>
      <c r="AJ895">
        <f t="shared" si="116"/>
        <v>0</v>
      </c>
      <c r="AK895">
        <f t="shared" si="121"/>
        <v>0</v>
      </c>
      <c r="AL895">
        <f t="shared" si="122"/>
        <v>0</v>
      </c>
      <c r="AM895" s="181">
        <f t="shared" si="123"/>
        <v>0</v>
      </c>
      <c r="AN895">
        <f t="shared" si="117"/>
        <v>0</v>
      </c>
      <c r="AO895">
        <f t="shared" si="118"/>
        <v>0</v>
      </c>
      <c r="AP895">
        <f t="shared" si="124"/>
        <v>0</v>
      </c>
      <c r="AQ895">
        <f t="shared" si="125"/>
        <v>0</v>
      </c>
    </row>
    <row r="896" spans="1:43" ht="15">
      <c r="A896" s="65"/>
      <c r="B896" s="14"/>
      <c r="C896" s="17" t="s">
        <v>92</v>
      </c>
      <c r="D896" s="272" t="str">
        <f t="shared" si="119"/>
        <v/>
      </c>
      <c r="E896" s="273"/>
      <c r="F896" s="273"/>
      <c r="G896" s="273"/>
      <c r="H896" s="273"/>
      <c r="I896" s="273"/>
      <c r="J896" s="274"/>
      <c r="K896" s="234"/>
      <c r="L896" s="234"/>
      <c r="M896" s="234"/>
      <c r="N896" s="234"/>
      <c r="O896" s="234"/>
      <c r="P896" s="234"/>
      <c r="Q896" s="234"/>
      <c r="R896" s="234"/>
      <c r="S896" s="234"/>
      <c r="T896" s="234"/>
      <c r="U896" s="234"/>
      <c r="V896" s="234"/>
      <c r="W896" s="234"/>
      <c r="X896" s="234"/>
      <c r="Y896" s="234"/>
      <c r="Z896" s="234"/>
      <c r="AA896" s="234"/>
      <c r="AB896" s="234"/>
      <c r="AC896" s="234"/>
      <c r="AD896" s="234"/>
      <c r="AH896" s="181">
        <f t="shared" si="120"/>
        <v>0</v>
      </c>
      <c r="AI896">
        <f t="shared" si="115"/>
        <v>0</v>
      </c>
      <c r="AJ896">
        <f t="shared" si="116"/>
        <v>0</v>
      </c>
      <c r="AK896">
        <f t="shared" si="121"/>
        <v>0</v>
      </c>
      <c r="AL896">
        <f t="shared" si="122"/>
        <v>0</v>
      </c>
      <c r="AM896" s="181">
        <f t="shared" si="123"/>
        <v>0</v>
      </c>
      <c r="AN896">
        <f t="shared" si="117"/>
        <v>0</v>
      </c>
      <c r="AO896">
        <f t="shared" si="118"/>
        <v>0</v>
      </c>
      <c r="AP896">
        <f t="shared" si="124"/>
        <v>0</v>
      </c>
      <c r="AQ896">
        <f t="shared" si="125"/>
        <v>0</v>
      </c>
    </row>
    <row r="897" spans="1:43" ht="15">
      <c r="A897" s="65"/>
      <c r="B897" s="14"/>
      <c r="C897" s="17" t="s">
        <v>93</v>
      </c>
      <c r="D897" s="272" t="str">
        <f t="shared" si="119"/>
        <v/>
      </c>
      <c r="E897" s="273"/>
      <c r="F897" s="273"/>
      <c r="G897" s="273"/>
      <c r="H897" s="273"/>
      <c r="I897" s="273"/>
      <c r="J897" s="274"/>
      <c r="K897" s="234"/>
      <c r="L897" s="234"/>
      <c r="M897" s="234"/>
      <c r="N897" s="234"/>
      <c r="O897" s="234"/>
      <c r="P897" s="234"/>
      <c r="Q897" s="234"/>
      <c r="R897" s="234"/>
      <c r="S897" s="234"/>
      <c r="T897" s="234"/>
      <c r="U897" s="234"/>
      <c r="V897" s="234"/>
      <c r="W897" s="234"/>
      <c r="X897" s="234"/>
      <c r="Y897" s="234"/>
      <c r="Z897" s="234"/>
      <c r="AA897" s="234"/>
      <c r="AB897" s="234"/>
      <c r="AC897" s="234"/>
      <c r="AD897" s="234"/>
      <c r="AH897" s="181">
        <f t="shared" si="120"/>
        <v>0</v>
      </c>
      <c r="AI897">
        <f t="shared" si="115"/>
        <v>0</v>
      </c>
      <c r="AJ897">
        <f t="shared" si="116"/>
        <v>0</v>
      </c>
      <c r="AK897">
        <f t="shared" si="121"/>
        <v>0</v>
      </c>
      <c r="AL897">
        <f t="shared" si="122"/>
        <v>0</v>
      </c>
      <c r="AM897" s="181">
        <f t="shared" si="123"/>
        <v>0</v>
      </c>
      <c r="AN897">
        <f t="shared" si="117"/>
        <v>0</v>
      </c>
      <c r="AO897">
        <f t="shared" si="118"/>
        <v>0</v>
      </c>
      <c r="AP897">
        <f t="shared" si="124"/>
        <v>0</v>
      </c>
      <c r="AQ897">
        <f t="shared" si="125"/>
        <v>0</v>
      </c>
    </row>
    <row r="898" spans="1:43" ht="15">
      <c r="A898" s="65"/>
      <c r="B898" s="14"/>
      <c r="C898" s="17" t="s">
        <v>94</v>
      </c>
      <c r="D898" s="272" t="str">
        <f t="shared" si="119"/>
        <v/>
      </c>
      <c r="E898" s="273"/>
      <c r="F898" s="273"/>
      <c r="G898" s="273"/>
      <c r="H898" s="273"/>
      <c r="I898" s="273"/>
      <c r="J898" s="274"/>
      <c r="K898" s="234"/>
      <c r="L898" s="234"/>
      <c r="M898" s="234"/>
      <c r="N898" s="234"/>
      <c r="O898" s="234"/>
      <c r="P898" s="234"/>
      <c r="Q898" s="234"/>
      <c r="R898" s="234"/>
      <c r="S898" s="234"/>
      <c r="T898" s="234"/>
      <c r="U898" s="234"/>
      <c r="V898" s="234"/>
      <c r="W898" s="234"/>
      <c r="X898" s="234"/>
      <c r="Y898" s="234"/>
      <c r="Z898" s="234"/>
      <c r="AA898" s="234"/>
      <c r="AB898" s="234"/>
      <c r="AC898" s="234"/>
      <c r="AD898" s="234"/>
      <c r="AH898" s="181">
        <f t="shared" si="120"/>
        <v>0</v>
      </c>
      <c r="AI898">
        <f t="shared" si="115"/>
        <v>0</v>
      </c>
      <c r="AJ898">
        <f t="shared" si="116"/>
        <v>0</v>
      </c>
      <c r="AK898">
        <f t="shared" si="121"/>
        <v>0</v>
      </c>
      <c r="AL898">
        <f t="shared" si="122"/>
        <v>0</v>
      </c>
      <c r="AM898" s="181">
        <f t="shared" si="123"/>
        <v>0</v>
      </c>
      <c r="AN898">
        <f t="shared" si="117"/>
        <v>0</v>
      </c>
      <c r="AO898">
        <f t="shared" si="118"/>
        <v>0</v>
      </c>
      <c r="AP898">
        <f t="shared" si="124"/>
        <v>0</v>
      </c>
      <c r="AQ898">
        <f t="shared" si="125"/>
        <v>0</v>
      </c>
    </row>
    <row r="899" spans="1:43" ht="15">
      <c r="A899" s="65"/>
      <c r="B899" s="14"/>
      <c r="C899" s="17" t="s">
        <v>95</v>
      </c>
      <c r="D899" s="272" t="str">
        <f t="shared" si="119"/>
        <v/>
      </c>
      <c r="E899" s="273"/>
      <c r="F899" s="273"/>
      <c r="G899" s="273"/>
      <c r="H899" s="273"/>
      <c r="I899" s="273"/>
      <c r="J899" s="274"/>
      <c r="K899" s="234"/>
      <c r="L899" s="234"/>
      <c r="M899" s="234"/>
      <c r="N899" s="234"/>
      <c r="O899" s="234"/>
      <c r="P899" s="234"/>
      <c r="Q899" s="234"/>
      <c r="R899" s="234"/>
      <c r="S899" s="234"/>
      <c r="T899" s="234"/>
      <c r="U899" s="234"/>
      <c r="V899" s="234"/>
      <c r="W899" s="234"/>
      <c r="X899" s="234"/>
      <c r="Y899" s="234"/>
      <c r="Z899" s="234"/>
      <c r="AA899" s="234"/>
      <c r="AB899" s="234"/>
      <c r="AC899" s="234"/>
      <c r="AD899" s="234"/>
      <c r="AH899" s="181">
        <f t="shared" si="120"/>
        <v>0</v>
      </c>
      <c r="AI899">
        <f t="shared" si="115"/>
        <v>0</v>
      </c>
      <c r="AJ899">
        <f t="shared" si="116"/>
        <v>0</v>
      </c>
      <c r="AK899">
        <f t="shared" si="121"/>
        <v>0</v>
      </c>
      <c r="AL899">
        <f t="shared" si="122"/>
        <v>0</v>
      </c>
      <c r="AM899" s="181">
        <f t="shared" si="123"/>
        <v>0</v>
      </c>
      <c r="AN899">
        <f t="shared" si="117"/>
        <v>0</v>
      </c>
      <c r="AO899">
        <f t="shared" si="118"/>
        <v>0</v>
      </c>
      <c r="AP899">
        <f t="shared" si="124"/>
        <v>0</v>
      </c>
      <c r="AQ899">
        <f t="shared" si="125"/>
        <v>0</v>
      </c>
    </row>
    <row r="900" spans="1:43" ht="15">
      <c r="A900" s="65"/>
      <c r="B900" s="14"/>
      <c r="C900" s="17" t="s">
        <v>96</v>
      </c>
      <c r="D900" s="272" t="str">
        <f t="shared" si="119"/>
        <v/>
      </c>
      <c r="E900" s="273"/>
      <c r="F900" s="273"/>
      <c r="G900" s="273"/>
      <c r="H900" s="273"/>
      <c r="I900" s="273"/>
      <c r="J900" s="274"/>
      <c r="K900" s="234"/>
      <c r="L900" s="234"/>
      <c r="M900" s="234"/>
      <c r="N900" s="234"/>
      <c r="O900" s="234"/>
      <c r="P900" s="234"/>
      <c r="Q900" s="234"/>
      <c r="R900" s="234"/>
      <c r="S900" s="234"/>
      <c r="T900" s="234"/>
      <c r="U900" s="234"/>
      <c r="V900" s="234"/>
      <c r="W900" s="234"/>
      <c r="X900" s="234"/>
      <c r="Y900" s="234"/>
      <c r="Z900" s="234"/>
      <c r="AA900" s="234"/>
      <c r="AB900" s="234"/>
      <c r="AC900" s="234"/>
      <c r="AD900" s="234"/>
      <c r="AH900" s="181">
        <f t="shared" si="120"/>
        <v>0</v>
      </c>
      <c r="AI900">
        <f t="shared" si="115"/>
        <v>0</v>
      </c>
      <c r="AJ900">
        <f t="shared" si="116"/>
        <v>0</v>
      </c>
      <c r="AK900">
        <f t="shared" si="121"/>
        <v>0</v>
      </c>
      <c r="AL900">
        <f t="shared" si="122"/>
        <v>0</v>
      </c>
      <c r="AM900" s="181">
        <f t="shared" si="123"/>
        <v>0</v>
      </c>
      <c r="AN900">
        <f t="shared" si="117"/>
        <v>0</v>
      </c>
      <c r="AO900">
        <f t="shared" si="118"/>
        <v>0</v>
      </c>
      <c r="AP900">
        <f t="shared" si="124"/>
        <v>0</v>
      </c>
      <c r="AQ900">
        <f t="shared" si="125"/>
        <v>0</v>
      </c>
    </row>
    <row r="901" spans="1:43" ht="15">
      <c r="A901" s="65"/>
      <c r="B901" s="14"/>
      <c r="C901" s="17" t="s">
        <v>97</v>
      </c>
      <c r="D901" s="272" t="str">
        <f t="shared" si="119"/>
        <v/>
      </c>
      <c r="E901" s="273"/>
      <c r="F901" s="273"/>
      <c r="G901" s="273"/>
      <c r="H901" s="273"/>
      <c r="I901" s="273"/>
      <c r="J901" s="274"/>
      <c r="K901" s="234"/>
      <c r="L901" s="234"/>
      <c r="M901" s="234"/>
      <c r="N901" s="234"/>
      <c r="O901" s="234"/>
      <c r="P901" s="234"/>
      <c r="Q901" s="234"/>
      <c r="R901" s="234"/>
      <c r="S901" s="234"/>
      <c r="T901" s="234"/>
      <c r="U901" s="234"/>
      <c r="V901" s="234"/>
      <c r="W901" s="234"/>
      <c r="X901" s="234"/>
      <c r="Y901" s="234"/>
      <c r="Z901" s="234"/>
      <c r="AA901" s="234"/>
      <c r="AB901" s="234"/>
      <c r="AC901" s="234"/>
      <c r="AD901" s="234"/>
      <c r="AH901" s="181">
        <f t="shared" si="120"/>
        <v>0</v>
      </c>
      <c r="AI901">
        <f t="shared" si="115"/>
        <v>0</v>
      </c>
      <c r="AJ901">
        <f t="shared" si="116"/>
        <v>0</v>
      </c>
      <c r="AK901">
        <f t="shared" si="121"/>
        <v>0</v>
      </c>
      <c r="AL901">
        <f t="shared" si="122"/>
        <v>0</v>
      </c>
      <c r="AM901" s="181">
        <f t="shared" si="123"/>
        <v>0</v>
      </c>
      <c r="AN901">
        <f t="shared" si="117"/>
        <v>0</v>
      </c>
      <c r="AO901">
        <f t="shared" si="118"/>
        <v>0</v>
      </c>
      <c r="AP901">
        <f t="shared" si="124"/>
        <v>0</v>
      </c>
      <c r="AQ901">
        <f t="shared" si="125"/>
        <v>0</v>
      </c>
    </row>
    <row r="902" spans="1:43" ht="15">
      <c r="A902" s="65"/>
      <c r="B902" s="14"/>
      <c r="C902" s="17" t="s">
        <v>98</v>
      </c>
      <c r="D902" s="272" t="str">
        <f t="shared" si="119"/>
        <v/>
      </c>
      <c r="E902" s="273"/>
      <c r="F902" s="273"/>
      <c r="G902" s="273"/>
      <c r="H902" s="273"/>
      <c r="I902" s="273"/>
      <c r="J902" s="274"/>
      <c r="K902" s="234"/>
      <c r="L902" s="234"/>
      <c r="M902" s="234"/>
      <c r="N902" s="234"/>
      <c r="O902" s="234"/>
      <c r="P902" s="234"/>
      <c r="Q902" s="234"/>
      <c r="R902" s="234"/>
      <c r="S902" s="234"/>
      <c r="T902" s="234"/>
      <c r="U902" s="234"/>
      <c r="V902" s="234"/>
      <c r="W902" s="234"/>
      <c r="X902" s="234"/>
      <c r="Y902" s="234"/>
      <c r="Z902" s="234"/>
      <c r="AA902" s="234"/>
      <c r="AB902" s="234"/>
      <c r="AC902" s="234"/>
      <c r="AD902" s="234"/>
      <c r="AH902" s="181">
        <f t="shared" si="120"/>
        <v>0</v>
      </c>
      <c r="AI902">
        <f t="shared" si="115"/>
        <v>0</v>
      </c>
      <c r="AJ902">
        <f t="shared" si="116"/>
        <v>0</v>
      </c>
      <c r="AK902">
        <f t="shared" si="121"/>
        <v>0</v>
      </c>
      <c r="AL902">
        <f t="shared" si="122"/>
        <v>0</v>
      </c>
      <c r="AM902" s="181">
        <f t="shared" si="123"/>
        <v>0</v>
      </c>
      <c r="AN902">
        <f t="shared" si="117"/>
        <v>0</v>
      </c>
      <c r="AO902">
        <f t="shared" si="118"/>
        <v>0</v>
      </c>
      <c r="AP902">
        <f t="shared" si="124"/>
        <v>0</v>
      </c>
      <c r="AQ902">
        <f t="shared" si="125"/>
        <v>0</v>
      </c>
    </row>
    <row r="903" spans="1:43" ht="15">
      <c r="A903" s="65"/>
      <c r="B903" s="14"/>
      <c r="C903" s="17" t="s">
        <v>99</v>
      </c>
      <c r="D903" s="272" t="str">
        <f t="shared" si="119"/>
        <v/>
      </c>
      <c r="E903" s="273"/>
      <c r="F903" s="273"/>
      <c r="G903" s="273"/>
      <c r="H903" s="273"/>
      <c r="I903" s="273"/>
      <c r="J903" s="274"/>
      <c r="K903" s="234"/>
      <c r="L903" s="234"/>
      <c r="M903" s="234"/>
      <c r="N903" s="234"/>
      <c r="O903" s="234"/>
      <c r="P903" s="234"/>
      <c r="Q903" s="234"/>
      <c r="R903" s="234"/>
      <c r="S903" s="234"/>
      <c r="T903" s="234"/>
      <c r="U903" s="234"/>
      <c r="V903" s="234"/>
      <c r="W903" s="234"/>
      <c r="X903" s="234"/>
      <c r="Y903" s="234"/>
      <c r="Z903" s="234"/>
      <c r="AA903" s="234"/>
      <c r="AB903" s="234"/>
      <c r="AC903" s="234"/>
      <c r="AD903" s="234"/>
      <c r="AH903" s="181">
        <f t="shared" si="120"/>
        <v>0</v>
      </c>
      <c r="AI903">
        <f t="shared" si="115"/>
        <v>0</v>
      </c>
      <c r="AJ903">
        <f t="shared" si="116"/>
        <v>0</v>
      </c>
      <c r="AK903">
        <f t="shared" si="121"/>
        <v>0</v>
      </c>
      <c r="AL903">
        <f t="shared" si="122"/>
        <v>0</v>
      </c>
      <c r="AM903" s="181">
        <f t="shared" si="123"/>
        <v>0</v>
      </c>
      <c r="AN903">
        <f t="shared" si="117"/>
        <v>0</v>
      </c>
      <c r="AO903">
        <f t="shared" si="118"/>
        <v>0</v>
      </c>
      <c r="AP903">
        <f t="shared" si="124"/>
        <v>0</v>
      </c>
      <c r="AQ903">
        <f t="shared" si="125"/>
        <v>0</v>
      </c>
    </row>
    <row r="904" spans="1:43" ht="15">
      <c r="A904" s="65"/>
      <c r="B904" s="14"/>
      <c r="C904" s="17" t="s">
        <v>100</v>
      </c>
      <c r="D904" s="272" t="str">
        <f t="shared" si="119"/>
        <v/>
      </c>
      <c r="E904" s="273"/>
      <c r="F904" s="273"/>
      <c r="G904" s="273"/>
      <c r="H904" s="273"/>
      <c r="I904" s="273"/>
      <c r="J904" s="274"/>
      <c r="K904" s="234"/>
      <c r="L904" s="234"/>
      <c r="M904" s="234"/>
      <c r="N904" s="234"/>
      <c r="O904" s="234"/>
      <c r="P904" s="234"/>
      <c r="Q904" s="234"/>
      <c r="R904" s="234"/>
      <c r="S904" s="234"/>
      <c r="T904" s="234"/>
      <c r="U904" s="234"/>
      <c r="V904" s="234"/>
      <c r="W904" s="234"/>
      <c r="X904" s="234"/>
      <c r="Y904" s="234"/>
      <c r="Z904" s="234"/>
      <c r="AA904" s="234"/>
      <c r="AB904" s="234"/>
      <c r="AC904" s="234"/>
      <c r="AD904" s="234"/>
      <c r="AH904" s="181">
        <f t="shared" si="120"/>
        <v>0</v>
      </c>
      <c r="AI904">
        <f t="shared" si="115"/>
        <v>0</v>
      </c>
      <c r="AJ904">
        <f t="shared" si="116"/>
        <v>0</v>
      </c>
      <c r="AK904">
        <f t="shared" si="121"/>
        <v>0</v>
      </c>
      <c r="AL904">
        <f t="shared" si="122"/>
        <v>0</v>
      </c>
      <c r="AM904" s="181">
        <f t="shared" si="123"/>
        <v>0</v>
      </c>
      <c r="AN904">
        <f t="shared" si="117"/>
        <v>0</v>
      </c>
      <c r="AO904">
        <f t="shared" si="118"/>
        <v>0</v>
      </c>
      <c r="AP904">
        <f t="shared" si="124"/>
        <v>0</v>
      </c>
      <c r="AQ904">
        <f t="shared" si="125"/>
        <v>0</v>
      </c>
    </row>
    <row r="905" spans="1:43" ht="15">
      <c r="A905" s="65"/>
      <c r="B905" s="14"/>
      <c r="C905" s="17" t="s">
        <v>101</v>
      </c>
      <c r="D905" s="272" t="str">
        <f t="shared" si="119"/>
        <v/>
      </c>
      <c r="E905" s="273"/>
      <c r="F905" s="273"/>
      <c r="G905" s="273"/>
      <c r="H905" s="273"/>
      <c r="I905" s="273"/>
      <c r="J905" s="274"/>
      <c r="K905" s="234"/>
      <c r="L905" s="234"/>
      <c r="M905" s="234"/>
      <c r="N905" s="234"/>
      <c r="O905" s="234"/>
      <c r="P905" s="234"/>
      <c r="Q905" s="234"/>
      <c r="R905" s="234"/>
      <c r="S905" s="234"/>
      <c r="T905" s="234"/>
      <c r="U905" s="234"/>
      <c r="V905" s="234"/>
      <c r="W905" s="234"/>
      <c r="X905" s="234"/>
      <c r="Y905" s="234"/>
      <c r="Z905" s="234"/>
      <c r="AA905" s="234"/>
      <c r="AB905" s="234"/>
      <c r="AC905" s="234"/>
      <c r="AD905" s="234"/>
      <c r="AH905" s="181">
        <f t="shared" si="120"/>
        <v>0</v>
      </c>
      <c r="AI905">
        <f t="shared" si="115"/>
        <v>0</v>
      </c>
      <c r="AJ905">
        <f t="shared" si="116"/>
        <v>0</v>
      </c>
      <c r="AK905">
        <f t="shared" si="121"/>
        <v>0</v>
      </c>
      <c r="AL905">
        <f t="shared" si="122"/>
        <v>0</v>
      </c>
      <c r="AM905" s="181">
        <f t="shared" si="123"/>
        <v>0</v>
      </c>
      <c r="AN905">
        <f t="shared" si="117"/>
        <v>0</v>
      </c>
      <c r="AO905">
        <f t="shared" si="118"/>
        <v>0</v>
      </c>
      <c r="AP905">
        <f t="shared" si="124"/>
        <v>0</v>
      </c>
      <c r="AQ905">
        <f t="shared" si="125"/>
        <v>0</v>
      </c>
    </row>
    <row r="906" spans="1:43" ht="15">
      <c r="A906" s="65"/>
      <c r="B906" s="14"/>
      <c r="C906" s="17" t="s">
        <v>102</v>
      </c>
      <c r="D906" s="272" t="str">
        <f t="shared" si="119"/>
        <v/>
      </c>
      <c r="E906" s="273"/>
      <c r="F906" s="273"/>
      <c r="G906" s="273"/>
      <c r="H906" s="273"/>
      <c r="I906" s="273"/>
      <c r="J906" s="274"/>
      <c r="K906" s="234"/>
      <c r="L906" s="234"/>
      <c r="M906" s="234"/>
      <c r="N906" s="234"/>
      <c r="O906" s="234"/>
      <c r="P906" s="234"/>
      <c r="Q906" s="234"/>
      <c r="R906" s="234"/>
      <c r="S906" s="234"/>
      <c r="T906" s="234"/>
      <c r="U906" s="234"/>
      <c r="V906" s="234"/>
      <c r="W906" s="234"/>
      <c r="X906" s="234"/>
      <c r="Y906" s="234"/>
      <c r="Z906" s="234"/>
      <c r="AA906" s="234"/>
      <c r="AB906" s="234"/>
      <c r="AC906" s="234"/>
      <c r="AD906" s="234"/>
      <c r="AH906" s="181">
        <f t="shared" si="120"/>
        <v>0</v>
      </c>
      <c r="AI906">
        <f t="shared" si="115"/>
        <v>0</v>
      </c>
      <c r="AJ906">
        <f t="shared" si="116"/>
        <v>0</v>
      </c>
      <c r="AK906">
        <f t="shared" si="121"/>
        <v>0</v>
      </c>
      <c r="AL906">
        <f t="shared" si="122"/>
        <v>0</v>
      </c>
      <c r="AM906" s="181">
        <f t="shared" si="123"/>
        <v>0</v>
      </c>
      <c r="AN906">
        <f t="shared" si="117"/>
        <v>0</v>
      </c>
      <c r="AO906">
        <f t="shared" si="118"/>
        <v>0</v>
      </c>
      <c r="AP906">
        <f t="shared" si="124"/>
        <v>0</v>
      </c>
      <c r="AQ906">
        <f t="shared" si="125"/>
        <v>0</v>
      </c>
    </row>
    <row r="907" spans="1:43" ht="15">
      <c r="A907" s="65"/>
      <c r="B907" s="14"/>
      <c r="C907" s="17" t="s">
        <v>103</v>
      </c>
      <c r="D907" s="272" t="str">
        <f t="shared" si="119"/>
        <v/>
      </c>
      <c r="E907" s="273"/>
      <c r="F907" s="273"/>
      <c r="G907" s="273"/>
      <c r="H907" s="273"/>
      <c r="I907" s="273"/>
      <c r="J907" s="274"/>
      <c r="K907" s="234"/>
      <c r="L907" s="234"/>
      <c r="M907" s="234"/>
      <c r="N907" s="234"/>
      <c r="O907" s="234"/>
      <c r="P907" s="234"/>
      <c r="Q907" s="234"/>
      <c r="R907" s="234"/>
      <c r="S907" s="234"/>
      <c r="T907" s="234"/>
      <c r="U907" s="234"/>
      <c r="V907" s="234"/>
      <c r="W907" s="234"/>
      <c r="X907" s="234"/>
      <c r="Y907" s="234"/>
      <c r="Z907" s="234"/>
      <c r="AA907" s="234"/>
      <c r="AB907" s="234"/>
      <c r="AC907" s="234"/>
      <c r="AD907" s="234"/>
      <c r="AH907" s="181">
        <f t="shared" si="120"/>
        <v>0</v>
      </c>
      <c r="AI907">
        <f t="shared" si="115"/>
        <v>0</v>
      </c>
      <c r="AJ907">
        <f t="shared" si="116"/>
        <v>0</v>
      </c>
      <c r="AK907">
        <f t="shared" si="121"/>
        <v>0</v>
      </c>
      <c r="AL907">
        <f t="shared" si="122"/>
        <v>0</v>
      </c>
      <c r="AM907" s="181">
        <f t="shared" si="123"/>
        <v>0</v>
      </c>
      <c r="AN907">
        <f t="shared" si="117"/>
        <v>0</v>
      </c>
      <c r="AO907">
        <f t="shared" si="118"/>
        <v>0</v>
      </c>
      <c r="AP907">
        <f t="shared" si="124"/>
        <v>0</v>
      </c>
      <c r="AQ907">
        <f t="shared" si="125"/>
        <v>0</v>
      </c>
    </row>
    <row r="908" spans="1:43" ht="15">
      <c r="A908" s="65"/>
      <c r="B908" s="14"/>
      <c r="C908" s="18" t="s">
        <v>104</v>
      </c>
      <c r="D908" s="272" t="str">
        <f t="shared" si="119"/>
        <v/>
      </c>
      <c r="E908" s="273"/>
      <c r="F908" s="273"/>
      <c r="G908" s="273"/>
      <c r="H908" s="273"/>
      <c r="I908" s="273"/>
      <c r="J908" s="274"/>
      <c r="K908" s="234"/>
      <c r="L908" s="234"/>
      <c r="M908" s="234"/>
      <c r="N908" s="234"/>
      <c r="O908" s="234"/>
      <c r="P908" s="234"/>
      <c r="Q908" s="234"/>
      <c r="R908" s="234"/>
      <c r="S908" s="234"/>
      <c r="T908" s="234"/>
      <c r="U908" s="234"/>
      <c r="V908" s="234"/>
      <c r="W908" s="234"/>
      <c r="X908" s="234"/>
      <c r="Y908" s="234"/>
      <c r="Z908" s="234"/>
      <c r="AA908" s="234"/>
      <c r="AB908" s="234"/>
      <c r="AC908" s="234"/>
      <c r="AD908" s="234"/>
      <c r="AH908" s="181">
        <f t="shared" si="120"/>
        <v>0</v>
      </c>
      <c r="AI908">
        <f t="shared" si="115"/>
        <v>0</v>
      </c>
      <c r="AJ908">
        <f t="shared" si="116"/>
        <v>0</v>
      </c>
      <c r="AK908">
        <f t="shared" si="121"/>
        <v>0</v>
      </c>
      <c r="AL908">
        <f t="shared" si="122"/>
        <v>0</v>
      </c>
      <c r="AM908" s="181">
        <f t="shared" si="123"/>
        <v>0</v>
      </c>
      <c r="AN908">
        <f t="shared" si="117"/>
        <v>0</v>
      </c>
      <c r="AO908">
        <f t="shared" si="118"/>
        <v>0</v>
      </c>
      <c r="AP908">
        <f t="shared" si="124"/>
        <v>0</v>
      </c>
      <c r="AQ908">
        <f t="shared" si="125"/>
        <v>0</v>
      </c>
    </row>
    <row r="909" spans="1:43" ht="15">
      <c r="A909" s="65"/>
      <c r="B909" s="14"/>
      <c r="C909" s="18" t="s">
        <v>105</v>
      </c>
      <c r="D909" s="272" t="str">
        <f t="shared" si="119"/>
        <v/>
      </c>
      <c r="E909" s="273"/>
      <c r="F909" s="273"/>
      <c r="G909" s="273"/>
      <c r="H909" s="273"/>
      <c r="I909" s="273"/>
      <c r="J909" s="274"/>
      <c r="K909" s="234"/>
      <c r="L909" s="234"/>
      <c r="M909" s="234"/>
      <c r="N909" s="234"/>
      <c r="O909" s="234"/>
      <c r="P909" s="234"/>
      <c r="Q909" s="234"/>
      <c r="R909" s="234"/>
      <c r="S909" s="234"/>
      <c r="T909" s="234"/>
      <c r="U909" s="234"/>
      <c r="V909" s="234"/>
      <c r="W909" s="234"/>
      <c r="X909" s="234"/>
      <c r="Y909" s="234"/>
      <c r="Z909" s="234"/>
      <c r="AA909" s="234"/>
      <c r="AB909" s="234"/>
      <c r="AC909" s="234"/>
      <c r="AD909" s="234"/>
      <c r="AH909" s="181">
        <f t="shared" si="120"/>
        <v>0</v>
      </c>
      <c r="AI909">
        <f t="shared" si="115"/>
        <v>0</v>
      </c>
      <c r="AJ909">
        <f t="shared" si="116"/>
        <v>0</v>
      </c>
      <c r="AK909">
        <f t="shared" si="121"/>
        <v>0</v>
      </c>
      <c r="AL909">
        <f t="shared" si="122"/>
        <v>0</v>
      </c>
      <c r="AM909" s="181">
        <f t="shared" si="123"/>
        <v>0</v>
      </c>
      <c r="AN909">
        <f t="shared" si="117"/>
        <v>0</v>
      </c>
      <c r="AO909">
        <f t="shared" si="118"/>
        <v>0</v>
      </c>
      <c r="AP909">
        <f t="shared" si="124"/>
        <v>0</v>
      </c>
      <c r="AQ909">
        <f t="shared" si="125"/>
        <v>0</v>
      </c>
    </row>
    <row r="910" spans="1:43" ht="15">
      <c r="A910" s="65"/>
      <c r="B910" s="14"/>
      <c r="C910" s="18" t="s">
        <v>106</v>
      </c>
      <c r="D910" s="272" t="str">
        <f t="shared" si="119"/>
        <v/>
      </c>
      <c r="E910" s="273"/>
      <c r="F910" s="273"/>
      <c r="G910" s="273"/>
      <c r="H910" s="273"/>
      <c r="I910" s="273"/>
      <c r="J910" s="274"/>
      <c r="K910" s="234"/>
      <c r="L910" s="234"/>
      <c r="M910" s="234"/>
      <c r="N910" s="234"/>
      <c r="O910" s="234"/>
      <c r="P910" s="234"/>
      <c r="Q910" s="234"/>
      <c r="R910" s="234"/>
      <c r="S910" s="234"/>
      <c r="T910" s="234"/>
      <c r="U910" s="234"/>
      <c r="V910" s="234"/>
      <c r="W910" s="234"/>
      <c r="X910" s="234"/>
      <c r="Y910" s="234"/>
      <c r="Z910" s="234"/>
      <c r="AA910" s="234"/>
      <c r="AB910" s="234"/>
      <c r="AC910" s="234"/>
      <c r="AD910" s="234"/>
      <c r="AH910" s="181">
        <f t="shared" si="120"/>
        <v>0</v>
      </c>
      <c r="AI910">
        <f t="shared" si="115"/>
        <v>0</v>
      </c>
      <c r="AJ910">
        <f t="shared" si="116"/>
        <v>0</v>
      </c>
      <c r="AK910">
        <f t="shared" si="121"/>
        <v>0</v>
      </c>
      <c r="AL910">
        <f t="shared" si="122"/>
        <v>0</v>
      </c>
      <c r="AM910" s="181">
        <f t="shared" si="123"/>
        <v>0</v>
      </c>
      <c r="AN910">
        <f t="shared" si="117"/>
        <v>0</v>
      </c>
      <c r="AO910">
        <f t="shared" si="118"/>
        <v>0</v>
      </c>
      <c r="AP910">
        <f t="shared" si="124"/>
        <v>0</v>
      </c>
      <c r="AQ910">
        <f t="shared" si="125"/>
        <v>0</v>
      </c>
    </row>
    <row r="911" spans="1:43" ht="15">
      <c r="A911" s="65"/>
      <c r="B911" s="14"/>
      <c r="C911" s="18" t="s">
        <v>107</v>
      </c>
      <c r="D911" s="272" t="str">
        <f t="shared" si="119"/>
        <v/>
      </c>
      <c r="E911" s="273"/>
      <c r="F911" s="273"/>
      <c r="G911" s="273"/>
      <c r="H911" s="273"/>
      <c r="I911" s="273"/>
      <c r="J911" s="274"/>
      <c r="K911" s="234"/>
      <c r="L911" s="234"/>
      <c r="M911" s="234"/>
      <c r="N911" s="234"/>
      <c r="O911" s="234"/>
      <c r="P911" s="234"/>
      <c r="Q911" s="234"/>
      <c r="R911" s="234"/>
      <c r="S911" s="234"/>
      <c r="T911" s="234"/>
      <c r="U911" s="234"/>
      <c r="V911" s="234"/>
      <c r="W911" s="234"/>
      <c r="X911" s="234"/>
      <c r="Y911" s="234"/>
      <c r="Z911" s="234"/>
      <c r="AA911" s="234"/>
      <c r="AB911" s="234"/>
      <c r="AC911" s="234"/>
      <c r="AD911" s="234"/>
      <c r="AH911" s="181">
        <f t="shared" si="120"/>
        <v>0</v>
      </c>
      <c r="AI911">
        <f t="shared" si="115"/>
        <v>0</v>
      </c>
      <c r="AJ911">
        <f t="shared" si="116"/>
        <v>0</v>
      </c>
      <c r="AK911">
        <f t="shared" si="121"/>
        <v>0</v>
      </c>
      <c r="AL911">
        <f t="shared" si="122"/>
        <v>0</v>
      </c>
      <c r="AM911" s="181">
        <f t="shared" si="123"/>
        <v>0</v>
      </c>
      <c r="AN911">
        <f t="shared" si="117"/>
        <v>0</v>
      </c>
      <c r="AO911">
        <f t="shared" si="118"/>
        <v>0</v>
      </c>
      <c r="AP911">
        <f t="shared" si="124"/>
        <v>0</v>
      </c>
      <c r="AQ911">
        <f t="shared" si="125"/>
        <v>0</v>
      </c>
    </row>
    <row r="912" spans="1:43" ht="15">
      <c r="A912" s="65"/>
      <c r="B912" s="14"/>
      <c r="C912" s="18" t="s">
        <v>108</v>
      </c>
      <c r="D912" s="272" t="str">
        <f t="shared" si="119"/>
        <v/>
      </c>
      <c r="E912" s="273"/>
      <c r="F912" s="273"/>
      <c r="G912" s="273"/>
      <c r="H912" s="273"/>
      <c r="I912" s="273"/>
      <c r="J912" s="274"/>
      <c r="K912" s="234"/>
      <c r="L912" s="234"/>
      <c r="M912" s="234"/>
      <c r="N912" s="234"/>
      <c r="O912" s="234"/>
      <c r="P912" s="234"/>
      <c r="Q912" s="234"/>
      <c r="R912" s="234"/>
      <c r="S912" s="234"/>
      <c r="T912" s="234"/>
      <c r="U912" s="234"/>
      <c r="V912" s="234"/>
      <c r="W912" s="234"/>
      <c r="X912" s="234"/>
      <c r="Y912" s="234"/>
      <c r="Z912" s="234"/>
      <c r="AA912" s="234"/>
      <c r="AB912" s="234"/>
      <c r="AC912" s="234"/>
      <c r="AD912" s="234"/>
      <c r="AH912" s="181">
        <f t="shared" si="120"/>
        <v>0</v>
      </c>
      <c r="AI912">
        <f t="shared" si="115"/>
        <v>0</v>
      </c>
      <c r="AJ912">
        <f t="shared" si="116"/>
        <v>0</v>
      </c>
      <c r="AK912">
        <f t="shared" si="121"/>
        <v>0</v>
      </c>
      <c r="AL912">
        <f t="shared" si="122"/>
        <v>0</v>
      </c>
      <c r="AM912" s="181">
        <f t="shared" si="123"/>
        <v>0</v>
      </c>
      <c r="AN912">
        <f t="shared" si="117"/>
        <v>0</v>
      </c>
      <c r="AO912">
        <f t="shared" si="118"/>
        <v>0</v>
      </c>
      <c r="AP912">
        <f t="shared" si="124"/>
        <v>0</v>
      </c>
      <c r="AQ912">
        <f t="shared" si="125"/>
        <v>0</v>
      </c>
    </row>
    <row r="913" spans="1:43" ht="15">
      <c r="A913" s="65"/>
      <c r="B913" s="14"/>
      <c r="C913" s="18" t="s">
        <v>109</v>
      </c>
      <c r="D913" s="272" t="str">
        <f t="shared" si="119"/>
        <v/>
      </c>
      <c r="E913" s="273"/>
      <c r="F913" s="273"/>
      <c r="G913" s="273"/>
      <c r="H913" s="273"/>
      <c r="I913" s="273"/>
      <c r="J913" s="274"/>
      <c r="K913" s="234"/>
      <c r="L913" s="234"/>
      <c r="M913" s="234"/>
      <c r="N913" s="234"/>
      <c r="O913" s="234"/>
      <c r="P913" s="234"/>
      <c r="Q913" s="234"/>
      <c r="R913" s="234"/>
      <c r="S913" s="234"/>
      <c r="T913" s="234"/>
      <c r="U913" s="234"/>
      <c r="V913" s="234"/>
      <c r="W913" s="234"/>
      <c r="X913" s="234"/>
      <c r="Y913" s="234"/>
      <c r="Z913" s="234"/>
      <c r="AA913" s="234"/>
      <c r="AB913" s="234"/>
      <c r="AC913" s="234"/>
      <c r="AD913" s="234"/>
      <c r="AH913" s="181">
        <f t="shared" si="120"/>
        <v>0</v>
      </c>
      <c r="AI913">
        <f t="shared" si="115"/>
        <v>0</v>
      </c>
      <c r="AJ913">
        <f t="shared" si="116"/>
        <v>0</v>
      </c>
      <c r="AK913">
        <f t="shared" si="121"/>
        <v>0</v>
      </c>
      <c r="AL913">
        <f t="shared" si="122"/>
        <v>0</v>
      </c>
      <c r="AM913" s="181">
        <f t="shared" si="123"/>
        <v>0</v>
      </c>
      <c r="AN913">
        <f t="shared" si="117"/>
        <v>0</v>
      </c>
      <c r="AO913">
        <f t="shared" si="118"/>
        <v>0</v>
      </c>
      <c r="AP913">
        <f t="shared" si="124"/>
        <v>0</v>
      </c>
      <c r="AQ913">
        <f t="shared" si="125"/>
        <v>0</v>
      </c>
    </row>
    <row r="914" spans="1:43" ht="15">
      <c r="A914" s="65"/>
      <c r="B914" s="14"/>
      <c r="C914" s="18" t="s">
        <v>110</v>
      </c>
      <c r="D914" s="272" t="str">
        <f t="shared" si="119"/>
        <v/>
      </c>
      <c r="E914" s="273"/>
      <c r="F914" s="273"/>
      <c r="G914" s="273"/>
      <c r="H914" s="273"/>
      <c r="I914" s="273"/>
      <c r="J914" s="274"/>
      <c r="K914" s="234"/>
      <c r="L914" s="234"/>
      <c r="M914" s="234"/>
      <c r="N914" s="234"/>
      <c r="O914" s="234"/>
      <c r="P914" s="234"/>
      <c r="Q914" s="234"/>
      <c r="R914" s="234"/>
      <c r="S914" s="234"/>
      <c r="T914" s="234"/>
      <c r="U914" s="234"/>
      <c r="V914" s="234"/>
      <c r="W914" s="234"/>
      <c r="X914" s="234"/>
      <c r="Y914" s="234"/>
      <c r="Z914" s="234"/>
      <c r="AA914" s="234"/>
      <c r="AB914" s="234"/>
      <c r="AC914" s="234"/>
      <c r="AD914" s="234"/>
      <c r="AH914" s="181">
        <f t="shared" si="120"/>
        <v>0</v>
      </c>
      <c r="AI914">
        <f t="shared" si="115"/>
        <v>0</v>
      </c>
      <c r="AJ914">
        <f t="shared" si="116"/>
        <v>0</v>
      </c>
      <c r="AK914">
        <f t="shared" si="121"/>
        <v>0</v>
      </c>
      <c r="AL914">
        <f t="shared" si="122"/>
        <v>0</v>
      </c>
      <c r="AM914" s="181">
        <f t="shared" si="123"/>
        <v>0</v>
      </c>
      <c r="AN914">
        <f t="shared" si="117"/>
        <v>0</v>
      </c>
      <c r="AO914">
        <f t="shared" si="118"/>
        <v>0</v>
      </c>
      <c r="AP914">
        <f t="shared" si="124"/>
        <v>0</v>
      </c>
      <c r="AQ914">
        <f t="shared" si="125"/>
        <v>0</v>
      </c>
    </row>
    <row r="915" spans="1:43" ht="15">
      <c r="A915" s="65"/>
      <c r="B915" s="14"/>
      <c r="C915" s="18" t="s">
        <v>111</v>
      </c>
      <c r="D915" s="272" t="str">
        <f t="shared" si="119"/>
        <v/>
      </c>
      <c r="E915" s="273"/>
      <c r="F915" s="273"/>
      <c r="G915" s="273"/>
      <c r="H915" s="273"/>
      <c r="I915" s="273"/>
      <c r="J915" s="274"/>
      <c r="K915" s="234"/>
      <c r="L915" s="234"/>
      <c r="M915" s="234"/>
      <c r="N915" s="234"/>
      <c r="O915" s="234"/>
      <c r="P915" s="234"/>
      <c r="Q915" s="234"/>
      <c r="R915" s="234"/>
      <c r="S915" s="234"/>
      <c r="T915" s="234"/>
      <c r="U915" s="234"/>
      <c r="V915" s="234"/>
      <c r="W915" s="234"/>
      <c r="X915" s="234"/>
      <c r="Y915" s="234"/>
      <c r="Z915" s="234"/>
      <c r="AA915" s="234"/>
      <c r="AB915" s="234"/>
      <c r="AC915" s="234"/>
      <c r="AD915" s="234"/>
      <c r="AH915" s="181">
        <f t="shared" si="120"/>
        <v>0</v>
      </c>
      <c r="AI915">
        <f t="shared" si="115"/>
        <v>0</v>
      </c>
      <c r="AJ915">
        <f t="shared" si="116"/>
        <v>0</v>
      </c>
      <c r="AK915">
        <f t="shared" si="121"/>
        <v>0</v>
      </c>
      <c r="AL915">
        <f t="shared" si="122"/>
        <v>0</v>
      </c>
      <c r="AM915" s="181">
        <f t="shared" si="123"/>
        <v>0</v>
      </c>
      <c r="AN915">
        <f t="shared" si="117"/>
        <v>0</v>
      </c>
      <c r="AO915">
        <f t="shared" si="118"/>
        <v>0</v>
      </c>
      <c r="AP915">
        <f t="shared" si="124"/>
        <v>0</v>
      </c>
      <c r="AQ915">
        <f t="shared" si="125"/>
        <v>0</v>
      </c>
    </row>
    <row r="916" spans="1:43" ht="15">
      <c r="A916" s="65"/>
      <c r="B916" s="14"/>
      <c r="C916" s="18" t="s">
        <v>112</v>
      </c>
      <c r="D916" s="272" t="str">
        <f t="shared" si="119"/>
        <v/>
      </c>
      <c r="E916" s="273"/>
      <c r="F916" s="273"/>
      <c r="G916" s="273"/>
      <c r="H916" s="273"/>
      <c r="I916" s="273"/>
      <c r="J916" s="274"/>
      <c r="K916" s="234"/>
      <c r="L916" s="234"/>
      <c r="M916" s="234"/>
      <c r="N916" s="234"/>
      <c r="O916" s="234"/>
      <c r="P916" s="234"/>
      <c r="Q916" s="234"/>
      <c r="R916" s="234"/>
      <c r="S916" s="234"/>
      <c r="T916" s="234"/>
      <c r="U916" s="234"/>
      <c r="V916" s="234"/>
      <c r="W916" s="234"/>
      <c r="X916" s="234"/>
      <c r="Y916" s="234"/>
      <c r="Z916" s="234"/>
      <c r="AA916" s="234"/>
      <c r="AB916" s="234"/>
      <c r="AC916" s="234"/>
      <c r="AD916" s="234"/>
      <c r="AH916" s="181">
        <f t="shared" si="120"/>
        <v>0</v>
      </c>
      <c r="AI916">
        <f t="shared" si="115"/>
        <v>0</v>
      </c>
      <c r="AJ916">
        <f t="shared" si="116"/>
        <v>0</v>
      </c>
      <c r="AK916">
        <f t="shared" si="121"/>
        <v>0</v>
      </c>
      <c r="AL916">
        <f t="shared" si="122"/>
        <v>0</v>
      </c>
      <c r="AM916" s="181">
        <f t="shared" si="123"/>
        <v>0</v>
      </c>
      <c r="AN916">
        <f t="shared" si="117"/>
        <v>0</v>
      </c>
      <c r="AO916">
        <f t="shared" si="118"/>
        <v>0</v>
      </c>
      <c r="AP916">
        <f t="shared" si="124"/>
        <v>0</v>
      </c>
      <c r="AQ916">
        <f t="shared" si="125"/>
        <v>0</v>
      </c>
    </row>
    <row r="917" spans="1:43" ht="15">
      <c r="A917" s="65"/>
      <c r="B917" s="14"/>
      <c r="C917" s="18" t="s">
        <v>113</v>
      </c>
      <c r="D917" s="272" t="str">
        <f t="shared" si="119"/>
        <v/>
      </c>
      <c r="E917" s="273"/>
      <c r="F917" s="273"/>
      <c r="G917" s="273"/>
      <c r="H917" s="273"/>
      <c r="I917" s="273"/>
      <c r="J917" s="274"/>
      <c r="K917" s="234"/>
      <c r="L917" s="234"/>
      <c r="M917" s="234"/>
      <c r="N917" s="234"/>
      <c r="O917" s="234"/>
      <c r="P917" s="234"/>
      <c r="Q917" s="234"/>
      <c r="R917" s="234"/>
      <c r="S917" s="234"/>
      <c r="T917" s="234"/>
      <c r="U917" s="234"/>
      <c r="V917" s="234"/>
      <c r="W917" s="234"/>
      <c r="X917" s="234"/>
      <c r="Y917" s="234"/>
      <c r="Z917" s="234"/>
      <c r="AA917" s="234"/>
      <c r="AB917" s="234"/>
      <c r="AC917" s="234"/>
      <c r="AD917" s="234"/>
      <c r="AH917" s="181">
        <f t="shared" si="120"/>
        <v>0</v>
      </c>
      <c r="AI917">
        <f t="shared" si="115"/>
        <v>0</v>
      </c>
      <c r="AJ917">
        <f t="shared" si="116"/>
        <v>0</v>
      </c>
      <c r="AK917">
        <f t="shared" si="121"/>
        <v>0</v>
      </c>
      <c r="AL917">
        <f t="shared" si="122"/>
        <v>0</v>
      </c>
      <c r="AM917" s="181">
        <f t="shared" si="123"/>
        <v>0</v>
      </c>
      <c r="AN917">
        <f t="shared" si="117"/>
        <v>0</v>
      </c>
      <c r="AO917">
        <f t="shared" si="118"/>
        <v>0</v>
      </c>
      <c r="AP917">
        <f t="shared" si="124"/>
        <v>0</v>
      </c>
      <c r="AQ917">
        <f t="shared" si="125"/>
        <v>0</v>
      </c>
    </row>
    <row r="918" spans="1:43" ht="15">
      <c r="A918" s="65"/>
      <c r="B918" s="14"/>
      <c r="C918" s="18" t="s">
        <v>114</v>
      </c>
      <c r="D918" s="272" t="str">
        <f t="shared" si="119"/>
        <v/>
      </c>
      <c r="E918" s="273"/>
      <c r="F918" s="273"/>
      <c r="G918" s="273"/>
      <c r="H918" s="273"/>
      <c r="I918" s="273"/>
      <c r="J918" s="274"/>
      <c r="K918" s="234"/>
      <c r="L918" s="234"/>
      <c r="M918" s="234"/>
      <c r="N918" s="234"/>
      <c r="O918" s="234"/>
      <c r="P918" s="234"/>
      <c r="Q918" s="234"/>
      <c r="R918" s="234"/>
      <c r="S918" s="234"/>
      <c r="T918" s="234"/>
      <c r="U918" s="234"/>
      <c r="V918" s="234"/>
      <c r="W918" s="234"/>
      <c r="X918" s="234"/>
      <c r="Y918" s="234"/>
      <c r="Z918" s="234"/>
      <c r="AA918" s="234"/>
      <c r="AB918" s="234"/>
      <c r="AC918" s="234"/>
      <c r="AD918" s="234"/>
      <c r="AH918" s="181">
        <f t="shared" si="120"/>
        <v>0</v>
      </c>
      <c r="AI918">
        <f t="shared" si="115"/>
        <v>0</v>
      </c>
      <c r="AJ918">
        <f t="shared" si="116"/>
        <v>0</v>
      </c>
      <c r="AK918">
        <f t="shared" si="121"/>
        <v>0</v>
      </c>
      <c r="AL918">
        <f t="shared" si="122"/>
        <v>0</v>
      </c>
      <c r="AM918" s="181">
        <f t="shared" si="123"/>
        <v>0</v>
      </c>
      <c r="AN918">
        <f t="shared" si="117"/>
        <v>0</v>
      </c>
      <c r="AO918">
        <f t="shared" si="118"/>
        <v>0</v>
      </c>
      <c r="AP918">
        <f t="shared" si="124"/>
        <v>0</v>
      </c>
      <c r="AQ918">
        <f t="shared" si="125"/>
        <v>0</v>
      </c>
    </row>
    <row r="919" spans="1:43" ht="15">
      <c r="A919" s="65"/>
      <c r="B919" s="14"/>
      <c r="C919" s="18" t="s">
        <v>115</v>
      </c>
      <c r="D919" s="272" t="str">
        <f t="shared" ref="D919:D950" si="126">IF($D96="","",$D96)</f>
        <v/>
      </c>
      <c r="E919" s="273"/>
      <c r="F919" s="273"/>
      <c r="G919" s="273"/>
      <c r="H919" s="273"/>
      <c r="I919" s="273"/>
      <c r="J919" s="274"/>
      <c r="K919" s="234"/>
      <c r="L919" s="234"/>
      <c r="M919" s="234"/>
      <c r="N919" s="234"/>
      <c r="O919" s="234"/>
      <c r="P919" s="234"/>
      <c r="Q919" s="234"/>
      <c r="R919" s="234"/>
      <c r="S919" s="234"/>
      <c r="T919" s="234"/>
      <c r="U919" s="234"/>
      <c r="V919" s="234"/>
      <c r="W919" s="234"/>
      <c r="X919" s="234"/>
      <c r="Y919" s="234"/>
      <c r="Z919" s="234"/>
      <c r="AA919" s="234"/>
      <c r="AB919" s="234"/>
      <c r="AC919" s="234"/>
      <c r="AD919" s="234"/>
      <c r="AH919" s="181">
        <f t="shared" ref="AH919:AH950" si="127">S252</f>
        <v>0</v>
      </c>
      <c r="AI919">
        <f t="shared" si="115"/>
        <v>0</v>
      </c>
      <c r="AJ919">
        <f t="shared" si="116"/>
        <v>0</v>
      </c>
      <c r="AK919">
        <f t="shared" ref="AK919:AK950" si="128">IF(AND(Q919="x",COUNTBLANK(K919:T919)&lt;&gt;9),1,0)</f>
        <v>0</v>
      </c>
      <c r="AL919">
        <f t="shared" ref="AL919:AL950" si="129">IF(AND(S919="x",COUNTBLANK(K919:T919)&lt;&gt;9),1,0)</f>
        <v>0</v>
      </c>
      <c r="AM919" s="181">
        <f t="shared" ref="AM919:AM950" si="130">Y252</f>
        <v>0</v>
      </c>
      <c r="AN919">
        <f t="shared" si="117"/>
        <v>0</v>
      </c>
      <c r="AO919">
        <f t="shared" si="118"/>
        <v>0</v>
      </c>
      <c r="AP919">
        <f t="shared" ref="AP919:AP950" si="131">IF(AND(AA919="x",COUNTBLANK(U919:AD919)&lt;&gt;9),1,0)</f>
        <v>0</v>
      </c>
      <c r="AQ919">
        <f t="shared" ref="AQ919:AQ950" si="132">IF(AND(AC919="x",COUNTBLANK(U919:AD919)&lt;&gt;9),1,0)</f>
        <v>0</v>
      </c>
    </row>
    <row r="920" spans="1:43" ht="15">
      <c r="A920" s="65"/>
      <c r="B920" s="14"/>
      <c r="C920" s="18" t="s">
        <v>116</v>
      </c>
      <c r="D920" s="272" t="str">
        <f t="shared" si="126"/>
        <v/>
      </c>
      <c r="E920" s="273"/>
      <c r="F920" s="273"/>
      <c r="G920" s="273"/>
      <c r="H920" s="273"/>
      <c r="I920" s="273"/>
      <c r="J920" s="274"/>
      <c r="K920" s="234"/>
      <c r="L920" s="234"/>
      <c r="M920" s="234"/>
      <c r="N920" s="234"/>
      <c r="O920" s="234"/>
      <c r="P920" s="234"/>
      <c r="Q920" s="234"/>
      <c r="R920" s="234"/>
      <c r="S920" s="234"/>
      <c r="T920" s="234"/>
      <c r="U920" s="234"/>
      <c r="V920" s="234"/>
      <c r="W920" s="234"/>
      <c r="X920" s="234"/>
      <c r="Y920" s="234"/>
      <c r="Z920" s="234"/>
      <c r="AA920" s="234"/>
      <c r="AB920" s="234"/>
      <c r="AC920" s="234"/>
      <c r="AD920" s="234"/>
      <c r="AH920" s="181">
        <f t="shared" si="127"/>
        <v>0</v>
      </c>
      <c r="AI920">
        <f t="shared" ref="AI920:AI974" si="133">IF(OR(AND($AH$853=$AG$853),
AND(OR($D920="",AND($D920&lt;&gt;"",$AH920&lt;&gt;1)),COUNTBLANK($K920:$T920)=10),
AND($D920&lt;&gt;"",$AH920=1,OR(COUNTIF($K920:$T920,"x")=1,AND($O920="x",COUNTIF($K920:$N920,"x")&lt;=1)))),0,1)</f>
        <v>0</v>
      </c>
      <c r="AJ920">
        <f t="shared" ref="AJ920:AJ974" si="134">IF(OR(AND($AH$853=$AG$853),AND($D920="",COUNTBLANK(K920:T920)=10),AND($D920&lt;&gt;"",AH920=1,COUNTIF(K920:T920,"x")&gt;0),AND($D920&lt;&gt;"",OR(AH920=2,AH920=3,AH920=9),COUNTBLANK(K920:T920)=10)),0,1)</f>
        <v>0</v>
      </c>
      <c r="AK920">
        <f t="shared" si="128"/>
        <v>0</v>
      </c>
      <c r="AL920">
        <f t="shared" si="129"/>
        <v>0</v>
      </c>
      <c r="AM920" s="181">
        <f t="shared" si="130"/>
        <v>0</v>
      </c>
      <c r="AN920">
        <f t="shared" ref="AN920:AN974" si="135">IF(OR(AND($AH$853=$AG$853),
AND(OR($D920="",AND($D920&lt;&gt;"",$AM920&lt;&gt;1)),COUNTBLANK($U920:$AD920)=10),
AND($D920&lt;&gt;"",$AM920=1,OR(COUNTIF($U920:$AD920,"x")=1,AND($Y920="x",COUNTIF($U920:$X920,"x")&lt;=1)))),0,1)</f>
        <v>0</v>
      </c>
      <c r="AO920">
        <f t="shared" ref="AO920:AO974" si="136">IF(OR(AND($AH$853=$AG$853),AND($D920="",COUNTBLANK(U920:AD920)=10),AND($D920&lt;&gt;"",AM920=1,COUNTIF(U920:AD920,"x")&gt;0),AND($D920&lt;&gt;"",OR(AM920=2,AM920=3,AM920=9),COUNTBLANK(U920:AD920)=10)),0,1)</f>
        <v>0</v>
      </c>
      <c r="AP920">
        <f t="shared" si="131"/>
        <v>0</v>
      </c>
      <c r="AQ920">
        <f t="shared" si="132"/>
        <v>0</v>
      </c>
    </row>
    <row r="921" spans="1:43" ht="15">
      <c r="A921" s="65"/>
      <c r="B921" s="14"/>
      <c r="C921" s="18" t="s">
        <v>117</v>
      </c>
      <c r="D921" s="272" t="str">
        <f t="shared" si="126"/>
        <v/>
      </c>
      <c r="E921" s="273"/>
      <c r="F921" s="273"/>
      <c r="G921" s="273"/>
      <c r="H921" s="273"/>
      <c r="I921" s="273"/>
      <c r="J921" s="274"/>
      <c r="K921" s="234"/>
      <c r="L921" s="234"/>
      <c r="M921" s="234"/>
      <c r="N921" s="234"/>
      <c r="O921" s="234"/>
      <c r="P921" s="234"/>
      <c r="Q921" s="234"/>
      <c r="R921" s="234"/>
      <c r="S921" s="234"/>
      <c r="T921" s="234"/>
      <c r="U921" s="234"/>
      <c r="V921" s="234"/>
      <c r="W921" s="234"/>
      <c r="X921" s="234"/>
      <c r="Y921" s="234"/>
      <c r="Z921" s="234"/>
      <c r="AA921" s="234"/>
      <c r="AB921" s="234"/>
      <c r="AC921" s="234"/>
      <c r="AD921" s="234"/>
      <c r="AH921" s="181">
        <f t="shared" si="127"/>
        <v>0</v>
      </c>
      <c r="AI921">
        <f t="shared" si="133"/>
        <v>0</v>
      </c>
      <c r="AJ921">
        <f t="shared" si="134"/>
        <v>0</v>
      </c>
      <c r="AK921">
        <f t="shared" si="128"/>
        <v>0</v>
      </c>
      <c r="AL921">
        <f t="shared" si="129"/>
        <v>0</v>
      </c>
      <c r="AM921" s="181">
        <f t="shared" si="130"/>
        <v>0</v>
      </c>
      <c r="AN921">
        <f t="shared" si="135"/>
        <v>0</v>
      </c>
      <c r="AO921">
        <f t="shared" si="136"/>
        <v>0</v>
      </c>
      <c r="AP921">
        <f t="shared" si="131"/>
        <v>0</v>
      </c>
      <c r="AQ921">
        <f t="shared" si="132"/>
        <v>0</v>
      </c>
    </row>
    <row r="922" spans="1:43" ht="15">
      <c r="A922" s="65"/>
      <c r="B922" s="14"/>
      <c r="C922" s="18" t="s">
        <v>118</v>
      </c>
      <c r="D922" s="272" t="str">
        <f t="shared" si="126"/>
        <v/>
      </c>
      <c r="E922" s="273"/>
      <c r="F922" s="273"/>
      <c r="G922" s="273"/>
      <c r="H922" s="273"/>
      <c r="I922" s="273"/>
      <c r="J922" s="274"/>
      <c r="K922" s="234"/>
      <c r="L922" s="234"/>
      <c r="M922" s="234"/>
      <c r="N922" s="234"/>
      <c r="O922" s="234"/>
      <c r="P922" s="234"/>
      <c r="Q922" s="234"/>
      <c r="R922" s="234"/>
      <c r="S922" s="234"/>
      <c r="T922" s="234"/>
      <c r="U922" s="234"/>
      <c r="V922" s="234"/>
      <c r="W922" s="234"/>
      <c r="X922" s="234"/>
      <c r="Y922" s="234"/>
      <c r="Z922" s="234"/>
      <c r="AA922" s="234"/>
      <c r="AB922" s="234"/>
      <c r="AC922" s="234"/>
      <c r="AD922" s="234"/>
      <c r="AH922" s="181">
        <f t="shared" si="127"/>
        <v>0</v>
      </c>
      <c r="AI922">
        <f t="shared" si="133"/>
        <v>0</v>
      </c>
      <c r="AJ922">
        <f t="shared" si="134"/>
        <v>0</v>
      </c>
      <c r="AK922">
        <f t="shared" si="128"/>
        <v>0</v>
      </c>
      <c r="AL922">
        <f t="shared" si="129"/>
        <v>0</v>
      </c>
      <c r="AM922" s="181">
        <f t="shared" si="130"/>
        <v>0</v>
      </c>
      <c r="AN922">
        <f t="shared" si="135"/>
        <v>0</v>
      </c>
      <c r="AO922">
        <f t="shared" si="136"/>
        <v>0</v>
      </c>
      <c r="AP922">
        <f t="shared" si="131"/>
        <v>0</v>
      </c>
      <c r="AQ922">
        <f t="shared" si="132"/>
        <v>0</v>
      </c>
    </row>
    <row r="923" spans="1:43" ht="15">
      <c r="A923" s="65"/>
      <c r="B923" s="14"/>
      <c r="C923" s="18" t="s">
        <v>119</v>
      </c>
      <c r="D923" s="272" t="str">
        <f t="shared" si="126"/>
        <v/>
      </c>
      <c r="E923" s="273"/>
      <c r="F923" s="273"/>
      <c r="G923" s="273"/>
      <c r="H923" s="273"/>
      <c r="I923" s="273"/>
      <c r="J923" s="274"/>
      <c r="K923" s="234"/>
      <c r="L923" s="234"/>
      <c r="M923" s="234"/>
      <c r="N923" s="234"/>
      <c r="O923" s="234"/>
      <c r="P923" s="234"/>
      <c r="Q923" s="234"/>
      <c r="R923" s="234"/>
      <c r="S923" s="234"/>
      <c r="T923" s="234"/>
      <c r="U923" s="234"/>
      <c r="V923" s="234"/>
      <c r="W923" s="234"/>
      <c r="X923" s="234"/>
      <c r="Y923" s="234"/>
      <c r="Z923" s="234"/>
      <c r="AA923" s="234"/>
      <c r="AB923" s="234"/>
      <c r="AC923" s="234"/>
      <c r="AD923" s="234"/>
      <c r="AH923" s="181">
        <f t="shared" si="127"/>
        <v>0</v>
      </c>
      <c r="AI923">
        <f t="shared" si="133"/>
        <v>0</v>
      </c>
      <c r="AJ923">
        <f t="shared" si="134"/>
        <v>0</v>
      </c>
      <c r="AK923">
        <f t="shared" si="128"/>
        <v>0</v>
      </c>
      <c r="AL923">
        <f t="shared" si="129"/>
        <v>0</v>
      </c>
      <c r="AM923" s="181">
        <f t="shared" si="130"/>
        <v>0</v>
      </c>
      <c r="AN923">
        <f t="shared" si="135"/>
        <v>0</v>
      </c>
      <c r="AO923">
        <f t="shared" si="136"/>
        <v>0</v>
      </c>
      <c r="AP923">
        <f t="shared" si="131"/>
        <v>0</v>
      </c>
      <c r="AQ923">
        <f t="shared" si="132"/>
        <v>0</v>
      </c>
    </row>
    <row r="924" spans="1:43" ht="15">
      <c r="A924" s="65"/>
      <c r="B924" s="14"/>
      <c r="C924" s="18" t="s">
        <v>120</v>
      </c>
      <c r="D924" s="272" t="str">
        <f t="shared" si="126"/>
        <v/>
      </c>
      <c r="E924" s="273"/>
      <c r="F924" s="273"/>
      <c r="G924" s="273"/>
      <c r="H924" s="273"/>
      <c r="I924" s="273"/>
      <c r="J924" s="274"/>
      <c r="K924" s="234"/>
      <c r="L924" s="234"/>
      <c r="M924" s="234"/>
      <c r="N924" s="234"/>
      <c r="O924" s="234"/>
      <c r="P924" s="234"/>
      <c r="Q924" s="234"/>
      <c r="R924" s="234"/>
      <c r="S924" s="234"/>
      <c r="T924" s="234"/>
      <c r="U924" s="234"/>
      <c r="V924" s="234"/>
      <c r="W924" s="234"/>
      <c r="X924" s="234"/>
      <c r="Y924" s="234"/>
      <c r="Z924" s="234"/>
      <c r="AA924" s="234"/>
      <c r="AB924" s="234"/>
      <c r="AC924" s="234"/>
      <c r="AD924" s="234"/>
      <c r="AH924" s="181">
        <f t="shared" si="127"/>
        <v>0</v>
      </c>
      <c r="AI924">
        <f t="shared" si="133"/>
        <v>0</v>
      </c>
      <c r="AJ924">
        <f t="shared" si="134"/>
        <v>0</v>
      </c>
      <c r="AK924">
        <f t="shared" si="128"/>
        <v>0</v>
      </c>
      <c r="AL924">
        <f t="shared" si="129"/>
        <v>0</v>
      </c>
      <c r="AM924" s="181">
        <f t="shared" si="130"/>
        <v>0</v>
      </c>
      <c r="AN924">
        <f t="shared" si="135"/>
        <v>0</v>
      </c>
      <c r="AO924">
        <f t="shared" si="136"/>
        <v>0</v>
      </c>
      <c r="AP924">
        <f t="shared" si="131"/>
        <v>0</v>
      </c>
      <c r="AQ924">
        <f t="shared" si="132"/>
        <v>0</v>
      </c>
    </row>
    <row r="925" spans="1:43" ht="15">
      <c r="A925" s="65"/>
      <c r="B925" s="14"/>
      <c r="C925" s="18" t="s">
        <v>121</v>
      </c>
      <c r="D925" s="272" t="str">
        <f t="shared" si="126"/>
        <v/>
      </c>
      <c r="E925" s="273"/>
      <c r="F925" s="273"/>
      <c r="G925" s="273"/>
      <c r="H925" s="273"/>
      <c r="I925" s="273"/>
      <c r="J925" s="274"/>
      <c r="K925" s="234"/>
      <c r="L925" s="234"/>
      <c r="M925" s="234"/>
      <c r="N925" s="234"/>
      <c r="O925" s="234"/>
      <c r="P925" s="234"/>
      <c r="Q925" s="234"/>
      <c r="R925" s="234"/>
      <c r="S925" s="234"/>
      <c r="T925" s="234"/>
      <c r="U925" s="234"/>
      <c r="V925" s="234"/>
      <c r="W925" s="234"/>
      <c r="X925" s="234"/>
      <c r="Y925" s="234"/>
      <c r="Z925" s="234"/>
      <c r="AA925" s="234"/>
      <c r="AB925" s="234"/>
      <c r="AC925" s="234"/>
      <c r="AD925" s="234"/>
      <c r="AH925" s="181">
        <f t="shared" si="127"/>
        <v>0</v>
      </c>
      <c r="AI925">
        <f t="shared" si="133"/>
        <v>0</v>
      </c>
      <c r="AJ925">
        <f t="shared" si="134"/>
        <v>0</v>
      </c>
      <c r="AK925">
        <f t="shared" si="128"/>
        <v>0</v>
      </c>
      <c r="AL925">
        <f t="shared" si="129"/>
        <v>0</v>
      </c>
      <c r="AM925" s="181">
        <f t="shared" si="130"/>
        <v>0</v>
      </c>
      <c r="AN925">
        <f t="shared" si="135"/>
        <v>0</v>
      </c>
      <c r="AO925">
        <f t="shared" si="136"/>
        <v>0</v>
      </c>
      <c r="AP925">
        <f t="shared" si="131"/>
        <v>0</v>
      </c>
      <c r="AQ925">
        <f t="shared" si="132"/>
        <v>0</v>
      </c>
    </row>
    <row r="926" spans="1:43" ht="15">
      <c r="A926" s="65"/>
      <c r="B926" s="14"/>
      <c r="C926" s="18" t="s">
        <v>122</v>
      </c>
      <c r="D926" s="272" t="str">
        <f t="shared" si="126"/>
        <v/>
      </c>
      <c r="E926" s="273"/>
      <c r="F926" s="273"/>
      <c r="G926" s="273"/>
      <c r="H926" s="273"/>
      <c r="I926" s="273"/>
      <c r="J926" s="274"/>
      <c r="K926" s="234"/>
      <c r="L926" s="234"/>
      <c r="M926" s="234"/>
      <c r="N926" s="234"/>
      <c r="O926" s="234"/>
      <c r="P926" s="234"/>
      <c r="Q926" s="234"/>
      <c r="R926" s="234"/>
      <c r="S926" s="234"/>
      <c r="T926" s="234"/>
      <c r="U926" s="234"/>
      <c r="V926" s="234"/>
      <c r="W926" s="234"/>
      <c r="X926" s="234"/>
      <c r="Y926" s="234"/>
      <c r="Z926" s="234"/>
      <c r="AA926" s="234"/>
      <c r="AB926" s="234"/>
      <c r="AC926" s="234"/>
      <c r="AD926" s="234"/>
      <c r="AH926" s="181">
        <f t="shared" si="127"/>
        <v>0</v>
      </c>
      <c r="AI926">
        <f t="shared" si="133"/>
        <v>0</v>
      </c>
      <c r="AJ926">
        <f t="shared" si="134"/>
        <v>0</v>
      </c>
      <c r="AK926">
        <f t="shared" si="128"/>
        <v>0</v>
      </c>
      <c r="AL926">
        <f t="shared" si="129"/>
        <v>0</v>
      </c>
      <c r="AM926" s="181">
        <f t="shared" si="130"/>
        <v>0</v>
      </c>
      <c r="AN926">
        <f t="shared" si="135"/>
        <v>0</v>
      </c>
      <c r="AO926">
        <f t="shared" si="136"/>
        <v>0</v>
      </c>
      <c r="AP926">
        <f t="shared" si="131"/>
        <v>0</v>
      </c>
      <c r="AQ926">
        <f t="shared" si="132"/>
        <v>0</v>
      </c>
    </row>
    <row r="927" spans="1:43" ht="15">
      <c r="A927" s="65"/>
      <c r="B927" s="14"/>
      <c r="C927" s="18" t="s">
        <v>123</v>
      </c>
      <c r="D927" s="272" t="str">
        <f t="shared" si="126"/>
        <v/>
      </c>
      <c r="E927" s="273"/>
      <c r="F927" s="273"/>
      <c r="G927" s="273"/>
      <c r="H927" s="273"/>
      <c r="I927" s="273"/>
      <c r="J927" s="274"/>
      <c r="K927" s="234"/>
      <c r="L927" s="234"/>
      <c r="M927" s="234"/>
      <c r="N927" s="234"/>
      <c r="O927" s="234"/>
      <c r="P927" s="234"/>
      <c r="Q927" s="234"/>
      <c r="R927" s="234"/>
      <c r="S927" s="234"/>
      <c r="T927" s="234"/>
      <c r="U927" s="234"/>
      <c r="V927" s="234"/>
      <c r="W927" s="234"/>
      <c r="X927" s="234"/>
      <c r="Y927" s="234"/>
      <c r="Z927" s="234"/>
      <c r="AA927" s="234"/>
      <c r="AB927" s="234"/>
      <c r="AC927" s="234"/>
      <c r="AD927" s="234"/>
      <c r="AH927" s="181">
        <f t="shared" si="127"/>
        <v>0</v>
      </c>
      <c r="AI927">
        <f t="shared" si="133"/>
        <v>0</v>
      </c>
      <c r="AJ927">
        <f t="shared" si="134"/>
        <v>0</v>
      </c>
      <c r="AK927">
        <f t="shared" si="128"/>
        <v>0</v>
      </c>
      <c r="AL927">
        <f t="shared" si="129"/>
        <v>0</v>
      </c>
      <c r="AM927" s="181">
        <f t="shared" si="130"/>
        <v>0</v>
      </c>
      <c r="AN927">
        <f t="shared" si="135"/>
        <v>0</v>
      </c>
      <c r="AO927">
        <f t="shared" si="136"/>
        <v>0</v>
      </c>
      <c r="AP927">
        <f t="shared" si="131"/>
        <v>0</v>
      </c>
      <c r="AQ927">
        <f t="shared" si="132"/>
        <v>0</v>
      </c>
    </row>
    <row r="928" spans="1:43" ht="15">
      <c r="A928" s="65"/>
      <c r="B928" s="14"/>
      <c r="C928" s="18" t="s">
        <v>124</v>
      </c>
      <c r="D928" s="272" t="str">
        <f t="shared" si="126"/>
        <v/>
      </c>
      <c r="E928" s="273"/>
      <c r="F928" s="273"/>
      <c r="G928" s="273"/>
      <c r="H928" s="273"/>
      <c r="I928" s="273"/>
      <c r="J928" s="274"/>
      <c r="K928" s="234"/>
      <c r="L928" s="234"/>
      <c r="M928" s="234"/>
      <c r="N928" s="234"/>
      <c r="O928" s="234"/>
      <c r="P928" s="234"/>
      <c r="Q928" s="234"/>
      <c r="R928" s="234"/>
      <c r="S928" s="234"/>
      <c r="T928" s="234"/>
      <c r="U928" s="234"/>
      <c r="V928" s="234"/>
      <c r="W928" s="234"/>
      <c r="X928" s="234"/>
      <c r="Y928" s="234"/>
      <c r="Z928" s="234"/>
      <c r="AA928" s="234"/>
      <c r="AB928" s="234"/>
      <c r="AC928" s="234"/>
      <c r="AD928" s="234"/>
      <c r="AH928" s="181">
        <f t="shared" si="127"/>
        <v>0</v>
      </c>
      <c r="AI928">
        <f t="shared" si="133"/>
        <v>0</v>
      </c>
      <c r="AJ928">
        <f t="shared" si="134"/>
        <v>0</v>
      </c>
      <c r="AK928">
        <f t="shared" si="128"/>
        <v>0</v>
      </c>
      <c r="AL928">
        <f t="shared" si="129"/>
        <v>0</v>
      </c>
      <c r="AM928" s="181">
        <f t="shared" si="130"/>
        <v>0</v>
      </c>
      <c r="AN928">
        <f t="shared" si="135"/>
        <v>0</v>
      </c>
      <c r="AO928">
        <f t="shared" si="136"/>
        <v>0</v>
      </c>
      <c r="AP928">
        <f t="shared" si="131"/>
        <v>0</v>
      </c>
      <c r="AQ928">
        <f t="shared" si="132"/>
        <v>0</v>
      </c>
    </row>
    <row r="929" spans="1:43" ht="15">
      <c r="A929" s="65"/>
      <c r="B929" s="14"/>
      <c r="C929" s="18" t="s">
        <v>125</v>
      </c>
      <c r="D929" s="272" t="str">
        <f t="shared" si="126"/>
        <v/>
      </c>
      <c r="E929" s="273"/>
      <c r="F929" s="273"/>
      <c r="G929" s="273"/>
      <c r="H929" s="273"/>
      <c r="I929" s="273"/>
      <c r="J929" s="274"/>
      <c r="K929" s="234"/>
      <c r="L929" s="234"/>
      <c r="M929" s="234"/>
      <c r="N929" s="234"/>
      <c r="O929" s="234"/>
      <c r="P929" s="234"/>
      <c r="Q929" s="234"/>
      <c r="R929" s="234"/>
      <c r="S929" s="234"/>
      <c r="T929" s="234"/>
      <c r="U929" s="234"/>
      <c r="V929" s="234"/>
      <c r="W929" s="234"/>
      <c r="X929" s="234"/>
      <c r="Y929" s="234"/>
      <c r="Z929" s="234"/>
      <c r="AA929" s="234"/>
      <c r="AB929" s="234"/>
      <c r="AC929" s="234"/>
      <c r="AD929" s="234"/>
      <c r="AH929" s="181">
        <f t="shared" si="127"/>
        <v>0</v>
      </c>
      <c r="AI929">
        <f t="shared" si="133"/>
        <v>0</v>
      </c>
      <c r="AJ929">
        <f t="shared" si="134"/>
        <v>0</v>
      </c>
      <c r="AK929">
        <f t="shared" si="128"/>
        <v>0</v>
      </c>
      <c r="AL929">
        <f t="shared" si="129"/>
        <v>0</v>
      </c>
      <c r="AM929" s="181">
        <f t="shared" si="130"/>
        <v>0</v>
      </c>
      <c r="AN929">
        <f t="shared" si="135"/>
        <v>0</v>
      </c>
      <c r="AO929">
        <f t="shared" si="136"/>
        <v>0</v>
      </c>
      <c r="AP929">
        <f t="shared" si="131"/>
        <v>0</v>
      </c>
      <c r="AQ929">
        <f t="shared" si="132"/>
        <v>0</v>
      </c>
    </row>
    <row r="930" spans="1:43" ht="15">
      <c r="A930" s="65"/>
      <c r="B930" s="14"/>
      <c r="C930" s="18" t="s">
        <v>126</v>
      </c>
      <c r="D930" s="272" t="str">
        <f t="shared" si="126"/>
        <v/>
      </c>
      <c r="E930" s="273"/>
      <c r="F930" s="273"/>
      <c r="G930" s="273"/>
      <c r="H930" s="273"/>
      <c r="I930" s="273"/>
      <c r="J930" s="274"/>
      <c r="K930" s="234"/>
      <c r="L930" s="234"/>
      <c r="M930" s="234"/>
      <c r="N930" s="234"/>
      <c r="O930" s="234"/>
      <c r="P930" s="234"/>
      <c r="Q930" s="234"/>
      <c r="R930" s="234"/>
      <c r="S930" s="234"/>
      <c r="T930" s="234"/>
      <c r="U930" s="234"/>
      <c r="V930" s="234"/>
      <c r="W930" s="234"/>
      <c r="X930" s="234"/>
      <c r="Y930" s="234"/>
      <c r="Z930" s="234"/>
      <c r="AA930" s="234"/>
      <c r="AB930" s="234"/>
      <c r="AC930" s="234"/>
      <c r="AD930" s="234"/>
      <c r="AH930" s="181">
        <f t="shared" si="127"/>
        <v>0</v>
      </c>
      <c r="AI930">
        <f t="shared" si="133"/>
        <v>0</v>
      </c>
      <c r="AJ930">
        <f t="shared" si="134"/>
        <v>0</v>
      </c>
      <c r="AK930">
        <f t="shared" si="128"/>
        <v>0</v>
      </c>
      <c r="AL930">
        <f t="shared" si="129"/>
        <v>0</v>
      </c>
      <c r="AM930" s="181">
        <f t="shared" si="130"/>
        <v>0</v>
      </c>
      <c r="AN930">
        <f t="shared" si="135"/>
        <v>0</v>
      </c>
      <c r="AO930">
        <f t="shared" si="136"/>
        <v>0</v>
      </c>
      <c r="AP930">
        <f t="shared" si="131"/>
        <v>0</v>
      </c>
      <c r="AQ930">
        <f t="shared" si="132"/>
        <v>0</v>
      </c>
    </row>
    <row r="931" spans="1:43" ht="15">
      <c r="A931" s="65"/>
      <c r="B931" s="14"/>
      <c r="C931" s="18" t="s">
        <v>127</v>
      </c>
      <c r="D931" s="272" t="str">
        <f t="shared" si="126"/>
        <v/>
      </c>
      <c r="E931" s="273"/>
      <c r="F931" s="273"/>
      <c r="G931" s="273"/>
      <c r="H931" s="273"/>
      <c r="I931" s="273"/>
      <c r="J931" s="274"/>
      <c r="K931" s="234"/>
      <c r="L931" s="234"/>
      <c r="M931" s="234"/>
      <c r="N931" s="234"/>
      <c r="O931" s="234"/>
      <c r="P931" s="234"/>
      <c r="Q931" s="234"/>
      <c r="R931" s="234"/>
      <c r="S931" s="234"/>
      <c r="T931" s="234"/>
      <c r="U931" s="234"/>
      <c r="V931" s="234"/>
      <c r="W931" s="234"/>
      <c r="X931" s="234"/>
      <c r="Y931" s="234"/>
      <c r="Z931" s="234"/>
      <c r="AA931" s="234"/>
      <c r="AB931" s="234"/>
      <c r="AC931" s="234"/>
      <c r="AD931" s="234"/>
      <c r="AH931" s="181">
        <f t="shared" si="127"/>
        <v>0</v>
      </c>
      <c r="AI931">
        <f t="shared" si="133"/>
        <v>0</v>
      </c>
      <c r="AJ931">
        <f t="shared" si="134"/>
        <v>0</v>
      </c>
      <c r="AK931">
        <f t="shared" si="128"/>
        <v>0</v>
      </c>
      <c r="AL931">
        <f t="shared" si="129"/>
        <v>0</v>
      </c>
      <c r="AM931" s="181">
        <f t="shared" si="130"/>
        <v>0</v>
      </c>
      <c r="AN931">
        <f t="shared" si="135"/>
        <v>0</v>
      </c>
      <c r="AO931">
        <f t="shared" si="136"/>
        <v>0</v>
      </c>
      <c r="AP931">
        <f t="shared" si="131"/>
        <v>0</v>
      </c>
      <c r="AQ931">
        <f t="shared" si="132"/>
        <v>0</v>
      </c>
    </row>
    <row r="932" spans="1:43" ht="15">
      <c r="A932" s="65"/>
      <c r="B932" s="14"/>
      <c r="C932" s="18" t="s">
        <v>128</v>
      </c>
      <c r="D932" s="272" t="str">
        <f t="shared" si="126"/>
        <v/>
      </c>
      <c r="E932" s="273"/>
      <c r="F932" s="273"/>
      <c r="G932" s="273"/>
      <c r="H932" s="273"/>
      <c r="I932" s="273"/>
      <c r="J932" s="274"/>
      <c r="K932" s="234"/>
      <c r="L932" s="234"/>
      <c r="M932" s="234"/>
      <c r="N932" s="234"/>
      <c r="O932" s="234"/>
      <c r="P932" s="234"/>
      <c r="Q932" s="234"/>
      <c r="R932" s="234"/>
      <c r="S932" s="234"/>
      <c r="T932" s="234"/>
      <c r="U932" s="234"/>
      <c r="V932" s="234"/>
      <c r="W932" s="234"/>
      <c r="X932" s="234"/>
      <c r="Y932" s="234"/>
      <c r="Z932" s="234"/>
      <c r="AA932" s="234"/>
      <c r="AB932" s="234"/>
      <c r="AC932" s="234"/>
      <c r="AD932" s="234"/>
      <c r="AH932" s="181">
        <f t="shared" si="127"/>
        <v>0</v>
      </c>
      <c r="AI932">
        <f t="shared" si="133"/>
        <v>0</v>
      </c>
      <c r="AJ932">
        <f t="shared" si="134"/>
        <v>0</v>
      </c>
      <c r="AK932">
        <f t="shared" si="128"/>
        <v>0</v>
      </c>
      <c r="AL932">
        <f t="shared" si="129"/>
        <v>0</v>
      </c>
      <c r="AM932" s="181">
        <f t="shared" si="130"/>
        <v>0</v>
      </c>
      <c r="AN932">
        <f t="shared" si="135"/>
        <v>0</v>
      </c>
      <c r="AO932">
        <f t="shared" si="136"/>
        <v>0</v>
      </c>
      <c r="AP932">
        <f t="shared" si="131"/>
        <v>0</v>
      </c>
      <c r="AQ932">
        <f t="shared" si="132"/>
        <v>0</v>
      </c>
    </row>
    <row r="933" spans="1:43" ht="15">
      <c r="A933" s="65"/>
      <c r="B933" s="14"/>
      <c r="C933" s="18" t="s">
        <v>129</v>
      </c>
      <c r="D933" s="272" t="str">
        <f t="shared" si="126"/>
        <v/>
      </c>
      <c r="E933" s="273"/>
      <c r="F933" s="273"/>
      <c r="G933" s="273"/>
      <c r="H933" s="273"/>
      <c r="I933" s="273"/>
      <c r="J933" s="274"/>
      <c r="K933" s="234"/>
      <c r="L933" s="234"/>
      <c r="M933" s="234"/>
      <c r="N933" s="234"/>
      <c r="O933" s="234"/>
      <c r="P933" s="234"/>
      <c r="Q933" s="234"/>
      <c r="R933" s="234"/>
      <c r="S933" s="234"/>
      <c r="T933" s="234"/>
      <c r="U933" s="234"/>
      <c r="V933" s="234"/>
      <c r="W933" s="234"/>
      <c r="X933" s="234"/>
      <c r="Y933" s="234"/>
      <c r="Z933" s="234"/>
      <c r="AA933" s="234"/>
      <c r="AB933" s="234"/>
      <c r="AC933" s="234"/>
      <c r="AD933" s="234"/>
      <c r="AH933" s="181">
        <f t="shared" si="127"/>
        <v>0</v>
      </c>
      <c r="AI933">
        <f t="shared" si="133"/>
        <v>0</v>
      </c>
      <c r="AJ933">
        <f t="shared" si="134"/>
        <v>0</v>
      </c>
      <c r="AK933">
        <f t="shared" si="128"/>
        <v>0</v>
      </c>
      <c r="AL933">
        <f t="shared" si="129"/>
        <v>0</v>
      </c>
      <c r="AM933" s="181">
        <f t="shared" si="130"/>
        <v>0</v>
      </c>
      <c r="AN933">
        <f t="shared" si="135"/>
        <v>0</v>
      </c>
      <c r="AO933">
        <f t="shared" si="136"/>
        <v>0</v>
      </c>
      <c r="AP933">
        <f t="shared" si="131"/>
        <v>0</v>
      </c>
      <c r="AQ933">
        <f t="shared" si="132"/>
        <v>0</v>
      </c>
    </row>
    <row r="934" spans="1:43" ht="15">
      <c r="A934" s="65"/>
      <c r="B934" s="14"/>
      <c r="C934" s="18" t="s">
        <v>130</v>
      </c>
      <c r="D934" s="272" t="str">
        <f t="shared" si="126"/>
        <v/>
      </c>
      <c r="E934" s="273"/>
      <c r="F934" s="273"/>
      <c r="G934" s="273"/>
      <c r="H934" s="273"/>
      <c r="I934" s="273"/>
      <c r="J934" s="274"/>
      <c r="K934" s="234"/>
      <c r="L934" s="234"/>
      <c r="M934" s="234"/>
      <c r="N934" s="234"/>
      <c r="O934" s="234"/>
      <c r="P934" s="234"/>
      <c r="Q934" s="234"/>
      <c r="R934" s="234"/>
      <c r="S934" s="234"/>
      <c r="T934" s="234"/>
      <c r="U934" s="234"/>
      <c r="V934" s="234"/>
      <c r="W934" s="234"/>
      <c r="X934" s="234"/>
      <c r="Y934" s="234"/>
      <c r="Z934" s="234"/>
      <c r="AA934" s="234"/>
      <c r="AB934" s="234"/>
      <c r="AC934" s="234"/>
      <c r="AD934" s="234"/>
      <c r="AH934" s="181">
        <f t="shared" si="127"/>
        <v>0</v>
      </c>
      <c r="AI934">
        <f t="shared" si="133"/>
        <v>0</v>
      </c>
      <c r="AJ934">
        <f t="shared" si="134"/>
        <v>0</v>
      </c>
      <c r="AK934">
        <f t="shared" si="128"/>
        <v>0</v>
      </c>
      <c r="AL934">
        <f t="shared" si="129"/>
        <v>0</v>
      </c>
      <c r="AM934" s="181">
        <f t="shared" si="130"/>
        <v>0</v>
      </c>
      <c r="AN934">
        <f t="shared" si="135"/>
        <v>0</v>
      </c>
      <c r="AO934">
        <f t="shared" si="136"/>
        <v>0</v>
      </c>
      <c r="AP934">
        <f t="shared" si="131"/>
        <v>0</v>
      </c>
      <c r="AQ934">
        <f t="shared" si="132"/>
        <v>0</v>
      </c>
    </row>
    <row r="935" spans="1:43" ht="15">
      <c r="A935" s="65"/>
      <c r="B935" s="14"/>
      <c r="C935" s="18" t="s">
        <v>131</v>
      </c>
      <c r="D935" s="272" t="str">
        <f t="shared" si="126"/>
        <v/>
      </c>
      <c r="E935" s="273"/>
      <c r="F935" s="273"/>
      <c r="G935" s="273"/>
      <c r="H935" s="273"/>
      <c r="I935" s="273"/>
      <c r="J935" s="274"/>
      <c r="K935" s="234"/>
      <c r="L935" s="234"/>
      <c r="M935" s="234"/>
      <c r="N935" s="234"/>
      <c r="O935" s="234"/>
      <c r="P935" s="234"/>
      <c r="Q935" s="234"/>
      <c r="R935" s="234"/>
      <c r="S935" s="234"/>
      <c r="T935" s="234"/>
      <c r="U935" s="234"/>
      <c r="V935" s="234"/>
      <c r="W935" s="234"/>
      <c r="X935" s="234"/>
      <c r="Y935" s="234"/>
      <c r="Z935" s="234"/>
      <c r="AA935" s="234"/>
      <c r="AB935" s="234"/>
      <c r="AC935" s="234"/>
      <c r="AD935" s="234"/>
      <c r="AH935" s="181">
        <f t="shared" si="127"/>
        <v>0</v>
      </c>
      <c r="AI935">
        <f t="shared" si="133"/>
        <v>0</v>
      </c>
      <c r="AJ935">
        <f t="shared" si="134"/>
        <v>0</v>
      </c>
      <c r="AK935">
        <f t="shared" si="128"/>
        <v>0</v>
      </c>
      <c r="AL935">
        <f t="shared" si="129"/>
        <v>0</v>
      </c>
      <c r="AM935" s="181">
        <f t="shared" si="130"/>
        <v>0</v>
      </c>
      <c r="AN935">
        <f t="shared" si="135"/>
        <v>0</v>
      </c>
      <c r="AO935">
        <f t="shared" si="136"/>
        <v>0</v>
      </c>
      <c r="AP935">
        <f t="shared" si="131"/>
        <v>0</v>
      </c>
      <c r="AQ935">
        <f t="shared" si="132"/>
        <v>0</v>
      </c>
    </row>
    <row r="936" spans="1:43" ht="15">
      <c r="A936" s="65"/>
      <c r="B936" s="14"/>
      <c r="C936" s="18" t="s">
        <v>132</v>
      </c>
      <c r="D936" s="272" t="str">
        <f t="shared" si="126"/>
        <v/>
      </c>
      <c r="E936" s="273"/>
      <c r="F936" s="273"/>
      <c r="G936" s="273"/>
      <c r="H936" s="273"/>
      <c r="I936" s="273"/>
      <c r="J936" s="274"/>
      <c r="K936" s="234"/>
      <c r="L936" s="234"/>
      <c r="M936" s="234"/>
      <c r="N936" s="234"/>
      <c r="O936" s="234"/>
      <c r="P936" s="234"/>
      <c r="Q936" s="234"/>
      <c r="R936" s="234"/>
      <c r="S936" s="234"/>
      <c r="T936" s="234"/>
      <c r="U936" s="234"/>
      <c r="V936" s="234"/>
      <c r="W936" s="234"/>
      <c r="X936" s="234"/>
      <c r="Y936" s="234"/>
      <c r="Z936" s="234"/>
      <c r="AA936" s="234"/>
      <c r="AB936" s="234"/>
      <c r="AC936" s="234"/>
      <c r="AD936" s="234"/>
      <c r="AH936" s="181">
        <f t="shared" si="127"/>
        <v>0</v>
      </c>
      <c r="AI936">
        <f t="shared" si="133"/>
        <v>0</v>
      </c>
      <c r="AJ936">
        <f t="shared" si="134"/>
        <v>0</v>
      </c>
      <c r="AK936">
        <f t="shared" si="128"/>
        <v>0</v>
      </c>
      <c r="AL936">
        <f t="shared" si="129"/>
        <v>0</v>
      </c>
      <c r="AM936" s="181">
        <f t="shared" si="130"/>
        <v>0</v>
      </c>
      <c r="AN936">
        <f t="shared" si="135"/>
        <v>0</v>
      </c>
      <c r="AO936">
        <f t="shared" si="136"/>
        <v>0</v>
      </c>
      <c r="AP936">
        <f t="shared" si="131"/>
        <v>0</v>
      </c>
      <c r="AQ936">
        <f t="shared" si="132"/>
        <v>0</v>
      </c>
    </row>
    <row r="937" spans="1:43" ht="15">
      <c r="A937" s="65"/>
      <c r="B937" s="14"/>
      <c r="C937" s="18" t="s">
        <v>133</v>
      </c>
      <c r="D937" s="272" t="str">
        <f t="shared" si="126"/>
        <v/>
      </c>
      <c r="E937" s="273"/>
      <c r="F937" s="273"/>
      <c r="G937" s="273"/>
      <c r="H937" s="273"/>
      <c r="I937" s="273"/>
      <c r="J937" s="274"/>
      <c r="K937" s="234"/>
      <c r="L937" s="234"/>
      <c r="M937" s="234"/>
      <c r="N937" s="234"/>
      <c r="O937" s="234"/>
      <c r="P937" s="234"/>
      <c r="Q937" s="234"/>
      <c r="R937" s="234"/>
      <c r="S937" s="234"/>
      <c r="T937" s="234"/>
      <c r="U937" s="234"/>
      <c r="V937" s="234"/>
      <c r="W937" s="234"/>
      <c r="X937" s="234"/>
      <c r="Y937" s="234"/>
      <c r="Z937" s="234"/>
      <c r="AA937" s="234"/>
      <c r="AB937" s="234"/>
      <c r="AC937" s="234"/>
      <c r="AD937" s="234"/>
      <c r="AH937" s="181">
        <f t="shared" si="127"/>
        <v>0</v>
      </c>
      <c r="AI937">
        <f t="shared" si="133"/>
        <v>0</v>
      </c>
      <c r="AJ937">
        <f t="shared" si="134"/>
        <v>0</v>
      </c>
      <c r="AK937">
        <f t="shared" si="128"/>
        <v>0</v>
      </c>
      <c r="AL937">
        <f t="shared" si="129"/>
        <v>0</v>
      </c>
      <c r="AM937" s="181">
        <f t="shared" si="130"/>
        <v>0</v>
      </c>
      <c r="AN937">
        <f t="shared" si="135"/>
        <v>0</v>
      </c>
      <c r="AO937">
        <f t="shared" si="136"/>
        <v>0</v>
      </c>
      <c r="AP937">
        <f t="shared" si="131"/>
        <v>0</v>
      </c>
      <c r="AQ937">
        <f t="shared" si="132"/>
        <v>0</v>
      </c>
    </row>
    <row r="938" spans="1:43" ht="15">
      <c r="A938" s="65"/>
      <c r="B938" s="14"/>
      <c r="C938" s="18" t="s">
        <v>134</v>
      </c>
      <c r="D938" s="272" t="str">
        <f t="shared" si="126"/>
        <v/>
      </c>
      <c r="E938" s="273"/>
      <c r="F938" s="273"/>
      <c r="G938" s="273"/>
      <c r="H938" s="273"/>
      <c r="I938" s="273"/>
      <c r="J938" s="274"/>
      <c r="K938" s="234"/>
      <c r="L938" s="234"/>
      <c r="M938" s="234"/>
      <c r="N938" s="234"/>
      <c r="O938" s="234"/>
      <c r="P938" s="234"/>
      <c r="Q938" s="234"/>
      <c r="R938" s="234"/>
      <c r="S938" s="234"/>
      <c r="T938" s="234"/>
      <c r="U938" s="234"/>
      <c r="V938" s="234"/>
      <c r="W938" s="234"/>
      <c r="X938" s="234"/>
      <c r="Y938" s="234"/>
      <c r="Z938" s="234"/>
      <c r="AA938" s="234"/>
      <c r="AB938" s="234"/>
      <c r="AC938" s="234"/>
      <c r="AD938" s="234"/>
      <c r="AH938" s="181">
        <f t="shared" si="127"/>
        <v>0</v>
      </c>
      <c r="AI938">
        <f t="shared" si="133"/>
        <v>0</v>
      </c>
      <c r="AJ938">
        <f t="shared" si="134"/>
        <v>0</v>
      </c>
      <c r="AK938">
        <f t="shared" si="128"/>
        <v>0</v>
      </c>
      <c r="AL938">
        <f t="shared" si="129"/>
        <v>0</v>
      </c>
      <c r="AM938" s="181">
        <f t="shared" si="130"/>
        <v>0</v>
      </c>
      <c r="AN938">
        <f t="shared" si="135"/>
        <v>0</v>
      </c>
      <c r="AO938">
        <f t="shared" si="136"/>
        <v>0</v>
      </c>
      <c r="AP938">
        <f t="shared" si="131"/>
        <v>0</v>
      </c>
      <c r="AQ938">
        <f t="shared" si="132"/>
        <v>0</v>
      </c>
    </row>
    <row r="939" spans="1:43" ht="15">
      <c r="A939" s="65"/>
      <c r="B939" s="14"/>
      <c r="C939" s="18" t="s">
        <v>135</v>
      </c>
      <c r="D939" s="272" t="str">
        <f t="shared" si="126"/>
        <v/>
      </c>
      <c r="E939" s="273"/>
      <c r="F939" s="273"/>
      <c r="G939" s="273"/>
      <c r="H939" s="273"/>
      <c r="I939" s="273"/>
      <c r="J939" s="274"/>
      <c r="K939" s="234"/>
      <c r="L939" s="234"/>
      <c r="M939" s="234"/>
      <c r="N939" s="234"/>
      <c r="O939" s="234"/>
      <c r="P939" s="234"/>
      <c r="Q939" s="234"/>
      <c r="R939" s="234"/>
      <c r="S939" s="234"/>
      <c r="T939" s="234"/>
      <c r="U939" s="234"/>
      <c r="V939" s="234"/>
      <c r="W939" s="234"/>
      <c r="X939" s="234"/>
      <c r="Y939" s="234"/>
      <c r="Z939" s="234"/>
      <c r="AA939" s="234"/>
      <c r="AB939" s="234"/>
      <c r="AC939" s="234"/>
      <c r="AD939" s="234"/>
      <c r="AH939" s="181">
        <f t="shared" si="127"/>
        <v>0</v>
      </c>
      <c r="AI939">
        <f t="shared" si="133"/>
        <v>0</v>
      </c>
      <c r="AJ939">
        <f t="shared" si="134"/>
        <v>0</v>
      </c>
      <c r="AK939">
        <f t="shared" si="128"/>
        <v>0</v>
      </c>
      <c r="AL939">
        <f t="shared" si="129"/>
        <v>0</v>
      </c>
      <c r="AM939" s="181">
        <f t="shared" si="130"/>
        <v>0</v>
      </c>
      <c r="AN939">
        <f t="shared" si="135"/>
        <v>0</v>
      </c>
      <c r="AO939">
        <f t="shared" si="136"/>
        <v>0</v>
      </c>
      <c r="AP939">
        <f t="shared" si="131"/>
        <v>0</v>
      </c>
      <c r="AQ939">
        <f t="shared" si="132"/>
        <v>0</v>
      </c>
    </row>
    <row r="940" spans="1:43" ht="15">
      <c r="A940" s="65"/>
      <c r="B940" s="14"/>
      <c r="C940" s="18" t="s">
        <v>136</v>
      </c>
      <c r="D940" s="272" t="str">
        <f t="shared" si="126"/>
        <v/>
      </c>
      <c r="E940" s="273"/>
      <c r="F940" s="273"/>
      <c r="G940" s="273"/>
      <c r="H940" s="273"/>
      <c r="I940" s="273"/>
      <c r="J940" s="274"/>
      <c r="K940" s="234"/>
      <c r="L940" s="234"/>
      <c r="M940" s="234"/>
      <c r="N940" s="234"/>
      <c r="O940" s="234"/>
      <c r="P940" s="234"/>
      <c r="Q940" s="234"/>
      <c r="R940" s="234"/>
      <c r="S940" s="234"/>
      <c r="T940" s="234"/>
      <c r="U940" s="234"/>
      <c r="V940" s="234"/>
      <c r="W940" s="234"/>
      <c r="X940" s="234"/>
      <c r="Y940" s="234"/>
      <c r="Z940" s="234"/>
      <c r="AA940" s="234"/>
      <c r="AB940" s="234"/>
      <c r="AC940" s="234"/>
      <c r="AD940" s="234"/>
      <c r="AH940" s="181">
        <f t="shared" si="127"/>
        <v>0</v>
      </c>
      <c r="AI940">
        <f t="shared" si="133"/>
        <v>0</v>
      </c>
      <c r="AJ940">
        <f t="shared" si="134"/>
        <v>0</v>
      </c>
      <c r="AK940">
        <f t="shared" si="128"/>
        <v>0</v>
      </c>
      <c r="AL940">
        <f t="shared" si="129"/>
        <v>0</v>
      </c>
      <c r="AM940" s="181">
        <f t="shared" si="130"/>
        <v>0</v>
      </c>
      <c r="AN940">
        <f t="shared" si="135"/>
        <v>0</v>
      </c>
      <c r="AO940">
        <f t="shared" si="136"/>
        <v>0</v>
      </c>
      <c r="AP940">
        <f t="shared" si="131"/>
        <v>0</v>
      </c>
      <c r="AQ940">
        <f t="shared" si="132"/>
        <v>0</v>
      </c>
    </row>
    <row r="941" spans="1:43" ht="15">
      <c r="A941" s="65"/>
      <c r="B941" s="14"/>
      <c r="C941" s="18" t="s">
        <v>137</v>
      </c>
      <c r="D941" s="272" t="str">
        <f t="shared" si="126"/>
        <v/>
      </c>
      <c r="E941" s="273"/>
      <c r="F941" s="273"/>
      <c r="G941" s="273"/>
      <c r="H941" s="273"/>
      <c r="I941" s="273"/>
      <c r="J941" s="274"/>
      <c r="K941" s="234"/>
      <c r="L941" s="234"/>
      <c r="M941" s="234"/>
      <c r="N941" s="234"/>
      <c r="O941" s="234"/>
      <c r="P941" s="234"/>
      <c r="Q941" s="234"/>
      <c r="R941" s="234"/>
      <c r="S941" s="234"/>
      <c r="T941" s="234"/>
      <c r="U941" s="234"/>
      <c r="V941" s="234"/>
      <c r="W941" s="234"/>
      <c r="X941" s="234"/>
      <c r="Y941" s="234"/>
      <c r="Z941" s="234"/>
      <c r="AA941" s="234"/>
      <c r="AB941" s="234"/>
      <c r="AC941" s="234"/>
      <c r="AD941" s="234"/>
      <c r="AH941" s="181">
        <f t="shared" si="127"/>
        <v>0</v>
      </c>
      <c r="AI941">
        <f t="shared" si="133"/>
        <v>0</v>
      </c>
      <c r="AJ941">
        <f t="shared" si="134"/>
        <v>0</v>
      </c>
      <c r="AK941">
        <f t="shared" si="128"/>
        <v>0</v>
      </c>
      <c r="AL941">
        <f t="shared" si="129"/>
        <v>0</v>
      </c>
      <c r="AM941" s="181">
        <f t="shared" si="130"/>
        <v>0</v>
      </c>
      <c r="AN941">
        <f t="shared" si="135"/>
        <v>0</v>
      </c>
      <c r="AO941">
        <f t="shared" si="136"/>
        <v>0</v>
      </c>
      <c r="AP941">
        <f t="shared" si="131"/>
        <v>0</v>
      </c>
      <c r="AQ941">
        <f t="shared" si="132"/>
        <v>0</v>
      </c>
    </row>
    <row r="942" spans="1:43" ht="15">
      <c r="A942" s="65"/>
      <c r="B942" s="14"/>
      <c r="C942" s="18" t="s">
        <v>138</v>
      </c>
      <c r="D942" s="272" t="str">
        <f t="shared" si="126"/>
        <v/>
      </c>
      <c r="E942" s="273"/>
      <c r="F942" s="273"/>
      <c r="G942" s="273"/>
      <c r="H942" s="273"/>
      <c r="I942" s="273"/>
      <c r="J942" s="274"/>
      <c r="K942" s="234"/>
      <c r="L942" s="234"/>
      <c r="M942" s="234"/>
      <c r="N942" s="234"/>
      <c r="O942" s="234"/>
      <c r="P942" s="234"/>
      <c r="Q942" s="234"/>
      <c r="R942" s="234"/>
      <c r="S942" s="234"/>
      <c r="T942" s="234"/>
      <c r="U942" s="234"/>
      <c r="V942" s="234"/>
      <c r="W942" s="234"/>
      <c r="X942" s="234"/>
      <c r="Y942" s="234"/>
      <c r="Z942" s="234"/>
      <c r="AA942" s="234"/>
      <c r="AB942" s="234"/>
      <c r="AC942" s="234"/>
      <c r="AD942" s="234"/>
      <c r="AH942" s="181">
        <f t="shared" si="127"/>
        <v>0</v>
      </c>
      <c r="AI942">
        <f t="shared" si="133"/>
        <v>0</v>
      </c>
      <c r="AJ942">
        <f t="shared" si="134"/>
        <v>0</v>
      </c>
      <c r="AK942">
        <f t="shared" si="128"/>
        <v>0</v>
      </c>
      <c r="AL942">
        <f t="shared" si="129"/>
        <v>0</v>
      </c>
      <c r="AM942" s="181">
        <f t="shared" si="130"/>
        <v>0</v>
      </c>
      <c r="AN942">
        <f t="shared" si="135"/>
        <v>0</v>
      </c>
      <c r="AO942">
        <f t="shared" si="136"/>
        <v>0</v>
      </c>
      <c r="AP942">
        <f t="shared" si="131"/>
        <v>0</v>
      </c>
      <c r="AQ942">
        <f t="shared" si="132"/>
        <v>0</v>
      </c>
    </row>
    <row r="943" spans="1:43" ht="15">
      <c r="A943" s="65"/>
      <c r="B943" s="14"/>
      <c r="C943" s="18" t="s">
        <v>139</v>
      </c>
      <c r="D943" s="272" t="str">
        <f t="shared" si="126"/>
        <v/>
      </c>
      <c r="E943" s="273"/>
      <c r="F943" s="273"/>
      <c r="G943" s="273"/>
      <c r="H943" s="273"/>
      <c r="I943" s="273"/>
      <c r="J943" s="274"/>
      <c r="K943" s="234"/>
      <c r="L943" s="234"/>
      <c r="M943" s="234"/>
      <c r="N943" s="234"/>
      <c r="O943" s="234"/>
      <c r="P943" s="234"/>
      <c r="Q943" s="234"/>
      <c r="R943" s="234"/>
      <c r="S943" s="234"/>
      <c r="T943" s="234"/>
      <c r="U943" s="234"/>
      <c r="V943" s="234"/>
      <c r="W943" s="234"/>
      <c r="X943" s="234"/>
      <c r="Y943" s="234"/>
      <c r="Z943" s="234"/>
      <c r="AA943" s="234"/>
      <c r="AB943" s="234"/>
      <c r="AC943" s="234"/>
      <c r="AD943" s="234"/>
      <c r="AH943" s="181">
        <f t="shared" si="127"/>
        <v>0</v>
      </c>
      <c r="AI943">
        <f t="shared" si="133"/>
        <v>0</v>
      </c>
      <c r="AJ943">
        <f t="shared" si="134"/>
        <v>0</v>
      </c>
      <c r="AK943">
        <f t="shared" si="128"/>
        <v>0</v>
      </c>
      <c r="AL943">
        <f t="shared" si="129"/>
        <v>0</v>
      </c>
      <c r="AM943" s="181">
        <f t="shared" si="130"/>
        <v>0</v>
      </c>
      <c r="AN943">
        <f t="shared" si="135"/>
        <v>0</v>
      </c>
      <c r="AO943">
        <f t="shared" si="136"/>
        <v>0</v>
      </c>
      <c r="AP943">
        <f t="shared" si="131"/>
        <v>0</v>
      </c>
      <c r="AQ943">
        <f t="shared" si="132"/>
        <v>0</v>
      </c>
    </row>
    <row r="944" spans="1:43" ht="15">
      <c r="A944" s="65"/>
      <c r="B944" s="14"/>
      <c r="C944" s="18" t="s">
        <v>140</v>
      </c>
      <c r="D944" s="272" t="str">
        <f t="shared" si="126"/>
        <v/>
      </c>
      <c r="E944" s="273"/>
      <c r="F944" s="273"/>
      <c r="G944" s="273"/>
      <c r="H944" s="273"/>
      <c r="I944" s="273"/>
      <c r="J944" s="274"/>
      <c r="K944" s="234"/>
      <c r="L944" s="234"/>
      <c r="M944" s="234"/>
      <c r="N944" s="234"/>
      <c r="O944" s="234"/>
      <c r="P944" s="234"/>
      <c r="Q944" s="234"/>
      <c r="R944" s="234"/>
      <c r="S944" s="234"/>
      <c r="T944" s="234"/>
      <c r="U944" s="234"/>
      <c r="V944" s="234"/>
      <c r="W944" s="234"/>
      <c r="X944" s="234"/>
      <c r="Y944" s="234"/>
      <c r="Z944" s="234"/>
      <c r="AA944" s="234"/>
      <c r="AB944" s="234"/>
      <c r="AC944" s="234"/>
      <c r="AD944" s="234"/>
      <c r="AH944" s="181">
        <f t="shared" si="127"/>
        <v>0</v>
      </c>
      <c r="AI944">
        <f t="shared" si="133"/>
        <v>0</v>
      </c>
      <c r="AJ944">
        <f t="shared" si="134"/>
        <v>0</v>
      </c>
      <c r="AK944">
        <f t="shared" si="128"/>
        <v>0</v>
      </c>
      <c r="AL944">
        <f t="shared" si="129"/>
        <v>0</v>
      </c>
      <c r="AM944" s="181">
        <f t="shared" si="130"/>
        <v>0</v>
      </c>
      <c r="AN944">
        <f t="shared" si="135"/>
        <v>0</v>
      </c>
      <c r="AO944">
        <f t="shared" si="136"/>
        <v>0</v>
      </c>
      <c r="AP944">
        <f t="shared" si="131"/>
        <v>0</v>
      </c>
      <c r="AQ944">
        <f t="shared" si="132"/>
        <v>0</v>
      </c>
    </row>
    <row r="945" spans="1:43" ht="15">
      <c r="A945" s="65"/>
      <c r="B945" s="14"/>
      <c r="C945" s="18" t="s">
        <v>141</v>
      </c>
      <c r="D945" s="272" t="str">
        <f t="shared" si="126"/>
        <v/>
      </c>
      <c r="E945" s="273"/>
      <c r="F945" s="273"/>
      <c r="G945" s="273"/>
      <c r="H945" s="273"/>
      <c r="I945" s="273"/>
      <c r="J945" s="274"/>
      <c r="K945" s="234"/>
      <c r="L945" s="234"/>
      <c r="M945" s="234"/>
      <c r="N945" s="234"/>
      <c r="O945" s="234"/>
      <c r="P945" s="234"/>
      <c r="Q945" s="234"/>
      <c r="R945" s="234"/>
      <c r="S945" s="234"/>
      <c r="T945" s="234"/>
      <c r="U945" s="234"/>
      <c r="V945" s="234"/>
      <c r="W945" s="234"/>
      <c r="X945" s="234"/>
      <c r="Y945" s="234"/>
      <c r="Z945" s="234"/>
      <c r="AA945" s="234"/>
      <c r="AB945" s="234"/>
      <c r="AC945" s="234"/>
      <c r="AD945" s="234"/>
      <c r="AH945" s="181">
        <f t="shared" si="127"/>
        <v>0</v>
      </c>
      <c r="AI945">
        <f t="shared" si="133"/>
        <v>0</v>
      </c>
      <c r="AJ945">
        <f t="shared" si="134"/>
        <v>0</v>
      </c>
      <c r="AK945">
        <f t="shared" si="128"/>
        <v>0</v>
      </c>
      <c r="AL945">
        <f t="shared" si="129"/>
        <v>0</v>
      </c>
      <c r="AM945" s="181">
        <f t="shared" si="130"/>
        <v>0</v>
      </c>
      <c r="AN945">
        <f t="shared" si="135"/>
        <v>0</v>
      </c>
      <c r="AO945">
        <f t="shared" si="136"/>
        <v>0</v>
      </c>
      <c r="AP945">
        <f t="shared" si="131"/>
        <v>0</v>
      </c>
      <c r="AQ945">
        <f t="shared" si="132"/>
        <v>0</v>
      </c>
    </row>
    <row r="946" spans="1:43" ht="15">
      <c r="A946" s="65"/>
      <c r="B946" s="14"/>
      <c r="C946" s="18" t="s">
        <v>142</v>
      </c>
      <c r="D946" s="272" t="str">
        <f t="shared" si="126"/>
        <v/>
      </c>
      <c r="E946" s="273"/>
      <c r="F946" s="273"/>
      <c r="G946" s="273"/>
      <c r="H946" s="273"/>
      <c r="I946" s="273"/>
      <c r="J946" s="274"/>
      <c r="K946" s="234"/>
      <c r="L946" s="234"/>
      <c r="M946" s="234"/>
      <c r="N946" s="234"/>
      <c r="O946" s="234"/>
      <c r="P946" s="234"/>
      <c r="Q946" s="234"/>
      <c r="R946" s="234"/>
      <c r="S946" s="234"/>
      <c r="T946" s="234"/>
      <c r="U946" s="234"/>
      <c r="V946" s="234"/>
      <c r="W946" s="234"/>
      <c r="X946" s="234"/>
      <c r="Y946" s="234"/>
      <c r="Z946" s="234"/>
      <c r="AA946" s="234"/>
      <c r="AB946" s="234"/>
      <c r="AC946" s="234"/>
      <c r="AD946" s="234"/>
      <c r="AH946" s="181">
        <f t="shared" si="127"/>
        <v>0</v>
      </c>
      <c r="AI946">
        <f t="shared" si="133"/>
        <v>0</v>
      </c>
      <c r="AJ946">
        <f t="shared" si="134"/>
        <v>0</v>
      </c>
      <c r="AK946">
        <f t="shared" si="128"/>
        <v>0</v>
      </c>
      <c r="AL946">
        <f t="shared" si="129"/>
        <v>0</v>
      </c>
      <c r="AM946" s="181">
        <f t="shared" si="130"/>
        <v>0</v>
      </c>
      <c r="AN946">
        <f t="shared" si="135"/>
        <v>0</v>
      </c>
      <c r="AO946">
        <f t="shared" si="136"/>
        <v>0</v>
      </c>
      <c r="AP946">
        <f t="shared" si="131"/>
        <v>0</v>
      </c>
      <c r="AQ946">
        <f t="shared" si="132"/>
        <v>0</v>
      </c>
    </row>
    <row r="947" spans="1:43" ht="15">
      <c r="A947" s="65"/>
      <c r="B947" s="14"/>
      <c r="C947" s="18" t="s">
        <v>143</v>
      </c>
      <c r="D947" s="272" t="str">
        <f t="shared" si="126"/>
        <v/>
      </c>
      <c r="E947" s="273"/>
      <c r="F947" s="273"/>
      <c r="G947" s="273"/>
      <c r="H947" s="273"/>
      <c r="I947" s="273"/>
      <c r="J947" s="274"/>
      <c r="K947" s="234"/>
      <c r="L947" s="234"/>
      <c r="M947" s="234"/>
      <c r="N947" s="234"/>
      <c r="O947" s="234"/>
      <c r="P947" s="234"/>
      <c r="Q947" s="234"/>
      <c r="R947" s="234"/>
      <c r="S947" s="234"/>
      <c r="T947" s="234"/>
      <c r="U947" s="234"/>
      <c r="V947" s="234"/>
      <c r="W947" s="234"/>
      <c r="X947" s="234"/>
      <c r="Y947" s="234"/>
      <c r="Z947" s="234"/>
      <c r="AA947" s="234"/>
      <c r="AB947" s="234"/>
      <c r="AC947" s="234"/>
      <c r="AD947" s="234"/>
      <c r="AH947" s="181">
        <f t="shared" si="127"/>
        <v>0</v>
      </c>
      <c r="AI947">
        <f t="shared" si="133"/>
        <v>0</v>
      </c>
      <c r="AJ947">
        <f t="shared" si="134"/>
        <v>0</v>
      </c>
      <c r="AK947">
        <f t="shared" si="128"/>
        <v>0</v>
      </c>
      <c r="AL947">
        <f t="shared" si="129"/>
        <v>0</v>
      </c>
      <c r="AM947" s="181">
        <f t="shared" si="130"/>
        <v>0</v>
      </c>
      <c r="AN947">
        <f t="shared" si="135"/>
        <v>0</v>
      </c>
      <c r="AO947">
        <f t="shared" si="136"/>
        <v>0</v>
      </c>
      <c r="AP947">
        <f t="shared" si="131"/>
        <v>0</v>
      </c>
      <c r="AQ947">
        <f t="shared" si="132"/>
        <v>0</v>
      </c>
    </row>
    <row r="948" spans="1:43" ht="15">
      <c r="A948" s="65"/>
      <c r="B948" s="14"/>
      <c r="C948" s="18" t="s">
        <v>144</v>
      </c>
      <c r="D948" s="272" t="str">
        <f t="shared" si="126"/>
        <v/>
      </c>
      <c r="E948" s="273"/>
      <c r="F948" s="273"/>
      <c r="G948" s="273"/>
      <c r="H948" s="273"/>
      <c r="I948" s="273"/>
      <c r="J948" s="274"/>
      <c r="K948" s="234"/>
      <c r="L948" s="234"/>
      <c r="M948" s="234"/>
      <c r="N948" s="234"/>
      <c r="O948" s="234"/>
      <c r="P948" s="234"/>
      <c r="Q948" s="234"/>
      <c r="R948" s="234"/>
      <c r="S948" s="234"/>
      <c r="T948" s="234"/>
      <c r="U948" s="234"/>
      <c r="V948" s="234"/>
      <c r="W948" s="234"/>
      <c r="X948" s="234"/>
      <c r="Y948" s="234"/>
      <c r="Z948" s="234"/>
      <c r="AA948" s="234"/>
      <c r="AB948" s="234"/>
      <c r="AC948" s="234"/>
      <c r="AD948" s="234"/>
      <c r="AH948" s="181">
        <f t="shared" si="127"/>
        <v>0</v>
      </c>
      <c r="AI948">
        <f t="shared" si="133"/>
        <v>0</v>
      </c>
      <c r="AJ948">
        <f t="shared" si="134"/>
        <v>0</v>
      </c>
      <c r="AK948">
        <f t="shared" si="128"/>
        <v>0</v>
      </c>
      <c r="AL948">
        <f t="shared" si="129"/>
        <v>0</v>
      </c>
      <c r="AM948" s="181">
        <f t="shared" si="130"/>
        <v>0</v>
      </c>
      <c r="AN948">
        <f t="shared" si="135"/>
        <v>0</v>
      </c>
      <c r="AO948">
        <f t="shared" si="136"/>
        <v>0</v>
      </c>
      <c r="AP948">
        <f t="shared" si="131"/>
        <v>0</v>
      </c>
      <c r="AQ948">
        <f t="shared" si="132"/>
        <v>0</v>
      </c>
    </row>
    <row r="949" spans="1:43" ht="15">
      <c r="A949" s="65"/>
      <c r="B949" s="14"/>
      <c r="C949" s="18" t="s">
        <v>145</v>
      </c>
      <c r="D949" s="272" t="str">
        <f t="shared" si="126"/>
        <v/>
      </c>
      <c r="E949" s="273"/>
      <c r="F949" s="273"/>
      <c r="G949" s="273"/>
      <c r="H949" s="273"/>
      <c r="I949" s="273"/>
      <c r="J949" s="274"/>
      <c r="K949" s="234"/>
      <c r="L949" s="234"/>
      <c r="M949" s="234"/>
      <c r="N949" s="234"/>
      <c r="O949" s="234"/>
      <c r="P949" s="234"/>
      <c r="Q949" s="234"/>
      <c r="R949" s="234"/>
      <c r="S949" s="234"/>
      <c r="T949" s="234"/>
      <c r="U949" s="234"/>
      <c r="V949" s="234"/>
      <c r="W949" s="234"/>
      <c r="X949" s="234"/>
      <c r="Y949" s="234"/>
      <c r="Z949" s="234"/>
      <c r="AA949" s="234"/>
      <c r="AB949" s="234"/>
      <c r="AC949" s="234"/>
      <c r="AD949" s="234"/>
      <c r="AH949" s="181">
        <f t="shared" si="127"/>
        <v>0</v>
      </c>
      <c r="AI949">
        <f t="shared" si="133"/>
        <v>0</v>
      </c>
      <c r="AJ949">
        <f t="shared" si="134"/>
        <v>0</v>
      </c>
      <c r="AK949">
        <f t="shared" si="128"/>
        <v>0</v>
      </c>
      <c r="AL949">
        <f t="shared" si="129"/>
        <v>0</v>
      </c>
      <c r="AM949" s="181">
        <f t="shared" si="130"/>
        <v>0</v>
      </c>
      <c r="AN949">
        <f t="shared" si="135"/>
        <v>0</v>
      </c>
      <c r="AO949">
        <f t="shared" si="136"/>
        <v>0</v>
      </c>
      <c r="AP949">
        <f t="shared" si="131"/>
        <v>0</v>
      </c>
      <c r="AQ949">
        <f t="shared" si="132"/>
        <v>0</v>
      </c>
    </row>
    <row r="950" spans="1:43" ht="15">
      <c r="A950" s="65"/>
      <c r="B950" s="14"/>
      <c r="C950" s="18" t="s">
        <v>146</v>
      </c>
      <c r="D950" s="272" t="str">
        <f t="shared" si="126"/>
        <v/>
      </c>
      <c r="E950" s="273"/>
      <c r="F950" s="273"/>
      <c r="G950" s="273"/>
      <c r="H950" s="273"/>
      <c r="I950" s="273"/>
      <c r="J950" s="274"/>
      <c r="K950" s="234"/>
      <c r="L950" s="234"/>
      <c r="M950" s="234"/>
      <c r="N950" s="234"/>
      <c r="O950" s="234"/>
      <c r="P950" s="234"/>
      <c r="Q950" s="234"/>
      <c r="R950" s="234"/>
      <c r="S950" s="234"/>
      <c r="T950" s="234"/>
      <c r="U950" s="234"/>
      <c r="V950" s="234"/>
      <c r="W950" s="234"/>
      <c r="X950" s="234"/>
      <c r="Y950" s="234"/>
      <c r="Z950" s="234"/>
      <c r="AA950" s="234"/>
      <c r="AB950" s="234"/>
      <c r="AC950" s="234"/>
      <c r="AD950" s="234"/>
      <c r="AH950" s="181">
        <f t="shared" si="127"/>
        <v>0</v>
      </c>
      <c r="AI950">
        <f t="shared" si="133"/>
        <v>0</v>
      </c>
      <c r="AJ950">
        <f t="shared" si="134"/>
        <v>0</v>
      </c>
      <c r="AK950">
        <f t="shared" si="128"/>
        <v>0</v>
      </c>
      <c r="AL950">
        <f t="shared" si="129"/>
        <v>0</v>
      </c>
      <c r="AM950" s="181">
        <f t="shared" si="130"/>
        <v>0</v>
      </c>
      <c r="AN950">
        <f t="shared" si="135"/>
        <v>0</v>
      </c>
      <c r="AO950">
        <f t="shared" si="136"/>
        <v>0</v>
      </c>
      <c r="AP950">
        <f t="shared" si="131"/>
        <v>0</v>
      </c>
      <c r="AQ950">
        <f t="shared" si="132"/>
        <v>0</v>
      </c>
    </row>
    <row r="951" spans="1:43" ht="15">
      <c r="A951" s="65"/>
      <c r="B951" s="14"/>
      <c r="C951" s="18" t="s">
        <v>147</v>
      </c>
      <c r="D951" s="272" t="str">
        <f t="shared" ref="D951:D974" si="137">IF($D128="","",$D128)</f>
        <v/>
      </c>
      <c r="E951" s="273"/>
      <c r="F951" s="273"/>
      <c r="G951" s="273"/>
      <c r="H951" s="273"/>
      <c r="I951" s="273"/>
      <c r="J951" s="274"/>
      <c r="K951" s="234"/>
      <c r="L951" s="234"/>
      <c r="M951" s="234"/>
      <c r="N951" s="234"/>
      <c r="O951" s="234"/>
      <c r="P951" s="234"/>
      <c r="Q951" s="234"/>
      <c r="R951" s="234"/>
      <c r="S951" s="234"/>
      <c r="T951" s="234"/>
      <c r="U951" s="234"/>
      <c r="V951" s="234"/>
      <c r="W951" s="234"/>
      <c r="X951" s="234"/>
      <c r="Y951" s="234"/>
      <c r="Z951" s="234"/>
      <c r="AA951" s="234"/>
      <c r="AB951" s="234"/>
      <c r="AC951" s="234"/>
      <c r="AD951" s="234"/>
      <c r="AH951" s="181">
        <f t="shared" ref="AH951:AH974" si="138">S284</f>
        <v>0</v>
      </c>
      <c r="AI951">
        <f t="shared" si="133"/>
        <v>0</v>
      </c>
      <c r="AJ951">
        <f t="shared" si="134"/>
        <v>0</v>
      </c>
      <c r="AK951">
        <f t="shared" ref="AK951:AK974" si="139">IF(AND(Q951="x",COUNTBLANK(K951:T951)&lt;&gt;9),1,0)</f>
        <v>0</v>
      </c>
      <c r="AL951">
        <f t="shared" ref="AL951:AL974" si="140">IF(AND(S951="x",COUNTBLANK(K951:T951)&lt;&gt;9),1,0)</f>
        <v>0</v>
      </c>
      <c r="AM951" s="181">
        <f t="shared" ref="AM951:AM974" si="141">Y284</f>
        <v>0</v>
      </c>
      <c r="AN951">
        <f t="shared" si="135"/>
        <v>0</v>
      </c>
      <c r="AO951">
        <f t="shared" si="136"/>
        <v>0</v>
      </c>
      <c r="AP951">
        <f t="shared" ref="AP951:AP974" si="142">IF(AND(AA951="x",COUNTBLANK(U951:AD951)&lt;&gt;9),1,0)</f>
        <v>0</v>
      </c>
      <c r="AQ951">
        <f t="shared" ref="AQ951:AQ974" si="143">IF(AND(AC951="x",COUNTBLANK(U951:AD951)&lt;&gt;9),1,0)</f>
        <v>0</v>
      </c>
    </row>
    <row r="952" spans="1:43" ht="15">
      <c r="A952" s="65"/>
      <c r="B952" s="14"/>
      <c r="C952" s="18" t="s">
        <v>148</v>
      </c>
      <c r="D952" s="272" t="str">
        <f t="shared" si="137"/>
        <v/>
      </c>
      <c r="E952" s="273"/>
      <c r="F952" s="273"/>
      <c r="G952" s="273"/>
      <c r="H952" s="273"/>
      <c r="I952" s="273"/>
      <c r="J952" s="274"/>
      <c r="K952" s="234"/>
      <c r="L952" s="234"/>
      <c r="M952" s="234"/>
      <c r="N952" s="234"/>
      <c r="O952" s="234"/>
      <c r="P952" s="234"/>
      <c r="Q952" s="234"/>
      <c r="R952" s="234"/>
      <c r="S952" s="234"/>
      <c r="T952" s="234"/>
      <c r="U952" s="234"/>
      <c r="V952" s="234"/>
      <c r="W952" s="234"/>
      <c r="X952" s="234"/>
      <c r="Y952" s="234"/>
      <c r="Z952" s="234"/>
      <c r="AA952" s="234"/>
      <c r="AB952" s="234"/>
      <c r="AC952" s="234"/>
      <c r="AD952" s="234"/>
      <c r="AH952" s="181">
        <f t="shared" si="138"/>
        <v>0</v>
      </c>
      <c r="AI952">
        <f t="shared" si="133"/>
        <v>0</v>
      </c>
      <c r="AJ952">
        <f t="shared" si="134"/>
        <v>0</v>
      </c>
      <c r="AK952">
        <f t="shared" si="139"/>
        <v>0</v>
      </c>
      <c r="AL952">
        <f t="shared" si="140"/>
        <v>0</v>
      </c>
      <c r="AM952" s="181">
        <f t="shared" si="141"/>
        <v>0</v>
      </c>
      <c r="AN952">
        <f t="shared" si="135"/>
        <v>0</v>
      </c>
      <c r="AO952">
        <f t="shared" si="136"/>
        <v>0</v>
      </c>
      <c r="AP952">
        <f t="shared" si="142"/>
        <v>0</v>
      </c>
      <c r="AQ952">
        <f t="shared" si="143"/>
        <v>0</v>
      </c>
    </row>
    <row r="953" spans="1:43" ht="15">
      <c r="A953" s="65"/>
      <c r="B953" s="14"/>
      <c r="C953" s="18" t="s">
        <v>149</v>
      </c>
      <c r="D953" s="272" t="str">
        <f t="shared" si="137"/>
        <v/>
      </c>
      <c r="E953" s="273"/>
      <c r="F953" s="273"/>
      <c r="G953" s="273"/>
      <c r="H953" s="273"/>
      <c r="I953" s="273"/>
      <c r="J953" s="274"/>
      <c r="K953" s="234"/>
      <c r="L953" s="234"/>
      <c r="M953" s="234"/>
      <c r="N953" s="234"/>
      <c r="O953" s="234"/>
      <c r="P953" s="234"/>
      <c r="Q953" s="234"/>
      <c r="R953" s="234"/>
      <c r="S953" s="234"/>
      <c r="T953" s="234"/>
      <c r="U953" s="234"/>
      <c r="V953" s="234"/>
      <c r="W953" s="234"/>
      <c r="X953" s="234"/>
      <c r="Y953" s="234"/>
      <c r="Z953" s="234"/>
      <c r="AA953" s="234"/>
      <c r="AB953" s="234"/>
      <c r="AC953" s="234"/>
      <c r="AD953" s="234"/>
      <c r="AH953" s="181">
        <f t="shared" si="138"/>
        <v>0</v>
      </c>
      <c r="AI953">
        <f t="shared" si="133"/>
        <v>0</v>
      </c>
      <c r="AJ953">
        <f t="shared" si="134"/>
        <v>0</v>
      </c>
      <c r="AK953">
        <f t="shared" si="139"/>
        <v>0</v>
      </c>
      <c r="AL953">
        <f t="shared" si="140"/>
        <v>0</v>
      </c>
      <c r="AM953" s="181">
        <f t="shared" si="141"/>
        <v>0</v>
      </c>
      <c r="AN953">
        <f t="shared" si="135"/>
        <v>0</v>
      </c>
      <c r="AO953">
        <f t="shared" si="136"/>
        <v>0</v>
      </c>
      <c r="AP953">
        <f t="shared" si="142"/>
        <v>0</v>
      </c>
      <c r="AQ953">
        <f t="shared" si="143"/>
        <v>0</v>
      </c>
    </row>
    <row r="954" spans="1:43" ht="15">
      <c r="A954" s="65"/>
      <c r="B954" s="14"/>
      <c r="C954" s="17" t="s">
        <v>150</v>
      </c>
      <c r="D954" s="272" t="str">
        <f t="shared" si="137"/>
        <v/>
      </c>
      <c r="E954" s="273"/>
      <c r="F954" s="273"/>
      <c r="G954" s="273"/>
      <c r="H954" s="273"/>
      <c r="I954" s="273"/>
      <c r="J954" s="274"/>
      <c r="K954" s="234"/>
      <c r="L954" s="234"/>
      <c r="M954" s="234"/>
      <c r="N954" s="234"/>
      <c r="O954" s="234"/>
      <c r="P954" s="234"/>
      <c r="Q954" s="234"/>
      <c r="R954" s="234"/>
      <c r="S954" s="234"/>
      <c r="T954" s="234"/>
      <c r="U954" s="234"/>
      <c r="V954" s="234"/>
      <c r="W954" s="234"/>
      <c r="X954" s="234"/>
      <c r="Y954" s="234"/>
      <c r="Z954" s="234"/>
      <c r="AA954" s="234"/>
      <c r="AB954" s="234"/>
      <c r="AC954" s="234"/>
      <c r="AD954" s="234"/>
      <c r="AH954" s="181">
        <f t="shared" si="138"/>
        <v>0</v>
      </c>
      <c r="AI954">
        <f t="shared" si="133"/>
        <v>0</v>
      </c>
      <c r="AJ954">
        <f t="shared" si="134"/>
        <v>0</v>
      </c>
      <c r="AK954">
        <f t="shared" si="139"/>
        <v>0</v>
      </c>
      <c r="AL954">
        <f t="shared" si="140"/>
        <v>0</v>
      </c>
      <c r="AM954" s="181">
        <f t="shared" si="141"/>
        <v>0</v>
      </c>
      <c r="AN954">
        <f t="shared" si="135"/>
        <v>0</v>
      </c>
      <c r="AO954">
        <f t="shared" si="136"/>
        <v>0</v>
      </c>
      <c r="AP954">
        <f t="shared" si="142"/>
        <v>0</v>
      </c>
      <c r="AQ954">
        <f t="shared" si="143"/>
        <v>0</v>
      </c>
    </row>
    <row r="955" spans="1:43" ht="15">
      <c r="A955" s="65"/>
      <c r="B955" s="14"/>
      <c r="C955" s="17" t="s">
        <v>151</v>
      </c>
      <c r="D955" s="272" t="str">
        <f t="shared" si="137"/>
        <v/>
      </c>
      <c r="E955" s="273"/>
      <c r="F955" s="273"/>
      <c r="G955" s="273"/>
      <c r="H955" s="273"/>
      <c r="I955" s="273"/>
      <c r="J955" s="274"/>
      <c r="K955" s="234"/>
      <c r="L955" s="234"/>
      <c r="M955" s="234"/>
      <c r="N955" s="234"/>
      <c r="O955" s="234"/>
      <c r="P955" s="234"/>
      <c r="Q955" s="234"/>
      <c r="R955" s="234"/>
      <c r="S955" s="234"/>
      <c r="T955" s="234"/>
      <c r="U955" s="234"/>
      <c r="V955" s="234"/>
      <c r="W955" s="234"/>
      <c r="X955" s="234"/>
      <c r="Y955" s="234"/>
      <c r="Z955" s="234"/>
      <c r="AA955" s="234"/>
      <c r="AB955" s="234"/>
      <c r="AC955" s="234"/>
      <c r="AD955" s="234"/>
      <c r="AH955" s="181">
        <f t="shared" si="138"/>
        <v>0</v>
      </c>
      <c r="AI955">
        <f t="shared" si="133"/>
        <v>0</v>
      </c>
      <c r="AJ955">
        <f t="shared" si="134"/>
        <v>0</v>
      </c>
      <c r="AK955">
        <f t="shared" si="139"/>
        <v>0</v>
      </c>
      <c r="AL955">
        <f t="shared" si="140"/>
        <v>0</v>
      </c>
      <c r="AM955" s="181">
        <f t="shared" si="141"/>
        <v>0</v>
      </c>
      <c r="AN955">
        <f t="shared" si="135"/>
        <v>0</v>
      </c>
      <c r="AO955">
        <f t="shared" si="136"/>
        <v>0</v>
      </c>
      <c r="AP955">
        <f t="shared" si="142"/>
        <v>0</v>
      </c>
      <c r="AQ955">
        <f t="shared" si="143"/>
        <v>0</v>
      </c>
    </row>
    <row r="956" spans="1:43" ht="15">
      <c r="A956" s="65"/>
      <c r="B956" s="14"/>
      <c r="C956" s="17" t="s">
        <v>152</v>
      </c>
      <c r="D956" s="272" t="str">
        <f t="shared" si="137"/>
        <v/>
      </c>
      <c r="E956" s="273"/>
      <c r="F956" s="273"/>
      <c r="G956" s="273"/>
      <c r="H956" s="273"/>
      <c r="I956" s="273"/>
      <c r="J956" s="274"/>
      <c r="K956" s="234"/>
      <c r="L956" s="234"/>
      <c r="M956" s="234"/>
      <c r="N956" s="234"/>
      <c r="O956" s="234"/>
      <c r="P956" s="234"/>
      <c r="Q956" s="234"/>
      <c r="R956" s="234"/>
      <c r="S956" s="234"/>
      <c r="T956" s="234"/>
      <c r="U956" s="234"/>
      <c r="V956" s="234"/>
      <c r="W956" s="234"/>
      <c r="X956" s="234"/>
      <c r="Y956" s="234"/>
      <c r="Z956" s="234"/>
      <c r="AA956" s="234"/>
      <c r="AB956" s="234"/>
      <c r="AC956" s="234"/>
      <c r="AD956" s="234"/>
      <c r="AH956" s="181">
        <f t="shared" si="138"/>
        <v>0</v>
      </c>
      <c r="AI956">
        <f t="shared" si="133"/>
        <v>0</v>
      </c>
      <c r="AJ956">
        <f t="shared" si="134"/>
        <v>0</v>
      </c>
      <c r="AK956">
        <f t="shared" si="139"/>
        <v>0</v>
      </c>
      <c r="AL956">
        <f t="shared" si="140"/>
        <v>0</v>
      </c>
      <c r="AM956" s="181">
        <f t="shared" si="141"/>
        <v>0</v>
      </c>
      <c r="AN956">
        <f t="shared" si="135"/>
        <v>0</v>
      </c>
      <c r="AO956">
        <f t="shared" si="136"/>
        <v>0</v>
      </c>
      <c r="AP956">
        <f t="shared" si="142"/>
        <v>0</v>
      </c>
      <c r="AQ956">
        <f t="shared" si="143"/>
        <v>0</v>
      </c>
    </row>
    <row r="957" spans="1:43" ht="15">
      <c r="A957" s="65"/>
      <c r="B957" s="14"/>
      <c r="C957" s="17" t="s">
        <v>153</v>
      </c>
      <c r="D957" s="272" t="str">
        <f t="shared" si="137"/>
        <v/>
      </c>
      <c r="E957" s="273"/>
      <c r="F957" s="273"/>
      <c r="G957" s="273"/>
      <c r="H957" s="273"/>
      <c r="I957" s="273"/>
      <c r="J957" s="274"/>
      <c r="K957" s="234"/>
      <c r="L957" s="234"/>
      <c r="M957" s="234"/>
      <c r="N957" s="234"/>
      <c r="O957" s="234"/>
      <c r="P957" s="234"/>
      <c r="Q957" s="234"/>
      <c r="R957" s="234"/>
      <c r="S957" s="234"/>
      <c r="T957" s="234"/>
      <c r="U957" s="234"/>
      <c r="V957" s="234"/>
      <c r="W957" s="234"/>
      <c r="X957" s="234"/>
      <c r="Y957" s="234"/>
      <c r="Z957" s="234"/>
      <c r="AA957" s="234"/>
      <c r="AB957" s="234"/>
      <c r="AC957" s="234"/>
      <c r="AD957" s="234"/>
      <c r="AH957" s="181">
        <f t="shared" si="138"/>
        <v>0</v>
      </c>
      <c r="AI957">
        <f t="shared" si="133"/>
        <v>0</v>
      </c>
      <c r="AJ957">
        <f t="shared" si="134"/>
        <v>0</v>
      </c>
      <c r="AK957">
        <f t="shared" si="139"/>
        <v>0</v>
      </c>
      <c r="AL957">
        <f t="shared" si="140"/>
        <v>0</v>
      </c>
      <c r="AM957" s="181">
        <f t="shared" si="141"/>
        <v>0</v>
      </c>
      <c r="AN957">
        <f t="shared" si="135"/>
        <v>0</v>
      </c>
      <c r="AO957">
        <f t="shared" si="136"/>
        <v>0</v>
      </c>
      <c r="AP957">
        <f t="shared" si="142"/>
        <v>0</v>
      </c>
      <c r="AQ957">
        <f t="shared" si="143"/>
        <v>0</v>
      </c>
    </row>
    <row r="958" spans="1:43" ht="15">
      <c r="A958" s="65"/>
      <c r="B958" s="14"/>
      <c r="C958" s="17" t="s">
        <v>154</v>
      </c>
      <c r="D958" s="272" t="str">
        <f t="shared" si="137"/>
        <v/>
      </c>
      <c r="E958" s="273"/>
      <c r="F958" s="273"/>
      <c r="G958" s="273"/>
      <c r="H958" s="273"/>
      <c r="I958" s="273"/>
      <c r="J958" s="274"/>
      <c r="K958" s="234"/>
      <c r="L958" s="234"/>
      <c r="M958" s="234"/>
      <c r="N958" s="234"/>
      <c r="O958" s="234"/>
      <c r="P958" s="234"/>
      <c r="Q958" s="234"/>
      <c r="R958" s="234"/>
      <c r="S958" s="234"/>
      <c r="T958" s="234"/>
      <c r="U958" s="234"/>
      <c r="V958" s="234"/>
      <c r="W958" s="234"/>
      <c r="X958" s="234"/>
      <c r="Y958" s="234"/>
      <c r="Z958" s="234"/>
      <c r="AA958" s="234"/>
      <c r="AB958" s="234"/>
      <c r="AC958" s="234"/>
      <c r="AD958" s="234"/>
      <c r="AH958" s="181">
        <f t="shared" si="138"/>
        <v>0</v>
      </c>
      <c r="AI958">
        <f t="shared" si="133"/>
        <v>0</v>
      </c>
      <c r="AJ958">
        <f t="shared" si="134"/>
        <v>0</v>
      </c>
      <c r="AK958">
        <f t="shared" si="139"/>
        <v>0</v>
      </c>
      <c r="AL958">
        <f t="shared" si="140"/>
        <v>0</v>
      </c>
      <c r="AM958" s="181">
        <f t="shared" si="141"/>
        <v>0</v>
      </c>
      <c r="AN958">
        <f t="shared" si="135"/>
        <v>0</v>
      </c>
      <c r="AO958">
        <f t="shared" si="136"/>
        <v>0</v>
      </c>
      <c r="AP958">
        <f t="shared" si="142"/>
        <v>0</v>
      </c>
      <c r="AQ958">
        <f t="shared" si="143"/>
        <v>0</v>
      </c>
    </row>
    <row r="959" spans="1:43" ht="15">
      <c r="A959" s="65"/>
      <c r="B959" s="14"/>
      <c r="C959" s="17" t="s">
        <v>155</v>
      </c>
      <c r="D959" s="272" t="str">
        <f t="shared" si="137"/>
        <v/>
      </c>
      <c r="E959" s="273"/>
      <c r="F959" s="273"/>
      <c r="G959" s="273"/>
      <c r="H959" s="273"/>
      <c r="I959" s="273"/>
      <c r="J959" s="274"/>
      <c r="K959" s="234"/>
      <c r="L959" s="234"/>
      <c r="M959" s="234"/>
      <c r="N959" s="234"/>
      <c r="O959" s="234"/>
      <c r="P959" s="234"/>
      <c r="Q959" s="234"/>
      <c r="R959" s="234"/>
      <c r="S959" s="234"/>
      <c r="T959" s="234"/>
      <c r="U959" s="234"/>
      <c r="V959" s="234"/>
      <c r="W959" s="234"/>
      <c r="X959" s="234"/>
      <c r="Y959" s="234"/>
      <c r="Z959" s="234"/>
      <c r="AA959" s="234"/>
      <c r="AB959" s="234"/>
      <c r="AC959" s="234"/>
      <c r="AD959" s="234"/>
      <c r="AH959" s="181">
        <f t="shared" si="138"/>
        <v>0</v>
      </c>
      <c r="AI959">
        <f t="shared" si="133"/>
        <v>0</v>
      </c>
      <c r="AJ959">
        <f t="shared" si="134"/>
        <v>0</v>
      </c>
      <c r="AK959">
        <f t="shared" si="139"/>
        <v>0</v>
      </c>
      <c r="AL959">
        <f t="shared" si="140"/>
        <v>0</v>
      </c>
      <c r="AM959" s="181">
        <f t="shared" si="141"/>
        <v>0</v>
      </c>
      <c r="AN959">
        <f t="shared" si="135"/>
        <v>0</v>
      </c>
      <c r="AO959">
        <f t="shared" si="136"/>
        <v>0</v>
      </c>
      <c r="AP959">
        <f t="shared" si="142"/>
        <v>0</v>
      </c>
      <c r="AQ959">
        <f t="shared" si="143"/>
        <v>0</v>
      </c>
    </row>
    <row r="960" spans="1:43" ht="15">
      <c r="A960" s="65"/>
      <c r="B960" s="14"/>
      <c r="C960" s="17" t="s">
        <v>156</v>
      </c>
      <c r="D960" s="272" t="str">
        <f t="shared" si="137"/>
        <v/>
      </c>
      <c r="E960" s="273"/>
      <c r="F960" s="273"/>
      <c r="G960" s="273"/>
      <c r="H960" s="273"/>
      <c r="I960" s="273"/>
      <c r="J960" s="274"/>
      <c r="K960" s="234"/>
      <c r="L960" s="234"/>
      <c r="M960" s="234"/>
      <c r="N960" s="234"/>
      <c r="O960" s="234"/>
      <c r="P960" s="234"/>
      <c r="Q960" s="234"/>
      <c r="R960" s="234"/>
      <c r="S960" s="234"/>
      <c r="T960" s="234"/>
      <c r="U960" s="234"/>
      <c r="V960" s="234"/>
      <c r="W960" s="234"/>
      <c r="X960" s="234"/>
      <c r="Y960" s="234"/>
      <c r="Z960" s="234"/>
      <c r="AA960" s="234"/>
      <c r="AB960" s="234"/>
      <c r="AC960" s="234"/>
      <c r="AD960" s="234"/>
      <c r="AH960" s="181">
        <f t="shared" si="138"/>
        <v>0</v>
      </c>
      <c r="AI960">
        <f t="shared" si="133"/>
        <v>0</v>
      </c>
      <c r="AJ960">
        <f t="shared" si="134"/>
        <v>0</v>
      </c>
      <c r="AK960">
        <f t="shared" si="139"/>
        <v>0</v>
      </c>
      <c r="AL960">
        <f t="shared" si="140"/>
        <v>0</v>
      </c>
      <c r="AM960" s="181">
        <f t="shared" si="141"/>
        <v>0</v>
      </c>
      <c r="AN960">
        <f t="shared" si="135"/>
        <v>0</v>
      </c>
      <c r="AO960">
        <f t="shared" si="136"/>
        <v>0</v>
      </c>
      <c r="AP960">
        <f t="shared" si="142"/>
        <v>0</v>
      </c>
      <c r="AQ960">
        <f t="shared" si="143"/>
        <v>0</v>
      </c>
    </row>
    <row r="961" spans="1:43" ht="15">
      <c r="A961" s="65"/>
      <c r="B961" s="14"/>
      <c r="C961" s="17" t="s">
        <v>157</v>
      </c>
      <c r="D961" s="272" t="str">
        <f t="shared" si="137"/>
        <v/>
      </c>
      <c r="E961" s="273"/>
      <c r="F961" s="273"/>
      <c r="G961" s="273"/>
      <c r="H961" s="273"/>
      <c r="I961" s="273"/>
      <c r="J961" s="274"/>
      <c r="K961" s="234"/>
      <c r="L961" s="234"/>
      <c r="M961" s="234"/>
      <c r="N961" s="234"/>
      <c r="O961" s="234"/>
      <c r="P961" s="234"/>
      <c r="Q961" s="234"/>
      <c r="R961" s="234"/>
      <c r="S961" s="234"/>
      <c r="T961" s="234"/>
      <c r="U961" s="234"/>
      <c r="V961" s="234"/>
      <c r="W961" s="234"/>
      <c r="X961" s="234"/>
      <c r="Y961" s="234"/>
      <c r="Z961" s="234"/>
      <c r="AA961" s="234"/>
      <c r="AB961" s="234"/>
      <c r="AC961" s="234"/>
      <c r="AD961" s="234"/>
      <c r="AH961" s="181">
        <f t="shared" si="138"/>
        <v>0</v>
      </c>
      <c r="AI961">
        <f t="shared" si="133"/>
        <v>0</v>
      </c>
      <c r="AJ961">
        <f t="shared" si="134"/>
        <v>0</v>
      </c>
      <c r="AK961">
        <f t="shared" si="139"/>
        <v>0</v>
      </c>
      <c r="AL961">
        <f t="shared" si="140"/>
        <v>0</v>
      </c>
      <c r="AM961" s="181">
        <f t="shared" si="141"/>
        <v>0</v>
      </c>
      <c r="AN961">
        <f t="shared" si="135"/>
        <v>0</v>
      </c>
      <c r="AO961">
        <f t="shared" si="136"/>
        <v>0</v>
      </c>
      <c r="AP961">
        <f t="shared" si="142"/>
        <v>0</v>
      </c>
      <c r="AQ961">
        <f t="shared" si="143"/>
        <v>0</v>
      </c>
    </row>
    <row r="962" spans="1:43" ht="15">
      <c r="A962" s="65"/>
      <c r="B962" s="14"/>
      <c r="C962" s="17" t="s">
        <v>158</v>
      </c>
      <c r="D962" s="272" t="str">
        <f t="shared" si="137"/>
        <v/>
      </c>
      <c r="E962" s="273"/>
      <c r="F962" s="273"/>
      <c r="G962" s="273"/>
      <c r="H962" s="273"/>
      <c r="I962" s="273"/>
      <c r="J962" s="274"/>
      <c r="K962" s="234"/>
      <c r="L962" s="234"/>
      <c r="M962" s="234"/>
      <c r="N962" s="234"/>
      <c r="O962" s="234"/>
      <c r="P962" s="234"/>
      <c r="Q962" s="234"/>
      <c r="R962" s="234"/>
      <c r="S962" s="234"/>
      <c r="T962" s="234"/>
      <c r="U962" s="234"/>
      <c r="V962" s="234"/>
      <c r="W962" s="234"/>
      <c r="X962" s="234"/>
      <c r="Y962" s="234"/>
      <c r="Z962" s="234"/>
      <c r="AA962" s="234"/>
      <c r="AB962" s="234"/>
      <c r="AC962" s="234"/>
      <c r="AD962" s="234"/>
      <c r="AH962" s="181">
        <f t="shared" si="138"/>
        <v>0</v>
      </c>
      <c r="AI962">
        <f t="shared" si="133"/>
        <v>0</v>
      </c>
      <c r="AJ962">
        <f t="shared" si="134"/>
        <v>0</v>
      </c>
      <c r="AK962">
        <f t="shared" si="139"/>
        <v>0</v>
      </c>
      <c r="AL962">
        <f t="shared" si="140"/>
        <v>0</v>
      </c>
      <c r="AM962" s="181">
        <f t="shared" si="141"/>
        <v>0</v>
      </c>
      <c r="AN962">
        <f t="shared" si="135"/>
        <v>0</v>
      </c>
      <c r="AO962">
        <f t="shared" si="136"/>
        <v>0</v>
      </c>
      <c r="AP962">
        <f t="shared" si="142"/>
        <v>0</v>
      </c>
      <c r="AQ962">
        <f t="shared" si="143"/>
        <v>0</v>
      </c>
    </row>
    <row r="963" spans="1:43" ht="15">
      <c r="A963" s="65"/>
      <c r="B963" s="14"/>
      <c r="C963" s="17" t="s">
        <v>159</v>
      </c>
      <c r="D963" s="272" t="str">
        <f t="shared" si="137"/>
        <v/>
      </c>
      <c r="E963" s="273"/>
      <c r="F963" s="273"/>
      <c r="G963" s="273"/>
      <c r="H963" s="273"/>
      <c r="I963" s="273"/>
      <c r="J963" s="274"/>
      <c r="K963" s="234"/>
      <c r="L963" s="234"/>
      <c r="M963" s="234"/>
      <c r="N963" s="234"/>
      <c r="O963" s="234"/>
      <c r="P963" s="234"/>
      <c r="Q963" s="234"/>
      <c r="R963" s="234"/>
      <c r="S963" s="234"/>
      <c r="T963" s="234"/>
      <c r="U963" s="234"/>
      <c r="V963" s="234"/>
      <c r="W963" s="234"/>
      <c r="X963" s="234"/>
      <c r="Y963" s="234"/>
      <c r="Z963" s="234"/>
      <c r="AA963" s="234"/>
      <c r="AB963" s="234"/>
      <c r="AC963" s="234"/>
      <c r="AD963" s="234"/>
      <c r="AH963" s="181">
        <f t="shared" si="138"/>
        <v>0</v>
      </c>
      <c r="AI963">
        <f t="shared" si="133"/>
        <v>0</v>
      </c>
      <c r="AJ963">
        <f t="shared" si="134"/>
        <v>0</v>
      </c>
      <c r="AK963">
        <f t="shared" si="139"/>
        <v>0</v>
      </c>
      <c r="AL963">
        <f t="shared" si="140"/>
        <v>0</v>
      </c>
      <c r="AM963" s="181">
        <f t="shared" si="141"/>
        <v>0</v>
      </c>
      <c r="AN963">
        <f t="shared" si="135"/>
        <v>0</v>
      </c>
      <c r="AO963">
        <f t="shared" si="136"/>
        <v>0</v>
      </c>
      <c r="AP963">
        <f t="shared" si="142"/>
        <v>0</v>
      </c>
      <c r="AQ963">
        <f t="shared" si="143"/>
        <v>0</v>
      </c>
    </row>
    <row r="964" spans="1:43" ht="15">
      <c r="A964" s="65"/>
      <c r="B964" s="14"/>
      <c r="C964" s="17" t="s">
        <v>160</v>
      </c>
      <c r="D964" s="272" t="str">
        <f t="shared" si="137"/>
        <v/>
      </c>
      <c r="E964" s="273"/>
      <c r="F964" s="273"/>
      <c r="G964" s="273"/>
      <c r="H964" s="273"/>
      <c r="I964" s="273"/>
      <c r="J964" s="274"/>
      <c r="K964" s="234"/>
      <c r="L964" s="234"/>
      <c r="M964" s="234"/>
      <c r="N964" s="234"/>
      <c r="O964" s="234"/>
      <c r="P964" s="234"/>
      <c r="Q964" s="234"/>
      <c r="R964" s="234"/>
      <c r="S964" s="234"/>
      <c r="T964" s="234"/>
      <c r="U964" s="234"/>
      <c r="V964" s="234"/>
      <c r="W964" s="234"/>
      <c r="X964" s="234"/>
      <c r="Y964" s="234"/>
      <c r="Z964" s="234"/>
      <c r="AA964" s="234"/>
      <c r="AB964" s="234"/>
      <c r="AC964" s="234"/>
      <c r="AD964" s="234"/>
      <c r="AH964" s="181">
        <f t="shared" si="138"/>
        <v>0</v>
      </c>
      <c r="AI964">
        <f t="shared" si="133"/>
        <v>0</v>
      </c>
      <c r="AJ964">
        <f t="shared" si="134"/>
        <v>0</v>
      </c>
      <c r="AK964">
        <f t="shared" si="139"/>
        <v>0</v>
      </c>
      <c r="AL964">
        <f t="shared" si="140"/>
        <v>0</v>
      </c>
      <c r="AM964" s="181">
        <f t="shared" si="141"/>
        <v>0</v>
      </c>
      <c r="AN964">
        <f t="shared" si="135"/>
        <v>0</v>
      </c>
      <c r="AO964">
        <f t="shared" si="136"/>
        <v>0</v>
      </c>
      <c r="AP964">
        <f t="shared" si="142"/>
        <v>0</v>
      </c>
      <c r="AQ964">
        <f t="shared" si="143"/>
        <v>0</v>
      </c>
    </row>
    <row r="965" spans="1:43" ht="15">
      <c r="A965" s="65"/>
      <c r="B965" s="14"/>
      <c r="C965" s="17" t="s">
        <v>161</v>
      </c>
      <c r="D965" s="272" t="str">
        <f t="shared" si="137"/>
        <v/>
      </c>
      <c r="E965" s="273"/>
      <c r="F965" s="273"/>
      <c r="G965" s="273"/>
      <c r="H965" s="273"/>
      <c r="I965" s="273"/>
      <c r="J965" s="274"/>
      <c r="K965" s="234"/>
      <c r="L965" s="234"/>
      <c r="M965" s="234"/>
      <c r="N965" s="234"/>
      <c r="O965" s="234"/>
      <c r="P965" s="234"/>
      <c r="Q965" s="234"/>
      <c r="R965" s="234"/>
      <c r="S965" s="234"/>
      <c r="T965" s="234"/>
      <c r="U965" s="234"/>
      <c r="V965" s="234"/>
      <c r="W965" s="234"/>
      <c r="X965" s="234"/>
      <c r="Y965" s="234"/>
      <c r="Z965" s="234"/>
      <c r="AA965" s="234"/>
      <c r="AB965" s="234"/>
      <c r="AC965" s="234"/>
      <c r="AD965" s="234"/>
      <c r="AH965" s="181">
        <f t="shared" si="138"/>
        <v>0</v>
      </c>
      <c r="AI965">
        <f t="shared" si="133"/>
        <v>0</v>
      </c>
      <c r="AJ965">
        <f t="shared" si="134"/>
        <v>0</v>
      </c>
      <c r="AK965">
        <f t="shared" si="139"/>
        <v>0</v>
      </c>
      <c r="AL965">
        <f t="shared" si="140"/>
        <v>0</v>
      </c>
      <c r="AM965" s="181">
        <f t="shared" si="141"/>
        <v>0</v>
      </c>
      <c r="AN965">
        <f t="shared" si="135"/>
        <v>0</v>
      </c>
      <c r="AO965">
        <f t="shared" si="136"/>
        <v>0</v>
      </c>
      <c r="AP965">
        <f t="shared" si="142"/>
        <v>0</v>
      </c>
      <c r="AQ965">
        <f t="shared" si="143"/>
        <v>0</v>
      </c>
    </row>
    <row r="966" spans="1:43" ht="15">
      <c r="A966" s="65"/>
      <c r="B966" s="14"/>
      <c r="C966" s="17" t="s">
        <v>162</v>
      </c>
      <c r="D966" s="272" t="str">
        <f t="shared" si="137"/>
        <v/>
      </c>
      <c r="E966" s="273"/>
      <c r="F966" s="273"/>
      <c r="G966" s="273"/>
      <c r="H966" s="273"/>
      <c r="I966" s="273"/>
      <c r="J966" s="274"/>
      <c r="K966" s="234"/>
      <c r="L966" s="234"/>
      <c r="M966" s="234"/>
      <c r="N966" s="234"/>
      <c r="O966" s="234"/>
      <c r="P966" s="234"/>
      <c r="Q966" s="234"/>
      <c r="R966" s="234"/>
      <c r="S966" s="234"/>
      <c r="T966" s="234"/>
      <c r="U966" s="234"/>
      <c r="V966" s="234"/>
      <c r="W966" s="234"/>
      <c r="X966" s="234"/>
      <c r="Y966" s="234"/>
      <c r="Z966" s="234"/>
      <c r="AA966" s="234"/>
      <c r="AB966" s="234"/>
      <c r="AC966" s="234"/>
      <c r="AD966" s="234"/>
      <c r="AH966" s="181">
        <f t="shared" si="138"/>
        <v>0</v>
      </c>
      <c r="AI966">
        <f t="shared" si="133"/>
        <v>0</v>
      </c>
      <c r="AJ966">
        <f t="shared" si="134"/>
        <v>0</v>
      </c>
      <c r="AK966">
        <f t="shared" si="139"/>
        <v>0</v>
      </c>
      <c r="AL966">
        <f t="shared" si="140"/>
        <v>0</v>
      </c>
      <c r="AM966" s="181">
        <f t="shared" si="141"/>
        <v>0</v>
      </c>
      <c r="AN966">
        <f t="shared" si="135"/>
        <v>0</v>
      </c>
      <c r="AO966">
        <f t="shared" si="136"/>
        <v>0</v>
      </c>
      <c r="AP966">
        <f t="shared" si="142"/>
        <v>0</v>
      </c>
      <c r="AQ966">
        <f t="shared" si="143"/>
        <v>0</v>
      </c>
    </row>
    <row r="967" spans="1:43" ht="15">
      <c r="A967" s="65"/>
      <c r="B967" s="14"/>
      <c r="C967" s="17" t="s">
        <v>163</v>
      </c>
      <c r="D967" s="272" t="str">
        <f t="shared" si="137"/>
        <v/>
      </c>
      <c r="E967" s="273"/>
      <c r="F967" s="273"/>
      <c r="G967" s="273"/>
      <c r="H967" s="273"/>
      <c r="I967" s="273"/>
      <c r="J967" s="274"/>
      <c r="K967" s="234"/>
      <c r="L967" s="234"/>
      <c r="M967" s="234"/>
      <c r="N967" s="234"/>
      <c r="O967" s="234"/>
      <c r="P967" s="234"/>
      <c r="Q967" s="234"/>
      <c r="R967" s="234"/>
      <c r="S967" s="234"/>
      <c r="T967" s="234"/>
      <c r="U967" s="234"/>
      <c r="V967" s="234"/>
      <c r="W967" s="234"/>
      <c r="X967" s="234"/>
      <c r="Y967" s="234"/>
      <c r="Z967" s="234"/>
      <c r="AA967" s="234"/>
      <c r="AB967" s="234"/>
      <c r="AC967" s="234"/>
      <c r="AD967" s="234"/>
      <c r="AH967" s="181">
        <f t="shared" si="138"/>
        <v>0</v>
      </c>
      <c r="AI967">
        <f t="shared" si="133"/>
        <v>0</v>
      </c>
      <c r="AJ967">
        <f t="shared" si="134"/>
        <v>0</v>
      </c>
      <c r="AK967">
        <f t="shared" si="139"/>
        <v>0</v>
      </c>
      <c r="AL967">
        <f t="shared" si="140"/>
        <v>0</v>
      </c>
      <c r="AM967" s="181">
        <f t="shared" si="141"/>
        <v>0</v>
      </c>
      <c r="AN967">
        <f t="shared" si="135"/>
        <v>0</v>
      </c>
      <c r="AO967">
        <f t="shared" si="136"/>
        <v>0</v>
      </c>
      <c r="AP967">
        <f t="shared" si="142"/>
        <v>0</v>
      </c>
      <c r="AQ967">
        <f t="shared" si="143"/>
        <v>0</v>
      </c>
    </row>
    <row r="968" spans="1:43" ht="15">
      <c r="A968" s="65"/>
      <c r="B968" s="14"/>
      <c r="C968" s="17" t="s">
        <v>164</v>
      </c>
      <c r="D968" s="272" t="str">
        <f t="shared" si="137"/>
        <v/>
      </c>
      <c r="E968" s="273"/>
      <c r="F968" s="273"/>
      <c r="G968" s="273"/>
      <c r="H968" s="273"/>
      <c r="I968" s="273"/>
      <c r="J968" s="274"/>
      <c r="K968" s="234"/>
      <c r="L968" s="234"/>
      <c r="M968" s="234"/>
      <c r="N968" s="234"/>
      <c r="O968" s="234"/>
      <c r="P968" s="234"/>
      <c r="Q968" s="234"/>
      <c r="R968" s="234"/>
      <c r="S968" s="234"/>
      <c r="T968" s="234"/>
      <c r="U968" s="234"/>
      <c r="V968" s="234"/>
      <c r="W968" s="234"/>
      <c r="X968" s="234"/>
      <c r="Y968" s="234"/>
      <c r="Z968" s="234"/>
      <c r="AA968" s="234"/>
      <c r="AB968" s="234"/>
      <c r="AC968" s="234"/>
      <c r="AD968" s="234"/>
      <c r="AH968" s="181">
        <f t="shared" si="138"/>
        <v>0</v>
      </c>
      <c r="AI968">
        <f t="shared" si="133"/>
        <v>0</v>
      </c>
      <c r="AJ968">
        <f t="shared" si="134"/>
        <v>0</v>
      </c>
      <c r="AK968">
        <f t="shared" si="139"/>
        <v>0</v>
      </c>
      <c r="AL968">
        <f t="shared" si="140"/>
        <v>0</v>
      </c>
      <c r="AM968" s="181">
        <f t="shared" si="141"/>
        <v>0</v>
      </c>
      <c r="AN968">
        <f t="shared" si="135"/>
        <v>0</v>
      </c>
      <c r="AO968">
        <f t="shared" si="136"/>
        <v>0</v>
      </c>
      <c r="AP968">
        <f t="shared" si="142"/>
        <v>0</v>
      </c>
      <c r="AQ968">
        <f t="shared" si="143"/>
        <v>0</v>
      </c>
    </row>
    <row r="969" spans="1:43" ht="15">
      <c r="A969" s="65"/>
      <c r="B969" s="14"/>
      <c r="C969" s="17" t="s">
        <v>165</v>
      </c>
      <c r="D969" s="272" t="str">
        <f t="shared" si="137"/>
        <v/>
      </c>
      <c r="E969" s="273"/>
      <c r="F969" s="273"/>
      <c r="G969" s="273"/>
      <c r="H969" s="273"/>
      <c r="I969" s="273"/>
      <c r="J969" s="274"/>
      <c r="K969" s="234"/>
      <c r="L969" s="234"/>
      <c r="M969" s="234"/>
      <c r="N969" s="234"/>
      <c r="O969" s="234"/>
      <c r="P969" s="234"/>
      <c r="Q969" s="234"/>
      <c r="R969" s="234"/>
      <c r="S969" s="234"/>
      <c r="T969" s="234"/>
      <c r="U969" s="234"/>
      <c r="V969" s="234"/>
      <c r="W969" s="234"/>
      <c r="X969" s="234"/>
      <c r="Y969" s="234"/>
      <c r="Z969" s="234"/>
      <c r="AA969" s="234"/>
      <c r="AB969" s="234"/>
      <c r="AC969" s="234"/>
      <c r="AD969" s="234"/>
      <c r="AH969" s="181">
        <f t="shared" si="138"/>
        <v>0</v>
      </c>
      <c r="AI969">
        <f t="shared" si="133"/>
        <v>0</v>
      </c>
      <c r="AJ969">
        <f t="shared" si="134"/>
        <v>0</v>
      </c>
      <c r="AK969">
        <f t="shared" si="139"/>
        <v>0</v>
      </c>
      <c r="AL969">
        <f t="shared" si="140"/>
        <v>0</v>
      </c>
      <c r="AM969" s="181">
        <f t="shared" si="141"/>
        <v>0</v>
      </c>
      <c r="AN969">
        <f t="shared" si="135"/>
        <v>0</v>
      </c>
      <c r="AO969">
        <f t="shared" si="136"/>
        <v>0</v>
      </c>
      <c r="AP969">
        <f t="shared" si="142"/>
        <v>0</v>
      </c>
      <c r="AQ969">
        <f t="shared" si="143"/>
        <v>0</v>
      </c>
    </row>
    <row r="970" spans="1:43" ht="15">
      <c r="A970" s="65"/>
      <c r="B970" s="14"/>
      <c r="C970" s="17" t="s">
        <v>166</v>
      </c>
      <c r="D970" s="272" t="str">
        <f t="shared" si="137"/>
        <v/>
      </c>
      <c r="E970" s="273"/>
      <c r="F970" s="273"/>
      <c r="G970" s="273"/>
      <c r="H970" s="273"/>
      <c r="I970" s="273"/>
      <c r="J970" s="274"/>
      <c r="K970" s="234"/>
      <c r="L970" s="234"/>
      <c r="M970" s="234"/>
      <c r="N970" s="234"/>
      <c r="O970" s="234"/>
      <c r="P970" s="234"/>
      <c r="Q970" s="234"/>
      <c r="R970" s="234"/>
      <c r="S970" s="234"/>
      <c r="T970" s="234"/>
      <c r="U970" s="234"/>
      <c r="V970" s="234"/>
      <c r="W970" s="234"/>
      <c r="X970" s="234"/>
      <c r="Y970" s="234"/>
      <c r="Z970" s="234"/>
      <c r="AA970" s="234"/>
      <c r="AB970" s="234"/>
      <c r="AC970" s="234"/>
      <c r="AD970" s="234"/>
      <c r="AH970" s="181">
        <f t="shared" si="138"/>
        <v>0</v>
      </c>
      <c r="AI970">
        <f t="shared" si="133"/>
        <v>0</v>
      </c>
      <c r="AJ970">
        <f t="shared" si="134"/>
        <v>0</v>
      </c>
      <c r="AK970">
        <f t="shared" si="139"/>
        <v>0</v>
      </c>
      <c r="AL970">
        <f t="shared" si="140"/>
        <v>0</v>
      </c>
      <c r="AM970" s="181">
        <f t="shared" si="141"/>
        <v>0</v>
      </c>
      <c r="AN970">
        <f t="shared" si="135"/>
        <v>0</v>
      </c>
      <c r="AO970">
        <f t="shared" si="136"/>
        <v>0</v>
      </c>
      <c r="AP970">
        <f t="shared" si="142"/>
        <v>0</v>
      </c>
      <c r="AQ970">
        <f t="shared" si="143"/>
        <v>0</v>
      </c>
    </row>
    <row r="971" spans="1:43" ht="15">
      <c r="A971" s="65"/>
      <c r="B971" s="14"/>
      <c r="C971" s="17" t="s">
        <v>167</v>
      </c>
      <c r="D971" s="272" t="str">
        <f t="shared" si="137"/>
        <v/>
      </c>
      <c r="E971" s="273"/>
      <c r="F971" s="273"/>
      <c r="G971" s="273"/>
      <c r="H971" s="273"/>
      <c r="I971" s="273"/>
      <c r="J971" s="274"/>
      <c r="K971" s="234"/>
      <c r="L971" s="234"/>
      <c r="M971" s="234"/>
      <c r="N971" s="234"/>
      <c r="O971" s="234"/>
      <c r="P971" s="234"/>
      <c r="Q971" s="234"/>
      <c r="R971" s="234"/>
      <c r="S971" s="234"/>
      <c r="T971" s="234"/>
      <c r="U971" s="234"/>
      <c r="V971" s="234"/>
      <c r="W971" s="234"/>
      <c r="X971" s="234"/>
      <c r="Y971" s="234"/>
      <c r="Z971" s="234"/>
      <c r="AA971" s="234"/>
      <c r="AB971" s="234"/>
      <c r="AC971" s="234"/>
      <c r="AD971" s="234"/>
      <c r="AH971" s="181">
        <f t="shared" si="138"/>
        <v>0</v>
      </c>
      <c r="AI971">
        <f t="shared" si="133"/>
        <v>0</v>
      </c>
      <c r="AJ971">
        <f t="shared" si="134"/>
        <v>0</v>
      </c>
      <c r="AK971">
        <f t="shared" si="139"/>
        <v>0</v>
      </c>
      <c r="AL971">
        <f t="shared" si="140"/>
        <v>0</v>
      </c>
      <c r="AM971" s="181">
        <f t="shared" si="141"/>
        <v>0</v>
      </c>
      <c r="AN971">
        <f t="shared" si="135"/>
        <v>0</v>
      </c>
      <c r="AO971">
        <f t="shared" si="136"/>
        <v>0</v>
      </c>
      <c r="AP971">
        <f t="shared" si="142"/>
        <v>0</v>
      </c>
      <c r="AQ971">
        <f t="shared" si="143"/>
        <v>0</v>
      </c>
    </row>
    <row r="972" spans="1:43" ht="15">
      <c r="A972" s="65"/>
      <c r="B972" s="14"/>
      <c r="C972" s="17" t="s">
        <v>168</v>
      </c>
      <c r="D972" s="272" t="str">
        <f t="shared" si="137"/>
        <v/>
      </c>
      <c r="E972" s="273"/>
      <c r="F972" s="273"/>
      <c r="G972" s="273"/>
      <c r="H972" s="273"/>
      <c r="I972" s="273"/>
      <c r="J972" s="274"/>
      <c r="K972" s="234"/>
      <c r="L972" s="234"/>
      <c r="M972" s="234"/>
      <c r="N972" s="234"/>
      <c r="O972" s="234"/>
      <c r="P972" s="234"/>
      <c r="Q972" s="234"/>
      <c r="R972" s="234"/>
      <c r="S972" s="234"/>
      <c r="T972" s="234"/>
      <c r="U972" s="234"/>
      <c r="V972" s="234"/>
      <c r="W972" s="234"/>
      <c r="X972" s="234"/>
      <c r="Y972" s="234"/>
      <c r="Z972" s="234"/>
      <c r="AA972" s="234"/>
      <c r="AB972" s="234"/>
      <c r="AC972" s="234"/>
      <c r="AD972" s="234"/>
      <c r="AH972" s="181">
        <f t="shared" si="138"/>
        <v>0</v>
      </c>
      <c r="AI972">
        <f t="shared" si="133"/>
        <v>0</v>
      </c>
      <c r="AJ972">
        <f t="shared" si="134"/>
        <v>0</v>
      </c>
      <c r="AK972">
        <f t="shared" si="139"/>
        <v>0</v>
      </c>
      <c r="AL972">
        <f t="shared" si="140"/>
        <v>0</v>
      </c>
      <c r="AM972" s="181">
        <f t="shared" si="141"/>
        <v>0</v>
      </c>
      <c r="AN972">
        <f t="shared" si="135"/>
        <v>0</v>
      </c>
      <c r="AO972">
        <f t="shared" si="136"/>
        <v>0</v>
      </c>
      <c r="AP972">
        <f t="shared" si="142"/>
        <v>0</v>
      </c>
      <c r="AQ972">
        <f t="shared" si="143"/>
        <v>0</v>
      </c>
    </row>
    <row r="973" spans="1:43" ht="15">
      <c r="A973" s="65"/>
      <c r="B973" s="14"/>
      <c r="C973" s="17" t="s">
        <v>169</v>
      </c>
      <c r="D973" s="272" t="str">
        <f t="shared" si="137"/>
        <v/>
      </c>
      <c r="E973" s="273"/>
      <c r="F973" s="273"/>
      <c r="G973" s="273"/>
      <c r="H973" s="273"/>
      <c r="I973" s="273"/>
      <c r="J973" s="274"/>
      <c r="K973" s="234"/>
      <c r="L973" s="234"/>
      <c r="M973" s="234"/>
      <c r="N973" s="234"/>
      <c r="O973" s="234"/>
      <c r="P973" s="234"/>
      <c r="Q973" s="234"/>
      <c r="R973" s="234"/>
      <c r="S973" s="234"/>
      <c r="T973" s="234"/>
      <c r="U973" s="234"/>
      <c r="V973" s="234"/>
      <c r="W973" s="234"/>
      <c r="X973" s="234"/>
      <c r="Y973" s="234"/>
      <c r="Z973" s="234"/>
      <c r="AA973" s="234"/>
      <c r="AB973" s="234"/>
      <c r="AC973" s="234"/>
      <c r="AD973" s="234"/>
      <c r="AH973" s="181">
        <f t="shared" si="138"/>
        <v>0</v>
      </c>
      <c r="AI973">
        <f t="shared" si="133"/>
        <v>0</v>
      </c>
      <c r="AJ973">
        <f t="shared" si="134"/>
        <v>0</v>
      </c>
      <c r="AK973">
        <f t="shared" si="139"/>
        <v>0</v>
      </c>
      <c r="AL973">
        <f t="shared" si="140"/>
        <v>0</v>
      </c>
      <c r="AM973" s="181">
        <f t="shared" si="141"/>
        <v>0</v>
      </c>
      <c r="AN973">
        <f t="shared" si="135"/>
        <v>0</v>
      </c>
      <c r="AO973">
        <f t="shared" si="136"/>
        <v>0</v>
      </c>
      <c r="AP973">
        <f t="shared" si="142"/>
        <v>0</v>
      </c>
      <c r="AQ973">
        <f t="shared" si="143"/>
        <v>0</v>
      </c>
    </row>
    <row r="974" spans="1:43" ht="15">
      <c r="A974" s="65"/>
      <c r="B974" s="14"/>
      <c r="C974" s="17" t="s">
        <v>170</v>
      </c>
      <c r="D974" s="272" t="str">
        <f t="shared" si="137"/>
        <v/>
      </c>
      <c r="E974" s="273"/>
      <c r="F974" s="273"/>
      <c r="G974" s="273"/>
      <c r="H974" s="273"/>
      <c r="I974" s="273"/>
      <c r="J974" s="274"/>
      <c r="K974" s="234"/>
      <c r="L974" s="234"/>
      <c r="M974" s="234"/>
      <c r="N974" s="234"/>
      <c r="O974" s="234"/>
      <c r="P974" s="234"/>
      <c r="Q974" s="234"/>
      <c r="R974" s="234"/>
      <c r="S974" s="234"/>
      <c r="T974" s="234"/>
      <c r="U974" s="234"/>
      <c r="V974" s="234"/>
      <c r="W974" s="234"/>
      <c r="X974" s="234"/>
      <c r="Y974" s="234"/>
      <c r="Z974" s="234"/>
      <c r="AA974" s="234"/>
      <c r="AB974" s="234"/>
      <c r="AC974" s="234"/>
      <c r="AD974" s="234"/>
      <c r="AH974" s="181">
        <f t="shared" si="138"/>
        <v>0</v>
      </c>
      <c r="AI974">
        <f t="shared" si="133"/>
        <v>0</v>
      </c>
      <c r="AJ974">
        <f t="shared" si="134"/>
        <v>0</v>
      </c>
      <c r="AK974">
        <f t="shared" si="139"/>
        <v>0</v>
      </c>
      <c r="AL974">
        <f t="shared" si="140"/>
        <v>0</v>
      </c>
      <c r="AM974" s="181">
        <f t="shared" si="141"/>
        <v>0</v>
      </c>
      <c r="AN974">
        <f t="shared" si="135"/>
        <v>0</v>
      </c>
      <c r="AO974">
        <f t="shared" si="136"/>
        <v>0</v>
      </c>
      <c r="AP974">
        <f t="shared" si="142"/>
        <v>0</v>
      </c>
      <c r="AQ974">
        <f t="shared" si="143"/>
        <v>0</v>
      </c>
    </row>
    <row r="975" spans="1:43" ht="15" customHeight="1">
      <c r="AI975" s="181">
        <f t="shared" ref="AI975:AL975" si="144">SUM(AI855:AI974)</f>
        <v>0</v>
      </c>
      <c r="AJ975" s="181">
        <f t="shared" si="144"/>
        <v>0</v>
      </c>
      <c r="AK975" s="181">
        <f t="shared" si="144"/>
        <v>0</v>
      </c>
      <c r="AL975" s="181">
        <f t="shared" si="144"/>
        <v>0</v>
      </c>
      <c r="AN975" s="181">
        <f t="shared" ref="AN975:AQ975" si="145">SUM(AN855:AN974)</f>
        <v>0</v>
      </c>
      <c r="AO975" s="181">
        <f t="shared" si="145"/>
        <v>0</v>
      </c>
      <c r="AP975" s="181">
        <f t="shared" si="145"/>
        <v>0</v>
      </c>
      <c r="AQ975" s="181">
        <f t="shared" si="145"/>
        <v>0</v>
      </c>
    </row>
    <row r="976" spans="1:43" ht="45" customHeight="1">
      <c r="A976" s="67"/>
      <c r="B976" s="14"/>
      <c r="C976" s="310" t="s">
        <v>557</v>
      </c>
      <c r="D976" s="310"/>
      <c r="E976" s="310"/>
      <c r="F976" s="234"/>
      <c r="G976" s="234"/>
      <c r="H976" s="234"/>
      <c r="I976" s="234"/>
      <c r="J976" s="234"/>
      <c r="K976" s="234"/>
      <c r="L976" s="234"/>
      <c r="M976" s="234"/>
      <c r="N976" s="234"/>
      <c r="O976" s="234"/>
      <c r="P976" s="234"/>
      <c r="Q976" s="234"/>
      <c r="R976" s="234"/>
      <c r="S976" s="234"/>
      <c r="T976" s="234"/>
      <c r="U976" s="234"/>
      <c r="V976" s="234"/>
      <c r="W976" s="234"/>
      <c r="X976" s="234"/>
      <c r="Y976" s="234"/>
      <c r="Z976" s="234"/>
      <c r="AA976" s="234"/>
      <c r="AB976" s="234"/>
      <c r="AC976" s="234"/>
      <c r="AD976" s="234"/>
      <c r="AG976">
        <f>IF(AND(SUM(COUNTIF(O855:P974,"X"),COUNTIF(Y855:Z974,"X"))&gt;0,F976=""),1,0)</f>
        <v>0</v>
      </c>
    </row>
    <row r="977" spans="1:32" ht="15" customHeight="1"/>
    <row r="978" spans="1:32" s="14" customFormat="1" ht="24" customHeight="1">
      <c r="A978" s="62"/>
      <c r="B978" s="13"/>
      <c r="C978" s="312" t="s">
        <v>206</v>
      </c>
      <c r="D978" s="312"/>
      <c r="E978" s="312"/>
      <c r="F978" s="312"/>
      <c r="G978" s="312"/>
      <c r="H978" s="312"/>
      <c r="I978" s="312"/>
      <c r="J978" s="312"/>
      <c r="K978" s="312"/>
      <c r="L978" s="312"/>
      <c r="M978" s="312"/>
      <c r="N978" s="312"/>
      <c r="O978" s="312"/>
      <c r="P978" s="312"/>
      <c r="Q978" s="312"/>
      <c r="R978" s="312"/>
      <c r="S978" s="312"/>
      <c r="T978" s="312"/>
      <c r="U978" s="312"/>
      <c r="V978" s="312"/>
      <c r="W978" s="312"/>
      <c r="X978" s="312"/>
      <c r="Y978" s="312"/>
      <c r="Z978" s="312"/>
      <c r="AA978" s="312"/>
      <c r="AB978" s="312"/>
      <c r="AC978" s="312"/>
      <c r="AD978" s="312"/>
      <c r="AE978" s="13"/>
      <c r="AF978" s="164"/>
    </row>
    <row r="979" spans="1:32" s="14" customFormat="1" ht="60" customHeight="1">
      <c r="A979" s="62"/>
      <c r="B979" s="13"/>
      <c r="C979" s="313"/>
      <c r="D979" s="314"/>
      <c r="E979" s="314"/>
      <c r="F979" s="314"/>
      <c r="G979" s="314"/>
      <c r="H979" s="314"/>
      <c r="I979" s="314"/>
      <c r="J979" s="314"/>
      <c r="K979" s="314"/>
      <c r="L979" s="314"/>
      <c r="M979" s="314"/>
      <c r="N979" s="314"/>
      <c r="O979" s="314"/>
      <c r="P979" s="314"/>
      <c r="Q979" s="314"/>
      <c r="R979" s="314"/>
      <c r="S979" s="314"/>
      <c r="T979" s="314"/>
      <c r="U979" s="314"/>
      <c r="V979" s="314"/>
      <c r="W979" s="314"/>
      <c r="X979" s="314"/>
      <c r="Y979" s="314"/>
      <c r="Z979" s="314"/>
      <c r="AA979" s="314"/>
      <c r="AB979" s="314"/>
      <c r="AC979" s="314"/>
      <c r="AD979" s="315"/>
      <c r="AE979" s="13"/>
      <c r="AF979" s="164"/>
    </row>
    <row r="980" spans="1:32" ht="15" customHeight="1">
      <c r="B980" s="269" t="str">
        <f>IF(AI975&gt;0,"Error: para el Archivo de concentración, serie documental y espacio disponible son excluyente entre sí.","")</f>
        <v/>
      </c>
      <c r="C980" s="269"/>
      <c r="D980" s="269"/>
      <c r="E980" s="269"/>
      <c r="F980" s="269"/>
      <c r="G980" s="269"/>
      <c r="H980" s="269"/>
      <c r="I980" s="269"/>
      <c r="J980" s="269"/>
      <c r="K980" s="269"/>
      <c r="L980" s="269"/>
      <c r="M980" s="269"/>
      <c r="N980" s="269"/>
      <c r="O980" s="269"/>
      <c r="P980" s="269"/>
      <c r="Q980" s="269"/>
      <c r="R980" s="269"/>
      <c r="S980" s="269"/>
      <c r="T980" s="269"/>
      <c r="U980" s="269"/>
      <c r="V980" s="269"/>
      <c r="W980" s="269"/>
      <c r="X980" s="269"/>
      <c r="Y980" s="269"/>
      <c r="Z980" s="269"/>
      <c r="AA980" s="269"/>
      <c r="AB980" s="269"/>
      <c r="AC980" s="269"/>
      <c r="AD980" s="269"/>
    </row>
    <row r="981" spans="1:32" ht="15" customHeight="1">
      <c r="B981" s="269" t="str">
        <f>IF(AN975&gt;0,"Error: para el archivo histórico, serie documental y espacio disponible son excluyente entre sí.","")</f>
        <v/>
      </c>
      <c r="C981" s="269"/>
      <c r="D981" s="269"/>
      <c r="E981" s="269"/>
      <c r="F981" s="269"/>
      <c r="G981" s="269"/>
      <c r="H981" s="269"/>
      <c r="I981" s="269"/>
      <c r="J981" s="269"/>
      <c r="K981" s="269"/>
      <c r="L981" s="269"/>
      <c r="M981" s="269"/>
      <c r="N981" s="269"/>
      <c r="O981" s="269"/>
      <c r="P981" s="269"/>
      <c r="Q981" s="269"/>
      <c r="R981" s="269"/>
      <c r="S981" s="269"/>
      <c r="T981" s="269"/>
      <c r="U981" s="269"/>
      <c r="V981" s="269"/>
      <c r="W981" s="269"/>
      <c r="X981" s="269"/>
      <c r="Y981" s="269"/>
      <c r="Z981" s="269"/>
      <c r="AA981" s="269"/>
      <c r="AB981" s="269"/>
      <c r="AC981" s="269"/>
      <c r="AD981" s="269"/>
    </row>
    <row r="982" spans="1:32" ht="15" customHeight="1">
      <c r="B982" s="269" t="str">
        <f>IF(AG976&gt;0,"Error: debe especificar Otro criterio de organización.","")</f>
        <v/>
      </c>
      <c r="C982" s="269"/>
      <c r="D982" s="269"/>
      <c r="E982" s="269"/>
      <c r="F982" s="269"/>
      <c r="G982" s="269"/>
      <c r="H982" s="269"/>
      <c r="I982" s="269"/>
      <c r="J982" s="269"/>
      <c r="K982" s="269"/>
      <c r="L982" s="269"/>
      <c r="M982" s="269"/>
      <c r="N982" s="269"/>
      <c r="O982" s="269"/>
      <c r="P982" s="269"/>
      <c r="Q982" s="269"/>
      <c r="R982" s="269"/>
      <c r="S982" s="269"/>
      <c r="T982" s="269"/>
      <c r="U982" s="269"/>
      <c r="V982" s="269"/>
      <c r="W982" s="269"/>
      <c r="X982" s="269"/>
      <c r="Y982" s="269"/>
      <c r="Z982" s="269"/>
      <c r="AA982" s="269"/>
      <c r="AB982" s="269"/>
      <c r="AC982" s="269"/>
      <c r="AD982" s="269"/>
    </row>
    <row r="983" spans="1:32" ht="15" customHeight="1">
      <c r="B983" s="269" t="str">
        <f>IF(SUM(AJ975:AL975)&gt;0,"verificar el registro de Archivo de concentración.","")</f>
        <v/>
      </c>
      <c r="C983" s="269"/>
      <c r="D983" s="269"/>
      <c r="E983" s="269"/>
      <c r="F983" s="269"/>
      <c r="G983" s="269"/>
      <c r="H983" s="269"/>
      <c r="I983" s="269"/>
      <c r="J983" s="269"/>
      <c r="K983" s="269"/>
      <c r="L983" s="269"/>
      <c r="M983" s="269"/>
      <c r="N983" s="269"/>
      <c r="O983" s="269"/>
      <c r="P983" s="269"/>
      <c r="Q983" s="269"/>
      <c r="R983" s="269"/>
      <c r="S983" s="269"/>
      <c r="T983" s="269"/>
      <c r="U983" s="269"/>
      <c r="V983" s="269"/>
      <c r="W983" s="269"/>
      <c r="X983" s="269"/>
      <c r="Y983" s="269"/>
      <c r="Z983" s="269"/>
      <c r="AA983" s="269"/>
      <c r="AB983" s="269"/>
      <c r="AC983" s="269"/>
      <c r="AD983" s="269"/>
    </row>
    <row r="984" spans="1:32" ht="15" customHeight="1">
      <c r="B984" s="269" t="str">
        <f>IF(SUM(AO975:AQ975)&gt;0,"verificar el registro de Archivo histórico.","")</f>
        <v/>
      </c>
      <c r="C984" s="269"/>
      <c r="D984" s="269"/>
      <c r="E984" s="269"/>
      <c r="F984" s="269"/>
      <c r="G984" s="269"/>
      <c r="H984" s="269"/>
      <c r="I984" s="269"/>
      <c r="J984" s="269"/>
      <c r="K984" s="269"/>
      <c r="L984" s="269"/>
      <c r="M984" s="269"/>
      <c r="N984" s="269"/>
      <c r="O984" s="269"/>
      <c r="P984" s="269"/>
      <c r="Q984" s="269"/>
      <c r="R984" s="269"/>
      <c r="S984" s="269"/>
      <c r="T984" s="269"/>
      <c r="U984" s="269"/>
      <c r="V984" s="269"/>
      <c r="W984" s="269"/>
      <c r="X984" s="269"/>
      <c r="Y984" s="269"/>
      <c r="Z984" s="269"/>
      <c r="AA984" s="269"/>
      <c r="AB984" s="269"/>
      <c r="AC984" s="269"/>
      <c r="AD984" s="269"/>
    </row>
    <row r="985" spans="1:32" ht="15" customHeight="1">
      <c r="B985" s="268" t="str">
        <f>IF(SUM(AJ853)=0,"","Error: debe completar toda la información requerida.")</f>
        <v/>
      </c>
      <c r="C985" s="268"/>
      <c r="D985" s="268"/>
      <c r="E985" s="268"/>
      <c r="F985" s="268"/>
      <c r="G985" s="268"/>
      <c r="H985" s="268"/>
      <c r="I985" s="268"/>
      <c r="J985" s="268"/>
      <c r="K985" s="268"/>
      <c r="L985" s="268"/>
      <c r="M985" s="268"/>
      <c r="N985" s="268"/>
      <c r="O985" s="268"/>
      <c r="P985" s="268"/>
      <c r="Q985" s="268"/>
      <c r="R985" s="268"/>
      <c r="S985" s="268"/>
      <c r="T985" s="268"/>
      <c r="U985" s="268"/>
      <c r="V985" s="268"/>
      <c r="W985" s="268"/>
      <c r="X985" s="268"/>
      <c r="Y985" s="268"/>
      <c r="Z985" s="268"/>
      <c r="AA985" s="268"/>
      <c r="AB985" s="268"/>
      <c r="AC985" s="268"/>
      <c r="AD985" s="268"/>
    </row>
    <row r="986" spans="1:32" ht="24" customHeight="1">
      <c r="A986" s="69" t="s">
        <v>324</v>
      </c>
      <c r="B986" s="339" t="s">
        <v>558</v>
      </c>
      <c r="C986" s="339"/>
      <c r="D986" s="339"/>
      <c r="E986" s="339"/>
      <c r="F986" s="339"/>
      <c r="G986" s="339"/>
      <c r="H986" s="339"/>
      <c r="I986" s="339"/>
      <c r="J986" s="339"/>
      <c r="K986" s="339"/>
      <c r="L986" s="339"/>
      <c r="M986" s="339"/>
      <c r="N986" s="339"/>
      <c r="O986" s="339"/>
      <c r="P986" s="339"/>
      <c r="Q986" s="339"/>
      <c r="R986" s="339"/>
      <c r="S986" s="339"/>
      <c r="T986" s="339"/>
      <c r="U986" s="339"/>
      <c r="V986" s="339"/>
      <c r="W986" s="339"/>
      <c r="X986" s="339"/>
      <c r="Y986" s="339"/>
      <c r="Z986" s="339"/>
      <c r="AA986" s="339"/>
      <c r="AB986" s="339"/>
      <c r="AC986" s="339"/>
      <c r="AD986" s="339"/>
    </row>
    <row r="987" spans="1:32" ht="15" customHeight="1">
      <c r="A987" s="66"/>
      <c r="B987" s="23"/>
      <c r="C987" s="380" t="s">
        <v>559</v>
      </c>
      <c r="D987" s="381"/>
      <c r="E987" s="381"/>
      <c r="F987" s="381"/>
      <c r="G987" s="381"/>
      <c r="H987" s="381"/>
      <c r="I987" s="381"/>
      <c r="J987" s="381"/>
      <c r="K987" s="381"/>
      <c r="L987" s="381"/>
      <c r="M987" s="381"/>
      <c r="N987" s="381"/>
      <c r="O987" s="381"/>
      <c r="P987" s="381"/>
      <c r="Q987" s="381"/>
      <c r="R987" s="381"/>
      <c r="S987" s="381"/>
      <c r="T987" s="381"/>
      <c r="U987" s="381"/>
      <c r="V987" s="381"/>
      <c r="W987" s="381"/>
      <c r="X987" s="381"/>
      <c r="Y987" s="381"/>
      <c r="Z987" s="381"/>
      <c r="AA987" s="381"/>
      <c r="AB987" s="381"/>
      <c r="AC987" s="381"/>
      <c r="AD987" s="381"/>
    </row>
    <row r="988" spans="1:32" ht="24" customHeight="1">
      <c r="A988" s="66"/>
      <c r="B988" s="23"/>
      <c r="C988" s="312" t="s">
        <v>560</v>
      </c>
      <c r="D988" s="327"/>
      <c r="E988" s="327"/>
      <c r="F988" s="327"/>
      <c r="G988" s="327"/>
      <c r="H988" s="327"/>
      <c r="I988" s="327"/>
      <c r="J988" s="327"/>
      <c r="K988" s="327"/>
      <c r="L988" s="327"/>
      <c r="M988" s="327"/>
      <c r="N988" s="327"/>
      <c r="O988" s="327"/>
      <c r="P988" s="327"/>
      <c r="Q988" s="327"/>
      <c r="R988" s="327"/>
      <c r="S988" s="327"/>
      <c r="T988" s="327"/>
      <c r="U988" s="327"/>
      <c r="V988" s="327"/>
      <c r="W988" s="327"/>
      <c r="X988" s="327"/>
      <c r="Y988" s="327"/>
      <c r="Z988" s="327"/>
      <c r="AA988" s="327"/>
      <c r="AB988" s="327"/>
      <c r="AC988" s="327"/>
      <c r="AD988" s="327"/>
    </row>
    <row r="989" spans="1:32" ht="24" customHeight="1">
      <c r="A989" s="62"/>
      <c r="B989" s="14"/>
      <c r="C989" s="251" t="s">
        <v>561</v>
      </c>
      <c r="D989" s="326"/>
      <c r="E989" s="326"/>
      <c r="F989" s="326"/>
      <c r="G989" s="326"/>
      <c r="H989" s="326"/>
      <c r="I989" s="326"/>
      <c r="J989" s="326"/>
      <c r="K989" s="326"/>
      <c r="L989" s="326"/>
      <c r="M989" s="326"/>
      <c r="N989" s="326"/>
      <c r="O989" s="326"/>
      <c r="P989" s="326"/>
      <c r="Q989" s="326"/>
      <c r="R989" s="326"/>
      <c r="S989" s="326"/>
      <c r="T989" s="326"/>
      <c r="U989" s="326"/>
      <c r="V989" s="326"/>
      <c r="W989" s="326"/>
      <c r="X989" s="326"/>
      <c r="Y989" s="326"/>
      <c r="Z989" s="326"/>
      <c r="AA989" s="326"/>
      <c r="AB989" s="326"/>
      <c r="AC989" s="326"/>
      <c r="AD989" s="326"/>
    </row>
    <row r="990" spans="1:32" ht="15" customHeight="1">
      <c r="A990" s="66"/>
      <c r="B990" s="23"/>
      <c r="C990" s="30"/>
      <c r="D990" s="19"/>
      <c r="E990" s="19"/>
      <c r="F990" s="19"/>
      <c r="G990" s="19"/>
      <c r="H990" s="19"/>
      <c r="I990" s="19"/>
      <c r="J990" s="19"/>
      <c r="K990" s="19"/>
      <c r="L990" s="19"/>
      <c r="M990" s="19"/>
      <c r="N990" s="19"/>
      <c r="O990" s="19"/>
      <c r="P990" s="19"/>
      <c r="Q990" s="19"/>
      <c r="R990" s="19"/>
      <c r="S990" s="19"/>
      <c r="T990" s="19"/>
      <c r="U990" s="19"/>
      <c r="V990" s="19"/>
      <c r="W990" s="19"/>
      <c r="X990" s="19"/>
      <c r="Y990" s="19"/>
      <c r="Z990" s="19"/>
      <c r="AA990" s="19"/>
      <c r="AB990" s="19"/>
      <c r="AC990" s="19"/>
      <c r="AD990" s="19"/>
    </row>
    <row r="991" spans="1:32" ht="15">
      <c r="A991" s="66"/>
      <c r="B991" s="23"/>
      <c r="C991" s="26"/>
      <c r="D991" s="27"/>
      <c r="E991" s="27"/>
      <c r="F991" s="27"/>
      <c r="G991" s="27"/>
      <c r="H991" s="27"/>
      <c r="I991" s="27"/>
      <c r="J991" s="27"/>
      <c r="K991" s="27"/>
      <c r="L991" s="27"/>
      <c r="M991" s="27"/>
      <c r="N991" s="27"/>
      <c r="O991" s="27"/>
      <c r="P991" s="27"/>
      <c r="Q991" s="27"/>
      <c r="R991" s="27"/>
      <c r="S991" s="27"/>
      <c r="T991" s="27"/>
      <c r="U991" s="27"/>
      <c r="V991" s="27"/>
      <c r="W991" s="27"/>
      <c r="X991" s="27"/>
      <c r="Y991" s="27"/>
      <c r="Z991" s="27"/>
      <c r="AA991" s="305" t="s">
        <v>211</v>
      </c>
      <c r="AB991" s="305"/>
      <c r="AC991" s="305"/>
      <c r="AD991" s="305"/>
    </row>
    <row r="992" spans="1:32" ht="24" customHeight="1">
      <c r="A992" s="66"/>
      <c r="B992" s="23"/>
      <c r="C992" s="284" t="s">
        <v>49</v>
      </c>
      <c r="D992" s="285"/>
      <c r="E992" s="285"/>
      <c r="F992" s="285"/>
      <c r="G992" s="285"/>
      <c r="H992" s="285"/>
      <c r="I992" s="285"/>
      <c r="J992" s="285"/>
      <c r="K992" s="285"/>
      <c r="L992" s="285"/>
      <c r="M992" s="285"/>
      <c r="N992" s="285"/>
      <c r="O992" s="285"/>
      <c r="P992" s="285"/>
      <c r="Q992" s="285"/>
      <c r="R992" s="285"/>
      <c r="S992" s="286"/>
      <c r="T992" s="295" t="s">
        <v>502</v>
      </c>
      <c r="U992" s="295"/>
      <c r="V992" s="295"/>
      <c r="W992" s="295"/>
      <c r="X992" s="295"/>
      <c r="Y992" s="295"/>
      <c r="Z992" s="295"/>
      <c r="AA992" s="295"/>
      <c r="AB992" s="295"/>
      <c r="AC992" s="295"/>
      <c r="AD992" s="295"/>
    </row>
    <row r="993" spans="1:49" ht="24" customHeight="1">
      <c r="C993" s="296"/>
      <c r="D993" s="297"/>
      <c r="E993" s="297"/>
      <c r="F993" s="297"/>
      <c r="G993" s="297"/>
      <c r="H993" s="297"/>
      <c r="I993" s="297"/>
      <c r="J993" s="297"/>
      <c r="K993" s="297"/>
      <c r="L993" s="297"/>
      <c r="M993" s="297"/>
      <c r="N993" s="297"/>
      <c r="O993" s="297"/>
      <c r="P993" s="297"/>
      <c r="Q993" s="297"/>
      <c r="R993" s="297"/>
      <c r="S993" s="298"/>
      <c r="T993" s="294" t="s">
        <v>243</v>
      </c>
      <c r="U993" s="294"/>
      <c r="V993" s="294"/>
      <c r="W993" s="294"/>
      <c r="X993" s="294" t="s">
        <v>244</v>
      </c>
      <c r="Y993" s="294"/>
      <c r="Z993" s="294"/>
      <c r="AA993" s="294"/>
      <c r="AB993" s="294"/>
      <c r="AC993" s="294"/>
      <c r="AD993" s="294"/>
      <c r="AG993">
        <f>SUM(COUNTBLANK(T995:AD1114),COUNTBLANK(O1120:AD1239))</f>
        <v>3240</v>
      </c>
      <c r="AH993">
        <v>3240</v>
      </c>
      <c r="AI993">
        <f>IF(SUM(AI1115,AM1115,AQ1115,AU1115)=0,AG993,1)</f>
        <v>3240</v>
      </c>
      <c r="AJ993" s="180">
        <f>IF(OR(AG993=AH993, AG993=AI993 ), 0, 1)</f>
        <v>0</v>
      </c>
    </row>
    <row r="994" spans="1:49" ht="279.95" customHeight="1">
      <c r="C994" s="287"/>
      <c r="D994" s="288"/>
      <c r="E994" s="288"/>
      <c r="F994" s="288"/>
      <c r="G994" s="288"/>
      <c r="H994" s="288"/>
      <c r="I994" s="288"/>
      <c r="J994" s="288"/>
      <c r="K994" s="288"/>
      <c r="L994" s="288"/>
      <c r="M994" s="288"/>
      <c r="N994" s="288"/>
      <c r="O994" s="288"/>
      <c r="P994" s="288"/>
      <c r="Q994" s="288"/>
      <c r="R994" s="288"/>
      <c r="S994" s="289"/>
      <c r="T994" s="141" t="s">
        <v>221</v>
      </c>
      <c r="U994" s="141" t="s">
        <v>326</v>
      </c>
      <c r="V994" s="141" t="s">
        <v>562</v>
      </c>
      <c r="W994" s="150" t="s">
        <v>311</v>
      </c>
      <c r="X994" s="141" t="s">
        <v>221</v>
      </c>
      <c r="Y994" s="150" t="s">
        <v>223</v>
      </c>
      <c r="Z994" s="141" t="s">
        <v>225</v>
      </c>
      <c r="AA994" s="141" t="s">
        <v>227</v>
      </c>
      <c r="AB994" s="141" t="s">
        <v>326</v>
      </c>
      <c r="AC994" s="141" t="s">
        <v>562</v>
      </c>
      <c r="AD994" s="150" t="s">
        <v>311</v>
      </c>
      <c r="AH994" t="s">
        <v>5503</v>
      </c>
      <c r="AI994" t="s">
        <v>5503</v>
      </c>
      <c r="AJ994" t="s">
        <v>5507</v>
      </c>
      <c r="AK994" t="s">
        <v>5508</v>
      </c>
      <c r="AL994" t="s">
        <v>5504</v>
      </c>
      <c r="AM994" t="s">
        <v>5504</v>
      </c>
      <c r="AN994" t="s">
        <v>5507</v>
      </c>
      <c r="AO994" t="s">
        <v>5508</v>
      </c>
      <c r="AP994" t="s">
        <v>5505</v>
      </c>
      <c r="AQ994" t="s">
        <v>5505</v>
      </c>
      <c r="AR994" t="s">
        <v>5507</v>
      </c>
      <c r="AS994" t="s">
        <v>5508</v>
      </c>
      <c r="AT994" t="s">
        <v>5506</v>
      </c>
      <c r="AU994" t="s">
        <v>5506</v>
      </c>
      <c r="AV994" t="s">
        <v>5507</v>
      </c>
      <c r="AW994" t="s">
        <v>5508</v>
      </c>
    </row>
    <row r="995" spans="1:49" ht="15">
      <c r="A995" s="65"/>
      <c r="B995" s="14"/>
      <c r="C995" s="17" t="s">
        <v>51</v>
      </c>
      <c r="D995" s="272" t="str">
        <f t="shared" ref="D995:D1026" si="146">IF($D32="","",$D32)</f>
        <v/>
      </c>
      <c r="E995" s="273"/>
      <c r="F995" s="273"/>
      <c r="G995" s="273"/>
      <c r="H995" s="273"/>
      <c r="I995" s="273"/>
      <c r="J995" s="273"/>
      <c r="K995" s="273"/>
      <c r="L995" s="273"/>
      <c r="M995" s="273"/>
      <c r="N995" s="273"/>
      <c r="O995" s="273"/>
      <c r="P995" s="273"/>
      <c r="Q995" s="273"/>
      <c r="R995" s="273"/>
      <c r="S995" s="274"/>
      <c r="T995" s="160"/>
      <c r="U995" s="160"/>
      <c r="V995" s="160"/>
      <c r="W995" s="160"/>
      <c r="X995" s="160"/>
      <c r="Y995" s="160"/>
      <c r="Z995" s="160"/>
      <c r="AA995" s="160"/>
      <c r="AB995" s="160"/>
      <c r="AC995" s="160"/>
      <c r="AD995" s="160"/>
      <c r="AH995" s="181">
        <f>G188</f>
        <v>0</v>
      </c>
      <c r="AI995">
        <f>IF(OR(AND($AH$993=$AG$993),AND($D995="",COUNTBLANK(T995:W995)=4),AND($D995&lt;&gt;"",AH995=1,COUNTIF(T995:W995,"x")&gt;0),AND($D995&lt;&gt;"",OR(AH995=2,AH995=3,AH995=9),COUNTBLANK(T995:W995)=4)),0,1)</f>
        <v>0</v>
      </c>
      <c r="AJ995">
        <f>IF(AND(V995="x",COUNTBLANK(T995:W995)&lt;&gt;3),1,0)</f>
        <v>0</v>
      </c>
      <c r="AK995">
        <f>IF(AND(W995="x",COUNTBLANK(T995:W995)&lt;&gt;3),1,0)</f>
        <v>0</v>
      </c>
      <c r="AL995" s="181">
        <f>M188</f>
        <v>0</v>
      </c>
      <c r="AM995">
        <f>IF(OR(AND($AH$993=$AG$993),AND($D995="",COUNTBLANK(X995:AD995)=7),AND($D995&lt;&gt;"",AL995=1,COUNTIF(X995:AD995,"x")&gt;0),AND($D995&lt;&gt;"",OR(AL995=2,AL995=3,AL995=9),COUNTBLANK(X995:AD995)=7)),0,1)</f>
        <v>0</v>
      </c>
      <c r="AN995">
        <f>IF(AND(AC995="x",COUNTBLANK(X995:AD995)&lt;&gt;6),1,0)</f>
        <v>0</v>
      </c>
      <c r="AO995">
        <f>IF(AND(AD995="x",COUNTBLANK(X995:AD995)&lt;&gt;6),1,0)</f>
        <v>0</v>
      </c>
      <c r="AP995" s="181">
        <f>S188</f>
        <v>0</v>
      </c>
      <c r="AQ995">
        <f>IF(OR(AND($AH$993=$AG$993),AND($D995="",COUNTBLANK(O1120:W1120)=9),AND($D995&lt;&gt;"",AP995=1,COUNTIF(O1120:W1120,"x")&gt;0),AND($D995&lt;&gt;"",OR(AP995=2,AP995=3,AP995=9),COUNTBLANK(O1120:W1120)=9)),0,1)</f>
        <v>0</v>
      </c>
      <c r="AR995">
        <f>IF(AND(V1120="x",COUNTBLANK(O1120:W1120)&lt;&gt;8),1,0)</f>
        <v>0</v>
      </c>
      <c r="AS995">
        <f>IF(AND(V1120="x",COUNTBLANK(O1120:W1120)&lt;&gt;8),1,0)</f>
        <v>0</v>
      </c>
      <c r="AT995" s="181">
        <f>Y188</f>
        <v>0</v>
      </c>
      <c r="AU995">
        <f>IF(OR(AND($AH$589=$AG$589),AND($D995="",COUNTBLANK(X1120:AD1120)=7),AND($D995&lt;&gt;"",AT995=1,COUNTIF(X1120:AD1120,"x")&gt;0),AND($D995&lt;&gt;"",OR(AT995=2,AT995=3,AT995=9),COUNTBLANK(X1120:AD1120)=7)),0,1)</f>
        <v>0</v>
      </c>
      <c r="AV995">
        <f>IF(AND(AC1120="x",COUNTBLANK(X1120:AD1120)&lt;&gt;6),1,0)</f>
        <v>0</v>
      </c>
      <c r="AW995">
        <f>IF(AND(AD1120="x",COUNTBLANK(X1120:AD1120)&lt;&gt;6),1,0)</f>
        <v>0</v>
      </c>
    </row>
    <row r="996" spans="1:49" ht="15">
      <c r="A996" s="65"/>
      <c r="B996" s="14"/>
      <c r="C996" s="17" t="s">
        <v>52</v>
      </c>
      <c r="D996" s="272" t="str">
        <f t="shared" si="146"/>
        <v/>
      </c>
      <c r="E996" s="273"/>
      <c r="F996" s="273"/>
      <c r="G996" s="273"/>
      <c r="H996" s="273"/>
      <c r="I996" s="273"/>
      <c r="J996" s="273"/>
      <c r="K996" s="273"/>
      <c r="L996" s="273"/>
      <c r="M996" s="273"/>
      <c r="N996" s="273"/>
      <c r="O996" s="273"/>
      <c r="P996" s="273"/>
      <c r="Q996" s="273"/>
      <c r="R996" s="273"/>
      <c r="S996" s="274"/>
      <c r="T996" s="160"/>
      <c r="U996" s="160"/>
      <c r="V996" s="160"/>
      <c r="W996" s="160"/>
      <c r="X996" s="160"/>
      <c r="Y996" s="160"/>
      <c r="Z996" s="160"/>
      <c r="AA996" s="160"/>
      <c r="AB996" s="160"/>
      <c r="AC996" s="160"/>
      <c r="AD996" s="160"/>
      <c r="AH996" s="181">
        <f t="shared" ref="AH996:AH1059" si="147">G189</f>
        <v>0</v>
      </c>
      <c r="AI996">
        <f t="shared" ref="AI996:AI1059" si="148">IF(OR(AND($AH$993=$AG$993),AND($D996="",COUNTBLANK(T996:W996)=4),AND($D996&lt;&gt;"",AH996=1,COUNTIF(T996:W996,"x")&gt;0),AND($D996&lt;&gt;"",OR(AH996=2,AH996=3,AH996=9),COUNTBLANK(T996:W996)=4)),0,1)</f>
        <v>0</v>
      </c>
      <c r="AJ996">
        <f t="shared" ref="AJ996:AJ1059" si="149">IF(AND(V996="x",COUNTBLANK(T996:W996)&lt;&gt;3),1,0)</f>
        <v>0</v>
      </c>
      <c r="AK996">
        <f t="shared" ref="AK996:AK1059" si="150">IF(AND(W996="x",COUNTBLANK(T996:W996)&lt;&gt;3),1,0)</f>
        <v>0</v>
      </c>
      <c r="AL996" s="181">
        <f t="shared" ref="AL996:AL1059" si="151">M189</f>
        <v>0</v>
      </c>
      <c r="AM996">
        <f t="shared" ref="AM996:AM1059" si="152">IF(OR(AND($AH$993=$AG$993),AND($D996="",COUNTBLANK(X996:AD996)=7),AND($D996&lt;&gt;"",AL996=1,COUNTIF(X996:AD996,"x")&gt;0),AND($D996&lt;&gt;"",OR(AL996=2,AL996=3,AL996=9),COUNTBLANK(X996:AD996)=7)),0,1)</f>
        <v>0</v>
      </c>
      <c r="AN996">
        <f t="shared" ref="AN996:AN1059" si="153">IF(AND(AC996="x",COUNTBLANK(X996:AD996)&lt;&gt;6),1,0)</f>
        <v>0</v>
      </c>
      <c r="AO996">
        <f t="shared" ref="AO996:AO1059" si="154">IF(AND(AD996="x",COUNTBLANK(X996:AD996)&lt;&gt;6),1,0)</f>
        <v>0</v>
      </c>
      <c r="AP996" s="181">
        <f t="shared" ref="AP996:AP1059" si="155">S189</f>
        <v>0</v>
      </c>
      <c r="AQ996">
        <f t="shared" ref="AQ996:AQ1059" si="156">IF(OR(AND($AH$993=$AG$993),AND($D996="",COUNTBLANK(O1121:W1121)=9),AND($D996&lt;&gt;"",AP996=1,COUNTIF(O1121:W1121,"x")&gt;0),AND($D996&lt;&gt;"",OR(AP996=2,AP996=3,AP996=9),COUNTBLANK(O1121:W1121)=9)),0,1)</f>
        <v>0</v>
      </c>
      <c r="AR996">
        <f t="shared" ref="AR996:AR1059" si="157">IF(AND(V1121="x",COUNTBLANK(O1121:W1121)&lt;&gt;8),1,0)</f>
        <v>0</v>
      </c>
      <c r="AS996">
        <f t="shared" ref="AS996:AS1059" si="158">IF(AND(V1121="x",COUNTBLANK(O1121:W1121)&lt;&gt;8),1,0)</f>
        <v>0</v>
      </c>
      <c r="AT996" s="181">
        <f t="shared" ref="AT996:AT1059" si="159">Y189</f>
        <v>0</v>
      </c>
      <c r="AU996">
        <f t="shared" ref="AU996:AU1059" si="160">IF(OR(AND($AH$589=$AG$589),AND($D996="",COUNTBLANK(X1121:AD1121)=7),AND($D996&lt;&gt;"",AT996=1,COUNTIF(X1121:AD1121,"x")&gt;0),AND($D996&lt;&gt;"",OR(AT996=2,AT996=3,AT996=9),COUNTBLANK(X1121:AD1121)=7)),0,1)</f>
        <v>0</v>
      </c>
      <c r="AV996">
        <f t="shared" ref="AV996:AV1059" si="161">IF(AND(AC1121="x",COUNTBLANK(X1121:AD1121)&lt;&gt;6),1,0)</f>
        <v>0</v>
      </c>
      <c r="AW996">
        <f t="shared" ref="AW996:AW1059" si="162">IF(AND(AD1121="x",COUNTBLANK(X1121:AD1121)&lt;&gt;6),1,0)</f>
        <v>0</v>
      </c>
    </row>
    <row r="997" spans="1:49" ht="15">
      <c r="A997" s="65"/>
      <c r="B997" s="14"/>
      <c r="C997" s="17" t="s">
        <v>53</v>
      </c>
      <c r="D997" s="272" t="str">
        <f t="shared" si="146"/>
        <v/>
      </c>
      <c r="E997" s="273"/>
      <c r="F997" s="273"/>
      <c r="G997" s="273"/>
      <c r="H997" s="273"/>
      <c r="I997" s="273"/>
      <c r="J997" s="273"/>
      <c r="K997" s="273"/>
      <c r="L997" s="273"/>
      <c r="M997" s="273"/>
      <c r="N997" s="273"/>
      <c r="O997" s="273"/>
      <c r="P997" s="273"/>
      <c r="Q997" s="273"/>
      <c r="R997" s="273"/>
      <c r="S997" s="274"/>
      <c r="T997" s="160"/>
      <c r="U997" s="160"/>
      <c r="V997" s="160"/>
      <c r="W997" s="160"/>
      <c r="X997" s="160"/>
      <c r="Y997" s="160"/>
      <c r="Z997" s="160"/>
      <c r="AA997" s="160"/>
      <c r="AB997" s="160"/>
      <c r="AC997" s="160"/>
      <c r="AD997" s="160"/>
      <c r="AH997" s="181">
        <f t="shared" si="147"/>
        <v>0</v>
      </c>
      <c r="AI997">
        <f t="shared" si="148"/>
        <v>0</v>
      </c>
      <c r="AJ997">
        <f t="shared" si="149"/>
        <v>0</v>
      </c>
      <c r="AK997">
        <f t="shared" si="150"/>
        <v>0</v>
      </c>
      <c r="AL997" s="181">
        <f t="shared" si="151"/>
        <v>0</v>
      </c>
      <c r="AM997">
        <f t="shared" si="152"/>
        <v>0</v>
      </c>
      <c r="AN997">
        <f t="shared" si="153"/>
        <v>0</v>
      </c>
      <c r="AO997">
        <f t="shared" si="154"/>
        <v>0</v>
      </c>
      <c r="AP997" s="181">
        <f t="shared" si="155"/>
        <v>0</v>
      </c>
      <c r="AQ997">
        <f t="shared" si="156"/>
        <v>0</v>
      </c>
      <c r="AR997">
        <f t="shared" si="157"/>
        <v>0</v>
      </c>
      <c r="AS997">
        <f t="shared" si="158"/>
        <v>0</v>
      </c>
      <c r="AT997" s="181">
        <f t="shared" si="159"/>
        <v>0</v>
      </c>
      <c r="AU997">
        <f t="shared" si="160"/>
        <v>0</v>
      </c>
      <c r="AV997">
        <f t="shared" si="161"/>
        <v>0</v>
      </c>
      <c r="AW997">
        <f t="shared" si="162"/>
        <v>0</v>
      </c>
    </row>
    <row r="998" spans="1:49" ht="15">
      <c r="A998" s="65"/>
      <c r="B998" s="14"/>
      <c r="C998" s="17" t="s">
        <v>54</v>
      </c>
      <c r="D998" s="272" t="str">
        <f t="shared" si="146"/>
        <v/>
      </c>
      <c r="E998" s="273"/>
      <c r="F998" s="273"/>
      <c r="G998" s="273"/>
      <c r="H998" s="273"/>
      <c r="I998" s="273"/>
      <c r="J998" s="273"/>
      <c r="K998" s="273"/>
      <c r="L998" s="273"/>
      <c r="M998" s="273"/>
      <c r="N998" s="273"/>
      <c r="O998" s="273"/>
      <c r="P998" s="273"/>
      <c r="Q998" s="273"/>
      <c r="R998" s="273"/>
      <c r="S998" s="274"/>
      <c r="T998" s="160"/>
      <c r="U998" s="160"/>
      <c r="V998" s="160"/>
      <c r="W998" s="160"/>
      <c r="X998" s="160"/>
      <c r="Y998" s="160"/>
      <c r="Z998" s="160"/>
      <c r="AA998" s="160"/>
      <c r="AB998" s="160"/>
      <c r="AC998" s="160"/>
      <c r="AD998" s="160"/>
      <c r="AH998" s="181">
        <f t="shared" si="147"/>
        <v>0</v>
      </c>
      <c r="AI998">
        <f t="shared" si="148"/>
        <v>0</v>
      </c>
      <c r="AJ998">
        <f t="shared" si="149"/>
        <v>0</v>
      </c>
      <c r="AK998">
        <f t="shared" si="150"/>
        <v>0</v>
      </c>
      <c r="AL998" s="181">
        <f t="shared" si="151"/>
        <v>0</v>
      </c>
      <c r="AM998">
        <f t="shared" si="152"/>
        <v>0</v>
      </c>
      <c r="AN998">
        <f t="shared" si="153"/>
        <v>0</v>
      </c>
      <c r="AO998">
        <f t="shared" si="154"/>
        <v>0</v>
      </c>
      <c r="AP998" s="181">
        <f t="shared" si="155"/>
        <v>0</v>
      </c>
      <c r="AQ998">
        <f t="shared" si="156"/>
        <v>0</v>
      </c>
      <c r="AR998">
        <f t="shared" si="157"/>
        <v>0</v>
      </c>
      <c r="AS998">
        <f t="shared" si="158"/>
        <v>0</v>
      </c>
      <c r="AT998" s="181">
        <f t="shared" si="159"/>
        <v>0</v>
      </c>
      <c r="AU998">
        <f t="shared" si="160"/>
        <v>0</v>
      </c>
      <c r="AV998">
        <f t="shared" si="161"/>
        <v>0</v>
      </c>
      <c r="AW998">
        <f t="shared" si="162"/>
        <v>0</v>
      </c>
    </row>
    <row r="999" spans="1:49" ht="15">
      <c r="A999" s="65"/>
      <c r="B999" s="14"/>
      <c r="C999" s="17" t="s">
        <v>55</v>
      </c>
      <c r="D999" s="272" t="str">
        <f t="shared" si="146"/>
        <v/>
      </c>
      <c r="E999" s="273"/>
      <c r="F999" s="273"/>
      <c r="G999" s="273"/>
      <c r="H999" s="273"/>
      <c r="I999" s="273"/>
      <c r="J999" s="273"/>
      <c r="K999" s="273"/>
      <c r="L999" s="273"/>
      <c r="M999" s="273"/>
      <c r="N999" s="273"/>
      <c r="O999" s="273"/>
      <c r="P999" s="273"/>
      <c r="Q999" s="273"/>
      <c r="R999" s="273"/>
      <c r="S999" s="274"/>
      <c r="T999" s="160"/>
      <c r="U999" s="160"/>
      <c r="V999" s="160"/>
      <c r="W999" s="160"/>
      <c r="X999" s="160"/>
      <c r="Y999" s="160"/>
      <c r="Z999" s="160"/>
      <c r="AA999" s="160"/>
      <c r="AB999" s="160"/>
      <c r="AC999" s="160"/>
      <c r="AD999" s="160"/>
      <c r="AH999" s="181">
        <f t="shared" si="147"/>
        <v>0</v>
      </c>
      <c r="AI999">
        <f t="shared" si="148"/>
        <v>0</v>
      </c>
      <c r="AJ999">
        <f t="shared" si="149"/>
        <v>0</v>
      </c>
      <c r="AK999">
        <f t="shared" si="150"/>
        <v>0</v>
      </c>
      <c r="AL999" s="181">
        <f t="shared" si="151"/>
        <v>0</v>
      </c>
      <c r="AM999">
        <f t="shared" si="152"/>
        <v>0</v>
      </c>
      <c r="AN999">
        <f t="shared" si="153"/>
        <v>0</v>
      </c>
      <c r="AO999">
        <f t="shared" si="154"/>
        <v>0</v>
      </c>
      <c r="AP999" s="181">
        <f t="shared" si="155"/>
        <v>0</v>
      </c>
      <c r="AQ999">
        <f t="shared" si="156"/>
        <v>0</v>
      </c>
      <c r="AR999">
        <f>IF(AND(V1124="x",COUNTBLANK(O1124:W1124)&lt;&gt;8),1,0)</f>
        <v>0</v>
      </c>
      <c r="AS999">
        <f>IF(AND(V1124="x",COUNTBLANK(O1124:W1124)&lt;&gt;8),1,0)</f>
        <v>0</v>
      </c>
      <c r="AT999" s="181">
        <f t="shared" si="159"/>
        <v>0</v>
      </c>
      <c r="AU999">
        <f t="shared" si="160"/>
        <v>0</v>
      </c>
      <c r="AV999">
        <f t="shared" si="161"/>
        <v>0</v>
      </c>
      <c r="AW999">
        <f t="shared" si="162"/>
        <v>0</v>
      </c>
    </row>
    <row r="1000" spans="1:49" ht="15">
      <c r="A1000" s="65"/>
      <c r="B1000" s="14"/>
      <c r="C1000" s="17" t="s">
        <v>56</v>
      </c>
      <c r="D1000" s="272" t="str">
        <f t="shared" si="146"/>
        <v/>
      </c>
      <c r="E1000" s="273"/>
      <c r="F1000" s="273"/>
      <c r="G1000" s="273"/>
      <c r="H1000" s="273"/>
      <c r="I1000" s="273"/>
      <c r="J1000" s="273"/>
      <c r="K1000" s="273"/>
      <c r="L1000" s="273"/>
      <c r="M1000" s="273"/>
      <c r="N1000" s="273"/>
      <c r="O1000" s="273"/>
      <c r="P1000" s="273"/>
      <c r="Q1000" s="273"/>
      <c r="R1000" s="273"/>
      <c r="S1000" s="274"/>
      <c r="T1000" s="160"/>
      <c r="U1000" s="160"/>
      <c r="V1000" s="160"/>
      <c r="W1000" s="160"/>
      <c r="X1000" s="160"/>
      <c r="Y1000" s="160"/>
      <c r="Z1000" s="160"/>
      <c r="AA1000" s="160"/>
      <c r="AB1000" s="160"/>
      <c r="AC1000" s="160"/>
      <c r="AD1000" s="160"/>
      <c r="AH1000" s="181">
        <f t="shared" si="147"/>
        <v>0</v>
      </c>
      <c r="AI1000">
        <f t="shared" si="148"/>
        <v>0</v>
      </c>
      <c r="AJ1000">
        <f t="shared" si="149"/>
        <v>0</v>
      </c>
      <c r="AK1000">
        <f t="shared" si="150"/>
        <v>0</v>
      </c>
      <c r="AL1000" s="181">
        <f t="shared" si="151"/>
        <v>0</v>
      </c>
      <c r="AM1000">
        <f t="shared" si="152"/>
        <v>0</v>
      </c>
      <c r="AN1000">
        <f t="shared" si="153"/>
        <v>0</v>
      </c>
      <c r="AO1000">
        <f t="shared" si="154"/>
        <v>0</v>
      </c>
      <c r="AP1000" s="181">
        <f t="shared" si="155"/>
        <v>0</v>
      </c>
      <c r="AQ1000">
        <f t="shared" si="156"/>
        <v>0</v>
      </c>
      <c r="AR1000">
        <f>IF(AND(V1125="x",COUNTBLANK(O1125:W1125)&lt;&gt;8),1,0)</f>
        <v>0</v>
      </c>
      <c r="AS1000">
        <f>IF(AND(V1125="x",COUNTBLANK(O1125:W1125)&lt;&gt;8),1,0)</f>
        <v>0</v>
      </c>
      <c r="AT1000" s="181">
        <f t="shared" si="159"/>
        <v>0</v>
      </c>
      <c r="AU1000">
        <f t="shared" si="160"/>
        <v>0</v>
      </c>
      <c r="AV1000">
        <f t="shared" si="161"/>
        <v>0</v>
      </c>
      <c r="AW1000">
        <f t="shared" si="162"/>
        <v>0</v>
      </c>
    </row>
    <row r="1001" spans="1:49" ht="15">
      <c r="A1001" s="65"/>
      <c r="B1001" s="14"/>
      <c r="C1001" s="17" t="s">
        <v>57</v>
      </c>
      <c r="D1001" s="272" t="str">
        <f t="shared" si="146"/>
        <v/>
      </c>
      <c r="E1001" s="273"/>
      <c r="F1001" s="273"/>
      <c r="G1001" s="273"/>
      <c r="H1001" s="273"/>
      <c r="I1001" s="273"/>
      <c r="J1001" s="273"/>
      <c r="K1001" s="273"/>
      <c r="L1001" s="273"/>
      <c r="M1001" s="273"/>
      <c r="N1001" s="273"/>
      <c r="O1001" s="273"/>
      <c r="P1001" s="273"/>
      <c r="Q1001" s="273"/>
      <c r="R1001" s="273"/>
      <c r="S1001" s="274"/>
      <c r="T1001" s="160"/>
      <c r="U1001" s="160"/>
      <c r="V1001" s="160"/>
      <c r="W1001" s="160"/>
      <c r="X1001" s="160"/>
      <c r="Y1001" s="160"/>
      <c r="Z1001" s="160"/>
      <c r="AA1001" s="160"/>
      <c r="AB1001" s="160"/>
      <c r="AC1001" s="160"/>
      <c r="AD1001" s="160"/>
      <c r="AH1001" s="181">
        <f t="shared" si="147"/>
        <v>0</v>
      </c>
      <c r="AI1001">
        <f t="shared" si="148"/>
        <v>0</v>
      </c>
      <c r="AJ1001">
        <f t="shared" si="149"/>
        <v>0</v>
      </c>
      <c r="AK1001">
        <f t="shared" si="150"/>
        <v>0</v>
      </c>
      <c r="AL1001" s="181">
        <f t="shared" si="151"/>
        <v>0</v>
      </c>
      <c r="AM1001">
        <f t="shared" si="152"/>
        <v>0</v>
      </c>
      <c r="AN1001">
        <f t="shared" si="153"/>
        <v>0</v>
      </c>
      <c r="AO1001">
        <f t="shared" si="154"/>
        <v>0</v>
      </c>
      <c r="AP1001" s="181">
        <f t="shared" si="155"/>
        <v>0</v>
      </c>
      <c r="AQ1001">
        <f t="shared" si="156"/>
        <v>0</v>
      </c>
      <c r="AR1001">
        <f t="shared" si="157"/>
        <v>0</v>
      </c>
      <c r="AS1001">
        <f t="shared" si="158"/>
        <v>0</v>
      </c>
      <c r="AT1001" s="181">
        <f t="shared" si="159"/>
        <v>0</v>
      </c>
      <c r="AU1001">
        <f t="shared" si="160"/>
        <v>0</v>
      </c>
      <c r="AV1001">
        <f t="shared" si="161"/>
        <v>0</v>
      </c>
      <c r="AW1001">
        <f t="shared" si="162"/>
        <v>0</v>
      </c>
    </row>
    <row r="1002" spans="1:49" ht="15">
      <c r="A1002" s="65"/>
      <c r="B1002" s="14"/>
      <c r="C1002" s="17" t="s">
        <v>58</v>
      </c>
      <c r="D1002" s="272" t="str">
        <f t="shared" si="146"/>
        <v/>
      </c>
      <c r="E1002" s="273"/>
      <c r="F1002" s="273"/>
      <c r="G1002" s="273"/>
      <c r="H1002" s="273"/>
      <c r="I1002" s="273"/>
      <c r="J1002" s="273"/>
      <c r="K1002" s="273"/>
      <c r="L1002" s="273"/>
      <c r="M1002" s="273"/>
      <c r="N1002" s="273"/>
      <c r="O1002" s="273"/>
      <c r="P1002" s="273"/>
      <c r="Q1002" s="273"/>
      <c r="R1002" s="273"/>
      <c r="S1002" s="274"/>
      <c r="T1002" s="160"/>
      <c r="U1002" s="160"/>
      <c r="V1002" s="160"/>
      <c r="W1002" s="160"/>
      <c r="X1002" s="160"/>
      <c r="Y1002" s="160"/>
      <c r="Z1002" s="160"/>
      <c r="AA1002" s="160"/>
      <c r="AB1002" s="160"/>
      <c r="AC1002" s="160"/>
      <c r="AD1002" s="160"/>
      <c r="AH1002" s="181">
        <f t="shared" si="147"/>
        <v>0</v>
      </c>
      <c r="AI1002">
        <f t="shared" si="148"/>
        <v>0</v>
      </c>
      <c r="AJ1002">
        <f t="shared" si="149"/>
        <v>0</v>
      </c>
      <c r="AK1002">
        <f t="shared" si="150"/>
        <v>0</v>
      </c>
      <c r="AL1002" s="181">
        <f t="shared" si="151"/>
        <v>0</v>
      </c>
      <c r="AM1002">
        <f t="shared" si="152"/>
        <v>0</v>
      </c>
      <c r="AN1002">
        <f t="shared" si="153"/>
        <v>0</v>
      </c>
      <c r="AO1002">
        <f t="shared" si="154"/>
        <v>0</v>
      </c>
      <c r="AP1002" s="181">
        <f t="shared" si="155"/>
        <v>0</v>
      </c>
      <c r="AQ1002">
        <f t="shared" si="156"/>
        <v>0</v>
      </c>
      <c r="AR1002">
        <f t="shared" si="157"/>
        <v>0</v>
      </c>
      <c r="AS1002">
        <f t="shared" si="158"/>
        <v>0</v>
      </c>
      <c r="AT1002" s="181">
        <f t="shared" si="159"/>
        <v>0</v>
      </c>
      <c r="AU1002">
        <f t="shared" si="160"/>
        <v>0</v>
      </c>
      <c r="AV1002">
        <f t="shared" si="161"/>
        <v>0</v>
      </c>
      <c r="AW1002">
        <f t="shared" si="162"/>
        <v>0</v>
      </c>
    </row>
    <row r="1003" spans="1:49" ht="15">
      <c r="A1003" s="65"/>
      <c r="B1003" s="14"/>
      <c r="C1003" s="17" t="s">
        <v>59</v>
      </c>
      <c r="D1003" s="272" t="str">
        <f t="shared" si="146"/>
        <v/>
      </c>
      <c r="E1003" s="273"/>
      <c r="F1003" s="273"/>
      <c r="G1003" s="273"/>
      <c r="H1003" s="273"/>
      <c r="I1003" s="273"/>
      <c r="J1003" s="273"/>
      <c r="K1003" s="273"/>
      <c r="L1003" s="273"/>
      <c r="M1003" s="273"/>
      <c r="N1003" s="273"/>
      <c r="O1003" s="273"/>
      <c r="P1003" s="273"/>
      <c r="Q1003" s="273"/>
      <c r="R1003" s="273"/>
      <c r="S1003" s="274"/>
      <c r="T1003" s="160"/>
      <c r="U1003" s="160"/>
      <c r="V1003" s="160"/>
      <c r="W1003" s="160"/>
      <c r="X1003" s="160"/>
      <c r="Y1003" s="160"/>
      <c r="Z1003" s="160"/>
      <c r="AA1003" s="160"/>
      <c r="AB1003" s="160"/>
      <c r="AC1003" s="160"/>
      <c r="AD1003" s="160"/>
      <c r="AH1003" s="181">
        <f t="shared" si="147"/>
        <v>0</v>
      </c>
      <c r="AI1003">
        <f t="shared" si="148"/>
        <v>0</v>
      </c>
      <c r="AJ1003">
        <f t="shared" si="149"/>
        <v>0</v>
      </c>
      <c r="AK1003">
        <f t="shared" si="150"/>
        <v>0</v>
      </c>
      <c r="AL1003" s="181">
        <f t="shared" si="151"/>
        <v>0</v>
      </c>
      <c r="AM1003">
        <f t="shared" si="152"/>
        <v>0</v>
      </c>
      <c r="AN1003">
        <f t="shared" si="153"/>
        <v>0</v>
      </c>
      <c r="AO1003">
        <f t="shared" si="154"/>
        <v>0</v>
      </c>
      <c r="AP1003" s="181">
        <f t="shared" si="155"/>
        <v>0</v>
      </c>
      <c r="AQ1003">
        <f t="shared" si="156"/>
        <v>0</v>
      </c>
      <c r="AR1003">
        <f t="shared" si="157"/>
        <v>0</v>
      </c>
      <c r="AS1003">
        <f t="shared" si="158"/>
        <v>0</v>
      </c>
      <c r="AT1003" s="181">
        <f t="shared" si="159"/>
        <v>0</v>
      </c>
      <c r="AU1003">
        <f t="shared" si="160"/>
        <v>0</v>
      </c>
      <c r="AV1003">
        <f t="shared" si="161"/>
        <v>0</v>
      </c>
      <c r="AW1003">
        <f t="shared" si="162"/>
        <v>0</v>
      </c>
    </row>
    <row r="1004" spans="1:49" ht="15">
      <c r="A1004" s="65"/>
      <c r="B1004" s="14"/>
      <c r="C1004" s="17" t="s">
        <v>60</v>
      </c>
      <c r="D1004" s="272" t="str">
        <f t="shared" si="146"/>
        <v/>
      </c>
      <c r="E1004" s="273"/>
      <c r="F1004" s="273"/>
      <c r="G1004" s="273"/>
      <c r="H1004" s="273"/>
      <c r="I1004" s="273"/>
      <c r="J1004" s="273"/>
      <c r="K1004" s="273"/>
      <c r="L1004" s="273"/>
      <c r="M1004" s="273"/>
      <c r="N1004" s="273"/>
      <c r="O1004" s="273"/>
      <c r="P1004" s="273"/>
      <c r="Q1004" s="273"/>
      <c r="R1004" s="273"/>
      <c r="S1004" s="274"/>
      <c r="T1004" s="160"/>
      <c r="U1004" s="160"/>
      <c r="V1004" s="160"/>
      <c r="W1004" s="160"/>
      <c r="X1004" s="160"/>
      <c r="Y1004" s="160"/>
      <c r="Z1004" s="160"/>
      <c r="AA1004" s="160"/>
      <c r="AB1004" s="160"/>
      <c r="AC1004" s="160"/>
      <c r="AD1004" s="160"/>
      <c r="AH1004" s="181">
        <f t="shared" si="147"/>
        <v>0</v>
      </c>
      <c r="AI1004">
        <f t="shared" si="148"/>
        <v>0</v>
      </c>
      <c r="AJ1004">
        <f t="shared" si="149"/>
        <v>0</v>
      </c>
      <c r="AK1004">
        <f t="shared" si="150"/>
        <v>0</v>
      </c>
      <c r="AL1004" s="181">
        <f t="shared" si="151"/>
        <v>0</v>
      </c>
      <c r="AM1004">
        <f t="shared" si="152"/>
        <v>0</v>
      </c>
      <c r="AN1004">
        <f t="shared" si="153"/>
        <v>0</v>
      </c>
      <c r="AO1004">
        <f t="shared" si="154"/>
        <v>0</v>
      </c>
      <c r="AP1004" s="181">
        <f t="shared" si="155"/>
        <v>0</v>
      </c>
      <c r="AQ1004">
        <f t="shared" si="156"/>
        <v>0</v>
      </c>
      <c r="AR1004">
        <f t="shared" si="157"/>
        <v>0</v>
      </c>
      <c r="AS1004">
        <f t="shared" si="158"/>
        <v>0</v>
      </c>
      <c r="AT1004" s="181">
        <f t="shared" si="159"/>
        <v>0</v>
      </c>
      <c r="AU1004">
        <f t="shared" si="160"/>
        <v>0</v>
      </c>
      <c r="AV1004">
        <f t="shared" si="161"/>
        <v>0</v>
      </c>
      <c r="AW1004">
        <f t="shared" si="162"/>
        <v>0</v>
      </c>
    </row>
    <row r="1005" spans="1:49" ht="15">
      <c r="A1005" s="65"/>
      <c r="B1005" s="14"/>
      <c r="C1005" s="17" t="s">
        <v>61</v>
      </c>
      <c r="D1005" s="272" t="str">
        <f t="shared" si="146"/>
        <v/>
      </c>
      <c r="E1005" s="273"/>
      <c r="F1005" s="273"/>
      <c r="G1005" s="273"/>
      <c r="H1005" s="273"/>
      <c r="I1005" s="273"/>
      <c r="J1005" s="273"/>
      <c r="K1005" s="273"/>
      <c r="L1005" s="273"/>
      <c r="M1005" s="273"/>
      <c r="N1005" s="273"/>
      <c r="O1005" s="273"/>
      <c r="P1005" s="273"/>
      <c r="Q1005" s="273"/>
      <c r="R1005" s="273"/>
      <c r="S1005" s="274"/>
      <c r="T1005" s="160"/>
      <c r="U1005" s="160"/>
      <c r="V1005" s="160"/>
      <c r="W1005" s="160"/>
      <c r="X1005" s="160"/>
      <c r="Y1005" s="160"/>
      <c r="Z1005" s="160"/>
      <c r="AA1005" s="160"/>
      <c r="AB1005" s="160"/>
      <c r="AC1005" s="160"/>
      <c r="AD1005" s="160"/>
      <c r="AH1005" s="181">
        <f t="shared" si="147"/>
        <v>0</v>
      </c>
      <c r="AI1005">
        <f t="shared" si="148"/>
        <v>0</v>
      </c>
      <c r="AJ1005">
        <f t="shared" si="149"/>
        <v>0</v>
      </c>
      <c r="AK1005">
        <f t="shared" si="150"/>
        <v>0</v>
      </c>
      <c r="AL1005" s="181">
        <f t="shared" si="151"/>
        <v>0</v>
      </c>
      <c r="AM1005">
        <f t="shared" si="152"/>
        <v>0</v>
      </c>
      <c r="AN1005">
        <f t="shared" si="153"/>
        <v>0</v>
      </c>
      <c r="AO1005">
        <f t="shared" si="154"/>
        <v>0</v>
      </c>
      <c r="AP1005" s="181">
        <f t="shared" si="155"/>
        <v>0</v>
      </c>
      <c r="AQ1005">
        <f t="shared" si="156"/>
        <v>0</v>
      </c>
      <c r="AR1005">
        <f t="shared" si="157"/>
        <v>0</v>
      </c>
      <c r="AS1005">
        <f t="shared" si="158"/>
        <v>0</v>
      </c>
      <c r="AT1005" s="181">
        <f t="shared" si="159"/>
        <v>0</v>
      </c>
      <c r="AU1005">
        <f t="shared" si="160"/>
        <v>0</v>
      </c>
      <c r="AV1005">
        <f t="shared" si="161"/>
        <v>0</v>
      </c>
      <c r="AW1005">
        <f t="shared" si="162"/>
        <v>0</v>
      </c>
    </row>
    <row r="1006" spans="1:49" ht="15">
      <c r="A1006" s="65"/>
      <c r="B1006" s="14"/>
      <c r="C1006" s="17" t="s">
        <v>62</v>
      </c>
      <c r="D1006" s="272" t="str">
        <f t="shared" si="146"/>
        <v/>
      </c>
      <c r="E1006" s="273"/>
      <c r="F1006" s="273"/>
      <c r="G1006" s="273"/>
      <c r="H1006" s="273"/>
      <c r="I1006" s="273"/>
      <c r="J1006" s="273"/>
      <c r="K1006" s="273"/>
      <c r="L1006" s="273"/>
      <c r="M1006" s="273"/>
      <c r="N1006" s="273"/>
      <c r="O1006" s="273"/>
      <c r="P1006" s="273"/>
      <c r="Q1006" s="273"/>
      <c r="R1006" s="273"/>
      <c r="S1006" s="274"/>
      <c r="T1006" s="160"/>
      <c r="U1006" s="160"/>
      <c r="V1006" s="160"/>
      <c r="W1006" s="160"/>
      <c r="X1006" s="160"/>
      <c r="Y1006" s="160"/>
      <c r="Z1006" s="160"/>
      <c r="AA1006" s="160"/>
      <c r="AB1006" s="160"/>
      <c r="AC1006" s="160"/>
      <c r="AD1006" s="160"/>
      <c r="AH1006" s="181">
        <f t="shared" si="147"/>
        <v>0</v>
      </c>
      <c r="AI1006">
        <f t="shared" si="148"/>
        <v>0</v>
      </c>
      <c r="AJ1006">
        <f t="shared" si="149"/>
        <v>0</v>
      </c>
      <c r="AK1006">
        <f t="shared" si="150"/>
        <v>0</v>
      </c>
      <c r="AL1006" s="181">
        <f t="shared" si="151"/>
        <v>0</v>
      </c>
      <c r="AM1006">
        <f t="shared" si="152"/>
        <v>0</v>
      </c>
      <c r="AN1006">
        <f t="shared" si="153"/>
        <v>0</v>
      </c>
      <c r="AO1006">
        <f t="shared" si="154"/>
        <v>0</v>
      </c>
      <c r="AP1006" s="181">
        <f t="shared" si="155"/>
        <v>0</v>
      </c>
      <c r="AQ1006">
        <f t="shared" si="156"/>
        <v>0</v>
      </c>
      <c r="AR1006">
        <f t="shared" si="157"/>
        <v>0</v>
      </c>
      <c r="AS1006">
        <f t="shared" si="158"/>
        <v>0</v>
      </c>
      <c r="AT1006" s="181">
        <f t="shared" si="159"/>
        <v>0</v>
      </c>
      <c r="AU1006">
        <f t="shared" si="160"/>
        <v>0</v>
      </c>
      <c r="AV1006">
        <f t="shared" si="161"/>
        <v>0</v>
      </c>
      <c r="AW1006">
        <f t="shared" si="162"/>
        <v>0</v>
      </c>
    </row>
    <row r="1007" spans="1:49" ht="15">
      <c r="A1007" s="65"/>
      <c r="B1007" s="14"/>
      <c r="C1007" s="17" t="s">
        <v>63</v>
      </c>
      <c r="D1007" s="272" t="str">
        <f t="shared" si="146"/>
        <v/>
      </c>
      <c r="E1007" s="273"/>
      <c r="F1007" s="273"/>
      <c r="G1007" s="273"/>
      <c r="H1007" s="273"/>
      <c r="I1007" s="273"/>
      <c r="J1007" s="273"/>
      <c r="K1007" s="273"/>
      <c r="L1007" s="273"/>
      <c r="M1007" s="273"/>
      <c r="N1007" s="273"/>
      <c r="O1007" s="273"/>
      <c r="P1007" s="273"/>
      <c r="Q1007" s="273"/>
      <c r="R1007" s="273"/>
      <c r="S1007" s="274"/>
      <c r="T1007" s="160"/>
      <c r="U1007" s="160"/>
      <c r="V1007" s="160"/>
      <c r="W1007" s="160"/>
      <c r="X1007" s="160"/>
      <c r="Y1007" s="160"/>
      <c r="Z1007" s="160"/>
      <c r="AA1007" s="160"/>
      <c r="AB1007" s="160"/>
      <c r="AC1007" s="160"/>
      <c r="AD1007" s="160"/>
      <c r="AH1007" s="181">
        <f t="shared" si="147"/>
        <v>0</v>
      </c>
      <c r="AI1007">
        <f t="shared" si="148"/>
        <v>0</v>
      </c>
      <c r="AJ1007">
        <f t="shared" si="149"/>
        <v>0</v>
      </c>
      <c r="AK1007">
        <f t="shared" si="150"/>
        <v>0</v>
      </c>
      <c r="AL1007" s="181">
        <f t="shared" si="151"/>
        <v>0</v>
      </c>
      <c r="AM1007">
        <f t="shared" si="152"/>
        <v>0</v>
      </c>
      <c r="AN1007">
        <f t="shared" si="153"/>
        <v>0</v>
      </c>
      <c r="AO1007">
        <f t="shared" si="154"/>
        <v>0</v>
      </c>
      <c r="AP1007" s="181">
        <f t="shared" si="155"/>
        <v>0</v>
      </c>
      <c r="AQ1007">
        <f t="shared" si="156"/>
        <v>0</v>
      </c>
      <c r="AR1007">
        <f t="shared" si="157"/>
        <v>0</v>
      </c>
      <c r="AS1007">
        <f t="shared" si="158"/>
        <v>0</v>
      </c>
      <c r="AT1007" s="181">
        <f t="shared" si="159"/>
        <v>0</v>
      </c>
      <c r="AU1007">
        <f t="shared" si="160"/>
        <v>0</v>
      </c>
      <c r="AV1007">
        <f t="shared" si="161"/>
        <v>0</v>
      </c>
      <c r="AW1007">
        <f t="shared" si="162"/>
        <v>0</v>
      </c>
    </row>
    <row r="1008" spans="1:49" ht="15">
      <c r="A1008" s="65"/>
      <c r="B1008" s="14"/>
      <c r="C1008" s="17" t="s">
        <v>64</v>
      </c>
      <c r="D1008" s="272" t="str">
        <f t="shared" si="146"/>
        <v/>
      </c>
      <c r="E1008" s="273"/>
      <c r="F1008" s="273"/>
      <c r="G1008" s="273"/>
      <c r="H1008" s="273"/>
      <c r="I1008" s="273"/>
      <c r="J1008" s="273"/>
      <c r="K1008" s="273"/>
      <c r="L1008" s="273"/>
      <c r="M1008" s="273"/>
      <c r="N1008" s="273"/>
      <c r="O1008" s="273"/>
      <c r="P1008" s="273"/>
      <c r="Q1008" s="273"/>
      <c r="R1008" s="273"/>
      <c r="S1008" s="274"/>
      <c r="T1008" s="160"/>
      <c r="U1008" s="160"/>
      <c r="V1008" s="160"/>
      <c r="W1008" s="160"/>
      <c r="X1008" s="160"/>
      <c r="Y1008" s="160"/>
      <c r="Z1008" s="160"/>
      <c r="AA1008" s="160"/>
      <c r="AB1008" s="160"/>
      <c r="AC1008" s="160"/>
      <c r="AD1008" s="160"/>
      <c r="AH1008" s="181">
        <f t="shared" si="147"/>
        <v>0</v>
      </c>
      <c r="AI1008">
        <f t="shared" si="148"/>
        <v>0</v>
      </c>
      <c r="AJ1008">
        <f t="shared" si="149"/>
        <v>0</v>
      </c>
      <c r="AK1008">
        <f t="shared" si="150"/>
        <v>0</v>
      </c>
      <c r="AL1008" s="181">
        <f t="shared" si="151"/>
        <v>0</v>
      </c>
      <c r="AM1008">
        <f t="shared" si="152"/>
        <v>0</v>
      </c>
      <c r="AN1008">
        <f t="shared" si="153"/>
        <v>0</v>
      </c>
      <c r="AO1008">
        <f t="shared" si="154"/>
        <v>0</v>
      </c>
      <c r="AP1008" s="181">
        <f t="shared" si="155"/>
        <v>0</v>
      </c>
      <c r="AQ1008">
        <f t="shared" si="156"/>
        <v>0</v>
      </c>
      <c r="AR1008">
        <f t="shared" si="157"/>
        <v>0</v>
      </c>
      <c r="AS1008">
        <f t="shared" si="158"/>
        <v>0</v>
      </c>
      <c r="AT1008" s="181">
        <f t="shared" si="159"/>
        <v>0</v>
      </c>
      <c r="AU1008">
        <f t="shared" si="160"/>
        <v>0</v>
      </c>
      <c r="AV1008">
        <f t="shared" si="161"/>
        <v>0</v>
      </c>
      <c r="AW1008">
        <f t="shared" si="162"/>
        <v>0</v>
      </c>
    </row>
    <row r="1009" spans="1:49" ht="15">
      <c r="A1009" s="65"/>
      <c r="B1009" s="14"/>
      <c r="C1009" s="17" t="s">
        <v>65</v>
      </c>
      <c r="D1009" s="272" t="str">
        <f t="shared" si="146"/>
        <v/>
      </c>
      <c r="E1009" s="273"/>
      <c r="F1009" s="273"/>
      <c r="G1009" s="273"/>
      <c r="H1009" s="273"/>
      <c r="I1009" s="273"/>
      <c r="J1009" s="273"/>
      <c r="K1009" s="273"/>
      <c r="L1009" s="273"/>
      <c r="M1009" s="273"/>
      <c r="N1009" s="273"/>
      <c r="O1009" s="273"/>
      <c r="P1009" s="273"/>
      <c r="Q1009" s="273"/>
      <c r="R1009" s="273"/>
      <c r="S1009" s="274"/>
      <c r="T1009" s="160"/>
      <c r="U1009" s="160"/>
      <c r="V1009" s="160"/>
      <c r="W1009" s="160"/>
      <c r="X1009" s="160"/>
      <c r="Y1009" s="160"/>
      <c r="Z1009" s="160"/>
      <c r="AA1009" s="160"/>
      <c r="AB1009" s="160"/>
      <c r="AC1009" s="160"/>
      <c r="AD1009" s="160"/>
      <c r="AH1009" s="181">
        <f t="shared" si="147"/>
        <v>0</v>
      </c>
      <c r="AI1009">
        <f t="shared" si="148"/>
        <v>0</v>
      </c>
      <c r="AJ1009">
        <f t="shared" si="149"/>
        <v>0</v>
      </c>
      <c r="AK1009">
        <f t="shared" si="150"/>
        <v>0</v>
      </c>
      <c r="AL1009" s="181">
        <f t="shared" si="151"/>
        <v>0</v>
      </c>
      <c r="AM1009">
        <f t="shared" si="152"/>
        <v>0</v>
      </c>
      <c r="AN1009">
        <f t="shared" si="153"/>
        <v>0</v>
      </c>
      <c r="AO1009">
        <f t="shared" si="154"/>
        <v>0</v>
      </c>
      <c r="AP1009" s="181">
        <f t="shared" si="155"/>
        <v>0</v>
      </c>
      <c r="AQ1009">
        <f t="shared" si="156"/>
        <v>0</v>
      </c>
      <c r="AR1009">
        <f t="shared" si="157"/>
        <v>0</v>
      </c>
      <c r="AS1009">
        <f t="shared" si="158"/>
        <v>0</v>
      </c>
      <c r="AT1009" s="181">
        <f t="shared" si="159"/>
        <v>0</v>
      </c>
      <c r="AU1009">
        <f t="shared" si="160"/>
        <v>0</v>
      </c>
      <c r="AV1009">
        <f t="shared" si="161"/>
        <v>0</v>
      </c>
      <c r="AW1009">
        <f t="shared" si="162"/>
        <v>0</v>
      </c>
    </row>
    <row r="1010" spans="1:49" ht="15">
      <c r="A1010" s="65"/>
      <c r="B1010" s="14"/>
      <c r="C1010" s="17" t="s">
        <v>66</v>
      </c>
      <c r="D1010" s="272" t="str">
        <f t="shared" si="146"/>
        <v/>
      </c>
      <c r="E1010" s="273"/>
      <c r="F1010" s="273"/>
      <c r="G1010" s="273"/>
      <c r="H1010" s="273"/>
      <c r="I1010" s="273"/>
      <c r="J1010" s="273"/>
      <c r="K1010" s="273"/>
      <c r="L1010" s="273"/>
      <c r="M1010" s="273"/>
      <c r="N1010" s="273"/>
      <c r="O1010" s="273"/>
      <c r="P1010" s="273"/>
      <c r="Q1010" s="273"/>
      <c r="R1010" s="273"/>
      <c r="S1010" s="274"/>
      <c r="T1010" s="160"/>
      <c r="U1010" s="160"/>
      <c r="V1010" s="160"/>
      <c r="W1010" s="160"/>
      <c r="X1010" s="160"/>
      <c r="Y1010" s="160"/>
      <c r="Z1010" s="160"/>
      <c r="AA1010" s="160"/>
      <c r="AB1010" s="160"/>
      <c r="AC1010" s="160"/>
      <c r="AD1010" s="160"/>
      <c r="AH1010" s="181">
        <f t="shared" si="147"/>
        <v>0</v>
      </c>
      <c r="AI1010">
        <f t="shared" si="148"/>
        <v>0</v>
      </c>
      <c r="AJ1010">
        <f t="shared" si="149"/>
        <v>0</v>
      </c>
      <c r="AK1010">
        <f t="shared" si="150"/>
        <v>0</v>
      </c>
      <c r="AL1010" s="181">
        <f t="shared" si="151"/>
        <v>0</v>
      </c>
      <c r="AM1010">
        <f t="shared" si="152"/>
        <v>0</v>
      </c>
      <c r="AN1010">
        <f t="shared" si="153"/>
        <v>0</v>
      </c>
      <c r="AO1010">
        <f t="shared" si="154"/>
        <v>0</v>
      </c>
      <c r="AP1010" s="181">
        <f t="shared" si="155"/>
        <v>0</v>
      </c>
      <c r="AQ1010">
        <f t="shared" si="156"/>
        <v>0</v>
      </c>
      <c r="AR1010">
        <f t="shared" si="157"/>
        <v>0</v>
      </c>
      <c r="AS1010">
        <f t="shared" si="158"/>
        <v>0</v>
      </c>
      <c r="AT1010" s="181">
        <f t="shared" si="159"/>
        <v>0</v>
      </c>
      <c r="AU1010">
        <f t="shared" si="160"/>
        <v>0</v>
      </c>
      <c r="AV1010">
        <f t="shared" si="161"/>
        <v>0</v>
      </c>
      <c r="AW1010">
        <f t="shared" si="162"/>
        <v>0</v>
      </c>
    </row>
    <row r="1011" spans="1:49" ht="15">
      <c r="A1011" s="65"/>
      <c r="B1011" s="14"/>
      <c r="C1011" s="17" t="s">
        <v>67</v>
      </c>
      <c r="D1011" s="272" t="str">
        <f t="shared" si="146"/>
        <v/>
      </c>
      <c r="E1011" s="273"/>
      <c r="F1011" s="273"/>
      <c r="G1011" s="273"/>
      <c r="H1011" s="273"/>
      <c r="I1011" s="273"/>
      <c r="J1011" s="273"/>
      <c r="K1011" s="273"/>
      <c r="L1011" s="273"/>
      <c r="M1011" s="273"/>
      <c r="N1011" s="273"/>
      <c r="O1011" s="273"/>
      <c r="P1011" s="273"/>
      <c r="Q1011" s="273"/>
      <c r="R1011" s="273"/>
      <c r="S1011" s="274"/>
      <c r="T1011" s="160"/>
      <c r="U1011" s="160"/>
      <c r="V1011" s="160"/>
      <c r="W1011" s="160"/>
      <c r="X1011" s="160"/>
      <c r="Y1011" s="160"/>
      <c r="Z1011" s="160"/>
      <c r="AA1011" s="160"/>
      <c r="AB1011" s="160"/>
      <c r="AC1011" s="160"/>
      <c r="AD1011" s="160"/>
      <c r="AH1011" s="181">
        <f t="shared" si="147"/>
        <v>0</v>
      </c>
      <c r="AI1011">
        <f t="shared" si="148"/>
        <v>0</v>
      </c>
      <c r="AJ1011">
        <f t="shared" si="149"/>
        <v>0</v>
      </c>
      <c r="AK1011">
        <f t="shared" si="150"/>
        <v>0</v>
      </c>
      <c r="AL1011" s="181">
        <f t="shared" si="151"/>
        <v>0</v>
      </c>
      <c r="AM1011">
        <f t="shared" si="152"/>
        <v>0</v>
      </c>
      <c r="AN1011">
        <f t="shared" si="153"/>
        <v>0</v>
      </c>
      <c r="AO1011">
        <f t="shared" si="154"/>
        <v>0</v>
      </c>
      <c r="AP1011" s="181">
        <f t="shared" si="155"/>
        <v>0</v>
      </c>
      <c r="AQ1011">
        <f t="shared" si="156"/>
        <v>0</v>
      </c>
      <c r="AR1011">
        <f t="shared" si="157"/>
        <v>0</v>
      </c>
      <c r="AS1011">
        <f t="shared" si="158"/>
        <v>0</v>
      </c>
      <c r="AT1011" s="181">
        <f t="shared" si="159"/>
        <v>0</v>
      </c>
      <c r="AU1011">
        <f t="shared" si="160"/>
        <v>0</v>
      </c>
      <c r="AV1011">
        <f t="shared" si="161"/>
        <v>0</v>
      </c>
      <c r="AW1011">
        <f t="shared" si="162"/>
        <v>0</v>
      </c>
    </row>
    <row r="1012" spans="1:49" ht="15">
      <c r="A1012" s="65"/>
      <c r="B1012" s="14"/>
      <c r="C1012" s="17" t="s">
        <v>68</v>
      </c>
      <c r="D1012" s="272" t="str">
        <f t="shared" si="146"/>
        <v/>
      </c>
      <c r="E1012" s="273"/>
      <c r="F1012" s="273"/>
      <c r="G1012" s="273"/>
      <c r="H1012" s="273"/>
      <c r="I1012" s="273"/>
      <c r="J1012" s="273"/>
      <c r="K1012" s="273"/>
      <c r="L1012" s="273"/>
      <c r="M1012" s="273"/>
      <c r="N1012" s="273"/>
      <c r="O1012" s="273"/>
      <c r="P1012" s="273"/>
      <c r="Q1012" s="273"/>
      <c r="R1012" s="273"/>
      <c r="S1012" s="274"/>
      <c r="T1012" s="160"/>
      <c r="U1012" s="160"/>
      <c r="V1012" s="160"/>
      <c r="W1012" s="160"/>
      <c r="X1012" s="160"/>
      <c r="Y1012" s="160"/>
      <c r="Z1012" s="160"/>
      <c r="AA1012" s="160"/>
      <c r="AB1012" s="160"/>
      <c r="AC1012" s="160"/>
      <c r="AD1012" s="160"/>
      <c r="AH1012" s="181">
        <f t="shared" si="147"/>
        <v>0</v>
      </c>
      <c r="AI1012">
        <f t="shared" si="148"/>
        <v>0</v>
      </c>
      <c r="AJ1012">
        <f t="shared" si="149"/>
        <v>0</v>
      </c>
      <c r="AK1012">
        <f t="shared" si="150"/>
        <v>0</v>
      </c>
      <c r="AL1012" s="181">
        <f t="shared" si="151"/>
        <v>0</v>
      </c>
      <c r="AM1012">
        <f t="shared" si="152"/>
        <v>0</v>
      </c>
      <c r="AN1012">
        <f t="shared" si="153"/>
        <v>0</v>
      </c>
      <c r="AO1012">
        <f t="shared" si="154"/>
        <v>0</v>
      </c>
      <c r="AP1012" s="181">
        <f t="shared" si="155"/>
        <v>0</v>
      </c>
      <c r="AQ1012">
        <f t="shared" si="156"/>
        <v>0</v>
      </c>
      <c r="AR1012">
        <f t="shared" si="157"/>
        <v>0</v>
      </c>
      <c r="AS1012">
        <f t="shared" si="158"/>
        <v>0</v>
      </c>
      <c r="AT1012" s="181">
        <f t="shared" si="159"/>
        <v>0</v>
      </c>
      <c r="AU1012">
        <f t="shared" si="160"/>
        <v>0</v>
      </c>
      <c r="AV1012">
        <f t="shared" si="161"/>
        <v>0</v>
      </c>
      <c r="AW1012">
        <f t="shared" si="162"/>
        <v>0</v>
      </c>
    </row>
    <row r="1013" spans="1:49" ht="15">
      <c r="A1013" s="65"/>
      <c r="B1013" s="14"/>
      <c r="C1013" s="17" t="s">
        <v>69</v>
      </c>
      <c r="D1013" s="272" t="str">
        <f t="shared" si="146"/>
        <v/>
      </c>
      <c r="E1013" s="273"/>
      <c r="F1013" s="273"/>
      <c r="G1013" s="273"/>
      <c r="H1013" s="273"/>
      <c r="I1013" s="273"/>
      <c r="J1013" s="273"/>
      <c r="K1013" s="273"/>
      <c r="L1013" s="273"/>
      <c r="M1013" s="273"/>
      <c r="N1013" s="273"/>
      <c r="O1013" s="273"/>
      <c r="P1013" s="273"/>
      <c r="Q1013" s="273"/>
      <c r="R1013" s="273"/>
      <c r="S1013" s="274"/>
      <c r="T1013" s="160"/>
      <c r="U1013" s="160"/>
      <c r="V1013" s="160"/>
      <c r="W1013" s="160"/>
      <c r="X1013" s="160"/>
      <c r="Y1013" s="160"/>
      <c r="Z1013" s="160"/>
      <c r="AA1013" s="160"/>
      <c r="AB1013" s="160"/>
      <c r="AC1013" s="160"/>
      <c r="AD1013" s="160"/>
      <c r="AH1013" s="181">
        <f t="shared" si="147"/>
        <v>0</v>
      </c>
      <c r="AI1013">
        <f t="shared" si="148"/>
        <v>0</v>
      </c>
      <c r="AJ1013">
        <f t="shared" si="149"/>
        <v>0</v>
      </c>
      <c r="AK1013">
        <f t="shared" si="150"/>
        <v>0</v>
      </c>
      <c r="AL1013" s="181">
        <f t="shared" si="151"/>
        <v>0</v>
      </c>
      <c r="AM1013">
        <f t="shared" si="152"/>
        <v>0</v>
      </c>
      <c r="AN1013">
        <f t="shared" si="153"/>
        <v>0</v>
      </c>
      <c r="AO1013">
        <f t="shared" si="154"/>
        <v>0</v>
      </c>
      <c r="AP1013" s="181">
        <f t="shared" si="155"/>
        <v>0</v>
      </c>
      <c r="AQ1013">
        <f t="shared" si="156"/>
        <v>0</v>
      </c>
      <c r="AR1013">
        <f t="shared" si="157"/>
        <v>0</v>
      </c>
      <c r="AS1013">
        <f t="shared" si="158"/>
        <v>0</v>
      </c>
      <c r="AT1013" s="181">
        <f t="shared" si="159"/>
        <v>0</v>
      </c>
      <c r="AU1013">
        <f t="shared" si="160"/>
        <v>0</v>
      </c>
      <c r="AV1013">
        <f t="shared" si="161"/>
        <v>0</v>
      </c>
      <c r="AW1013">
        <f t="shared" si="162"/>
        <v>0</v>
      </c>
    </row>
    <row r="1014" spans="1:49" ht="15">
      <c r="A1014" s="65"/>
      <c r="B1014" s="14"/>
      <c r="C1014" s="17" t="s">
        <v>70</v>
      </c>
      <c r="D1014" s="272" t="str">
        <f t="shared" si="146"/>
        <v/>
      </c>
      <c r="E1014" s="273"/>
      <c r="F1014" s="273"/>
      <c r="G1014" s="273"/>
      <c r="H1014" s="273"/>
      <c r="I1014" s="273"/>
      <c r="J1014" s="273"/>
      <c r="K1014" s="273"/>
      <c r="L1014" s="273"/>
      <c r="M1014" s="273"/>
      <c r="N1014" s="273"/>
      <c r="O1014" s="273"/>
      <c r="P1014" s="273"/>
      <c r="Q1014" s="273"/>
      <c r="R1014" s="273"/>
      <c r="S1014" s="274"/>
      <c r="T1014" s="160"/>
      <c r="U1014" s="160"/>
      <c r="V1014" s="160"/>
      <c r="W1014" s="160"/>
      <c r="X1014" s="160"/>
      <c r="Y1014" s="160"/>
      <c r="Z1014" s="160"/>
      <c r="AA1014" s="160"/>
      <c r="AB1014" s="160"/>
      <c r="AC1014" s="160"/>
      <c r="AD1014" s="160"/>
      <c r="AH1014" s="181">
        <f t="shared" si="147"/>
        <v>0</v>
      </c>
      <c r="AI1014">
        <f t="shared" si="148"/>
        <v>0</v>
      </c>
      <c r="AJ1014">
        <f t="shared" si="149"/>
        <v>0</v>
      </c>
      <c r="AK1014">
        <f t="shared" si="150"/>
        <v>0</v>
      </c>
      <c r="AL1014" s="181">
        <f t="shared" si="151"/>
        <v>0</v>
      </c>
      <c r="AM1014">
        <f t="shared" si="152"/>
        <v>0</v>
      </c>
      <c r="AN1014">
        <f t="shared" si="153"/>
        <v>0</v>
      </c>
      <c r="AO1014">
        <f t="shared" si="154"/>
        <v>0</v>
      </c>
      <c r="AP1014" s="181">
        <f t="shared" si="155"/>
        <v>0</v>
      </c>
      <c r="AQ1014">
        <f t="shared" si="156"/>
        <v>0</v>
      </c>
      <c r="AR1014">
        <f t="shared" si="157"/>
        <v>0</v>
      </c>
      <c r="AS1014">
        <f t="shared" si="158"/>
        <v>0</v>
      </c>
      <c r="AT1014" s="181">
        <f t="shared" si="159"/>
        <v>0</v>
      </c>
      <c r="AU1014">
        <f t="shared" si="160"/>
        <v>0</v>
      </c>
      <c r="AV1014">
        <f t="shared" si="161"/>
        <v>0</v>
      </c>
      <c r="AW1014">
        <f t="shared" si="162"/>
        <v>0</v>
      </c>
    </row>
    <row r="1015" spans="1:49" ht="15">
      <c r="A1015" s="65"/>
      <c r="B1015" s="14"/>
      <c r="C1015" s="17" t="s">
        <v>71</v>
      </c>
      <c r="D1015" s="272" t="str">
        <f t="shared" si="146"/>
        <v/>
      </c>
      <c r="E1015" s="273"/>
      <c r="F1015" s="273"/>
      <c r="G1015" s="273"/>
      <c r="H1015" s="273"/>
      <c r="I1015" s="273"/>
      <c r="J1015" s="273"/>
      <c r="K1015" s="273"/>
      <c r="L1015" s="273"/>
      <c r="M1015" s="273"/>
      <c r="N1015" s="273"/>
      <c r="O1015" s="273"/>
      <c r="P1015" s="273"/>
      <c r="Q1015" s="273"/>
      <c r="R1015" s="273"/>
      <c r="S1015" s="274"/>
      <c r="T1015" s="160"/>
      <c r="U1015" s="160"/>
      <c r="V1015" s="160"/>
      <c r="W1015" s="160"/>
      <c r="X1015" s="160"/>
      <c r="Y1015" s="160"/>
      <c r="Z1015" s="160"/>
      <c r="AA1015" s="160"/>
      <c r="AB1015" s="160"/>
      <c r="AC1015" s="160"/>
      <c r="AD1015" s="160"/>
      <c r="AH1015" s="181">
        <f t="shared" si="147"/>
        <v>0</v>
      </c>
      <c r="AI1015">
        <f t="shared" si="148"/>
        <v>0</v>
      </c>
      <c r="AJ1015">
        <f t="shared" si="149"/>
        <v>0</v>
      </c>
      <c r="AK1015">
        <f t="shared" si="150"/>
        <v>0</v>
      </c>
      <c r="AL1015" s="181">
        <f t="shared" si="151"/>
        <v>0</v>
      </c>
      <c r="AM1015">
        <f t="shared" si="152"/>
        <v>0</v>
      </c>
      <c r="AN1015">
        <f t="shared" si="153"/>
        <v>0</v>
      </c>
      <c r="AO1015">
        <f t="shared" si="154"/>
        <v>0</v>
      </c>
      <c r="AP1015" s="181">
        <f t="shared" si="155"/>
        <v>0</v>
      </c>
      <c r="AQ1015">
        <f t="shared" si="156"/>
        <v>0</v>
      </c>
      <c r="AR1015">
        <f t="shared" si="157"/>
        <v>0</v>
      </c>
      <c r="AS1015">
        <f t="shared" si="158"/>
        <v>0</v>
      </c>
      <c r="AT1015" s="181">
        <f t="shared" si="159"/>
        <v>0</v>
      </c>
      <c r="AU1015">
        <f t="shared" si="160"/>
        <v>0</v>
      </c>
      <c r="AV1015">
        <f t="shared" si="161"/>
        <v>0</v>
      </c>
      <c r="AW1015">
        <f t="shared" si="162"/>
        <v>0</v>
      </c>
    </row>
    <row r="1016" spans="1:49" ht="15">
      <c r="A1016" s="65"/>
      <c r="B1016" s="14"/>
      <c r="C1016" s="17" t="s">
        <v>72</v>
      </c>
      <c r="D1016" s="272" t="str">
        <f t="shared" si="146"/>
        <v/>
      </c>
      <c r="E1016" s="273"/>
      <c r="F1016" s="273"/>
      <c r="G1016" s="273"/>
      <c r="H1016" s="273"/>
      <c r="I1016" s="273"/>
      <c r="J1016" s="273"/>
      <c r="K1016" s="273"/>
      <c r="L1016" s="273"/>
      <c r="M1016" s="273"/>
      <c r="N1016" s="273"/>
      <c r="O1016" s="273"/>
      <c r="P1016" s="273"/>
      <c r="Q1016" s="273"/>
      <c r="R1016" s="273"/>
      <c r="S1016" s="274"/>
      <c r="T1016" s="160"/>
      <c r="U1016" s="160"/>
      <c r="V1016" s="160"/>
      <c r="W1016" s="160"/>
      <c r="X1016" s="160"/>
      <c r="Y1016" s="160"/>
      <c r="Z1016" s="160"/>
      <c r="AA1016" s="160"/>
      <c r="AB1016" s="160"/>
      <c r="AC1016" s="160"/>
      <c r="AD1016" s="160"/>
      <c r="AH1016" s="181">
        <f t="shared" si="147"/>
        <v>0</v>
      </c>
      <c r="AI1016">
        <f t="shared" si="148"/>
        <v>0</v>
      </c>
      <c r="AJ1016">
        <f t="shared" si="149"/>
        <v>0</v>
      </c>
      <c r="AK1016">
        <f t="shared" si="150"/>
        <v>0</v>
      </c>
      <c r="AL1016" s="181">
        <f t="shared" si="151"/>
        <v>0</v>
      </c>
      <c r="AM1016">
        <f t="shared" si="152"/>
        <v>0</v>
      </c>
      <c r="AN1016">
        <f t="shared" si="153"/>
        <v>0</v>
      </c>
      <c r="AO1016">
        <f t="shared" si="154"/>
        <v>0</v>
      </c>
      <c r="AP1016" s="181">
        <f t="shared" si="155"/>
        <v>0</v>
      </c>
      <c r="AQ1016">
        <f t="shared" si="156"/>
        <v>0</v>
      </c>
      <c r="AR1016">
        <f t="shared" si="157"/>
        <v>0</v>
      </c>
      <c r="AS1016">
        <f t="shared" si="158"/>
        <v>0</v>
      </c>
      <c r="AT1016" s="181">
        <f t="shared" si="159"/>
        <v>0</v>
      </c>
      <c r="AU1016">
        <f t="shared" si="160"/>
        <v>0</v>
      </c>
      <c r="AV1016">
        <f t="shared" si="161"/>
        <v>0</v>
      </c>
      <c r="AW1016">
        <f t="shared" si="162"/>
        <v>0</v>
      </c>
    </row>
    <row r="1017" spans="1:49" ht="15">
      <c r="A1017" s="65"/>
      <c r="B1017" s="14"/>
      <c r="C1017" s="17" t="s">
        <v>73</v>
      </c>
      <c r="D1017" s="272" t="str">
        <f t="shared" si="146"/>
        <v/>
      </c>
      <c r="E1017" s="273"/>
      <c r="F1017" s="273"/>
      <c r="G1017" s="273"/>
      <c r="H1017" s="273"/>
      <c r="I1017" s="273"/>
      <c r="J1017" s="273"/>
      <c r="K1017" s="273"/>
      <c r="L1017" s="273"/>
      <c r="M1017" s="273"/>
      <c r="N1017" s="273"/>
      <c r="O1017" s="273"/>
      <c r="P1017" s="273"/>
      <c r="Q1017" s="273"/>
      <c r="R1017" s="273"/>
      <c r="S1017" s="274"/>
      <c r="T1017" s="160"/>
      <c r="U1017" s="160"/>
      <c r="V1017" s="160"/>
      <c r="W1017" s="160"/>
      <c r="X1017" s="160"/>
      <c r="Y1017" s="160"/>
      <c r="Z1017" s="160"/>
      <c r="AA1017" s="160"/>
      <c r="AB1017" s="160"/>
      <c r="AC1017" s="160"/>
      <c r="AD1017" s="160"/>
      <c r="AH1017" s="181">
        <f t="shared" si="147"/>
        <v>0</v>
      </c>
      <c r="AI1017">
        <f t="shared" si="148"/>
        <v>0</v>
      </c>
      <c r="AJ1017">
        <f t="shared" si="149"/>
        <v>0</v>
      </c>
      <c r="AK1017">
        <f t="shared" si="150"/>
        <v>0</v>
      </c>
      <c r="AL1017" s="181">
        <f t="shared" si="151"/>
        <v>0</v>
      </c>
      <c r="AM1017">
        <f t="shared" si="152"/>
        <v>0</v>
      </c>
      <c r="AN1017">
        <f t="shared" si="153"/>
        <v>0</v>
      </c>
      <c r="AO1017">
        <f t="shared" si="154"/>
        <v>0</v>
      </c>
      <c r="AP1017" s="181">
        <f t="shared" si="155"/>
        <v>0</v>
      </c>
      <c r="AQ1017">
        <f t="shared" si="156"/>
        <v>0</v>
      </c>
      <c r="AR1017">
        <f t="shared" si="157"/>
        <v>0</v>
      </c>
      <c r="AS1017">
        <f t="shared" si="158"/>
        <v>0</v>
      </c>
      <c r="AT1017" s="181">
        <f t="shared" si="159"/>
        <v>0</v>
      </c>
      <c r="AU1017">
        <f t="shared" si="160"/>
        <v>0</v>
      </c>
      <c r="AV1017">
        <f t="shared" si="161"/>
        <v>0</v>
      </c>
      <c r="AW1017">
        <f t="shared" si="162"/>
        <v>0</v>
      </c>
    </row>
    <row r="1018" spans="1:49" ht="15">
      <c r="A1018" s="65"/>
      <c r="B1018" s="14"/>
      <c r="C1018" s="17" t="s">
        <v>74</v>
      </c>
      <c r="D1018" s="272" t="str">
        <f t="shared" si="146"/>
        <v/>
      </c>
      <c r="E1018" s="273"/>
      <c r="F1018" s="273"/>
      <c r="G1018" s="273"/>
      <c r="H1018" s="273"/>
      <c r="I1018" s="273"/>
      <c r="J1018" s="273"/>
      <c r="K1018" s="273"/>
      <c r="L1018" s="273"/>
      <c r="M1018" s="273"/>
      <c r="N1018" s="273"/>
      <c r="O1018" s="273"/>
      <c r="P1018" s="273"/>
      <c r="Q1018" s="273"/>
      <c r="R1018" s="273"/>
      <c r="S1018" s="274"/>
      <c r="T1018" s="160"/>
      <c r="U1018" s="160"/>
      <c r="V1018" s="160"/>
      <c r="W1018" s="160"/>
      <c r="X1018" s="160"/>
      <c r="Y1018" s="160"/>
      <c r="Z1018" s="160"/>
      <c r="AA1018" s="160"/>
      <c r="AB1018" s="160"/>
      <c r="AC1018" s="160"/>
      <c r="AD1018" s="160"/>
      <c r="AH1018" s="181">
        <f t="shared" si="147"/>
        <v>0</v>
      </c>
      <c r="AI1018">
        <f t="shared" si="148"/>
        <v>0</v>
      </c>
      <c r="AJ1018">
        <f t="shared" si="149"/>
        <v>0</v>
      </c>
      <c r="AK1018">
        <f t="shared" si="150"/>
        <v>0</v>
      </c>
      <c r="AL1018" s="181">
        <f t="shared" si="151"/>
        <v>0</v>
      </c>
      <c r="AM1018">
        <f t="shared" si="152"/>
        <v>0</v>
      </c>
      <c r="AN1018">
        <f t="shared" si="153"/>
        <v>0</v>
      </c>
      <c r="AO1018">
        <f t="shared" si="154"/>
        <v>0</v>
      </c>
      <c r="AP1018" s="181">
        <f t="shared" si="155"/>
        <v>0</v>
      </c>
      <c r="AQ1018">
        <f t="shared" si="156"/>
        <v>0</v>
      </c>
      <c r="AR1018">
        <f t="shared" si="157"/>
        <v>0</v>
      </c>
      <c r="AS1018">
        <f t="shared" si="158"/>
        <v>0</v>
      </c>
      <c r="AT1018" s="181">
        <f t="shared" si="159"/>
        <v>0</v>
      </c>
      <c r="AU1018">
        <f t="shared" si="160"/>
        <v>0</v>
      </c>
      <c r="AV1018">
        <f t="shared" si="161"/>
        <v>0</v>
      </c>
      <c r="AW1018">
        <f t="shared" si="162"/>
        <v>0</v>
      </c>
    </row>
    <row r="1019" spans="1:49" ht="15">
      <c r="A1019" s="65"/>
      <c r="B1019" s="14"/>
      <c r="C1019" s="17" t="s">
        <v>75</v>
      </c>
      <c r="D1019" s="272" t="str">
        <f t="shared" si="146"/>
        <v/>
      </c>
      <c r="E1019" s="273"/>
      <c r="F1019" s="273"/>
      <c r="G1019" s="273"/>
      <c r="H1019" s="273"/>
      <c r="I1019" s="273"/>
      <c r="J1019" s="273"/>
      <c r="K1019" s="273"/>
      <c r="L1019" s="273"/>
      <c r="M1019" s="273"/>
      <c r="N1019" s="273"/>
      <c r="O1019" s="273"/>
      <c r="P1019" s="273"/>
      <c r="Q1019" s="273"/>
      <c r="R1019" s="273"/>
      <c r="S1019" s="274"/>
      <c r="T1019" s="160"/>
      <c r="U1019" s="160"/>
      <c r="V1019" s="160"/>
      <c r="W1019" s="160"/>
      <c r="X1019" s="160"/>
      <c r="Y1019" s="160"/>
      <c r="Z1019" s="160"/>
      <c r="AA1019" s="160"/>
      <c r="AB1019" s="160"/>
      <c r="AC1019" s="160"/>
      <c r="AD1019" s="160"/>
      <c r="AH1019" s="181">
        <f t="shared" si="147"/>
        <v>0</v>
      </c>
      <c r="AI1019">
        <f t="shared" si="148"/>
        <v>0</v>
      </c>
      <c r="AJ1019">
        <f t="shared" si="149"/>
        <v>0</v>
      </c>
      <c r="AK1019">
        <f t="shared" si="150"/>
        <v>0</v>
      </c>
      <c r="AL1019" s="181">
        <f t="shared" si="151"/>
        <v>0</v>
      </c>
      <c r="AM1019">
        <f t="shared" si="152"/>
        <v>0</v>
      </c>
      <c r="AN1019">
        <f t="shared" si="153"/>
        <v>0</v>
      </c>
      <c r="AO1019">
        <f t="shared" si="154"/>
        <v>0</v>
      </c>
      <c r="AP1019" s="181">
        <f t="shared" si="155"/>
        <v>0</v>
      </c>
      <c r="AQ1019">
        <f t="shared" si="156"/>
        <v>0</v>
      </c>
      <c r="AR1019">
        <f t="shared" si="157"/>
        <v>0</v>
      </c>
      <c r="AS1019">
        <f t="shared" si="158"/>
        <v>0</v>
      </c>
      <c r="AT1019" s="181">
        <f t="shared" si="159"/>
        <v>0</v>
      </c>
      <c r="AU1019">
        <f t="shared" si="160"/>
        <v>0</v>
      </c>
      <c r="AV1019">
        <f t="shared" si="161"/>
        <v>0</v>
      </c>
      <c r="AW1019">
        <f t="shared" si="162"/>
        <v>0</v>
      </c>
    </row>
    <row r="1020" spans="1:49" ht="15">
      <c r="A1020" s="65"/>
      <c r="B1020" s="14"/>
      <c r="C1020" s="17" t="s">
        <v>76</v>
      </c>
      <c r="D1020" s="272" t="str">
        <f t="shared" si="146"/>
        <v/>
      </c>
      <c r="E1020" s="273"/>
      <c r="F1020" s="273"/>
      <c r="G1020" s="273"/>
      <c r="H1020" s="273"/>
      <c r="I1020" s="273"/>
      <c r="J1020" s="273"/>
      <c r="K1020" s="273"/>
      <c r="L1020" s="273"/>
      <c r="M1020" s="273"/>
      <c r="N1020" s="273"/>
      <c r="O1020" s="273"/>
      <c r="P1020" s="273"/>
      <c r="Q1020" s="273"/>
      <c r="R1020" s="273"/>
      <c r="S1020" s="274"/>
      <c r="T1020" s="160"/>
      <c r="U1020" s="160"/>
      <c r="V1020" s="160"/>
      <c r="W1020" s="160"/>
      <c r="X1020" s="160"/>
      <c r="Y1020" s="160"/>
      <c r="Z1020" s="160"/>
      <c r="AA1020" s="160"/>
      <c r="AB1020" s="160"/>
      <c r="AC1020" s="160"/>
      <c r="AD1020" s="160"/>
      <c r="AH1020" s="181">
        <f t="shared" si="147"/>
        <v>0</v>
      </c>
      <c r="AI1020">
        <f t="shared" si="148"/>
        <v>0</v>
      </c>
      <c r="AJ1020">
        <f t="shared" si="149"/>
        <v>0</v>
      </c>
      <c r="AK1020">
        <f t="shared" si="150"/>
        <v>0</v>
      </c>
      <c r="AL1020" s="181">
        <f t="shared" si="151"/>
        <v>0</v>
      </c>
      <c r="AM1020">
        <f t="shared" si="152"/>
        <v>0</v>
      </c>
      <c r="AN1020">
        <f t="shared" si="153"/>
        <v>0</v>
      </c>
      <c r="AO1020">
        <f t="shared" si="154"/>
        <v>0</v>
      </c>
      <c r="AP1020" s="181">
        <f t="shared" si="155"/>
        <v>0</v>
      </c>
      <c r="AQ1020">
        <f t="shared" si="156"/>
        <v>0</v>
      </c>
      <c r="AR1020">
        <f t="shared" si="157"/>
        <v>0</v>
      </c>
      <c r="AS1020">
        <f t="shared" si="158"/>
        <v>0</v>
      </c>
      <c r="AT1020" s="181">
        <f t="shared" si="159"/>
        <v>0</v>
      </c>
      <c r="AU1020">
        <f t="shared" si="160"/>
        <v>0</v>
      </c>
      <c r="AV1020">
        <f t="shared" si="161"/>
        <v>0</v>
      </c>
      <c r="AW1020">
        <f t="shared" si="162"/>
        <v>0</v>
      </c>
    </row>
    <row r="1021" spans="1:49" ht="15">
      <c r="A1021" s="65"/>
      <c r="B1021" s="14"/>
      <c r="C1021" s="17" t="s">
        <v>77</v>
      </c>
      <c r="D1021" s="272" t="str">
        <f t="shared" si="146"/>
        <v/>
      </c>
      <c r="E1021" s="273"/>
      <c r="F1021" s="273"/>
      <c r="G1021" s="273"/>
      <c r="H1021" s="273"/>
      <c r="I1021" s="273"/>
      <c r="J1021" s="273"/>
      <c r="K1021" s="273"/>
      <c r="L1021" s="273"/>
      <c r="M1021" s="273"/>
      <c r="N1021" s="273"/>
      <c r="O1021" s="273"/>
      <c r="P1021" s="273"/>
      <c r="Q1021" s="273"/>
      <c r="R1021" s="273"/>
      <c r="S1021" s="274"/>
      <c r="T1021" s="160"/>
      <c r="U1021" s="160"/>
      <c r="V1021" s="160"/>
      <c r="W1021" s="160"/>
      <c r="X1021" s="160"/>
      <c r="Y1021" s="160"/>
      <c r="Z1021" s="160"/>
      <c r="AA1021" s="160"/>
      <c r="AB1021" s="160"/>
      <c r="AC1021" s="160"/>
      <c r="AD1021" s="160"/>
      <c r="AH1021" s="181">
        <f t="shared" si="147"/>
        <v>0</v>
      </c>
      <c r="AI1021">
        <f t="shared" si="148"/>
        <v>0</v>
      </c>
      <c r="AJ1021">
        <f t="shared" si="149"/>
        <v>0</v>
      </c>
      <c r="AK1021">
        <f t="shared" si="150"/>
        <v>0</v>
      </c>
      <c r="AL1021" s="181">
        <f t="shared" si="151"/>
        <v>0</v>
      </c>
      <c r="AM1021">
        <f t="shared" si="152"/>
        <v>0</v>
      </c>
      <c r="AN1021">
        <f t="shared" si="153"/>
        <v>0</v>
      </c>
      <c r="AO1021">
        <f t="shared" si="154"/>
        <v>0</v>
      </c>
      <c r="AP1021" s="181">
        <f t="shared" si="155"/>
        <v>0</v>
      </c>
      <c r="AQ1021">
        <f t="shared" si="156"/>
        <v>0</v>
      </c>
      <c r="AR1021">
        <f t="shared" si="157"/>
        <v>0</v>
      </c>
      <c r="AS1021">
        <f t="shared" si="158"/>
        <v>0</v>
      </c>
      <c r="AT1021" s="181">
        <f t="shared" si="159"/>
        <v>0</v>
      </c>
      <c r="AU1021">
        <f t="shared" si="160"/>
        <v>0</v>
      </c>
      <c r="AV1021">
        <f t="shared" si="161"/>
        <v>0</v>
      </c>
      <c r="AW1021">
        <f t="shared" si="162"/>
        <v>0</v>
      </c>
    </row>
    <row r="1022" spans="1:49" ht="15">
      <c r="A1022" s="65"/>
      <c r="B1022" s="14"/>
      <c r="C1022" s="17" t="s">
        <v>78</v>
      </c>
      <c r="D1022" s="272" t="str">
        <f t="shared" si="146"/>
        <v/>
      </c>
      <c r="E1022" s="273"/>
      <c r="F1022" s="273"/>
      <c r="G1022" s="273"/>
      <c r="H1022" s="273"/>
      <c r="I1022" s="273"/>
      <c r="J1022" s="273"/>
      <c r="K1022" s="273"/>
      <c r="L1022" s="273"/>
      <c r="M1022" s="273"/>
      <c r="N1022" s="273"/>
      <c r="O1022" s="273"/>
      <c r="P1022" s="273"/>
      <c r="Q1022" s="273"/>
      <c r="R1022" s="273"/>
      <c r="S1022" s="274"/>
      <c r="T1022" s="160"/>
      <c r="U1022" s="160"/>
      <c r="V1022" s="160"/>
      <c r="W1022" s="160"/>
      <c r="X1022" s="160"/>
      <c r="Y1022" s="160"/>
      <c r="Z1022" s="160"/>
      <c r="AA1022" s="160"/>
      <c r="AB1022" s="160"/>
      <c r="AC1022" s="160"/>
      <c r="AD1022" s="160"/>
      <c r="AH1022" s="181">
        <f t="shared" si="147"/>
        <v>0</v>
      </c>
      <c r="AI1022">
        <f t="shared" si="148"/>
        <v>0</v>
      </c>
      <c r="AJ1022">
        <f t="shared" si="149"/>
        <v>0</v>
      </c>
      <c r="AK1022">
        <f t="shared" si="150"/>
        <v>0</v>
      </c>
      <c r="AL1022" s="181">
        <f t="shared" si="151"/>
        <v>0</v>
      </c>
      <c r="AM1022">
        <f t="shared" si="152"/>
        <v>0</v>
      </c>
      <c r="AN1022">
        <f t="shared" si="153"/>
        <v>0</v>
      </c>
      <c r="AO1022">
        <f t="shared" si="154"/>
        <v>0</v>
      </c>
      <c r="AP1022" s="181">
        <f t="shared" si="155"/>
        <v>0</v>
      </c>
      <c r="AQ1022">
        <f t="shared" si="156"/>
        <v>0</v>
      </c>
      <c r="AR1022">
        <f t="shared" si="157"/>
        <v>0</v>
      </c>
      <c r="AS1022">
        <f t="shared" si="158"/>
        <v>0</v>
      </c>
      <c r="AT1022" s="181">
        <f t="shared" si="159"/>
        <v>0</v>
      </c>
      <c r="AU1022">
        <f t="shared" si="160"/>
        <v>0</v>
      </c>
      <c r="AV1022">
        <f t="shared" si="161"/>
        <v>0</v>
      </c>
      <c r="AW1022">
        <f t="shared" si="162"/>
        <v>0</v>
      </c>
    </row>
    <row r="1023" spans="1:49" ht="15">
      <c r="A1023" s="65"/>
      <c r="B1023" s="14"/>
      <c r="C1023" s="17" t="s">
        <v>79</v>
      </c>
      <c r="D1023" s="272" t="str">
        <f t="shared" si="146"/>
        <v/>
      </c>
      <c r="E1023" s="273"/>
      <c r="F1023" s="273"/>
      <c r="G1023" s="273"/>
      <c r="H1023" s="273"/>
      <c r="I1023" s="273"/>
      <c r="J1023" s="273"/>
      <c r="K1023" s="273"/>
      <c r="L1023" s="273"/>
      <c r="M1023" s="273"/>
      <c r="N1023" s="273"/>
      <c r="O1023" s="273"/>
      <c r="P1023" s="273"/>
      <c r="Q1023" s="273"/>
      <c r="R1023" s="273"/>
      <c r="S1023" s="274"/>
      <c r="T1023" s="160"/>
      <c r="U1023" s="160"/>
      <c r="V1023" s="160"/>
      <c r="W1023" s="160"/>
      <c r="X1023" s="160"/>
      <c r="Y1023" s="160"/>
      <c r="Z1023" s="160"/>
      <c r="AA1023" s="160"/>
      <c r="AB1023" s="160"/>
      <c r="AC1023" s="160"/>
      <c r="AD1023" s="160"/>
      <c r="AH1023" s="181">
        <f t="shared" si="147"/>
        <v>0</v>
      </c>
      <c r="AI1023">
        <f t="shared" si="148"/>
        <v>0</v>
      </c>
      <c r="AJ1023">
        <f t="shared" si="149"/>
        <v>0</v>
      </c>
      <c r="AK1023">
        <f t="shared" si="150"/>
        <v>0</v>
      </c>
      <c r="AL1023" s="181">
        <f t="shared" si="151"/>
        <v>0</v>
      </c>
      <c r="AM1023">
        <f t="shared" si="152"/>
        <v>0</v>
      </c>
      <c r="AN1023">
        <f t="shared" si="153"/>
        <v>0</v>
      </c>
      <c r="AO1023">
        <f t="shared" si="154"/>
        <v>0</v>
      </c>
      <c r="AP1023" s="181">
        <f t="shared" si="155"/>
        <v>0</v>
      </c>
      <c r="AQ1023">
        <f t="shared" si="156"/>
        <v>0</v>
      </c>
      <c r="AR1023">
        <f t="shared" si="157"/>
        <v>0</v>
      </c>
      <c r="AS1023">
        <f t="shared" si="158"/>
        <v>0</v>
      </c>
      <c r="AT1023" s="181">
        <f t="shared" si="159"/>
        <v>0</v>
      </c>
      <c r="AU1023">
        <f t="shared" si="160"/>
        <v>0</v>
      </c>
      <c r="AV1023">
        <f t="shared" si="161"/>
        <v>0</v>
      </c>
      <c r="AW1023">
        <f t="shared" si="162"/>
        <v>0</v>
      </c>
    </row>
    <row r="1024" spans="1:49" ht="15">
      <c r="A1024" s="65"/>
      <c r="B1024" s="14"/>
      <c r="C1024" s="17" t="s">
        <v>80</v>
      </c>
      <c r="D1024" s="272" t="str">
        <f t="shared" si="146"/>
        <v/>
      </c>
      <c r="E1024" s="273"/>
      <c r="F1024" s="273"/>
      <c r="G1024" s="273"/>
      <c r="H1024" s="273"/>
      <c r="I1024" s="273"/>
      <c r="J1024" s="273"/>
      <c r="K1024" s="273"/>
      <c r="L1024" s="273"/>
      <c r="M1024" s="273"/>
      <c r="N1024" s="273"/>
      <c r="O1024" s="273"/>
      <c r="P1024" s="273"/>
      <c r="Q1024" s="273"/>
      <c r="R1024" s="273"/>
      <c r="S1024" s="274"/>
      <c r="T1024" s="160"/>
      <c r="U1024" s="160"/>
      <c r="V1024" s="160"/>
      <c r="W1024" s="160"/>
      <c r="X1024" s="160"/>
      <c r="Y1024" s="160"/>
      <c r="Z1024" s="160"/>
      <c r="AA1024" s="160"/>
      <c r="AB1024" s="160"/>
      <c r="AC1024" s="160"/>
      <c r="AD1024" s="160"/>
      <c r="AH1024" s="181">
        <f t="shared" si="147"/>
        <v>0</v>
      </c>
      <c r="AI1024">
        <f t="shared" si="148"/>
        <v>0</v>
      </c>
      <c r="AJ1024">
        <f t="shared" si="149"/>
        <v>0</v>
      </c>
      <c r="AK1024">
        <f t="shared" si="150"/>
        <v>0</v>
      </c>
      <c r="AL1024" s="181">
        <f t="shared" si="151"/>
        <v>0</v>
      </c>
      <c r="AM1024">
        <f t="shared" si="152"/>
        <v>0</v>
      </c>
      <c r="AN1024">
        <f t="shared" si="153"/>
        <v>0</v>
      </c>
      <c r="AO1024">
        <f t="shared" si="154"/>
        <v>0</v>
      </c>
      <c r="AP1024" s="181">
        <f t="shared" si="155"/>
        <v>0</v>
      </c>
      <c r="AQ1024">
        <f t="shared" si="156"/>
        <v>0</v>
      </c>
      <c r="AR1024">
        <f t="shared" si="157"/>
        <v>0</v>
      </c>
      <c r="AS1024">
        <f t="shared" si="158"/>
        <v>0</v>
      </c>
      <c r="AT1024" s="181">
        <f t="shared" si="159"/>
        <v>0</v>
      </c>
      <c r="AU1024">
        <f t="shared" si="160"/>
        <v>0</v>
      </c>
      <c r="AV1024">
        <f t="shared" si="161"/>
        <v>0</v>
      </c>
      <c r="AW1024">
        <f t="shared" si="162"/>
        <v>0</v>
      </c>
    </row>
    <row r="1025" spans="1:49" ht="15">
      <c r="A1025" s="65"/>
      <c r="B1025" s="14"/>
      <c r="C1025" s="17" t="s">
        <v>81</v>
      </c>
      <c r="D1025" s="272" t="str">
        <f t="shared" si="146"/>
        <v/>
      </c>
      <c r="E1025" s="273"/>
      <c r="F1025" s="273"/>
      <c r="G1025" s="273"/>
      <c r="H1025" s="273"/>
      <c r="I1025" s="273"/>
      <c r="J1025" s="273"/>
      <c r="K1025" s="273"/>
      <c r="L1025" s="273"/>
      <c r="M1025" s="273"/>
      <c r="N1025" s="273"/>
      <c r="O1025" s="273"/>
      <c r="P1025" s="273"/>
      <c r="Q1025" s="273"/>
      <c r="R1025" s="273"/>
      <c r="S1025" s="274"/>
      <c r="T1025" s="160"/>
      <c r="U1025" s="160"/>
      <c r="V1025" s="160"/>
      <c r="W1025" s="160"/>
      <c r="X1025" s="160"/>
      <c r="Y1025" s="160"/>
      <c r="Z1025" s="160"/>
      <c r="AA1025" s="160"/>
      <c r="AB1025" s="160"/>
      <c r="AC1025" s="160"/>
      <c r="AD1025" s="160"/>
      <c r="AH1025" s="181">
        <f t="shared" si="147"/>
        <v>0</v>
      </c>
      <c r="AI1025">
        <f t="shared" si="148"/>
        <v>0</v>
      </c>
      <c r="AJ1025">
        <f t="shared" si="149"/>
        <v>0</v>
      </c>
      <c r="AK1025">
        <f t="shared" si="150"/>
        <v>0</v>
      </c>
      <c r="AL1025" s="181">
        <f t="shared" si="151"/>
        <v>0</v>
      </c>
      <c r="AM1025">
        <f t="shared" si="152"/>
        <v>0</v>
      </c>
      <c r="AN1025">
        <f t="shared" si="153"/>
        <v>0</v>
      </c>
      <c r="AO1025">
        <f t="shared" si="154"/>
        <v>0</v>
      </c>
      <c r="AP1025" s="181">
        <f t="shared" si="155"/>
        <v>0</v>
      </c>
      <c r="AQ1025">
        <f t="shared" si="156"/>
        <v>0</v>
      </c>
      <c r="AR1025">
        <f t="shared" si="157"/>
        <v>0</v>
      </c>
      <c r="AS1025">
        <f t="shared" si="158"/>
        <v>0</v>
      </c>
      <c r="AT1025" s="181">
        <f t="shared" si="159"/>
        <v>0</v>
      </c>
      <c r="AU1025">
        <f t="shared" si="160"/>
        <v>0</v>
      </c>
      <c r="AV1025">
        <f t="shared" si="161"/>
        <v>0</v>
      </c>
      <c r="AW1025">
        <f t="shared" si="162"/>
        <v>0</v>
      </c>
    </row>
    <row r="1026" spans="1:49" ht="15">
      <c r="A1026" s="65"/>
      <c r="B1026" s="14"/>
      <c r="C1026" s="17" t="s">
        <v>82</v>
      </c>
      <c r="D1026" s="272" t="str">
        <f t="shared" si="146"/>
        <v/>
      </c>
      <c r="E1026" s="273"/>
      <c r="F1026" s="273"/>
      <c r="G1026" s="273"/>
      <c r="H1026" s="273"/>
      <c r="I1026" s="273"/>
      <c r="J1026" s="273"/>
      <c r="K1026" s="273"/>
      <c r="L1026" s="273"/>
      <c r="M1026" s="273"/>
      <c r="N1026" s="273"/>
      <c r="O1026" s="273"/>
      <c r="P1026" s="273"/>
      <c r="Q1026" s="273"/>
      <c r="R1026" s="273"/>
      <c r="S1026" s="274"/>
      <c r="T1026" s="160"/>
      <c r="U1026" s="160"/>
      <c r="V1026" s="160"/>
      <c r="W1026" s="160"/>
      <c r="X1026" s="160"/>
      <c r="Y1026" s="160"/>
      <c r="Z1026" s="160"/>
      <c r="AA1026" s="160"/>
      <c r="AB1026" s="160"/>
      <c r="AC1026" s="160"/>
      <c r="AD1026" s="160"/>
      <c r="AH1026" s="181">
        <f t="shared" si="147"/>
        <v>0</v>
      </c>
      <c r="AI1026">
        <f t="shared" si="148"/>
        <v>0</v>
      </c>
      <c r="AJ1026">
        <f t="shared" si="149"/>
        <v>0</v>
      </c>
      <c r="AK1026">
        <f t="shared" si="150"/>
        <v>0</v>
      </c>
      <c r="AL1026" s="181">
        <f t="shared" si="151"/>
        <v>0</v>
      </c>
      <c r="AM1026">
        <f t="shared" si="152"/>
        <v>0</v>
      </c>
      <c r="AN1026">
        <f t="shared" si="153"/>
        <v>0</v>
      </c>
      <c r="AO1026">
        <f t="shared" si="154"/>
        <v>0</v>
      </c>
      <c r="AP1026" s="181">
        <f t="shared" si="155"/>
        <v>0</v>
      </c>
      <c r="AQ1026">
        <f t="shared" si="156"/>
        <v>0</v>
      </c>
      <c r="AR1026">
        <f t="shared" si="157"/>
        <v>0</v>
      </c>
      <c r="AS1026">
        <f t="shared" si="158"/>
        <v>0</v>
      </c>
      <c r="AT1026" s="181">
        <f t="shared" si="159"/>
        <v>0</v>
      </c>
      <c r="AU1026">
        <f t="shared" si="160"/>
        <v>0</v>
      </c>
      <c r="AV1026">
        <f t="shared" si="161"/>
        <v>0</v>
      </c>
      <c r="AW1026">
        <f t="shared" si="162"/>
        <v>0</v>
      </c>
    </row>
    <row r="1027" spans="1:49" ht="15">
      <c r="A1027" s="65"/>
      <c r="B1027" s="14"/>
      <c r="C1027" s="17" t="s">
        <v>83</v>
      </c>
      <c r="D1027" s="272" t="str">
        <f t="shared" ref="D1027:D1058" si="163">IF($D64="","",$D64)</f>
        <v/>
      </c>
      <c r="E1027" s="273"/>
      <c r="F1027" s="273"/>
      <c r="G1027" s="273"/>
      <c r="H1027" s="273"/>
      <c r="I1027" s="273"/>
      <c r="J1027" s="273"/>
      <c r="K1027" s="273"/>
      <c r="L1027" s="273"/>
      <c r="M1027" s="273"/>
      <c r="N1027" s="273"/>
      <c r="O1027" s="273"/>
      <c r="P1027" s="273"/>
      <c r="Q1027" s="273"/>
      <c r="R1027" s="273"/>
      <c r="S1027" s="274"/>
      <c r="T1027" s="160"/>
      <c r="U1027" s="160"/>
      <c r="V1027" s="160"/>
      <c r="W1027" s="160"/>
      <c r="X1027" s="160"/>
      <c r="Y1027" s="160"/>
      <c r="Z1027" s="160"/>
      <c r="AA1027" s="160"/>
      <c r="AB1027" s="160"/>
      <c r="AC1027" s="160"/>
      <c r="AD1027" s="160"/>
      <c r="AH1027" s="181">
        <f t="shared" si="147"/>
        <v>0</v>
      </c>
      <c r="AI1027">
        <f t="shared" si="148"/>
        <v>0</v>
      </c>
      <c r="AJ1027">
        <f t="shared" si="149"/>
        <v>0</v>
      </c>
      <c r="AK1027">
        <f t="shared" si="150"/>
        <v>0</v>
      </c>
      <c r="AL1027" s="181">
        <f t="shared" si="151"/>
        <v>0</v>
      </c>
      <c r="AM1027">
        <f t="shared" si="152"/>
        <v>0</v>
      </c>
      <c r="AN1027">
        <f t="shared" si="153"/>
        <v>0</v>
      </c>
      <c r="AO1027">
        <f t="shared" si="154"/>
        <v>0</v>
      </c>
      <c r="AP1027" s="181">
        <f t="shared" si="155"/>
        <v>0</v>
      </c>
      <c r="AQ1027">
        <f t="shared" si="156"/>
        <v>0</v>
      </c>
      <c r="AR1027">
        <f t="shared" si="157"/>
        <v>0</v>
      </c>
      <c r="AS1027">
        <f t="shared" si="158"/>
        <v>0</v>
      </c>
      <c r="AT1027" s="181">
        <f t="shared" si="159"/>
        <v>0</v>
      </c>
      <c r="AU1027">
        <f t="shared" si="160"/>
        <v>0</v>
      </c>
      <c r="AV1027">
        <f t="shared" si="161"/>
        <v>0</v>
      </c>
      <c r="AW1027">
        <f t="shared" si="162"/>
        <v>0</v>
      </c>
    </row>
    <row r="1028" spans="1:49" ht="15">
      <c r="A1028" s="65"/>
      <c r="B1028" s="14"/>
      <c r="C1028" s="17" t="s">
        <v>84</v>
      </c>
      <c r="D1028" s="272" t="str">
        <f t="shared" si="163"/>
        <v/>
      </c>
      <c r="E1028" s="273"/>
      <c r="F1028" s="273"/>
      <c r="G1028" s="273"/>
      <c r="H1028" s="273"/>
      <c r="I1028" s="273"/>
      <c r="J1028" s="273"/>
      <c r="K1028" s="273"/>
      <c r="L1028" s="273"/>
      <c r="M1028" s="273"/>
      <c r="N1028" s="273"/>
      <c r="O1028" s="273"/>
      <c r="P1028" s="273"/>
      <c r="Q1028" s="273"/>
      <c r="R1028" s="273"/>
      <c r="S1028" s="274"/>
      <c r="T1028" s="160"/>
      <c r="U1028" s="160"/>
      <c r="V1028" s="160"/>
      <c r="W1028" s="160"/>
      <c r="X1028" s="160"/>
      <c r="Y1028" s="160"/>
      <c r="Z1028" s="160"/>
      <c r="AA1028" s="160"/>
      <c r="AB1028" s="160"/>
      <c r="AC1028" s="160"/>
      <c r="AD1028" s="160"/>
      <c r="AH1028" s="181">
        <f t="shared" si="147"/>
        <v>0</v>
      </c>
      <c r="AI1028">
        <f t="shared" si="148"/>
        <v>0</v>
      </c>
      <c r="AJ1028">
        <f t="shared" si="149"/>
        <v>0</v>
      </c>
      <c r="AK1028">
        <f t="shared" si="150"/>
        <v>0</v>
      </c>
      <c r="AL1028" s="181">
        <f t="shared" si="151"/>
        <v>0</v>
      </c>
      <c r="AM1028">
        <f t="shared" si="152"/>
        <v>0</v>
      </c>
      <c r="AN1028">
        <f t="shared" si="153"/>
        <v>0</v>
      </c>
      <c r="AO1028">
        <f t="shared" si="154"/>
        <v>0</v>
      </c>
      <c r="AP1028" s="181">
        <f t="shared" si="155"/>
        <v>0</v>
      </c>
      <c r="AQ1028">
        <f t="shared" si="156"/>
        <v>0</v>
      </c>
      <c r="AR1028">
        <f t="shared" si="157"/>
        <v>0</v>
      </c>
      <c r="AS1028">
        <f t="shared" si="158"/>
        <v>0</v>
      </c>
      <c r="AT1028" s="181">
        <f t="shared" si="159"/>
        <v>0</v>
      </c>
      <c r="AU1028">
        <f t="shared" si="160"/>
        <v>0</v>
      </c>
      <c r="AV1028">
        <f t="shared" si="161"/>
        <v>0</v>
      </c>
      <c r="AW1028">
        <f t="shared" si="162"/>
        <v>0</v>
      </c>
    </row>
    <row r="1029" spans="1:49" ht="15">
      <c r="A1029" s="65"/>
      <c r="B1029" s="14"/>
      <c r="C1029" s="17" t="s">
        <v>85</v>
      </c>
      <c r="D1029" s="272" t="str">
        <f t="shared" si="163"/>
        <v/>
      </c>
      <c r="E1029" s="273"/>
      <c r="F1029" s="273"/>
      <c r="G1029" s="273"/>
      <c r="H1029" s="273"/>
      <c r="I1029" s="273"/>
      <c r="J1029" s="273"/>
      <c r="K1029" s="273"/>
      <c r="L1029" s="273"/>
      <c r="M1029" s="273"/>
      <c r="N1029" s="273"/>
      <c r="O1029" s="273"/>
      <c r="P1029" s="273"/>
      <c r="Q1029" s="273"/>
      <c r="R1029" s="273"/>
      <c r="S1029" s="274"/>
      <c r="T1029" s="160"/>
      <c r="U1029" s="160"/>
      <c r="V1029" s="160"/>
      <c r="W1029" s="160"/>
      <c r="X1029" s="160"/>
      <c r="Y1029" s="160"/>
      <c r="Z1029" s="160"/>
      <c r="AA1029" s="160"/>
      <c r="AB1029" s="160"/>
      <c r="AC1029" s="160"/>
      <c r="AD1029" s="160"/>
      <c r="AH1029" s="181">
        <f t="shared" si="147"/>
        <v>0</v>
      </c>
      <c r="AI1029">
        <f t="shared" si="148"/>
        <v>0</v>
      </c>
      <c r="AJ1029">
        <f t="shared" si="149"/>
        <v>0</v>
      </c>
      <c r="AK1029">
        <f t="shared" si="150"/>
        <v>0</v>
      </c>
      <c r="AL1029" s="181">
        <f t="shared" si="151"/>
        <v>0</v>
      </c>
      <c r="AM1029">
        <f t="shared" si="152"/>
        <v>0</v>
      </c>
      <c r="AN1029">
        <f t="shared" si="153"/>
        <v>0</v>
      </c>
      <c r="AO1029">
        <f t="shared" si="154"/>
        <v>0</v>
      </c>
      <c r="AP1029" s="181">
        <f t="shared" si="155"/>
        <v>0</v>
      </c>
      <c r="AQ1029">
        <f t="shared" si="156"/>
        <v>0</v>
      </c>
      <c r="AR1029">
        <f t="shared" si="157"/>
        <v>0</v>
      </c>
      <c r="AS1029">
        <f t="shared" si="158"/>
        <v>0</v>
      </c>
      <c r="AT1029" s="181">
        <f t="shared" si="159"/>
        <v>0</v>
      </c>
      <c r="AU1029">
        <f t="shared" si="160"/>
        <v>0</v>
      </c>
      <c r="AV1029">
        <f t="shared" si="161"/>
        <v>0</v>
      </c>
      <c r="AW1029">
        <f t="shared" si="162"/>
        <v>0</v>
      </c>
    </row>
    <row r="1030" spans="1:49" ht="15">
      <c r="A1030" s="65"/>
      <c r="B1030" s="14"/>
      <c r="C1030" s="17" t="s">
        <v>86</v>
      </c>
      <c r="D1030" s="272" t="str">
        <f t="shared" si="163"/>
        <v/>
      </c>
      <c r="E1030" s="273"/>
      <c r="F1030" s="273"/>
      <c r="G1030" s="273"/>
      <c r="H1030" s="273"/>
      <c r="I1030" s="273"/>
      <c r="J1030" s="273"/>
      <c r="K1030" s="273"/>
      <c r="L1030" s="273"/>
      <c r="M1030" s="273"/>
      <c r="N1030" s="273"/>
      <c r="O1030" s="273"/>
      <c r="P1030" s="273"/>
      <c r="Q1030" s="273"/>
      <c r="R1030" s="273"/>
      <c r="S1030" s="274"/>
      <c r="T1030" s="160"/>
      <c r="U1030" s="160"/>
      <c r="V1030" s="160"/>
      <c r="W1030" s="160"/>
      <c r="X1030" s="160"/>
      <c r="Y1030" s="160"/>
      <c r="Z1030" s="160"/>
      <c r="AA1030" s="160"/>
      <c r="AB1030" s="160"/>
      <c r="AC1030" s="160"/>
      <c r="AD1030" s="160"/>
      <c r="AH1030" s="181">
        <f t="shared" si="147"/>
        <v>0</v>
      </c>
      <c r="AI1030">
        <f t="shared" si="148"/>
        <v>0</v>
      </c>
      <c r="AJ1030">
        <f t="shared" si="149"/>
        <v>0</v>
      </c>
      <c r="AK1030">
        <f t="shared" si="150"/>
        <v>0</v>
      </c>
      <c r="AL1030" s="181">
        <f t="shared" si="151"/>
        <v>0</v>
      </c>
      <c r="AM1030">
        <f t="shared" si="152"/>
        <v>0</v>
      </c>
      <c r="AN1030">
        <f t="shared" si="153"/>
        <v>0</v>
      </c>
      <c r="AO1030">
        <f t="shared" si="154"/>
        <v>0</v>
      </c>
      <c r="AP1030" s="181">
        <f t="shared" si="155"/>
        <v>0</v>
      </c>
      <c r="AQ1030">
        <f t="shared" si="156"/>
        <v>0</v>
      </c>
      <c r="AR1030">
        <f t="shared" si="157"/>
        <v>0</v>
      </c>
      <c r="AS1030">
        <f t="shared" si="158"/>
        <v>0</v>
      </c>
      <c r="AT1030" s="181">
        <f t="shared" si="159"/>
        <v>0</v>
      </c>
      <c r="AU1030">
        <f t="shared" si="160"/>
        <v>0</v>
      </c>
      <c r="AV1030">
        <f t="shared" si="161"/>
        <v>0</v>
      </c>
      <c r="AW1030">
        <f t="shared" si="162"/>
        <v>0</v>
      </c>
    </row>
    <row r="1031" spans="1:49" ht="15">
      <c r="A1031" s="65"/>
      <c r="B1031" s="14"/>
      <c r="C1031" s="17" t="s">
        <v>87</v>
      </c>
      <c r="D1031" s="272" t="str">
        <f t="shared" si="163"/>
        <v/>
      </c>
      <c r="E1031" s="273"/>
      <c r="F1031" s="273"/>
      <c r="G1031" s="273"/>
      <c r="H1031" s="273"/>
      <c r="I1031" s="273"/>
      <c r="J1031" s="273"/>
      <c r="K1031" s="273"/>
      <c r="L1031" s="273"/>
      <c r="M1031" s="273"/>
      <c r="N1031" s="273"/>
      <c r="O1031" s="273"/>
      <c r="P1031" s="273"/>
      <c r="Q1031" s="273"/>
      <c r="R1031" s="273"/>
      <c r="S1031" s="274"/>
      <c r="T1031" s="160"/>
      <c r="U1031" s="160"/>
      <c r="V1031" s="160"/>
      <c r="W1031" s="160"/>
      <c r="X1031" s="160"/>
      <c r="Y1031" s="160"/>
      <c r="Z1031" s="160"/>
      <c r="AA1031" s="160"/>
      <c r="AB1031" s="160"/>
      <c r="AC1031" s="160"/>
      <c r="AD1031" s="160"/>
      <c r="AH1031" s="181">
        <f t="shared" si="147"/>
        <v>0</v>
      </c>
      <c r="AI1031">
        <f t="shared" si="148"/>
        <v>0</v>
      </c>
      <c r="AJ1031">
        <f t="shared" si="149"/>
        <v>0</v>
      </c>
      <c r="AK1031">
        <f t="shared" si="150"/>
        <v>0</v>
      </c>
      <c r="AL1031" s="181">
        <f t="shared" si="151"/>
        <v>0</v>
      </c>
      <c r="AM1031">
        <f t="shared" si="152"/>
        <v>0</v>
      </c>
      <c r="AN1031">
        <f t="shared" si="153"/>
        <v>0</v>
      </c>
      <c r="AO1031">
        <f t="shared" si="154"/>
        <v>0</v>
      </c>
      <c r="AP1031" s="181">
        <f t="shared" si="155"/>
        <v>0</v>
      </c>
      <c r="AQ1031">
        <f t="shared" si="156"/>
        <v>0</v>
      </c>
      <c r="AR1031">
        <f t="shared" si="157"/>
        <v>0</v>
      </c>
      <c r="AS1031">
        <f t="shared" si="158"/>
        <v>0</v>
      </c>
      <c r="AT1031" s="181">
        <f t="shared" si="159"/>
        <v>0</v>
      </c>
      <c r="AU1031">
        <f t="shared" si="160"/>
        <v>0</v>
      </c>
      <c r="AV1031">
        <f t="shared" si="161"/>
        <v>0</v>
      </c>
      <c r="AW1031">
        <f t="shared" si="162"/>
        <v>0</v>
      </c>
    </row>
    <row r="1032" spans="1:49" ht="15">
      <c r="A1032" s="65"/>
      <c r="B1032" s="14"/>
      <c r="C1032" s="17" t="s">
        <v>88</v>
      </c>
      <c r="D1032" s="272" t="str">
        <f t="shared" si="163"/>
        <v/>
      </c>
      <c r="E1032" s="273"/>
      <c r="F1032" s="273"/>
      <c r="G1032" s="273"/>
      <c r="H1032" s="273"/>
      <c r="I1032" s="273"/>
      <c r="J1032" s="273"/>
      <c r="K1032" s="273"/>
      <c r="L1032" s="273"/>
      <c r="M1032" s="273"/>
      <c r="N1032" s="273"/>
      <c r="O1032" s="273"/>
      <c r="P1032" s="273"/>
      <c r="Q1032" s="273"/>
      <c r="R1032" s="273"/>
      <c r="S1032" s="274"/>
      <c r="T1032" s="160"/>
      <c r="U1032" s="160"/>
      <c r="V1032" s="160"/>
      <c r="W1032" s="160"/>
      <c r="X1032" s="160"/>
      <c r="Y1032" s="160"/>
      <c r="Z1032" s="160"/>
      <c r="AA1032" s="160"/>
      <c r="AB1032" s="160"/>
      <c r="AC1032" s="160"/>
      <c r="AD1032" s="160"/>
      <c r="AH1032" s="181">
        <f t="shared" si="147"/>
        <v>0</v>
      </c>
      <c r="AI1032">
        <f t="shared" si="148"/>
        <v>0</v>
      </c>
      <c r="AJ1032">
        <f t="shared" si="149"/>
        <v>0</v>
      </c>
      <c r="AK1032">
        <f t="shared" si="150"/>
        <v>0</v>
      </c>
      <c r="AL1032" s="181">
        <f t="shared" si="151"/>
        <v>0</v>
      </c>
      <c r="AM1032">
        <f t="shared" si="152"/>
        <v>0</v>
      </c>
      <c r="AN1032">
        <f t="shared" si="153"/>
        <v>0</v>
      </c>
      <c r="AO1032">
        <f t="shared" si="154"/>
        <v>0</v>
      </c>
      <c r="AP1032" s="181">
        <f t="shared" si="155"/>
        <v>0</v>
      </c>
      <c r="AQ1032">
        <f t="shared" si="156"/>
        <v>0</v>
      </c>
      <c r="AR1032">
        <f t="shared" si="157"/>
        <v>0</v>
      </c>
      <c r="AS1032">
        <f t="shared" si="158"/>
        <v>0</v>
      </c>
      <c r="AT1032" s="181">
        <f t="shared" si="159"/>
        <v>0</v>
      </c>
      <c r="AU1032">
        <f t="shared" si="160"/>
        <v>0</v>
      </c>
      <c r="AV1032">
        <f t="shared" si="161"/>
        <v>0</v>
      </c>
      <c r="AW1032">
        <f t="shared" si="162"/>
        <v>0</v>
      </c>
    </row>
    <row r="1033" spans="1:49" ht="15">
      <c r="A1033" s="65"/>
      <c r="B1033" s="14"/>
      <c r="C1033" s="17" t="s">
        <v>89</v>
      </c>
      <c r="D1033" s="272" t="str">
        <f t="shared" si="163"/>
        <v/>
      </c>
      <c r="E1033" s="273"/>
      <c r="F1033" s="273"/>
      <c r="G1033" s="273"/>
      <c r="H1033" s="273"/>
      <c r="I1033" s="273"/>
      <c r="J1033" s="273"/>
      <c r="K1033" s="273"/>
      <c r="L1033" s="273"/>
      <c r="M1033" s="273"/>
      <c r="N1033" s="273"/>
      <c r="O1033" s="273"/>
      <c r="P1033" s="273"/>
      <c r="Q1033" s="273"/>
      <c r="R1033" s="273"/>
      <c r="S1033" s="274"/>
      <c r="T1033" s="160"/>
      <c r="U1033" s="160"/>
      <c r="V1033" s="160"/>
      <c r="W1033" s="160"/>
      <c r="X1033" s="160"/>
      <c r="Y1033" s="160"/>
      <c r="Z1033" s="160"/>
      <c r="AA1033" s="160"/>
      <c r="AB1033" s="160"/>
      <c r="AC1033" s="160"/>
      <c r="AD1033" s="160"/>
      <c r="AH1033" s="181">
        <f t="shared" si="147"/>
        <v>0</v>
      </c>
      <c r="AI1033">
        <f t="shared" si="148"/>
        <v>0</v>
      </c>
      <c r="AJ1033">
        <f t="shared" si="149"/>
        <v>0</v>
      </c>
      <c r="AK1033">
        <f t="shared" si="150"/>
        <v>0</v>
      </c>
      <c r="AL1033" s="181">
        <f t="shared" si="151"/>
        <v>0</v>
      </c>
      <c r="AM1033">
        <f t="shared" si="152"/>
        <v>0</v>
      </c>
      <c r="AN1033">
        <f t="shared" si="153"/>
        <v>0</v>
      </c>
      <c r="AO1033">
        <f t="shared" si="154"/>
        <v>0</v>
      </c>
      <c r="AP1033" s="181">
        <f t="shared" si="155"/>
        <v>0</v>
      </c>
      <c r="AQ1033">
        <f t="shared" si="156"/>
        <v>0</v>
      </c>
      <c r="AR1033">
        <f t="shared" si="157"/>
        <v>0</v>
      </c>
      <c r="AS1033">
        <f t="shared" si="158"/>
        <v>0</v>
      </c>
      <c r="AT1033" s="181">
        <f t="shared" si="159"/>
        <v>0</v>
      </c>
      <c r="AU1033">
        <f t="shared" si="160"/>
        <v>0</v>
      </c>
      <c r="AV1033">
        <f t="shared" si="161"/>
        <v>0</v>
      </c>
      <c r="AW1033">
        <f t="shared" si="162"/>
        <v>0</v>
      </c>
    </row>
    <row r="1034" spans="1:49" ht="15">
      <c r="A1034" s="65"/>
      <c r="B1034" s="14"/>
      <c r="C1034" s="17" t="s">
        <v>90</v>
      </c>
      <c r="D1034" s="272" t="str">
        <f t="shared" si="163"/>
        <v/>
      </c>
      <c r="E1034" s="273"/>
      <c r="F1034" s="273"/>
      <c r="G1034" s="273"/>
      <c r="H1034" s="273"/>
      <c r="I1034" s="273"/>
      <c r="J1034" s="273"/>
      <c r="K1034" s="273"/>
      <c r="L1034" s="273"/>
      <c r="M1034" s="273"/>
      <c r="N1034" s="273"/>
      <c r="O1034" s="273"/>
      <c r="P1034" s="273"/>
      <c r="Q1034" s="273"/>
      <c r="R1034" s="273"/>
      <c r="S1034" s="274"/>
      <c r="T1034" s="160"/>
      <c r="U1034" s="160"/>
      <c r="V1034" s="160"/>
      <c r="W1034" s="160"/>
      <c r="X1034" s="160"/>
      <c r="Y1034" s="160"/>
      <c r="Z1034" s="160"/>
      <c r="AA1034" s="160"/>
      <c r="AB1034" s="160"/>
      <c r="AC1034" s="160"/>
      <c r="AD1034" s="160"/>
      <c r="AH1034" s="181">
        <f t="shared" si="147"/>
        <v>0</v>
      </c>
      <c r="AI1034">
        <f t="shared" si="148"/>
        <v>0</v>
      </c>
      <c r="AJ1034">
        <f t="shared" si="149"/>
        <v>0</v>
      </c>
      <c r="AK1034">
        <f t="shared" si="150"/>
        <v>0</v>
      </c>
      <c r="AL1034" s="181">
        <f t="shared" si="151"/>
        <v>0</v>
      </c>
      <c r="AM1034">
        <f t="shared" si="152"/>
        <v>0</v>
      </c>
      <c r="AN1034">
        <f t="shared" si="153"/>
        <v>0</v>
      </c>
      <c r="AO1034">
        <f t="shared" si="154"/>
        <v>0</v>
      </c>
      <c r="AP1034" s="181">
        <f t="shared" si="155"/>
        <v>0</v>
      </c>
      <c r="AQ1034">
        <f t="shared" si="156"/>
        <v>0</v>
      </c>
      <c r="AR1034">
        <f t="shared" si="157"/>
        <v>0</v>
      </c>
      <c r="AS1034">
        <f t="shared" si="158"/>
        <v>0</v>
      </c>
      <c r="AT1034" s="181">
        <f t="shared" si="159"/>
        <v>0</v>
      </c>
      <c r="AU1034">
        <f t="shared" si="160"/>
        <v>0</v>
      </c>
      <c r="AV1034">
        <f t="shared" si="161"/>
        <v>0</v>
      </c>
      <c r="AW1034">
        <f t="shared" si="162"/>
        <v>0</v>
      </c>
    </row>
    <row r="1035" spans="1:49" ht="15">
      <c r="A1035" s="65"/>
      <c r="B1035" s="14"/>
      <c r="C1035" s="17" t="s">
        <v>91</v>
      </c>
      <c r="D1035" s="272" t="str">
        <f t="shared" si="163"/>
        <v/>
      </c>
      <c r="E1035" s="273"/>
      <c r="F1035" s="273"/>
      <c r="G1035" s="273"/>
      <c r="H1035" s="273"/>
      <c r="I1035" s="273"/>
      <c r="J1035" s="273"/>
      <c r="K1035" s="273"/>
      <c r="L1035" s="273"/>
      <c r="M1035" s="273"/>
      <c r="N1035" s="273"/>
      <c r="O1035" s="273"/>
      <c r="P1035" s="273"/>
      <c r="Q1035" s="273"/>
      <c r="R1035" s="273"/>
      <c r="S1035" s="274"/>
      <c r="T1035" s="160"/>
      <c r="U1035" s="160"/>
      <c r="V1035" s="160"/>
      <c r="W1035" s="160"/>
      <c r="X1035" s="160"/>
      <c r="Y1035" s="160"/>
      <c r="Z1035" s="160"/>
      <c r="AA1035" s="160"/>
      <c r="AB1035" s="160"/>
      <c r="AC1035" s="160"/>
      <c r="AD1035" s="160"/>
      <c r="AH1035" s="181">
        <f t="shared" si="147"/>
        <v>0</v>
      </c>
      <c r="AI1035">
        <f t="shared" si="148"/>
        <v>0</v>
      </c>
      <c r="AJ1035">
        <f t="shared" si="149"/>
        <v>0</v>
      </c>
      <c r="AK1035">
        <f t="shared" si="150"/>
        <v>0</v>
      </c>
      <c r="AL1035" s="181">
        <f t="shared" si="151"/>
        <v>0</v>
      </c>
      <c r="AM1035">
        <f t="shared" si="152"/>
        <v>0</v>
      </c>
      <c r="AN1035">
        <f t="shared" si="153"/>
        <v>0</v>
      </c>
      <c r="AO1035">
        <f t="shared" si="154"/>
        <v>0</v>
      </c>
      <c r="AP1035" s="181">
        <f t="shared" si="155"/>
        <v>0</v>
      </c>
      <c r="AQ1035">
        <f t="shared" si="156"/>
        <v>0</v>
      </c>
      <c r="AR1035">
        <f t="shared" si="157"/>
        <v>0</v>
      </c>
      <c r="AS1035">
        <f t="shared" si="158"/>
        <v>0</v>
      </c>
      <c r="AT1035" s="181">
        <f t="shared" si="159"/>
        <v>0</v>
      </c>
      <c r="AU1035">
        <f t="shared" si="160"/>
        <v>0</v>
      </c>
      <c r="AV1035">
        <f t="shared" si="161"/>
        <v>0</v>
      </c>
      <c r="AW1035">
        <f t="shared" si="162"/>
        <v>0</v>
      </c>
    </row>
    <row r="1036" spans="1:49" ht="15">
      <c r="A1036" s="65"/>
      <c r="B1036" s="14"/>
      <c r="C1036" s="17" t="s">
        <v>92</v>
      </c>
      <c r="D1036" s="272" t="str">
        <f t="shared" si="163"/>
        <v/>
      </c>
      <c r="E1036" s="273"/>
      <c r="F1036" s="273"/>
      <c r="G1036" s="273"/>
      <c r="H1036" s="273"/>
      <c r="I1036" s="273"/>
      <c r="J1036" s="273"/>
      <c r="K1036" s="273"/>
      <c r="L1036" s="273"/>
      <c r="M1036" s="273"/>
      <c r="N1036" s="273"/>
      <c r="O1036" s="273"/>
      <c r="P1036" s="273"/>
      <c r="Q1036" s="273"/>
      <c r="R1036" s="273"/>
      <c r="S1036" s="274"/>
      <c r="T1036" s="160"/>
      <c r="U1036" s="160"/>
      <c r="V1036" s="160"/>
      <c r="W1036" s="160"/>
      <c r="X1036" s="160"/>
      <c r="Y1036" s="160"/>
      <c r="Z1036" s="160"/>
      <c r="AA1036" s="160"/>
      <c r="AB1036" s="160"/>
      <c r="AC1036" s="160"/>
      <c r="AD1036" s="160"/>
      <c r="AH1036" s="181">
        <f t="shared" si="147"/>
        <v>0</v>
      </c>
      <c r="AI1036">
        <f t="shared" si="148"/>
        <v>0</v>
      </c>
      <c r="AJ1036">
        <f t="shared" si="149"/>
        <v>0</v>
      </c>
      <c r="AK1036">
        <f t="shared" si="150"/>
        <v>0</v>
      </c>
      <c r="AL1036" s="181">
        <f t="shared" si="151"/>
        <v>0</v>
      </c>
      <c r="AM1036">
        <f t="shared" si="152"/>
        <v>0</v>
      </c>
      <c r="AN1036">
        <f t="shared" si="153"/>
        <v>0</v>
      </c>
      <c r="AO1036">
        <f t="shared" si="154"/>
        <v>0</v>
      </c>
      <c r="AP1036" s="181">
        <f t="shared" si="155"/>
        <v>0</v>
      </c>
      <c r="AQ1036">
        <f t="shared" si="156"/>
        <v>0</v>
      </c>
      <c r="AR1036">
        <f t="shared" si="157"/>
        <v>0</v>
      </c>
      <c r="AS1036">
        <f t="shared" si="158"/>
        <v>0</v>
      </c>
      <c r="AT1036" s="181">
        <f t="shared" si="159"/>
        <v>0</v>
      </c>
      <c r="AU1036">
        <f t="shared" si="160"/>
        <v>0</v>
      </c>
      <c r="AV1036">
        <f t="shared" si="161"/>
        <v>0</v>
      </c>
      <c r="AW1036">
        <f t="shared" si="162"/>
        <v>0</v>
      </c>
    </row>
    <row r="1037" spans="1:49" ht="15">
      <c r="A1037" s="65"/>
      <c r="B1037" s="14"/>
      <c r="C1037" s="17" t="s">
        <v>93</v>
      </c>
      <c r="D1037" s="272" t="str">
        <f t="shared" si="163"/>
        <v/>
      </c>
      <c r="E1037" s="273"/>
      <c r="F1037" s="273"/>
      <c r="G1037" s="273"/>
      <c r="H1037" s="273"/>
      <c r="I1037" s="273"/>
      <c r="J1037" s="273"/>
      <c r="K1037" s="273"/>
      <c r="L1037" s="273"/>
      <c r="M1037" s="273"/>
      <c r="N1037" s="273"/>
      <c r="O1037" s="273"/>
      <c r="P1037" s="273"/>
      <c r="Q1037" s="273"/>
      <c r="R1037" s="273"/>
      <c r="S1037" s="274"/>
      <c r="T1037" s="160"/>
      <c r="U1037" s="160"/>
      <c r="V1037" s="160"/>
      <c r="W1037" s="160"/>
      <c r="X1037" s="160"/>
      <c r="Y1037" s="160"/>
      <c r="Z1037" s="160"/>
      <c r="AA1037" s="160"/>
      <c r="AB1037" s="160"/>
      <c r="AC1037" s="160"/>
      <c r="AD1037" s="160"/>
      <c r="AH1037" s="181">
        <f t="shared" si="147"/>
        <v>0</v>
      </c>
      <c r="AI1037">
        <f t="shared" si="148"/>
        <v>0</v>
      </c>
      <c r="AJ1037">
        <f t="shared" si="149"/>
        <v>0</v>
      </c>
      <c r="AK1037">
        <f t="shared" si="150"/>
        <v>0</v>
      </c>
      <c r="AL1037" s="181">
        <f t="shared" si="151"/>
        <v>0</v>
      </c>
      <c r="AM1037">
        <f t="shared" si="152"/>
        <v>0</v>
      </c>
      <c r="AN1037">
        <f t="shared" si="153"/>
        <v>0</v>
      </c>
      <c r="AO1037">
        <f t="shared" si="154"/>
        <v>0</v>
      </c>
      <c r="AP1037" s="181">
        <f t="shared" si="155"/>
        <v>0</v>
      </c>
      <c r="AQ1037">
        <f t="shared" si="156"/>
        <v>0</v>
      </c>
      <c r="AR1037">
        <f t="shared" si="157"/>
        <v>0</v>
      </c>
      <c r="AS1037">
        <f t="shared" si="158"/>
        <v>0</v>
      </c>
      <c r="AT1037" s="181">
        <f t="shared" si="159"/>
        <v>0</v>
      </c>
      <c r="AU1037">
        <f t="shared" si="160"/>
        <v>0</v>
      </c>
      <c r="AV1037">
        <f t="shared" si="161"/>
        <v>0</v>
      </c>
      <c r="AW1037">
        <f t="shared" si="162"/>
        <v>0</v>
      </c>
    </row>
    <row r="1038" spans="1:49" ht="15">
      <c r="A1038" s="65"/>
      <c r="B1038" s="14"/>
      <c r="C1038" s="17" t="s">
        <v>94</v>
      </c>
      <c r="D1038" s="272" t="str">
        <f t="shared" si="163"/>
        <v/>
      </c>
      <c r="E1038" s="273"/>
      <c r="F1038" s="273"/>
      <c r="G1038" s="273"/>
      <c r="H1038" s="273"/>
      <c r="I1038" s="273"/>
      <c r="J1038" s="273"/>
      <c r="K1038" s="273"/>
      <c r="L1038" s="273"/>
      <c r="M1038" s="273"/>
      <c r="N1038" s="273"/>
      <c r="O1038" s="273"/>
      <c r="P1038" s="273"/>
      <c r="Q1038" s="273"/>
      <c r="R1038" s="273"/>
      <c r="S1038" s="274"/>
      <c r="T1038" s="160"/>
      <c r="U1038" s="160"/>
      <c r="V1038" s="160"/>
      <c r="W1038" s="160"/>
      <c r="X1038" s="160"/>
      <c r="Y1038" s="160"/>
      <c r="Z1038" s="160"/>
      <c r="AA1038" s="160"/>
      <c r="AB1038" s="160"/>
      <c r="AC1038" s="160"/>
      <c r="AD1038" s="160"/>
      <c r="AH1038" s="181">
        <f t="shared" si="147"/>
        <v>0</v>
      </c>
      <c r="AI1038">
        <f t="shared" si="148"/>
        <v>0</v>
      </c>
      <c r="AJ1038">
        <f t="shared" si="149"/>
        <v>0</v>
      </c>
      <c r="AK1038">
        <f t="shared" si="150"/>
        <v>0</v>
      </c>
      <c r="AL1038" s="181">
        <f t="shared" si="151"/>
        <v>0</v>
      </c>
      <c r="AM1038">
        <f t="shared" si="152"/>
        <v>0</v>
      </c>
      <c r="AN1038">
        <f t="shared" si="153"/>
        <v>0</v>
      </c>
      <c r="AO1038">
        <f t="shared" si="154"/>
        <v>0</v>
      </c>
      <c r="AP1038" s="181">
        <f t="shared" si="155"/>
        <v>0</v>
      </c>
      <c r="AQ1038">
        <f t="shared" si="156"/>
        <v>0</v>
      </c>
      <c r="AR1038">
        <f t="shared" si="157"/>
        <v>0</v>
      </c>
      <c r="AS1038">
        <f t="shared" si="158"/>
        <v>0</v>
      </c>
      <c r="AT1038" s="181">
        <f t="shared" si="159"/>
        <v>0</v>
      </c>
      <c r="AU1038">
        <f t="shared" si="160"/>
        <v>0</v>
      </c>
      <c r="AV1038">
        <f t="shared" si="161"/>
        <v>0</v>
      </c>
      <c r="AW1038">
        <f t="shared" si="162"/>
        <v>0</v>
      </c>
    </row>
    <row r="1039" spans="1:49" ht="15">
      <c r="A1039" s="65"/>
      <c r="B1039" s="14"/>
      <c r="C1039" s="17" t="s">
        <v>95</v>
      </c>
      <c r="D1039" s="272" t="str">
        <f t="shared" si="163"/>
        <v/>
      </c>
      <c r="E1039" s="273"/>
      <c r="F1039" s="273"/>
      <c r="G1039" s="273"/>
      <c r="H1039" s="273"/>
      <c r="I1039" s="273"/>
      <c r="J1039" s="273"/>
      <c r="K1039" s="273"/>
      <c r="L1039" s="273"/>
      <c r="M1039" s="273"/>
      <c r="N1039" s="273"/>
      <c r="O1039" s="273"/>
      <c r="P1039" s="273"/>
      <c r="Q1039" s="273"/>
      <c r="R1039" s="273"/>
      <c r="S1039" s="274"/>
      <c r="T1039" s="160"/>
      <c r="U1039" s="160"/>
      <c r="V1039" s="160"/>
      <c r="W1039" s="160"/>
      <c r="X1039" s="160"/>
      <c r="Y1039" s="160"/>
      <c r="Z1039" s="160"/>
      <c r="AA1039" s="160"/>
      <c r="AB1039" s="160"/>
      <c r="AC1039" s="160"/>
      <c r="AD1039" s="160"/>
      <c r="AH1039" s="181">
        <f t="shared" si="147"/>
        <v>0</v>
      </c>
      <c r="AI1039">
        <f t="shared" si="148"/>
        <v>0</v>
      </c>
      <c r="AJ1039">
        <f t="shared" si="149"/>
        <v>0</v>
      </c>
      <c r="AK1039">
        <f t="shared" si="150"/>
        <v>0</v>
      </c>
      <c r="AL1039" s="181">
        <f t="shared" si="151"/>
        <v>0</v>
      </c>
      <c r="AM1039">
        <f t="shared" si="152"/>
        <v>0</v>
      </c>
      <c r="AN1039">
        <f t="shared" si="153"/>
        <v>0</v>
      </c>
      <c r="AO1039">
        <f t="shared" si="154"/>
        <v>0</v>
      </c>
      <c r="AP1039" s="181">
        <f t="shared" si="155"/>
        <v>0</v>
      </c>
      <c r="AQ1039">
        <f t="shared" si="156"/>
        <v>0</v>
      </c>
      <c r="AR1039">
        <f t="shared" si="157"/>
        <v>0</v>
      </c>
      <c r="AS1039">
        <f t="shared" si="158"/>
        <v>0</v>
      </c>
      <c r="AT1039" s="181">
        <f t="shared" si="159"/>
        <v>0</v>
      </c>
      <c r="AU1039">
        <f t="shared" si="160"/>
        <v>0</v>
      </c>
      <c r="AV1039">
        <f t="shared" si="161"/>
        <v>0</v>
      </c>
      <c r="AW1039">
        <f t="shared" si="162"/>
        <v>0</v>
      </c>
    </row>
    <row r="1040" spans="1:49" ht="15">
      <c r="A1040" s="65"/>
      <c r="B1040" s="14"/>
      <c r="C1040" s="17" t="s">
        <v>96</v>
      </c>
      <c r="D1040" s="272" t="str">
        <f t="shared" si="163"/>
        <v/>
      </c>
      <c r="E1040" s="273"/>
      <c r="F1040" s="273"/>
      <c r="G1040" s="273"/>
      <c r="H1040" s="273"/>
      <c r="I1040" s="273"/>
      <c r="J1040" s="273"/>
      <c r="K1040" s="273"/>
      <c r="L1040" s="273"/>
      <c r="M1040" s="273"/>
      <c r="N1040" s="273"/>
      <c r="O1040" s="273"/>
      <c r="P1040" s="273"/>
      <c r="Q1040" s="273"/>
      <c r="R1040" s="273"/>
      <c r="S1040" s="274"/>
      <c r="T1040" s="160"/>
      <c r="U1040" s="160"/>
      <c r="V1040" s="160"/>
      <c r="W1040" s="160"/>
      <c r="X1040" s="160"/>
      <c r="Y1040" s="160"/>
      <c r="Z1040" s="160"/>
      <c r="AA1040" s="160"/>
      <c r="AB1040" s="160"/>
      <c r="AC1040" s="160"/>
      <c r="AD1040" s="160"/>
      <c r="AH1040" s="181">
        <f t="shared" si="147"/>
        <v>0</v>
      </c>
      <c r="AI1040">
        <f t="shared" si="148"/>
        <v>0</v>
      </c>
      <c r="AJ1040">
        <f t="shared" si="149"/>
        <v>0</v>
      </c>
      <c r="AK1040">
        <f t="shared" si="150"/>
        <v>0</v>
      </c>
      <c r="AL1040" s="181">
        <f t="shared" si="151"/>
        <v>0</v>
      </c>
      <c r="AM1040">
        <f t="shared" si="152"/>
        <v>0</v>
      </c>
      <c r="AN1040">
        <f t="shared" si="153"/>
        <v>0</v>
      </c>
      <c r="AO1040">
        <f t="shared" si="154"/>
        <v>0</v>
      </c>
      <c r="AP1040" s="181">
        <f t="shared" si="155"/>
        <v>0</v>
      </c>
      <c r="AQ1040">
        <f t="shared" si="156"/>
        <v>0</v>
      </c>
      <c r="AR1040">
        <f t="shared" si="157"/>
        <v>0</v>
      </c>
      <c r="AS1040">
        <f t="shared" si="158"/>
        <v>0</v>
      </c>
      <c r="AT1040" s="181">
        <f t="shared" si="159"/>
        <v>0</v>
      </c>
      <c r="AU1040">
        <f t="shared" si="160"/>
        <v>0</v>
      </c>
      <c r="AV1040">
        <f t="shared" si="161"/>
        <v>0</v>
      </c>
      <c r="AW1040">
        <f t="shared" si="162"/>
        <v>0</v>
      </c>
    </row>
    <row r="1041" spans="1:49" ht="15">
      <c r="A1041" s="65"/>
      <c r="B1041" s="14"/>
      <c r="C1041" s="17" t="s">
        <v>97</v>
      </c>
      <c r="D1041" s="272" t="str">
        <f t="shared" si="163"/>
        <v/>
      </c>
      <c r="E1041" s="273"/>
      <c r="F1041" s="273"/>
      <c r="G1041" s="273"/>
      <c r="H1041" s="273"/>
      <c r="I1041" s="273"/>
      <c r="J1041" s="273"/>
      <c r="K1041" s="273"/>
      <c r="L1041" s="273"/>
      <c r="M1041" s="273"/>
      <c r="N1041" s="273"/>
      <c r="O1041" s="273"/>
      <c r="P1041" s="273"/>
      <c r="Q1041" s="273"/>
      <c r="R1041" s="273"/>
      <c r="S1041" s="274"/>
      <c r="T1041" s="160"/>
      <c r="U1041" s="160"/>
      <c r="V1041" s="160"/>
      <c r="W1041" s="160"/>
      <c r="X1041" s="160"/>
      <c r="Y1041" s="160"/>
      <c r="Z1041" s="160"/>
      <c r="AA1041" s="160"/>
      <c r="AB1041" s="160"/>
      <c r="AC1041" s="160"/>
      <c r="AD1041" s="160"/>
      <c r="AH1041" s="181">
        <f t="shared" si="147"/>
        <v>0</v>
      </c>
      <c r="AI1041">
        <f t="shared" si="148"/>
        <v>0</v>
      </c>
      <c r="AJ1041">
        <f t="shared" si="149"/>
        <v>0</v>
      </c>
      <c r="AK1041">
        <f t="shared" si="150"/>
        <v>0</v>
      </c>
      <c r="AL1041" s="181">
        <f t="shared" si="151"/>
        <v>0</v>
      </c>
      <c r="AM1041">
        <f t="shared" si="152"/>
        <v>0</v>
      </c>
      <c r="AN1041">
        <f t="shared" si="153"/>
        <v>0</v>
      </c>
      <c r="AO1041">
        <f t="shared" si="154"/>
        <v>0</v>
      </c>
      <c r="AP1041" s="181">
        <f t="shared" si="155"/>
        <v>0</v>
      </c>
      <c r="AQ1041">
        <f t="shared" si="156"/>
        <v>0</v>
      </c>
      <c r="AR1041">
        <f t="shared" si="157"/>
        <v>0</v>
      </c>
      <c r="AS1041">
        <f t="shared" si="158"/>
        <v>0</v>
      </c>
      <c r="AT1041" s="181">
        <f t="shared" si="159"/>
        <v>0</v>
      </c>
      <c r="AU1041">
        <f t="shared" si="160"/>
        <v>0</v>
      </c>
      <c r="AV1041">
        <f t="shared" si="161"/>
        <v>0</v>
      </c>
      <c r="AW1041">
        <f t="shared" si="162"/>
        <v>0</v>
      </c>
    </row>
    <row r="1042" spans="1:49" ht="15">
      <c r="A1042" s="65"/>
      <c r="B1042" s="14"/>
      <c r="C1042" s="17" t="s">
        <v>98</v>
      </c>
      <c r="D1042" s="272" t="str">
        <f t="shared" si="163"/>
        <v/>
      </c>
      <c r="E1042" s="273"/>
      <c r="F1042" s="273"/>
      <c r="G1042" s="273"/>
      <c r="H1042" s="273"/>
      <c r="I1042" s="273"/>
      <c r="J1042" s="273"/>
      <c r="K1042" s="273"/>
      <c r="L1042" s="273"/>
      <c r="M1042" s="273"/>
      <c r="N1042" s="273"/>
      <c r="O1042" s="273"/>
      <c r="P1042" s="273"/>
      <c r="Q1042" s="273"/>
      <c r="R1042" s="273"/>
      <c r="S1042" s="274"/>
      <c r="T1042" s="160"/>
      <c r="U1042" s="160"/>
      <c r="V1042" s="160"/>
      <c r="W1042" s="160"/>
      <c r="X1042" s="160"/>
      <c r="Y1042" s="160"/>
      <c r="Z1042" s="160"/>
      <c r="AA1042" s="160"/>
      <c r="AB1042" s="160"/>
      <c r="AC1042" s="160"/>
      <c r="AD1042" s="160"/>
      <c r="AH1042" s="181">
        <f t="shared" si="147"/>
        <v>0</v>
      </c>
      <c r="AI1042">
        <f t="shared" si="148"/>
        <v>0</v>
      </c>
      <c r="AJ1042">
        <f t="shared" si="149"/>
        <v>0</v>
      </c>
      <c r="AK1042">
        <f t="shared" si="150"/>
        <v>0</v>
      </c>
      <c r="AL1042" s="181">
        <f t="shared" si="151"/>
        <v>0</v>
      </c>
      <c r="AM1042">
        <f t="shared" si="152"/>
        <v>0</v>
      </c>
      <c r="AN1042">
        <f t="shared" si="153"/>
        <v>0</v>
      </c>
      <c r="AO1042">
        <f t="shared" si="154"/>
        <v>0</v>
      </c>
      <c r="AP1042" s="181">
        <f t="shared" si="155"/>
        <v>0</v>
      </c>
      <c r="AQ1042">
        <f t="shared" si="156"/>
        <v>0</v>
      </c>
      <c r="AR1042">
        <f t="shared" si="157"/>
        <v>0</v>
      </c>
      <c r="AS1042">
        <f t="shared" si="158"/>
        <v>0</v>
      </c>
      <c r="AT1042" s="181">
        <f t="shared" si="159"/>
        <v>0</v>
      </c>
      <c r="AU1042">
        <f t="shared" si="160"/>
        <v>0</v>
      </c>
      <c r="AV1042">
        <f t="shared" si="161"/>
        <v>0</v>
      </c>
      <c r="AW1042">
        <f t="shared" si="162"/>
        <v>0</v>
      </c>
    </row>
    <row r="1043" spans="1:49" ht="15">
      <c r="A1043" s="65"/>
      <c r="B1043" s="14"/>
      <c r="C1043" s="17" t="s">
        <v>99</v>
      </c>
      <c r="D1043" s="272" t="str">
        <f t="shared" si="163"/>
        <v/>
      </c>
      <c r="E1043" s="273"/>
      <c r="F1043" s="273"/>
      <c r="G1043" s="273"/>
      <c r="H1043" s="273"/>
      <c r="I1043" s="273"/>
      <c r="J1043" s="273"/>
      <c r="K1043" s="273"/>
      <c r="L1043" s="273"/>
      <c r="M1043" s="273"/>
      <c r="N1043" s="273"/>
      <c r="O1043" s="273"/>
      <c r="P1043" s="273"/>
      <c r="Q1043" s="273"/>
      <c r="R1043" s="273"/>
      <c r="S1043" s="274"/>
      <c r="T1043" s="160"/>
      <c r="U1043" s="160"/>
      <c r="V1043" s="160"/>
      <c r="W1043" s="160"/>
      <c r="X1043" s="160"/>
      <c r="Y1043" s="160"/>
      <c r="Z1043" s="160"/>
      <c r="AA1043" s="160"/>
      <c r="AB1043" s="160"/>
      <c r="AC1043" s="160"/>
      <c r="AD1043" s="160"/>
      <c r="AH1043" s="181">
        <f t="shared" si="147"/>
        <v>0</v>
      </c>
      <c r="AI1043">
        <f t="shared" si="148"/>
        <v>0</v>
      </c>
      <c r="AJ1043">
        <f t="shared" si="149"/>
        <v>0</v>
      </c>
      <c r="AK1043">
        <f t="shared" si="150"/>
        <v>0</v>
      </c>
      <c r="AL1043" s="181">
        <f t="shared" si="151"/>
        <v>0</v>
      </c>
      <c r="AM1043">
        <f t="shared" si="152"/>
        <v>0</v>
      </c>
      <c r="AN1043">
        <f t="shared" si="153"/>
        <v>0</v>
      </c>
      <c r="AO1043">
        <f t="shared" si="154"/>
        <v>0</v>
      </c>
      <c r="AP1043" s="181">
        <f t="shared" si="155"/>
        <v>0</v>
      </c>
      <c r="AQ1043">
        <f t="shared" si="156"/>
        <v>0</v>
      </c>
      <c r="AR1043">
        <f t="shared" si="157"/>
        <v>0</v>
      </c>
      <c r="AS1043">
        <f t="shared" si="158"/>
        <v>0</v>
      </c>
      <c r="AT1043" s="181">
        <f t="shared" si="159"/>
        <v>0</v>
      </c>
      <c r="AU1043">
        <f t="shared" si="160"/>
        <v>0</v>
      </c>
      <c r="AV1043">
        <f t="shared" si="161"/>
        <v>0</v>
      </c>
      <c r="AW1043">
        <f t="shared" si="162"/>
        <v>0</v>
      </c>
    </row>
    <row r="1044" spans="1:49" ht="15">
      <c r="A1044" s="65"/>
      <c r="B1044" s="14"/>
      <c r="C1044" s="17" t="s">
        <v>100</v>
      </c>
      <c r="D1044" s="272" t="str">
        <f t="shared" si="163"/>
        <v/>
      </c>
      <c r="E1044" s="273"/>
      <c r="F1044" s="273"/>
      <c r="G1044" s="273"/>
      <c r="H1044" s="273"/>
      <c r="I1044" s="273"/>
      <c r="J1044" s="273"/>
      <c r="K1044" s="273"/>
      <c r="L1044" s="273"/>
      <c r="M1044" s="273"/>
      <c r="N1044" s="273"/>
      <c r="O1044" s="273"/>
      <c r="P1044" s="273"/>
      <c r="Q1044" s="273"/>
      <c r="R1044" s="273"/>
      <c r="S1044" s="274"/>
      <c r="T1044" s="160"/>
      <c r="U1044" s="160"/>
      <c r="V1044" s="160"/>
      <c r="W1044" s="160"/>
      <c r="X1044" s="160"/>
      <c r="Y1044" s="160"/>
      <c r="Z1044" s="160"/>
      <c r="AA1044" s="160"/>
      <c r="AB1044" s="160"/>
      <c r="AC1044" s="160"/>
      <c r="AD1044" s="160"/>
      <c r="AH1044" s="181">
        <f t="shared" si="147"/>
        <v>0</v>
      </c>
      <c r="AI1044">
        <f t="shared" si="148"/>
        <v>0</v>
      </c>
      <c r="AJ1044">
        <f t="shared" si="149"/>
        <v>0</v>
      </c>
      <c r="AK1044">
        <f t="shared" si="150"/>
        <v>0</v>
      </c>
      <c r="AL1044" s="181">
        <f t="shared" si="151"/>
        <v>0</v>
      </c>
      <c r="AM1044">
        <f t="shared" si="152"/>
        <v>0</v>
      </c>
      <c r="AN1044">
        <f t="shared" si="153"/>
        <v>0</v>
      </c>
      <c r="AO1044">
        <f t="shared" si="154"/>
        <v>0</v>
      </c>
      <c r="AP1044" s="181">
        <f t="shared" si="155"/>
        <v>0</v>
      </c>
      <c r="AQ1044">
        <f t="shared" si="156"/>
        <v>0</v>
      </c>
      <c r="AR1044">
        <f t="shared" si="157"/>
        <v>0</v>
      </c>
      <c r="AS1044">
        <f t="shared" si="158"/>
        <v>0</v>
      </c>
      <c r="AT1044" s="181">
        <f t="shared" si="159"/>
        <v>0</v>
      </c>
      <c r="AU1044">
        <f t="shared" si="160"/>
        <v>0</v>
      </c>
      <c r="AV1044">
        <f t="shared" si="161"/>
        <v>0</v>
      </c>
      <c r="AW1044">
        <f t="shared" si="162"/>
        <v>0</v>
      </c>
    </row>
    <row r="1045" spans="1:49" ht="15">
      <c r="A1045" s="65"/>
      <c r="B1045" s="14"/>
      <c r="C1045" s="17" t="s">
        <v>101</v>
      </c>
      <c r="D1045" s="272" t="str">
        <f t="shared" si="163"/>
        <v/>
      </c>
      <c r="E1045" s="273"/>
      <c r="F1045" s="273"/>
      <c r="G1045" s="273"/>
      <c r="H1045" s="273"/>
      <c r="I1045" s="273"/>
      <c r="J1045" s="273"/>
      <c r="K1045" s="273"/>
      <c r="L1045" s="273"/>
      <c r="M1045" s="273"/>
      <c r="N1045" s="273"/>
      <c r="O1045" s="273"/>
      <c r="P1045" s="273"/>
      <c r="Q1045" s="273"/>
      <c r="R1045" s="273"/>
      <c r="S1045" s="274"/>
      <c r="T1045" s="160"/>
      <c r="U1045" s="160"/>
      <c r="V1045" s="160"/>
      <c r="W1045" s="160"/>
      <c r="X1045" s="160"/>
      <c r="Y1045" s="160"/>
      <c r="Z1045" s="160"/>
      <c r="AA1045" s="160"/>
      <c r="AB1045" s="160"/>
      <c r="AC1045" s="160"/>
      <c r="AD1045" s="160"/>
      <c r="AH1045" s="181">
        <f t="shared" si="147"/>
        <v>0</v>
      </c>
      <c r="AI1045">
        <f t="shared" si="148"/>
        <v>0</v>
      </c>
      <c r="AJ1045">
        <f t="shared" si="149"/>
        <v>0</v>
      </c>
      <c r="AK1045">
        <f t="shared" si="150"/>
        <v>0</v>
      </c>
      <c r="AL1045" s="181">
        <f t="shared" si="151"/>
        <v>0</v>
      </c>
      <c r="AM1045">
        <f t="shared" si="152"/>
        <v>0</v>
      </c>
      <c r="AN1045">
        <f t="shared" si="153"/>
        <v>0</v>
      </c>
      <c r="AO1045">
        <f t="shared" si="154"/>
        <v>0</v>
      </c>
      <c r="AP1045" s="181">
        <f t="shared" si="155"/>
        <v>0</v>
      </c>
      <c r="AQ1045">
        <f t="shared" si="156"/>
        <v>0</v>
      </c>
      <c r="AR1045">
        <f t="shared" si="157"/>
        <v>0</v>
      </c>
      <c r="AS1045">
        <f t="shared" si="158"/>
        <v>0</v>
      </c>
      <c r="AT1045" s="181">
        <f t="shared" si="159"/>
        <v>0</v>
      </c>
      <c r="AU1045">
        <f t="shared" si="160"/>
        <v>0</v>
      </c>
      <c r="AV1045">
        <f t="shared" si="161"/>
        <v>0</v>
      </c>
      <c r="AW1045">
        <f t="shared" si="162"/>
        <v>0</v>
      </c>
    </row>
    <row r="1046" spans="1:49" ht="15">
      <c r="A1046" s="65"/>
      <c r="B1046" s="14"/>
      <c r="C1046" s="17" t="s">
        <v>102</v>
      </c>
      <c r="D1046" s="272" t="str">
        <f t="shared" si="163"/>
        <v/>
      </c>
      <c r="E1046" s="273"/>
      <c r="F1046" s="273"/>
      <c r="G1046" s="273"/>
      <c r="H1046" s="273"/>
      <c r="I1046" s="273"/>
      <c r="J1046" s="273"/>
      <c r="K1046" s="273"/>
      <c r="L1046" s="273"/>
      <c r="M1046" s="273"/>
      <c r="N1046" s="273"/>
      <c r="O1046" s="273"/>
      <c r="P1046" s="273"/>
      <c r="Q1046" s="273"/>
      <c r="R1046" s="273"/>
      <c r="S1046" s="274"/>
      <c r="T1046" s="160"/>
      <c r="U1046" s="160"/>
      <c r="V1046" s="160"/>
      <c r="W1046" s="160"/>
      <c r="X1046" s="160"/>
      <c r="Y1046" s="160"/>
      <c r="Z1046" s="160"/>
      <c r="AA1046" s="160"/>
      <c r="AB1046" s="160"/>
      <c r="AC1046" s="160"/>
      <c r="AD1046" s="160"/>
      <c r="AH1046" s="181">
        <f t="shared" si="147"/>
        <v>0</v>
      </c>
      <c r="AI1046">
        <f t="shared" si="148"/>
        <v>0</v>
      </c>
      <c r="AJ1046">
        <f t="shared" si="149"/>
        <v>0</v>
      </c>
      <c r="AK1046">
        <f t="shared" si="150"/>
        <v>0</v>
      </c>
      <c r="AL1046" s="181">
        <f t="shared" si="151"/>
        <v>0</v>
      </c>
      <c r="AM1046">
        <f t="shared" si="152"/>
        <v>0</v>
      </c>
      <c r="AN1046">
        <f t="shared" si="153"/>
        <v>0</v>
      </c>
      <c r="AO1046">
        <f t="shared" si="154"/>
        <v>0</v>
      </c>
      <c r="AP1046" s="181">
        <f t="shared" si="155"/>
        <v>0</v>
      </c>
      <c r="AQ1046">
        <f t="shared" si="156"/>
        <v>0</v>
      </c>
      <c r="AR1046">
        <f t="shared" si="157"/>
        <v>0</v>
      </c>
      <c r="AS1046">
        <f t="shared" si="158"/>
        <v>0</v>
      </c>
      <c r="AT1046" s="181">
        <f t="shared" si="159"/>
        <v>0</v>
      </c>
      <c r="AU1046">
        <f t="shared" si="160"/>
        <v>0</v>
      </c>
      <c r="AV1046">
        <f t="shared" si="161"/>
        <v>0</v>
      </c>
      <c r="AW1046">
        <f t="shared" si="162"/>
        <v>0</v>
      </c>
    </row>
    <row r="1047" spans="1:49" ht="15">
      <c r="A1047" s="65"/>
      <c r="B1047" s="14"/>
      <c r="C1047" s="17" t="s">
        <v>103</v>
      </c>
      <c r="D1047" s="272" t="str">
        <f t="shared" si="163"/>
        <v/>
      </c>
      <c r="E1047" s="273"/>
      <c r="F1047" s="273"/>
      <c r="G1047" s="273"/>
      <c r="H1047" s="273"/>
      <c r="I1047" s="273"/>
      <c r="J1047" s="273"/>
      <c r="K1047" s="273"/>
      <c r="L1047" s="273"/>
      <c r="M1047" s="273"/>
      <c r="N1047" s="273"/>
      <c r="O1047" s="273"/>
      <c r="P1047" s="273"/>
      <c r="Q1047" s="273"/>
      <c r="R1047" s="273"/>
      <c r="S1047" s="274"/>
      <c r="T1047" s="160"/>
      <c r="U1047" s="160"/>
      <c r="V1047" s="160"/>
      <c r="W1047" s="160"/>
      <c r="X1047" s="160"/>
      <c r="Y1047" s="160"/>
      <c r="Z1047" s="160"/>
      <c r="AA1047" s="160"/>
      <c r="AB1047" s="160"/>
      <c r="AC1047" s="160"/>
      <c r="AD1047" s="160"/>
      <c r="AH1047" s="181">
        <f t="shared" si="147"/>
        <v>0</v>
      </c>
      <c r="AI1047">
        <f t="shared" si="148"/>
        <v>0</v>
      </c>
      <c r="AJ1047">
        <f t="shared" si="149"/>
        <v>0</v>
      </c>
      <c r="AK1047">
        <f t="shared" si="150"/>
        <v>0</v>
      </c>
      <c r="AL1047" s="181">
        <f t="shared" si="151"/>
        <v>0</v>
      </c>
      <c r="AM1047">
        <f t="shared" si="152"/>
        <v>0</v>
      </c>
      <c r="AN1047">
        <f t="shared" si="153"/>
        <v>0</v>
      </c>
      <c r="AO1047">
        <f t="shared" si="154"/>
        <v>0</v>
      </c>
      <c r="AP1047" s="181">
        <f t="shared" si="155"/>
        <v>0</v>
      </c>
      <c r="AQ1047">
        <f t="shared" si="156"/>
        <v>0</v>
      </c>
      <c r="AR1047">
        <f t="shared" si="157"/>
        <v>0</v>
      </c>
      <c r="AS1047">
        <f t="shared" si="158"/>
        <v>0</v>
      </c>
      <c r="AT1047" s="181">
        <f t="shared" si="159"/>
        <v>0</v>
      </c>
      <c r="AU1047">
        <f t="shared" si="160"/>
        <v>0</v>
      </c>
      <c r="AV1047">
        <f t="shared" si="161"/>
        <v>0</v>
      </c>
      <c r="AW1047">
        <f t="shared" si="162"/>
        <v>0</v>
      </c>
    </row>
    <row r="1048" spans="1:49" ht="15">
      <c r="A1048" s="65"/>
      <c r="B1048" s="14"/>
      <c r="C1048" s="18" t="s">
        <v>104</v>
      </c>
      <c r="D1048" s="272" t="str">
        <f t="shared" si="163"/>
        <v/>
      </c>
      <c r="E1048" s="273"/>
      <c r="F1048" s="273"/>
      <c r="G1048" s="273"/>
      <c r="H1048" s="273"/>
      <c r="I1048" s="273"/>
      <c r="J1048" s="273"/>
      <c r="K1048" s="273"/>
      <c r="L1048" s="273"/>
      <c r="M1048" s="273"/>
      <c r="N1048" s="273"/>
      <c r="O1048" s="273"/>
      <c r="P1048" s="273"/>
      <c r="Q1048" s="273"/>
      <c r="R1048" s="273"/>
      <c r="S1048" s="274"/>
      <c r="T1048" s="160"/>
      <c r="U1048" s="160"/>
      <c r="V1048" s="160"/>
      <c r="W1048" s="160"/>
      <c r="X1048" s="160"/>
      <c r="Y1048" s="160"/>
      <c r="Z1048" s="160"/>
      <c r="AA1048" s="160"/>
      <c r="AB1048" s="160"/>
      <c r="AC1048" s="160"/>
      <c r="AD1048" s="160"/>
      <c r="AH1048" s="181">
        <f t="shared" si="147"/>
        <v>0</v>
      </c>
      <c r="AI1048">
        <f t="shared" si="148"/>
        <v>0</v>
      </c>
      <c r="AJ1048">
        <f t="shared" si="149"/>
        <v>0</v>
      </c>
      <c r="AK1048">
        <f t="shared" si="150"/>
        <v>0</v>
      </c>
      <c r="AL1048" s="181">
        <f t="shared" si="151"/>
        <v>0</v>
      </c>
      <c r="AM1048">
        <f t="shared" si="152"/>
        <v>0</v>
      </c>
      <c r="AN1048">
        <f t="shared" si="153"/>
        <v>0</v>
      </c>
      <c r="AO1048">
        <f t="shared" si="154"/>
        <v>0</v>
      </c>
      <c r="AP1048" s="181">
        <f t="shared" si="155"/>
        <v>0</v>
      </c>
      <c r="AQ1048">
        <f t="shared" si="156"/>
        <v>0</v>
      </c>
      <c r="AR1048">
        <f t="shared" si="157"/>
        <v>0</v>
      </c>
      <c r="AS1048">
        <f t="shared" si="158"/>
        <v>0</v>
      </c>
      <c r="AT1048" s="181">
        <f t="shared" si="159"/>
        <v>0</v>
      </c>
      <c r="AU1048">
        <f t="shared" si="160"/>
        <v>0</v>
      </c>
      <c r="AV1048">
        <f t="shared" si="161"/>
        <v>0</v>
      </c>
      <c r="AW1048">
        <f t="shared" si="162"/>
        <v>0</v>
      </c>
    </row>
    <row r="1049" spans="1:49" ht="15">
      <c r="A1049" s="65"/>
      <c r="B1049" s="14"/>
      <c r="C1049" s="18" t="s">
        <v>105</v>
      </c>
      <c r="D1049" s="272" t="str">
        <f t="shared" si="163"/>
        <v/>
      </c>
      <c r="E1049" s="273"/>
      <c r="F1049" s="273"/>
      <c r="G1049" s="273"/>
      <c r="H1049" s="273"/>
      <c r="I1049" s="273"/>
      <c r="J1049" s="273"/>
      <c r="K1049" s="273"/>
      <c r="L1049" s="273"/>
      <c r="M1049" s="273"/>
      <c r="N1049" s="273"/>
      <c r="O1049" s="273"/>
      <c r="P1049" s="273"/>
      <c r="Q1049" s="273"/>
      <c r="R1049" s="273"/>
      <c r="S1049" s="274"/>
      <c r="T1049" s="160"/>
      <c r="U1049" s="160"/>
      <c r="V1049" s="160"/>
      <c r="W1049" s="160"/>
      <c r="X1049" s="160"/>
      <c r="Y1049" s="160"/>
      <c r="Z1049" s="160"/>
      <c r="AA1049" s="160"/>
      <c r="AB1049" s="160"/>
      <c r="AC1049" s="160"/>
      <c r="AD1049" s="160"/>
      <c r="AH1049" s="181">
        <f t="shared" si="147"/>
        <v>0</v>
      </c>
      <c r="AI1049">
        <f t="shared" si="148"/>
        <v>0</v>
      </c>
      <c r="AJ1049">
        <f t="shared" si="149"/>
        <v>0</v>
      </c>
      <c r="AK1049">
        <f t="shared" si="150"/>
        <v>0</v>
      </c>
      <c r="AL1049" s="181">
        <f t="shared" si="151"/>
        <v>0</v>
      </c>
      <c r="AM1049">
        <f t="shared" si="152"/>
        <v>0</v>
      </c>
      <c r="AN1049">
        <f t="shared" si="153"/>
        <v>0</v>
      </c>
      <c r="AO1049">
        <f t="shared" si="154"/>
        <v>0</v>
      </c>
      <c r="AP1049" s="181">
        <f t="shared" si="155"/>
        <v>0</v>
      </c>
      <c r="AQ1049">
        <f t="shared" si="156"/>
        <v>0</v>
      </c>
      <c r="AR1049">
        <f t="shared" si="157"/>
        <v>0</v>
      </c>
      <c r="AS1049">
        <f t="shared" si="158"/>
        <v>0</v>
      </c>
      <c r="AT1049" s="181">
        <f t="shared" si="159"/>
        <v>0</v>
      </c>
      <c r="AU1049">
        <f t="shared" si="160"/>
        <v>0</v>
      </c>
      <c r="AV1049">
        <f t="shared" si="161"/>
        <v>0</v>
      </c>
      <c r="AW1049">
        <f t="shared" si="162"/>
        <v>0</v>
      </c>
    </row>
    <row r="1050" spans="1:49" ht="15">
      <c r="A1050" s="65"/>
      <c r="B1050" s="14"/>
      <c r="C1050" s="18" t="s">
        <v>106</v>
      </c>
      <c r="D1050" s="272" t="str">
        <f t="shared" si="163"/>
        <v/>
      </c>
      <c r="E1050" s="273"/>
      <c r="F1050" s="273"/>
      <c r="G1050" s="273"/>
      <c r="H1050" s="273"/>
      <c r="I1050" s="273"/>
      <c r="J1050" s="273"/>
      <c r="K1050" s="273"/>
      <c r="L1050" s="273"/>
      <c r="M1050" s="273"/>
      <c r="N1050" s="273"/>
      <c r="O1050" s="273"/>
      <c r="P1050" s="273"/>
      <c r="Q1050" s="273"/>
      <c r="R1050" s="273"/>
      <c r="S1050" s="274"/>
      <c r="T1050" s="160"/>
      <c r="U1050" s="160"/>
      <c r="V1050" s="160"/>
      <c r="W1050" s="160"/>
      <c r="X1050" s="160"/>
      <c r="Y1050" s="160"/>
      <c r="Z1050" s="160"/>
      <c r="AA1050" s="160"/>
      <c r="AB1050" s="160"/>
      <c r="AC1050" s="160"/>
      <c r="AD1050" s="160"/>
      <c r="AH1050" s="181">
        <f t="shared" si="147"/>
        <v>0</v>
      </c>
      <c r="AI1050">
        <f t="shared" si="148"/>
        <v>0</v>
      </c>
      <c r="AJ1050">
        <f t="shared" si="149"/>
        <v>0</v>
      </c>
      <c r="AK1050">
        <f t="shared" si="150"/>
        <v>0</v>
      </c>
      <c r="AL1050" s="181">
        <f t="shared" si="151"/>
        <v>0</v>
      </c>
      <c r="AM1050">
        <f t="shared" si="152"/>
        <v>0</v>
      </c>
      <c r="AN1050">
        <f t="shared" si="153"/>
        <v>0</v>
      </c>
      <c r="AO1050">
        <f t="shared" si="154"/>
        <v>0</v>
      </c>
      <c r="AP1050" s="181">
        <f t="shared" si="155"/>
        <v>0</v>
      </c>
      <c r="AQ1050">
        <f t="shared" si="156"/>
        <v>0</v>
      </c>
      <c r="AR1050">
        <f t="shared" si="157"/>
        <v>0</v>
      </c>
      <c r="AS1050">
        <f t="shared" si="158"/>
        <v>0</v>
      </c>
      <c r="AT1050" s="181">
        <f t="shared" si="159"/>
        <v>0</v>
      </c>
      <c r="AU1050">
        <f t="shared" si="160"/>
        <v>0</v>
      </c>
      <c r="AV1050">
        <f t="shared" si="161"/>
        <v>0</v>
      </c>
      <c r="AW1050">
        <f t="shared" si="162"/>
        <v>0</v>
      </c>
    </row>
    <row r="1051" spans="1:49" ht="15">
      <c r="A1051" s="65"/>
      <c r="B1051" s="14"/>
      <c r="C1051" s="18" t="s">
        <v>107</v>
      </c>
      <c r="D1051" s="272" t="str">
        <f t="shared" si="163"/>
        <v/>
      </c>
      <c r="E1051" s="273"/>
      <c r="F1051" s="273"/>
      <c r="G1051" s="273"/>
      <c r="H1051" s="273"/>
      <c r="I1051" s="273"/>
      <c r="J1051" s="273"/>
      <c r="K1051" s="273"/>
      <c r="L1051" s="273"/>
      <c r="M1051" s="273"/>
      <c r="N1051" s="273"/>
      <c r="O1051" s="273"/>
      <c r="P1051" s="273"/>
      <c r="Q1051" s="273"/>
      <c r="R1051" s="273"/>
      <c r="S1051" s="274"/>
      <c r="T1051" s="160"/>
      <c r="U1051" s="160"/>
      <c r="V1051" s="160"/>
      <c r="W1051" s="160"/>
      <c r="X1051" s="160"/>
      <c r="Y1051" s="160"/>
      <c r="Z1051" s="160"/>
      <c r="AA1051" s="160"/>
      <c r="AB1051" s="160"/>
      <c r="AC1051" s="160"/>
      <c r="AD1051" s="160"/>
      <c r="AH1051" s="181">
        <f t="shared" si="147"/>
        <v>0</v>
      </c>
      <c r="AI1051">
        <f t="shared" si="148"/>
        <v>0</v>
      </c>
      <c r="AJ1051">
        <f t="shared" si="149"/>
        <v>0</v>
      </c>
      <c r="AK1051">
        <f t="shared" si="150"/>
        <v>0</v>
      </c>
      <c r="AL1051" s="181">
        <f t="shared" si="151"/>
        <v>0</v>
      </c>
      <c r="AM1051">
        <f t="shared" si="152"/>
        <v>0</v>
      </c>
      <c r="AN1051">
        <f t="shared" si="153"/>
        <v>0</v>
      </c>
      <c r="AO1051">
        <f t="shared" si="154"/>
        <v>0</v>
      </c>
      <c r="AP1051" s="181">
        <f t="shared" si="155"/>
        <v>0</v>
      </c>
      <c r="AQ1051">
        <f t="shared" si="156"/>
        <v>0</v>
      </c>
      <c r="AR1051">
        <f t="shared" si="157"/>
        <v>0</v>
      </c>
      <c r="AS1051">
        <f t="shared" si="158"/>
        <v>0</v>
      </c>
      <c r="AT1051" s="181">
        <f t="shared" si="159"/>
        <v>0</v>
      </c>
      <c r="AU1051">
        <f t="shared" si="160"/>
        <v>0</v>
      </c>
      <c r="AV1051">
        <f t="shared" si="161"/>
        <v>0</v>
      </c>
      <c r="AW1051">
        <f t="shared" si="162"/>
        <v>0</v>
      </c>
    </row>
    <row r="1052" spans="1:49" ht="15">
      <c r="A1052" s="65"/>
      <c r="B1052" s="14"/>
      <c r="C1052" s="18" t="s">
        <v>108</v>
      </c>
      <c r="D1052" s="272" t="str">
        <f t="shared" si="163"/>
        <v/>
      </c>
      <c r="E1052" s="273"/>
      <c r="F1052" s="273"/>
      <c r="G1052" s="273"/>
      <c r="H1052" s="273"/>
      <c r="I1052" s="273"/>
      <c r="J1052" s="273"/>
      <c r="K1052" s="273"/>
      <c r="L1052" s="273"/>
      <c r="M1052" s="273"/>
      <c r="N1052" s="273"/>
      <c r="O1052" s="273"/>
      <c r="P1052" s="273"/>
      <c r="Q1052" s="273"/>
      <c r="R1052" s="273"/>
      <c r="S1052" s="274"/>
      <c r="T1052" s="160"/>
      <c r="U1052" s="160"/>
      <c r="V1052" s="160"/>
      <c r="W1052" s="160"/>
      <c r="X1052" s="160"/>
      <c r="Y1052" s="160"/>
      <c r="Z1052" s="160"/>
      <c r="AA1052" s="160"/>
      <c r="AB1052" s="160"/>
      <c r="AC1052" s="160"/>
      <c r="AD1052" s="160"/>
      <c r="AH1052" s="181">
        <f t="shared" si="147"/>
        <v>0</v>
      </c>
      <c r="AI1052">
        <f t="shared" si="148"/>
        <v>0</v>
      </c>
      <c r="AJ1052">
        <f t="shared" si="149"/>
        <v>0</v>
      </c>
      <c r="AK1052">
        <f t="shared" si="150"/>
        <v>0</v>
      </c>
      <c r="AL1052" s="181">
        <f t="shared" si="151"/>
        <v>0</v>
      </c>
      <c r="AM1052">
        <f t="shared" si="152"/>
        <v>0</v>
      </c>
      <c r="AN1052">
        <f t="shared" si="153"/>
        <v>0</v>
      </c>
      <c r="AO1052">
        <f t="shared" si="154"/>
        <v>0</v>
      </c>
      <c r="AP1052" s="181">
        <f t="shared" si="155"/>
        <v>0</v>
      </c>
      <c r="AQ1052">
        <f t="shared" si="156"/>
        <v>0</v>
      </c>
      <c r="AR1052">
        <f t="shared" si="157"/>
        <v>0</v>
      </c>
      <c r="AS1052">
        <f t="shared" si="158"/>
        <v>0</v>
      </c>
      <c r="AT1052" s="181">
        <f t="shared" si="159"/>
        <v>0</v>
      </c>
      <c r="AU1052">
        <f t="shared" si="160"/>
        <v>0</v>
      </c>
      <c r="AV1052">
        <f t="shared" si="161"/>
        <v>0</v>
      </c>
      <c r="AW1052">
        <f t="shared" si="162"/>
        <v>0</v>
      </c>
    </row>
    <row r="1053" spans="1:49" ht="15">
      <c r="A1053" s="65"/>
      <c r="B1053" s="14"/>
      <c r="C1053" s="18" t="s">
        <v>109</v>
      </c>
      <c r="D1053" s="272" t="str">
        <f t="shared" si="163"/>
        <v/>
      </c>
      <c r="E1053" s="273"/>
      <c r="F1053" s="273"/>
      <c r="G1053" s="273"/>
      <c r="H1053" s="273"/>
      <c r="I1053" s="273"/>
      <c r="J1053" s="273"/>
      <c r="K1053" s="273"/>
      <c r="L1053" s="273"/>
      <c r="M1053" s="273"/>
      <c r="N1053" s="273"/>
      <c r="O1053" s="273"/>
      <c r="P1053" s="273"/>
      <c r="Q1053" s="273"/>
      <c r="R1053" s="273"/>
      <c r="S1053" s="274"/>
      <c r="T1053" s="160"/>
      <c r="U1053" s="160"/>
      <c r="V1053" s="160"/>
      <c r="W1053" s="160"/>
      <c r="X1053" s="160"/>
      <c r="Y1053" s="160"/>
      <c r="Z1053" s="160"/>
      <c r="AA1053" s="160"/>
      <c r="AB1053" s="160"/>
      <c r="AC1053" s="160"/>
      <c r="AD1053" s="160"/>
      <c r="AH1053" s="181">
        <f t="shared" si="147"/>
        <v>0</v>
      </c>
      <c r="AI1053">
        <f t="shared" si="148"/>
        <v>0</v>
      </c>
      <c r="AJ1053">
        <f t="shared" si="149"/>
        <v>0</v>
      </c>
      <c r="AK1053">
        <f t="shared" si="150"/>
        <v>0</v>
      </c>
      <c r="AL1053" s="181">
        <f t="shared" si="151"/>
        <v>0</v>
      </c>
      <c r="AM1053">
        <f t="shared" si="152"/>
        <v>0</v>
      </c>
      <c r="AN1053">
        <f t="shared" si="153"/>
        <v>0</v>
      </c>
      <c r="AO1053">
        <f t="shared" si="154"/>
        <v>0</v>
      </c>
      <c r="AP1053" s="181">
        <f t="shared" si="155"/>
        <v>0</v>
      </c>
      <c r="AQ1053">
        <f t="shared" si="156"/>
        <v>0</v>
      </c>
      <c r="AR1053">
        <f t="shared" si="157"/>
        <v>0</v>
      </c>
      <c r="AS1053">
        <f t="shared" si="158"/>
        <v>0</v>
      </c>
      <c r="AT1053" s="181">
        <f t="shared" si="159"/>
        <v>0</v>
      </c>
      <c r="AU1053">
        <f t="shared" si="160"/>
        <v>0</v>
      </c>
      <c r="AV1053">
        <f t="shared" si="161"/>
        <v>0</v>
      </c>
      <c r="AW1053">
        <f t="shared" si="162"/>
        <v>0</v>
      </c>
    </row>
    <row r="1054" spans="1:49" ht="15">
      <c r="A1054" s="65"/>
      <c r="B1054" s="14"/>
      <c r="C1054" s="18" t="s">
        <v>110</v>
      </c>
      <c r="D1054" s="272" t="str">
        <f t="shared" si="163"/>
        <v/>
      </c>
      <c r="E1054" s="273"/>
      <c r="F1054" s="273"/>
      <c r="G1054" s="273"/>
      <c r="H1054" s="273"/>
      <c r="I1054" s="273"/>
      <c r="J1054" s="273"/>
      <c r="K1054" s="273"/>
      <c r="L1054" s="273"/>
      <c r="M1054" s="273"/>
      <c r="N1054" s="273"/>
      <c r="O1054" s="273"/>
      <c r="P1054" s="273"/>
      <c r="Q1054" s="273"/>
      <c r="R1054" s="273"/>
      <c r="S1054" s="274"/>
      <c r="T1054" s="160"/>
      <c r="U1054" s="160"/>
      <c r="V1054" s="160"/>
      <c r="W1054" s="160"/>
      <c r="X1054" s="160"/>
      <c r="Y1054" s="160"/>
      <c r="Z1054" s="160"/>
      <c r="AA1054" s="160"/>
      <c r="AB1054" s="160"/>
      <c r="AC1054" s="160"/>
      <c r="AD1054" s="160"/>
      <c r="AH1054" s="181">
        <f t="shared" si="147"/>
        <v>0</v>
      </c>
      <c r="AI1054">
        <f t="shared" si="148"/>
        <v>0</v>
      </c>
      <c r="AJ1054">
        <f t="shared" si="149"/>
        <v>0</v>
      </c>
      <c r="AK1054">
        <f t="shared" si="150"/>
        <v>0</v>
      </c>
      <c r="AL1054" s="181">
        <f t="shared" si="151"/>
        <v>0</v>
      </c>
      <c r="AM1054">
        <f t="shared" si="152"/>
        <v>0</v>
      </c>
      <c r="AN1054">
        <f t="shared" si="153"/>
        <v>0</v>
      </c>
      <c r="AO1054">
        <f t="shared" si="154"/>
        <v>0</v>
      </c>
      <c r="AP1054" s="181">
        <f t="shared" si="155"/>
        <v>0</v>
      </c>
      <c r="AQ1054">
        <f t="shared" si="156"/>
        <v>0</v>
      </c>
      <c r="AR1054">
        <f t="shared" si="157"/>
        <v>0</v>
      </c>
      <c r="AS1054">
        <f t="shared" si="158"/>
        <v>0</v>
      </c>
      <c r="AT1054" s="181">
        <f t="shared" si="159"/>
        <v>0</v>
      </c>
      <c r="AU1054">
        <f t="shared" si="160"/>
        <v>0</v>
      </c>
      <c r="AV1054">
        <f t="shared" si="161"/>
        <v>0</v>
      </c>
      <c r="AW1054">
        <f t="shared" si="162"/>
        <v>0</v>
      </c>
    </row>
    <row r="1055" spans="1:49" ht="15">
      <c r="A1055" s="65"/>
      <c r="B1055" s="14"/>
      <c r="C1055" s="18" t="s">
        <v>111</v>
      </c>
      <c r="D1055" s="272" t="str">
        <f t="shared" si="163"/>
        <v/>
      </c>
      <c r="E1055" s="273"/>
      <c r="F1055" s="273"/>
      <c r="G1055" s="273"/>
      <c r="H1055" s="273"/>
      <c r="I1055" s="273"/>
      <c r="J1055" s="273"/>
      <c r="K1055" s="273"/>
      <c r="L1055" s="273"/>
      <c r="M1055" s="273"/>
      <c r="N1055" s="273"/>
      <c r="O1055" s="273"/>
      <c r="P1055" s="273"/>
      <c r="Q1055" s="273"/>
      <c r="R1055" s="273"/>
      <c r="S1055" s="274"/>
      <c r="T1055" s="160"/>
      <c r="U1055" s="160"/>
      <c r="V1055" s="160"/>
      <c r="W1055" s="160"/>
      <c r="X1055" s="160"/>
      <c r="Y1055" s="160"/>
      <c r="Z1055" s="160"/>
      <c r="AA1055" s="160"/>
      <c r="AB1055" s="160"/>
      <c r="AC1055" s="160"/>
      <c r="AD1055" s="160"/>
      <c r="AH1055" s="181">
        <f t="shared" si="147"/>
        <v>0</v>
      </c>
      <c r="AI1055">
        <f t="shared" si="148"/>
        <v>0</v>
      </c>
      <c r="AJ1055">
        <f t="shared" si="149"/>
        <v>0</v>
      </c>
      <c r="AK1055">
        <f t="shared" si="150"/>
        <v>0</v>
      </c>
      <c r="AL1055" s="181">
        <f t="shared" si="151"/>
        <v>0</v>
      </c>
      <c r="AM1055">
        <f t="shared" si="152"/>
        <v>0</v>
      </c>
      <c r="AN1055">
        <f t="shared" si="153"/>
        <v>0</v>
      </c>
      <c r="AO1055">
        <f t="shared" si="154"/>
        <v>0</v>
      </c>
      <c r="AP1055" s="181">
        <f t="shared" si="155"/>
        <v>0</v>
      </c>
      <c r="AQ1055">
        <f t="shared" si="156"/>
        <v>0</v>
      </c>
      <c r="AR1055">
        <f t="shared" si="157"/>
        <v>0</v>
      </c>
      <c r="AS1055">
        <f t="shared" si="158"/>
        <v>0</v>
      </c>
      <c r="AT1055" s="181">
        <f t="shared" si="159"/>
        <v>0</v>
      </c>
      <c r="AU1055">
        <f t="shared" si="160"/>
        <v>0</v>
      </c>
      <c r="AV1055">
        <f t="shared" si="161"/>
        <v>0</v>
      </c>
      <c r="AW1055">
        <f t="shared" si="162"/>
        <v>0</v>
      </c>
    </row>
    <row r="1056" spans="1:49" ht="15">
      <c r="A1056" s="65"/>
      <c r="B1056" s="14"/>
      <c r="C1056" s="18" t="s">
        <v>112</v>
      </c>
      <c r="D1056" s="272" t="str">
        <f t="shared" si="163"/>
        <v/>
      </c>
      <c r="E1056" s="273"/>
      <c r="F1056" s="273"/>
      <c r="G1056" s="273"/>
      <c r="H1056" s="273"/>
      <c r="I1056" s="273"/>
      <c r="J1056" s="273"/>
      <c r="K1056" s="273"/>
      <c r="L1056" s="273"/>
      <c r="M1056" s="273"/>
      <c r="N1056" s="273"/>
      <c r="O1056" s="273"/>
      <c r="P1056" s="273"/>
      <c r="Q1056" s="273"/>
      <c r="R1056" s="273"/>
      <c r="S1056" s="274"/>
      <c r="T1056" s="160"/>
      <c r="U1056" s="160"/>
      <c r="V1056" s="160"/>
      <c r="W1056" s="160"/>
      <c r="X1056" s="160"/>
      <c r="Y1056" s="160"/>
      <c r="Z1056" s="160"/>
      <c r="AA1056" s="160"/>
      <c r="AB1056" s="160"/>
      <c r="AC1056" s="160"/>
      <c r="AD1056" s="160"/>
      <c r="AH1056" s="181">
        <f t="shared" si="147"/>
        <v>0</v>
      </c>
      <c r="AI1056">
        <f t="shared" si="148"/>
        <v>0</v>
      </c>
      <c r="AJ1056">
        <f t="shared" si="149"/>
        <v>0</v>
      </c>
      <c r="AK1056">
        <f t="shared" si="150"/>
        <v>0</v>
      </c>
      <c r="AL1056" s="181">
        <f t="shared" si="151"/>
        <v>0</v>
      </c>
      <c r="AM1056">
        <f t="shared" si="152"/>
        <v>0</v>
      </c>
      <c r="AN1056">
        <f t="shared" si="153"/>
        <v>0</v>
      </c>
      <c r="AO1056">
        <f t="shared" si="154"/>
        <v>0</v>
      </c>
      <c r="AP1056" s="181">
        <f t="shared" si="155"/>
        <v>0</v>
      </c>
      <c r="AQ1056">
        <f t="shared" si="156"/>
        <v>0</v>
      </c>
      <c r="AR1056">
        <f t="shared" si="157"/>
        <v>0</v>
      </c>
      <c r="AS1056">
        <f t="shared" si="158"/>
        <v>0</v>
      </c>
      <c r="AT1056" s="181">
        <f t="shared" si="159"/>
        <v>0</v>
      </c>
      <c r="AU1056">
        <f t="shared" si="160"/>
        <v>0</v>
      </c>
      <c r="AV1056">
        <f t="shared" si="161"/>
        <v>0</v>
      </c>
      <c r="AW1056">
        <f t="shared" si="162"/>
        <v>0</v>
      </c>
    </row>
    <row r="1057" spans="1:49" ht="15">
      <c r="A1057" s="65"/>
      <c r="B1057" s="14"/>
      <c r="C1057" s="18" t="s">
        <v>113</v>
      </c>
      <c r="D1057" s="272" t="str">
        <f t="shared" si="163"/>
        <v/>
      </c>
      <c r="E1057" s="273"/>
      <c r="F1057" s="273"/>
      <c r="G1057" s="273"/>
      <c r="H1057" s="273"/>
      <c r="I1057" s="273"/>
      <c r="J1057" s="273"/>
      <c r="K1057" s="273"/>
      <c r="L1057" s="273"/>
      <c r="M1057" s="273"/>
      <c r="N1057" s="273"/>
      <c r="O1057" s="273"/>
      <c r="P1057" s="273"/>
      <c r="Q1057" s="273"/>
      <c r="R1057" s="273"/>
      <c r="S1057" s="274"/>
      <c r="T1057" s="160"/>
      <c r="U1057" s="160"/>
      <c r="V1057" s="160"/>
      <c r="W1057" s="160"/>
      <c r="X1057" s="160"/>
      <c r="Y1057" s="160"/>
      <c r="Z1057" s="160"/>
      <c r="AA1057" s="160"/>
      <c r="AB1057" s="160"/>
      <c r="AC1057" s="160"/>
      <c r="AD1057" s="160"/>
      <c r="AH1057" s="181">
        <f t="shared" si="147"/>
        <v>0</v>
      </c>
      <c r="AI1057">
        <f t="shared" si="148"/>
        <v>0</v>
      </c>
      <c r="AJ1057">
        <f t="shared" si="149"/>
        <v>0</v>
      </c>
      <c r="AK1057">
        <f t="shared" si="150"/>
        <v>0</v>
      </c>
      <c r="AL1057" s="181">
        <f t="shared" si="151"/>
        <v>0</v>
      </c>
      <c r="AM1057">
        <f t="shared" si="152"/>
        <v>0</v>
      </c>
      <c r="AN1057">
        <f t="shared" si="153"/>
        <v>0</v>
      </c>
      <c r="AO1057">
        <f t="shared" si="154"/>
        <v>0</v>
      </c>
      <c r="AP1057" s="181">
        <f t="shared" si="155"/>
        <v>0</v>
      </c>
      <c r="AQ1057">
        <f t="shared" si="156"/>
        <v>0</v>
      </c>
      <c r="AR1057">
        <f t="shared" si="157"/>
        <v>0</v>
      </c>
      <c r="AS1057">
        <f t="shared" si="158"/>
        <v>0</v>
      </c>
      <c r="AT1057" s="181">
        <f t="shared" si="159"/>
        <v>0</v>
      </c>
      <c r="AU1057">
        <f t="shared" si="160"/>
        <v>0</v>
      </c>
      <c r="AV1057">
        <f t="shared" si="161"/>
        <v>0</v>
      </c>
      <c r="AW1057">
        <f t="shared" si="162"/>
        <v>0</v>
      </c>
    </row>
    <row r="1058" spans="1:49" ht="15">
      <c r="A1058" s="65"/>
      <c r="B1058" s="14"/>
      <c r="C1058" s="18" t="s">
        <v>114</v>
      </c>
      <c r="D1058" s="272" t="str">
        <f t="shared" si="163"/>
        <v/>
      </c>
      <c r="E1058" s="273"/>
      <c r="F1058" s="273"/>
      <c r="G1058" s="273"/>
      <c r="H1058" s="273"/>
      <c r="I1058" s="273"/>
      <c r="J1058" s="273"/>
      <c r="K1058" s="273"/>
      <c r="L1058" s="273"/>
      <c r="M1058" s="273"/>
      <c r="N1058" s="273"/>
      <c r="O1058" s="273"/>
      <c r="P1058" s="273"/>
      <c r="Q1058" s="273"/>
      <c r="R1058" s="273"/>
      <c r="S1058" s="274"/>
      <c r="T1058" s="160"/>
      <c r="U1058" s="160"/>
      <c r="V1058" s="160"/>
      <c r="W1058" s="160"/>
      <c r="X1058" s="160"/>
      <c r="Y1058" s="160"/>
      <c r="Z1058" s="160"/>
      <c r="AA1058" s="160"/>
      <c r="AB1058" s="160"/>
      <c r="AC1058" s="160"/>
      <c r="AD1058" s="160"/>
      <c r="AH1058" s="181">
        <f t="shared" si="147"/>
        <v>0</v>
      </c>
      <c r="AI1058">
        <f t="shared" si="148"/>
        <v>0</v>
      </c>
      <c r="AJ1058">
        <f t="shared" si="149"/>
        <v>0</v>
      </c>
      <c r="AK1058">
        <f t="shared" si="150"/>
        <v>0</v>
      </c>
      <c r="AL1058" s="181">
        <f t="shared" si="151"/>
        <v>0</v>
      </c>
      <c r="AM1058">
        <f t="shared" si="152"/>
        <v>0</v>
      </c>
      <c r="AN1058">
        <f t="shared" si="153"/>
        <v>0</v>
      </c>
      <c r="AO1058">
        <f t="shared" si="154"/>
        <v>0</v>
      </c>
      <c r="AP1058" s="181">
        <f t="shared" si="155"/>
        <v>0</v>
      </c>
      <c r="AQ1058">
        <f t="shared" si="156"/>
        <v>0</v>
      </c>
      <c r="AR1058">
        <f t="shared" si="157"/>
        <v>0</v>
      </c>
      <c r="AS1058">
        <f t="shared" si="158"/>
        <v>0</v>
      </c>
      <c r="AT1058" s="181">
        <f t="shared" si="159"/>
        <v>0</v>
      </c>
      <c r="AU1058">
        <f t="shared" si="160"/>
        <v>0</v>
      </c>
      <c r="AV1058">
        <f t="shared" si="161"/>
        <v>0</v>
      </c>
      <c r="AW1058">
        <f t="shared" si="162"/>
        <v>0</v>
      </c>
    </row>
    <row r="1059" spans="1:49" ht="15">
      <c r="A1059" s="65"/>
      <c r="B1059" s="14"/>
      <c r="C1059" s="18" t="s">
        <v>115</v>
      </c>
      <c r="D1059" s="272" t="str">
        <f t="shared" ref="D1059:D1090" si="164">IF($D96="","",$D96)</f>
        <v/>
      </c>
      <c r="E1059" s="273"/>
      <c r="F1059" s="273"/>
      <c r="G1059" s="273"/>
      <c r="H1059" s="273"/>
      <c r="I1059" s="273"/>
      <c r="J1059" s="273"/>
      <c r="K1059" s="273"/>
      <c r="L1059" s="273"/>
      <c r="M1059" s="273"/>
      <c r="N1059" s="273"/>
      <c r="O1059" s="273"/>
      <c r="P1059" s="273"/>
      <c r="Q1059" s="273"/>
      <c r="R1059" s="273"/>
      <c r="S1059" s="274"/>
      <c r="T1059" s="160"/>
      <c r="U1059" s="160"/>
      <c r="V1059" s="160"/>
      <c r="W1059" s="160"/>
      <c r="X1059" s="160"/>
      <c r="Y1059" s="160"/>
      <c r="Z1059" s="160"/>
      <c r="AA1059" s="160"/>
      <c r="AB1059" s="160"/>
      <c r="AC1059" s="160"/>
      <c r="AD1059" s="160"/>
      <c r="AH1059" s="181">
        <f t="shared" si="147"/>
        <v>0</v>
      </c>
      <c r="AI1059">
        <f t="shared" si="148"/>
        <v>0</v>
      </c>
      <c r="AJ1059">
        <f t="shared" si="149"/>
        <v>0</v>
      </c>
      <c r="AK1059">
        <f t="shared" si="150"/>
        <v>0</v>
      </c>
      <c r="AL1059" s="181">
        <f t="shared" si="151"/>
        <v>0</v>
      </c>
      <c r="AM1059">
        <f t="shared" si="152"/>
        <v>0</v>
      </c>
      <c r="AN1059">
        <f t="shared" si="153"/>
        <v>0</v>
      </c>
      <c r="AO1059">
        <f t="shared" si="154"/>
        <v>0</v>
      </c>
      <c r="AP1059" s="181">
        <f t="shared" si="155"/>
        <v>0</v>
      </c>
      <c r="AQ1059">
        <f t="shared" si="156"/>
        <v>0</v>
      </c>
      <c r="AR1059">
        <f t="shared" si="157"/>
        <v>0</v>
      </c>
      <c r="AS1059">
        <f t="shared" si="158"/>
        <v>0</v>
      </c>
      <c r="AT1059" s="181">
        <f t="shared" si="159"/>
        <v>0</v>
      </c>
      <c r="AU1059">
        <f t="shared" si="160"/>
        <v>0</v>
      </c>
      <c r="AV1059">
        <f t="shared" si="161"/>
        <v>0</v>
      </c>
      <c r="AW1059">
        <f t="shared" si="162"/>
        <v>0</v>
      </c>
    </row>
    <row r="1060" spans="1:49" ht="15">
      <c r="A1060" s="65"/>
      <c r="B1060" s="14"/>
      <c r="C1060" s="18" t="s">
        <v>116</v>
      </c>
      <c r="D1060" s="272" t="str">
        <f t="shared" si="164"/>
        <v/>
      </c>
      <c r="E1060" s="273"/>
      <c r="F1060" s="273"/>
      <c r="G1060" s="273"/>
      <c r="H1060" s="273"/>
      <c r="I1060" s="273"/>
      <c r="J1060" s="273"/>
      <c r="K1060" s="273"/>
      <c r="L1060" s="273"/>
      <c r="M1060" s="273"/>
      <c r="N1060" s="273"/>
      <c r="O1060" s="273"/>
      <c r="P1060" s="273"/>
      <c r="Q1060" s="273"/>
      <c r="R1060" s="273"/>
      <c r="S1060" s="274"/>
      <c r="T1060" s="160"/>
      <c r="U1060" s="160"/>
      <c r="V1060" s="160"/>
      <c r="W1060" s="160"/>
      <c r="X1060" s="160"/>
      <c r="Y1060" s="160"/>
      <c r="Z1060" s="160"/>
      <c r="AA1060" s="160"/>
      <c r="AB1060" s="160"/>
      <c r="AC1060" s="160"/>
      <c r="AD1060" s="160"/>
      <c r="AH1060" s="181">
        <f t="shared" ref="AH1060:AH1114" si="165">G253</f>
        <v>0</v>
      </c>
      <c r="AI1060">
        <f t="shared" ref="AI1060:AI1114" si="166">IF(OR(AND($AH$993=$AG$993),AND($D1060="",COUNTBLANK(T1060:W1060)=4),AND($D1060&lt;&gt;"",AH1060=1,COUNTIF(T1060:W1060,"x")&gt;0),AND($D1060&lt;&gt;"",OR(AH1060=2,AH1060=3,AH1060=9),COUNTBLANK(T1060:W1060)=4)),0,1)</f>
        <v>0</v>
      </c>
      <c r="AJ1060">
        <f t="shared" ref="AJ1060:AJ1114" si="167">IF(AND(V1060="x",COUNTBLANK(T1060:W1060)&lt;&gt;3),1,0)</f>
        <v>0</v>
      </c>
      <c r="AK1060">
        <f t="shared" ref="AK1060:AK1114" si="168">IF(AND(W1060="x",COUNTBLANK(T1060:W1060)&lt;&gt;3),1,0)</f>
        <v>0</v>
      </c>
      <c r="AL1060" s="181">
        <f t="shared" ref="AL1060:AL1114" si="169">M253</f>
        <v>0</v>
      </c>
      <c r="AM1060">
        <f t="shared" ref="AM1060:AM1114" si="170">IF(OR(AND($AH$993=$AG$993),AND($D1060="",COUNTBLANK(X1060:AD1060)=7),AND($D1060&lt;&gt;"",AL1060=1,COUNTIF(X1060:AD1060,"x")&gt;0),AND($D1060&lt;&gt;"",OR(AL1060=2,AL1060=3,AL1060=9),COUNTBLANK(X1060:AD1060)=7)),0,1)</f>
        <v>0</v>
      </c>
      <c r="AN1060">
        <f t="shared" ref="AN1060:AN1114" si="171">IF(AND(AC1060="x",COUNTBLANK(X1060:AD1060)&lt;&gt;6),1,0)</f>
        <v>0</v>
      </c>
      <c r="AO1060">
        <f t="shared" ref="AO1060:AO1114" si="172">IF(AND(AD1060="x",COUNTBLANK(X1060:AD1060)&lt;&gt;6),1,0)</f>
        <v>0</v>
      </c>
      <c r="AP1060" s="181">
        <f t="shared" ref="AP1060:AP1114" si="173">S253</f>
        <v>0</v>
      </c>
      <c r="AQ1060">
        <f t="shared" ref="AQ1060:AQ1114" si="174">IF(OR(AND($AH$993=$AG$993),AND($D1060="",COUNTBLANK(O1185:W1185)=9),AND($D1060&lt;&gt;"",AP1060=1,COUNTIF(O1185:W1185,"x")&gt;0),AND($D1060&lt;&gt;"",OR(AP1060=2,AP1060=3,AP1060=9),COUNTBLANK(O1185:W1185)=9)),0,1)</f>
        <v>0</v>
      </c>
      <c r="AR1060">
        <f t="shared" ref="AR1060:AR1114" si="175">IF(AND(V1185="x",COUNTBLANK(O1185:W1185)&lt;&gt;8),1,0)</f>
        <v>0</v>
      </c>
      <c r="AS1060">
        <f t="shared" ref="AS1060:AS1114" si="176">IF(AND(V1185="x",COUNTBLANK(O1185:W1185)&lt;&gt;8),1,0)</f>
        <v>0</v>
      </c>
      <c r="AT1060" s="181">
        <f t="shared" ref="AT1060:AT1114" si="177">Y253</f>
        <v>0</v>
      </c>
      <c r="AU1060">
        <f t="shared" ref="AU1060:AU1114" si="178">IF(OR(AND($AH$589=$AG$589),AND($D1060="",COUNTBLANK(X1185:AD1185)=7),AND($D1060&lt;&gt;"",AT1060=1,COUNTIF(X1185:AD1185,"x")&gt;0),AND($D1060&lt;&gt;"",OR(AT1060=2,AT1060=3,AT1060=9),COUNTBLANK(X1185:AD1185)=7)),0,1)</f>
        <v>0</v>
      </c>
      <c r="AV1060">
        <f t="shared" ref="AV1060:AV1114" si="179">IF(AND(AC1185="x",COUNTBLANK(X1185:AD1185)&lt;&gt;6),1,0)</f>
        <v>0</v>
      </c>
      <c r="AW1060">
        <f t="shared" ref="AW1060:AW1114" si="180">IF(AND(AD1185="x",COUNTBLANK(X1185:AD1185)&lt;&gt;6),1,0)</f>
        <v>0</v>
      </c>
    </row>
    <row r="1061" spans="1:49" ht="15">
      <c r="A1061" s="65"/>
      <c r="B1061" s="14"/>
      <c r="C1061" s="18" t="s">
        <v>117</v>
      </c>
      <c r="D1061" s="272" t="str">
        <f t="shared" si="164"/>
        <v/>
      </c>
      <c r="E1061" s="273"/>
      <c r="F1061" s="273"/>
      <c r="G1061" s="273"/>
      <c r="H1061" s="273"/>
      <c r="I1061" s="273"/>
      <c r="J1061" s="273"/>
      <c r="K1061" s="273"/>
      <c r="L1061" s="273"/>
      <c r="M1061" s="273"/>
      <c r="N1061" s="273"/>
      <c r="O1061" s="273"/>
      <c r="P1061" s="273"/>
      <c r="Q1061" s="273"/>
      <c r="R1061" s="273"/>
      <c r="S1061" s="274"/>
      <c r="T1061" s="160"/>
      <c r="U1061" s="160"/>
      <c r="V1061" s="160"/>
      <c r="W1061" s="160"/>
      <c r="X1061" s="160"/>
      <c r="Y1061" s="160"/>
      <c r="Z1061" s="160"/>
      <c r="AA1061" s="160"/>
      <c r="AB1061" s="160"/>
      <c r="AC1061" s="160"/>
      <c r="AD1061" s="160"/>
      <c r="AH1061" s="181">
        <f t="shared" si="165"/>
        <v>0</v>
      </c>
      <c r="AI1061">
        <f t="shared" si="166"/>
        <v>0</v>
      </c>
      <c r="AJ1061">
        <f t="shared" si="167"/>
        <v>0</v>
      </c>
      <c r="AK1061">
        <f t="shared" si="168"/>
        <v>0</v>
      </c>
      <c r="AL1061" s="181">
        <f t="shared" si="169"/>
        <v>0</v>
      </c>
      <c r="AM1061">
        <f t="shared" si="170"/>
        <v>0</v>
      </c>
      <c r="AN1061">
        <f t="shared" si="171"/>
        <v>0</v>
      </c>
      <c r="AO1061">
        <f t="shared" si="172"/>
        <v>0</v>
      </c>
      <c r="AP1061" s="181">
        <f t="shared" si="173"/>
        <v>0</v>
      </c>
      <c r="AQ1061">
        <f t="shared" si="174"/>
        <v>0</v>
      </c>
      <c r="AR1061">
        <f t="shared" si="175"/>
        <v>0</v>
      </c>
      <c r="AS1061">
        <f t="shared" si="176"/>
        <v>0</v>
      </c>
      <c r="AT1061" s="181">
        <f t="shared" si="177"/>
        <v>0</v>
      </c>
      <c r="AU1061">
        <f t="shared" si="178"/>
        <v>0</v>
      </c>
      <c r="AV1061">
        <f t="shared" si="179"/>
        <v>0</v>
      </c>
      <c r="AW1061">
        <f t="shared" si="180"/>
        <v>0</v>
      </c>
    </row>
    <row r="1062" spans="1:49" ht="15">
      <c r="A1062" s="65"/>
      <c r="B1062" s="14"/>
      <c r="C1062" s="18" t="s">
        <v>118</v>
      </c>
      <c r="D1062" s="272" t="str">
        <f t="shared" si="164"/>
        <v/>
      </c>
      <c r="E1062" s="273"/>
      <c r="F1062" s="273"/>
      <c r="G1062" s="273"/>
      <c r="H1062" s="273"/>
      <c r="I1062" s="273"/>
      <c r="J1062" s="273"/>
      <c r="K1062" s="273"/>
      <c r="L1062" s="273"/>
      <c r="M1062" s="273"/>
      <c r="N1062" s="273"/>
      <c r="O1062" s="273"/>
      <c r="P1062" s="273"/>
      <c r="Q1062" s="273"/>
      <c r="R1062" s="273"/>
      <c r="S1062" s="274"/>
      <c r="T1062" s="160"/>
      <c r="U1062" s="160"/>
      <c r="V1062" s="160"/>
      <c r="W1062" s="160"/>
      <c r="X1062" s="160"/>
      <c r="Y1062" s="160"/>
      <c r="Z1062" s="160"/>
      <c r="AA1062" s="160"/>
      <c r="AB1062" s="160"/>
      <c r="AC1062" s="160"/>
      <c r="AD1062" s="160"/>
      <c r="AH1062" s="181">
        <f t="shared" si="165"/>
        <v>0</v>
      </c>
      <c r="AI1062">
        <f t="shared" si="166"/>
        <v>0</v>
      </c>
      <c r="AJ1062">
        <f t="shared" si="167"/>
        <v>0</v>
      </c>
      <c r="AK1062">
        <f t="shared" si="168"/>
        <v>0</v>
      </c>
      <c r="AL1062" s="181">
        <f t="shared" si="169"/>
        <v>0</v>
      </c>
      <c r="AM1062">
        <f t="shared" si="170"/>
        <v>0</v>
      </c>
      <c r="AN1062">
        <f t="shared" si="171"/>
        <v>0</v>
      </c>
      <c r="AO1062">
        <f t="shared" si="172"/>
        <v>0</v>
      </c>
      <c r="AP1062" s="181">
        <f t="shared" si="173"/>
        <v>0</v>
      </c>
      <c r="AQ1062">
        <f t="shared" si="174"/>
        <v>0</v>
      </c>
      <c r="AR1062">
        <f t="shared" si="175"/>
        <v>0</v>
      </c>
      <c r="AS1062">
        <f t="shared" si="176"/>
        <v>0</v>
      </c>
      <c r="AT1062" s="181">
        <f t="shared" si="177"/>
        <v>0</v>
      </c>
      <c r="AU1062">
        <f t="shared" si="178"/>
        <v>0</v>
      </c>
      <c r="AV1062">
        <f t="shared" si="179"/>
        <v>0</v>
      </c>
      <c r="AW1062">
        <f t="shared" si="180"/>
        <v>0</v>
      </c>
    </row>
    <row r="1063" spans="1:49" ht="15">
      <c r="A1063" s="65"/>
      <c r="B1063" s="14"/>
      <c r="C1063" s="18" t="s">
        <v>119</v>
      </c>
      <c r="D1063" s="272" t="str">
        <f t="shared" si="164"/>
        <v/>
      </c>
      <c r="E1063" s="273"/>
      <c r="F1063" s="273"/>
      <c r="G1063" s="273"/>
      <c r="H1063" s="273"/>
      <c r="I1063" s="273"/>
      <c r="J1063" s="273"/>
      <c r="K1063" s="273"/>
      <c r="L1063" s="273"/>
      <c r="M1063" s="273"/>
      <c r="N1063" s="273"/>
      <c r="O1063" s="273"/>
      <c r="P1063" s="273"/>
      <c r="Q1063" s="273"/>
      <c r="R1063" s="273"/>
      <c r="S1063" s="274"/>
      <c r="T1063" s="160"/>
      <c r="U1063" s="160"/>
      <c r="V1063" s="160"/>
      <c r="W1063" s="160"/>
      <c r="X1063" s="160"/>
      <c r="Y1063" s="160"/>
      <c r="Z1063" s="160"/>
      <c r="AA1063" s="160"/>
      <c r="AB1063" s="160"/>
      <c r="AC1063" s="160"/>
      <c r="AD1063" s="160"/>
      <c r="AH1063" s="181">
        <f t="shared" si="165"/>
        <v>0</v>
      </c>
      <c r="AI1063">
        <f t="shared" si="166"/>
        <v>0</v>
      </c>
      <c r="AJ1063">
        <f t="shared" si="167"/>
        <v>0</v>
      </c>
      <c r="AK1063">
        <f t="shared" si="168"/>
        <v>0</v>
      </c>
      <c r="AL1063" s="181">
        <f t="shared" si="169"/>
        <v>0</v>
      </c>
      <c r="AM1063">
        <f t="shared" si="170"/>
        <v>0</v>
      </c>
      <c r="AN1063">
        <f t="shared" si="171"/>
        <v>0</v>
      </c>
      <c r="AO1063">
        <f t="shared" si="172"/>
        <v>0</v>
      </c>
      <c r="AP1063" s="181">
        <f t="shared" si="173"/>
        <v>0</v>
      </c>
      <c r="AQ1063">
        <f t="shared" si="174"/>
        <v>0</v>
      </c>
      <c r="AR1063">
        <f t="shared" si="175"/>
        <v>0</v>
      </c>
      <c r="AS1063">
        <f t="shared" si="176"/>
        <v>0</v>
      </c>
      <c r="AT1063" s="181">
        <f t="shared" si="177"/>
        <v>0</v>
      </c>
      <c r="AU1063">
        <f t="shared" si="178"/>
        <v>0</v>
      </c>
      <c r="AV1063">
        <f t="shared" si="179"/>
        <v>0</v>
      </c>
      <c r="AW1063">
        <f t="shared" si="180"/>
        <v>0</v>
      </c>
    </row>
    <row r="1064" spans="1:49" ht="15">
      <c r="A1064" s="65"/>
      <c r="B1064" s="14"/>
      <c r="C1064" s="18" t="s">
        <v>120</v>
      </c>
      <c r="D1064" s="272" t="str">
        <f t="shared" si="164"/>
        <v/>
      </c>
      <c r="E1064" s="273"/>
      <c r="F1064" s="273"/>
      <c r="G1064" s="273"/>
      <c r="H1064" s="273"/>
      <c r="I1064" s="273"/>
      <c r="J1064" s="273"/>
      <c r="K1064" s="273"/>
      <c r="L1064" s="273"/>
      <c r="M1064" s="273"/>
      <c r="N1064" s="273"/>
      <c r="O1064" s="273"/>
      <c r="P1064" s="273"/>
      <c r="Q1064" s="273"/>
      <c r="R1064" s="273"/>
      <c r="S1064" s="274"/>
      <c r="T1064" s="160"/>
      <c r="U1064" s="160"/>
      <c r="V1064" s="160"/>
      <c r="W1064" s="160"/>
      <c r="X1064" s="160"/>
      <c r="Y1064" s="160"/>
      <c r="Z1064" s="160"/>
      <c r="AA1064" s="160"/>
      <c r="AB1064" s="160"/>
      <c r="AC1064" s="160"/>
      <c r="AD1064" s="160"/>
      <c r="AH1064" s="181">
        <f t="shared" si="165"/>
        <v>0</v>
      </c>
      <c r="AI1064">
        <f t="shared" si="166"/>
        <v>0</v>
      </c>
      <c r="AJ1064">
        <f t="shared" si="167"/>
        <v>0</v>
      </c>
      <c r="AK1064">
        <f t="shared" si="168"/>
        <v>0</v>
      </c>
      <c r="AL1064" s="181">
        <f t="shared" si="169"/>
        <v>0</v>
      </c>
      <c r="AM1064">
        <f t="shared" si="170"/>
        <v>0</v>
      </c>
      <c r="AN1064">
        <f t="shared" si="171"/>
        <v>0</v>
      </c>
      <c r="AO1064">
        <f t="shared" si="172"/>
        <v>0</v>
      </c>
      <c r="AP1064" s="181">
        <f t="shared" si="173"/>
        <v>0</v>
      </c>
      <c r="AQ1064">
        <f t="shared" si="174"/>
        <v>0</v>
      </c>
      <c r="AR1064">
        <f t="shared" si="175"/>
        <v>0</v>
      </c>
      <c r="AS1064">
        <f t="shared" si="176"/>
        <v>0</v>
      </c>
      <c r="AT1064" s="181">
        <f t="shared" si="177"/>
        <v>0</v>
      </c>
      <c r="AU1064">
        <f t="shared" si="178"/>
        <v>0</v>
      </c>
      <c r="AV1064">
        <f t="shared" si="179"/>
        <v>0</v>
      </c>
      <c r="AW1064">
        <f t="shared" si="180"/>
        <v>0</v>
      </c>
    </row>
    <row r="1065" spans="1:49" ht="15">
      <c r="A1065" s="65"/>
      <c r="B1065" s="14"/>
      <c r="C1065" s="18" t="s">
        <v>121</v>
      </c>
      <c r="D1065" s="272" t="str">
        <f t="shared" si="164"/>
        <v/>
      </c>
      <c r="E1065" s="273"/>
      <c r="F1065" s="273"/>
      <c r="G1065" s="273"/>
      <c r="H1065" s="273"/>
      <c r="I1065" s="273"/>
      <c r="J1065" s="273"/>
      <c r="K1065" s="273"/>
      <c r="L1065" s="273"/>
      <c r="M1065" s="273"/>
      <c r="N1065" s="273"/>
      <c r="O1065" s="273"/>
      <c r="P1065" s="273"/>
      <c r="Q1065" s="273"/>
      <c r="R1065" s="273"/>
      <c r="S1065" s="274"/>
      <c r="T1065" s="160"/>
      <c r="U1065" s="160"/>
      <c r="V1065" s="160"/>
      <c r="W1065" s="160"/>
      <c r="X1065" s="160"/>
      <c r="Y1065" s="160"/>
      <c r="Z1065" s="160"/>
      <c r="AA1065" s="160"/>
      <c r="AB1065" s="160"/>
      <c r="AC1065" s="160"/>
      <c r="AD1065" s="160"/>
      <c r="AH1065" s="181">
        <f t="shared" si="165"/>
        <v>0</v>
      </c>
      <c r="AI1065">
        <f t="shared" si="166"/>
        <v>0</v>
      </c>
      <c r="AJ1065">
        <f t="shared" si="167"/>
        <v>0</v>
      </c>
      <c r="AK1065">
        <f t="shared" si="168"/>
        <v>0</v>
      </c>
      <c r="AL1065" s="181">
        <f t="shared" si="169"/>
        <v>0</v>
      </c>
      <c r="AM1065">
        <f t="shared" si="170"/>
        <v>0</v>
      </c>
      <c r="AN1065">
        <f t="shared" si="171"/>
        <v>0</v>
      </c>
      <c r="AO1065">
        <f t="shared" si="172"/>
        <v>0</v>
      </c>
      <c r="AP1065" s="181">
        <f t="shared" si="173"/>
        <v>0</v>
      </c>
      <c r="AQ1065">
        <f t="shared" si="174"/>
        <v>0</v>
      </c>
      <c r="AR1065">
        <f t="shared" si="175"/>
        <v>0</v>
      </c>
      <c r="AS1065">
        <f t="shared" si="176"/>
        <v>0</v>
      </c>
      <c r="AT1065" s="181">
        <f t="shared" si="177"/>
        <v>0</v>
      </c>
      <c r="AU1065">
        <f t="shared" si="178"/>
        <v>0</v>
      </c>
      <c r="AV1065">
        <f t="shared" si="179"/>
        <v>0</v>
      </c>
      <c r="AW1065">
        <f t="shared" si="180"/>
        <v>0</v>
      </c>
    </row>
    <row r="1066" spans="1:49" ht="15">
      <c r="A1066" s="65"/>
      <c r="B1066" s="14"/>
      <c r="C1066" s="18" t="s">
        <v>122</v>
      </c>
      <c r="D1066" s="272" t="str">
        <f t="shared" si="164"/>
        <v/>
      </c>
      <c r="E1066" s="273"/>
      <c r="F1066" s="273"/>
      <c r="G1066" s="273"/>
      <c r="H1066" s="273"/>
      <c r="I1066" s="273"/>
      <c r="J1066" s="273"/>
      <c r="K1066" s="273"/>
      <c r="L1066" s="273"/>
      <c r="M1066" s="273"/>
      <c r="N1066" s="273"/>
      <c r="O1066" s="273"/>
      <c r="P1066" s="273"/>
      <c r="Q1066" s="273"/>
      <c r="R1066" s="273"/>
      <c r="S1066" s="274"/>
      <c r="T1066" s="160"/>
      <c r="U1066" s="160"/>
      <c r="V1066" s="160"/>
      <c r="W1066" s="160"/>
      <c r="X1066" s="160"/>
      <c r="Y1066" s="160"/>
      <c r="Z1066" s="160"/>
      <c r="AA1066" s="160"/>
      <c r="AB1066" s="160"/>
      <c r="AC1066" s="160"/>
      <c r="AD1066" s="160"/>
      <c r="AH1066" s="181">
        <f t="shared" si="165"/>
        <v>0</v>
      </c>
      <c r="AI1066">
        <f t="shared" si="166"/>
        <v>0</v>
      </c>
      <c r="AJ1066">
        <f t="shared" si="167"/>
        <v>0</v>
      </c>
      <c r="AK1066">
        <f t="shared" si="168"/>
        <v>0</v>
      </c>
      <c r="AL1066" s="181">
        <f t="shared" si="169"/>
        <v>0</v>
      </c>
      <c r="AM1066">
        <f t="shared" si="170"/>
        <v>0</v>
      </c>
      <c r="AN1066">
        <f t="shared" si="171"/>
        <v>0</v>
      </c>
      <c r="AO1066">
        <f t="shared" si="172"/>
        <v>0</v>
      </c>
      <c r="AP1066" s="181">
        <f t="shared" si="173"/>
        <v>0</v>
      </c>
      <c r="AQ1066">
        <f t="shared" si="174"/>
        <v>0</v>
      </c>
      <c r="AR1066">
        <f t="shared" si="175"/>
        <v>0</v>
      </c>
      <c r="AS1066">
        <f t="shared" si="176"/>
        <v>0</v>
      </c>
      <c r="AT1066" s="181">
        <f t="shared" si="177"/>
        <v>0</v>
      </c>
      <c r="AU1066">
        <f t="shared" si="178"/>
        <v>0</v>
      </c>
      <c r="AV1066">
        <f t="shared" si="179"/>
        <v>0</v>
      </c>
      <c r="AW1066">
        <f t="shared" si="180"/>
        <v>0</v>
      </c>
    </row>
    <row r="1067" spans="1:49" ht="15">
      <c r="A1067" s="65"/>
      <c r="B1067" s="14"/>
      <c r="C1067" s="18" t="s">
        <v>123</v>
      </c>
      <c r="D1067" s="272" t="str">
        <f t="shared" si="164"/>
        <v/>
      </c>
      <c r="E1067" s="273"/>
      <c r="F1067" s="273"/>
      <c r="G1067" s="273"/>
      <c r="H1067" s="273"/>
      <c r="I1067" s="273"/>
      <c r="J1067" s="273"/>
      <c r="K1067" s="273"/>
      <c r="L1067" s="273"/>
      <c r="M1067" s="273"/>
      <c r="N1067" s="273"/>
      <c r="O1067" s="273"/>
      <c r="P1067" s="273"/>
      <c r="Q1067" s="273"/>
      <c r="R1067" s="273"/>
      <c r="S1067" s="274"/>
      <c r="T1067" s="160"/>
      <c r="U1067" s="160"/>
      <c r="V1067" s="160"/>
      <c r="W1067" s="160"/>
      <c r="X1067" s="160"/>
      <c r="Y1067" s="160"/>
      <c r="Z1067" s="160"/>
      <c r="AA1067" s="160"/>
      <c r="AB1067" s="160"/>
      <c r="AC1067" s="160"/>
      <c r="AD1067" s="160"/>
      <c r="AH1067" s="181">
        <f t="shared" si="165"/>
        <v>0</v>
      </c>
      <c r="AI1067">
        <f t="shared" si="166"/>
        <v>0</v>
      </c>
      <c r="AJ1067">
        <f t="shared" si="167"/>
        <v>0</v>
      </c>
      <c r="AK1067">
        <f t="shared" si="168"/>
        <v>0</v>
      </c>
      <c r="AL1067" s="181">
        <f t="shared" si="169"/>
        <v>0</v>
      </c>
      <c r="AM1067">
        <f t="shared" si="170"/>
        <v>0</v>
      </c>
      <c r="AN1067">
        <f t="shared" si="171"/>
        <v>0</v>
      </c>
      <c r="AO1067">
        <f t="shared" si="172"/>
        <v>0</v>
      </c>
      <c r="AP1067" s="181">
        <f t="shared" si="173"/>
        <v>0</v>
      </c>
      <c r="AQ1067">
        <f t="shared" si="174"/>
        <v>0</v>
      </c>
      <c r="AR1067">
        <f t="shared" si="175"/>
        <v>0</v>
      </c>
      <c r="AS1067">
        <f t="shared" si="176"/>
        <v>0</v>
      </c>
      <c r="AT1067" s="181">
        <f t="shared" si="177"/>
        <v>0</v>
      </c>
      <c r="AU1067">
        <f t="shared" si="178"/>
        <v>0</v>
      </c>
      <c r="AV1067">
        <f t="shared" si="179"/>
        <v>0</v>
      </c>
      <c r="AW1067">
        <f t="shared" si="180"/>
        <v>0</v>
      </c>
    </row>
    <row r="1068" spans="1:49" ht="15">
      <c r="A1068" s="65"/>
      <c r="B1068" s="14"/>
      <c r="C1068" s="18" t="s">
        <v>124</v>
      </c>
      <c r="D1068" s="272" t="str">
        <f t="shared" si="164"/>
        <v/>
      </c>
      <c r="E1068" s="273"/>
      <c r="F1068" s="273"/>
      <c r="G1068" s="273"/>
      <c r="H1068" s="273"/>
      <c r="I1068" s="273"/>
      <c r="J1068" s="273"/>
      <c r="K1068" s="273"/>
      <c r="L1068" s="273"/>
      <c r="M1068" s="273"/>
      <c r="N1068" s="273"/>
      <c r="O1068" s="273"/>
      <c r="P1068" s="273"/>
      <c r="Q1068" s="273"/>
      <c r="R1068" s="273"/>
      <c r="S1068" s="274"/>
      <c r="T1068" s="160"/>
      <c r="U1068" s="160"/>
      <c r="V1068" s="160"/>
      <c r="W1068" s="160"/>
      <c r="X1068" s="160"/>
      <c r="Y1068" s="160"/>
      <c r="Z1068" s="160"/>
      <c r="AA1068" s="160"/>
      <c r="AB1068" s="160"/>
      <c r="AC1068" s="160"/>
      <c r="AD1068" s="160"/>
      <c r="AH1068" s="181">
        <f t="shared" si="165"/>
        <v>0</v>
      </c>
      <c r="AI1068">
        <f t="shared" si="166"/>
        <v>0</v>
      </c>
      <c r="AJ1068">
        <f t="shared" si="167"/>
        <v>0</v>
      </c>
      <c r="AK1068">
        <f t="shared" si="168"/>
        <v>0</v>
      </c>
      <c r="AL1068" s="181">
        <f t="shared" si="169"/>
        <v>0</v>
      </c>
      <c r="AM1068">
        <f t="shared" si="170"/>
        <v>0</v>
      </c>
      <c r="AN1068">
        <f t="shared" si="171"/>
        <v>0</v>
      </c>
      <c r="AO1068">
        <f t="shared" si="172"/>
        <v>0</v>
      </c>
      <c r="AP1068" s="181">
        <f t="shared" si="173"/>
        <v>0</v>
      </c>
      <c r="AQ1068">
        <f t="shared" si="174"/>
        <v>0</v>
      </c>
      <c r="AR1068">
        <f t="shared" si="175"/>
        <v>0</v>
      </c>
      <c r="AS1068">
        <f t="shared" si="176"/>
        <v>0</v>
      </c>
      <c r="AT1068" s="181">
        <f t="shared" si="177"/>
        <v>0</v>
      </c>
      <c r="AU1068">
        <f t="shared" si="178"/>
        <v>0</v>
      </c>
      <c r="AV1068">
        <f t="shared" si="179"/>
        <v>0</v>
      </c>
      <c r="AW1068">
        <f t="shared" si="180"/>
        <v>0</v>
      </c>
    </row>
    <row r="1069" spans="1:49" ht="15">
      <c r="A1069" s="65"/>
      <c r="B1069" s="14"/>
      <c r="C1069" s="18" t="s">
        <v>125</v>
      </c>
      <c r="D1069" s="272" t="str">
        <f t="shared" si="164"/>
        <v/>
      </c>
      <c r="E1069" s="273"/>
      <c r="F1069" s="273"/>
      <c r="G1069" s="273"/>
      <c r="H1069" s="273"/>
      <c r="I1069" s="273"/>
      <c r="J1069" s="273"/>
      <c r="K1069" s="273"/>
      <c r="L1069" s="273"/>
      <c r="M1069" s="273"/>
      <c r="N1069" s="273"/>
      <c r="O1069" s="273"/>
      <c r="P1069" s="273"/>
      <c r="Q1069" s="273"/>
      <c r="R1069" s="273"/>
      <c r="S1069" s="274"/>
      <c r="T1069" s="160"/>
      <c r="U1069" s="160"/>
      <c r="V1069" s="160"/>
      <c r="W1069" s="160"/>
      <c r="X1069" s="160"/>
      <c r="Y1069" s="160"/>
      <c r="Z1069" s="160"/>
      <c r="AA1069" s="160"/>
      <c r="AB1069" s="160"/>
      <c r="AC1069" s="160"/>
      <c r="AD1069" s="160"/>
      <c r="AH1069" s="181">
        <f t="shared" si="165"/>
        <v>0</v>
      </c>
      <c r="AI1069">
        <f t="shared" si="166"/>
        <v>0</v>
      </c>
      <c r="AJ1069">
        <f t="shared" si="167"/>
        <v>0</v>
      </c>
      <c r="AK1069">
        <f t="shared" si="168"/>
        <v>0</v>
      </c>
      <c r="AL1069" s="181">
        <f t="shared" si="169"/>
        <v>0</v>
      </c>
      <c r="AM1069">
        <f t="shared" si="170"/>
        <v>0</v>
      </c>
      <c r="AN1069">
        <f t="shared" si="171"/>
        <v>0</v>
      </c>
      <c r="AO1069">
        <f t="shared" si="172"/>
        <v>0</v>
      </c>
      <c r="AP1069" s="181">
        <f t="shared" si="173"/>
        <v>0</v>
      </c>
      <c r="AQ1069">
        <f t="shared" si="174"/>
        <v>0</v>
      </c>
      <c r="AR1069">
        <f t="shared" si="175"/>
        <v>0</v>
      </c>
      <c r="AS1069">
        <f t="shared" si="176"/>
        <v>0</v>
      </c>
      <c r="AT1069" s="181">
        <f t="shared" si="177"/>
        <v>0</v>
      </c>
      <c r="AU1069">
        <f t="shared" si="178"/>
        <v>0</v>
      </c>
      <c r="AV1069">
        <f t="shared" si="179"/>
        <v>0</v>
      </c>
      <c r="AW1069">
        <f t="shared" si="180"/>
        <v>0</v>
      </c>
    </row>
    <row r="1070" spans="1:49" ht="15">
      <c r="A1070" s="65"/>
      <c r="B1070" s="14"/>
      <c r="C1070" s="18" t="s">
        <v>126</v>
      </c>
      <c r="D1070" s="272" t="str">
        <f t="shared" si="164"/>
        <v/>
      </c>
      <c r="E1070" s="273"/>
      <c r="F1070" s="273"/>
      <c r="G1070" s="273"/>
      <c r="H1070" s="273"/>
      <c r="I1070" s="273"/>
      <c r="J1070" s="273"/>
      <c r="K1070" s="273"/>
      <c r="L1070" s="273"/>
      <c r="M1070" s="273"/>
      <c r="N1070" s="273"/>
      <c r="O1070" s="273"/>
      <c r="P1070" s="273"/>
      <c r="Q1070" s="273"/>
      <c r="R1070" s="273"/>
      <c r="S1070" s="274"/>
      <c r="T1070" s="160"/>
      <c r="U1070" s="160"/>
      <c r="V1070" s="160"/>
      <c r="W1070" s="160"/>
      <c r="X1070" s="160"/>
      <c r="Y1070" s="160"/>
      <c r="Z1070" s="160"/>
      <c r="AA1070" s="160"/>
      <c r="AB1070" s="160"/>
      <c r="AC1070" s="160"/>
      <c r="AD1070" s="160"/>
      <c r="AH1070" s="181">
        <f t="shared" si="165"/>
        <v>0</v>
      </c>
      <c r="AI1070">
        <f t="shared" si="166"/>
        <v>0</v>
      </c>
      <c r="AJ1070">
        <f t="shared" si="167"/>
        <v>0</v>
      </c>
      <c r="AK1070">
        <f t="shared" si="168"/>
        <v>0</v>
      </c>
      <c r="AL1070" s="181">
        <f t="shared" si="169"/>
        <v>0</v>
      </c>
      <c r="AM1070">
        <f t="shared" si="170"/>
        <v>0</v>
      </c>
      <c r="AN1070">
        <f t="shared" si="171"/>
        <v>0</v>
      </c>
      <c r="AO1070">
        <f t="shared" si="172"/>
        <v>0</v>
      </c>
      <c r="AP1070" s="181">
        <f t="shared" si="173"/>
        <v>0</v>
      </c>
      <c r="AQ1070">
        <f t="shared" si="174"/>
        <v>0</v>
      </c>
      <c r="AR1070">
        <f t="shared" si="175"/>
        <v>0</v>
      </c>
      <c r="AS1070">
        <f t="shared" si="176"/>
        <v>0</v>
      </c>
      <c r="AT1070" s="181">
        <f t="shared" si="177"/>
        <v>0</v>
      </c>
      <c r="AU1070">
        <f t="shared" si="178"/>
        <v>0</v>
      </c>
      <c r="AV1070">
        <f t="shared" si="179"/>
        <v>0</v>
      </c>
      <c r="AW1070">
        <f t="shared" si="180"/>
        <v>0</v>
      </c>
    </row>
    <row r="1071" spans="1:49" ht="15">
      <c r="A1071" s="65"/>
      <c r="B1071" s="14"/>
      <c r="C1071" s="18" t="s">
        <v>127</v>
      </c>
      <c r="D1071" s="272" t="str">
        <f t="shared" si="164"/>
        <v/>
      </c>
      <c r="E1071" s="273"/>
      <c r="F1071" s="273"/>
      <c r="G1071" s="273"/>
      <c r="H1071" s="273"/>
      <c r="I1071" s="273"/>
      <c r="J1071" s="273"/>
      <c r="K1071" s="273"/>
      <c r="L1071" s="273"/>
      <c r="M1071" s="273"/>
      <c r="N1071" s="273"/>
      <c r="O1071" s="273"/>
      <c r="P1071" s="273"/>
      <c r="Q1071" s="273"/>
      <c r="R1071" s="273"/>
      <c r="S1071" s="274"/>
      <c r="T1071" s="160"/>
      <c r="U1071" s="160"/>
      <c r="V1071" s="160"/>
      <c r="W1071" s="160"/>
      <c r="X1071" s="160"/>
      <c r="Y1071" s="160"/>
      <c r="Z1071" s="160"/>
      <c r="AA1071" s="160"/>
      <c r="AB1071" s="160"/>
      <c r="AC1071" s="160"/>
      <c r="AD1071" s="160"/>
      <c r="AH1071" s="181">
        <f t="shared" si="165"/>
        <v>0</v>
      </c>
      <c r="AI1071">
        <f t="shared" si="166"/>
        <v>0</v>
      </c>
      <c r="AJ1071">
        <f t="shared" si="167"/>
        <v>0</v>
      </c>
      <c r="AK1071">
        <f t="shared" si="168"/>
        <v>0</v>
      </c>
      <c r="AL1071" s="181">
        <f t="shared" si="169"/>
        <v>0</v>
      </c>
      <c r="AM1071">
        <f t="shared" si="170"/>
        <v>0</v>
      </c>
      <c r="AN1071">
        <f t="shared" si="171"/>
        <v>0</v>
      </c>
      <c r="AO1071">
        <f t="shared" si="172"/>
        <v>0</v>
      </c>
      <c r="AP1071" s="181">
        <f t="shared" si="173"/>
        <v>0</v>
      </c>
      <c r="AQ1071">
        <f t="shared" si="174"/>
        <v>0</v>
      </c>
      <c r="AR1071">
        <f t="shared" si="175"/>
        <v>0</v>
      </c>
      <c r="AS1071">
        <f t="shared" si="176"/>
        <v>0</v>
      </c>
      <c r="AT1071" s="181">
        <f t="shared" si="177"/>
        <v>0</v>
      </c>
      <c r="AU1071">
        <f t="shared" si="178"/>
        <v>0</v>
      </c>
      <c r="AV1071">
        <f t="shared" si="179"/>
        <v>0</v>
      </c>
      <c r="AW1071">
        <f t="shared" si="180"/>
        <v>0</v>
      </c>
    </row>
    <row r="1072" spans="1:49" ht="15">
      <c r="A1072" s="65"/>
      <c r="B1072" s="14"/>
      <c r="C1072" s="18" t="s">
        <v>128</v>
      </c>
      <c r="D1072" s="272" t="str">
        <f t="shared" si="164"/>
        <v/>
      </c>
      <c r="E1072" s="273"/>
      <c r="F1072" s="273"/>
      <c r="G1072" s="273"/>
      <c r="H1072" s="273"/>
      <c r="I1072" s="273"/>
      <c r="J1072" s="273"/>
      <c r="K1072" s="273"/>
      <c r="L1072" s="273"/>
      <c r="M1072" s="273"/>
      <c r="N1072" s="273"/>
      <c r="O1072" s="273"/>
      <c r="P1072" s="273"/>
      <c r="Q1072" s="273"/>
      <c r="R1072" s="273"/>
      <c r="S1072" s="274"/>
      <c r="T1072" s="160"/>
      <c r="U1072" s="160"/>
      <c r="V1072" s="160"/>
      <c r="W1072" s="160"/>
      <c r="X1072" s="160"/>
      <c r="Y1072" s="160"/>
      <c r="Z1072" s="160"/>
      <c r="AA1072" s="160"/>
      <c r="AB1072" s="160"/>
      <c r="AC1072" s="160"/>
      <c r="AD1072" s="160"/>
      <c r="AH1072" s="181">
        <f t="shared" si="165"/>
        <v>0</v>
      </c>
      <c r="AI1072">
        <f t="shared" si="166"/>
        <v>0</v>
      </c>
      <c r="AJ1072">
        <f t="shared" si="167"/>
        <v>0</v>
      </c>
      <c r="AK1072">
        <f t="shared" si="168"/>
        <v>0</v>
      </c>
      <c r="AL1072" s="181">
        <f t="shared" si="169"/>
        <v>0</v>
      </c>
      <c r="AM1072">
        <f t="shared" si="170"/>
        <v>0</v>
      </c>
      <c r="AN1072">
        <f t="shared" si="171"/>
        <v>0</v>
      </c>
      <c r="AO1072">
        <f t="shared" si="172"/>
        <v>0</v>
      </c>
      <c r="AP1072" s="181">
        <f t="shared" si="173"/>
        <v>0</v>
      </c>
      <c r="AQ1072">
        <f t="shared" si="174"/>
        <v>0</v>
      </c>
      <c r="AR1072">
        <f t="shared" si="175"/>
        <v>0</v>
      </c>
      <c r="AS1072">
        <f t="shared" si="176"/>
        <v>0</v>
      </c>
      <c r="AT1072" s="181">
        <f t="shared" si="177"/>
        <v>0</v>
      </c>
      <c r="AU1072">
        <f t="shared" si="178"/>
        <v>0</v>
      </c>
      <c r="AV1072">
        <f t="shared" si="179"/>
        <v>0</v>
      </c>
      <c r="AW1072">
        <f t="shared" si="180"/>
        <v>0</v>
      </c>
    </row>
    <row r="1073" spans="1:49" ht="15">
      <c r="A1073" s="65"/>
      <c r="B1073" s="14"/>
      <c r="C1073" s="18" t="s">
        <v>129</v>
      </c>
      <c r="D1073" s="272" t="str">
        <f t="shared" si="164"/>
        <v/>
      </c>
      <c r="E1073" s="273"/>
      <c r="F1073" s="273"/>
      <c r="G1073" s="273"/>
      <c r="H1073" s="273"/>
      <c r="I1073" s="273"/>
      <c r="J1073" s="273"/>
      <c r="K1073" s="273"/>
      <c r="L1073" s="273"/>
      <c r="M1073" s="273"/>
      <c r="N1073" s="273"/>
      <c r="O1073" s="273"/>
      <c r="P1073" s="273"/>
      <c r="Q1073" s="273"/>
      <c r="R1073" s="273"/>
      <c r="S1073" s="274"/>
      <c r="T1073" s="160"/>
      <c r="U1073" s="160"/>
      <c r="V1073" s="160"/>
      <c r="W1073" s="160"/>
      <c r="X1073" s="160"/>
      <c r="Y1073" s="160"/>
      <c r="Z1073" s="160"/>
      <c r="AA1073" s="160"/>
      <c r="AB1073" s="160"/>
      <c r="AC1073" s="160"/>
      <c r="AD1073" s="160"/>
      <c r="AH1073" s="181">
        <f t="shared" si="165"/>
        <v>0</v>
      </c>
      <c r="AI1073">
        <f t="shared" si="166"/>
        <v>0</v>
      </c>
      <c r="AJ1073">
        <f t="shared" si="167"/>
        <v>0</v>
      </c>
      <c r="AK1073">
        <f t="shared" si="168"/>
        <v>0</v>
      </c>
      <c r="AL1073" s="181">
        <f t="shared" si="169"/>
        <v>0</v>
      </c>
      <c r="AM1073">
        <f t="shared" si="170"/>
        <v>0</v>
      </c>
      <c r="AN1073">
        <f t="shared" si="171"/>
        <v>0</v>
      </c>
      <c r="AO1073">
        <f t="shared" si="172"/>
        <v>0</v>
      </c>
      <c r="AP1073" s="181">
        <f t="shared" si="173"/>
        <v>0</v>
      </c>
      <c r="AQ1073">
        <f t="shared" si="174"/>
        <v>0</v>
      </c>
      <c r="AR1073">
        <f t="shared" si="175"/>
        <v>0</v>
      </c>
      <c r="AS1073">
        <f t="shared" si="176"/>
        <v>0</v>
      </c>
      <c r="AT1073" s="181">
        <f t="shared" si="177"/>
        <v>0</v>
      </c>
      <c r="AU1073">
        <f t="shared" si="178"/>
        <v>0</v>
      </c>
      <c r="AV1073">
        <f t="shared" si="179"/>
        <v>0</v>
      </c>
      <c r="AW1073">
        <f t="shared" si="180"/>
        <v>0</v>
      </c>
    </row>
    <row r="1074" spans="1:49" ht="15">
      <c r="A1074" s="65"/>
      <c r="B1074" s="14"/>
      <c r="C1074" s="18" t="s">
        <v>130</v>
      </c>
      <c r="D1074" s="272" t="str">
        <f t="shared" si="164"/>
        <v/>
      </c>
      <c r="E1074" s="273"/>
      <c r="F1074" s="273"/>
      <c r="G1074" s="273"/>
      <c r="H1074" s="273"/>
      <c r="I1074" s="273"/>
      <c r="J1074" s="273"/>
      <c r="K1074" s="273"/>
      <c r="L1074" s="273"/>
      <c r="M1074" s="273"/>
      <c r="N1074" s="273"/>
      <c r="O1074" s="273"/>
      <c r="P1074" s="273"/>
      <c r="Q1074" s="273"/>
      <c r="R1074" s="273"/>
      <c r="S1074" s="274"/>
      <c r="T1074" s="160"/>
      <c r="U1074" s="160"/>
      <c r="V1074" s="160"/>
      <c r="W1074" s="160"/>
      <c r="X1074" s="160"/>
      <c r="Y1074" s="160"/>
      <c r="Z1074" s="160"/>
      <c r="AA1074" s="160"/>
      <c r="AB1074" s="160"/>
      <c r="AC1074" s="160"/>
      <c r="AD1074" s="160"/>
      <c r="AH1074" s="181">
        <f t="shared" si="165"/>
        <v>0</v>
      </c>
      <c r="AI1074">
        <f t="shared" si="166"/>
        <v>0</v>
      </c>
      <c r="AJ1074">
        <f t="shared" si="167"/>
        <v>0</v>
      </c>
      <c r="AK1074">
        <f t="shared" si="168"/>
        <v>0</v>
      </c>
      <c r="AL1074" s="181">
        <f t="shared" si="169"/>
        <v>0</v>
      </c>
      <c r="AM1074">
        <f t="shared" si="170"/>
        <v>0</v>
      </c>
      <c r="AN1074">
        <f t="shared" si="171"/>
        <v>0</v>
      </c>
      <c r="AO1074">
        <f t="shared" si="172"/>
        <v>0</v>
      </c>
      <c r="AP1074" s="181">
        <f t="shared" si="173"/>
        <v>0</v>
      </c>
      <c r="AQ1074">
        <f t="shared" si="174"/>
        <v>0</v>
      </c>
      <c r="AR1074">
        <f t="shared" si="175"/>
        <v>0</v>
      </c>
      <c r="AS1074">
        <f t="shared" si="176"/>
        <v>0</v>
      </c>
      <c r="AT1074" s="181">
        <f t="shared" si="177"/>
        <v>0</v>
      </c>
      <c r="AU1074">
        <f t="shared" si="178"/>
        <v>0</v>
      </c>
      <c r="AV1074">
        <f t="shared" si="179"/>
        <v>0</v>
      </c>
      <c r="AW1074">
        <f t="shared" si="180"/>
        <v>0</v>
      </c>
    </row>
    <row r="1075" spans="1:49" ht="15">
      <c r="A1075" s="65"/>
      <c r="B1075" s="14"/>
      <c r="C1075" s="18" t="s">
        <v>131</v>
      </c>
      <c r="D1075" s="272" t="str">
        <f t="shared" si="164"/>
        <v/>
      </c>
      <c r="E1075" s="273"/>
      <c r="F1075" s="273"/>
      <c r="G1075" s="273"/>
      <c r="H1075" s="273"/>
      <c r="I1075" s="273"/>
      <c r="J1075" s="273"/>
      <c r="K1075" s="273"/>
      <c r="L1075" s="273"/>
      <c r="M1075" s="273"/>
      <c r="N1075" s="273"/>
      <c r="O1075" s="273"/>
      <c r="P1075" s="273"/>
      <c r="Q1075" s="273"/>
      <c r="R1075" s="273"/>
      <c r="S1075" s="274"/>
      <c r="T1075" s="160"/>
      <c r="U1075" s="160"/>
      <c r="V1075" s="160"/>
      <c r="W1075" s="160"/>
      <c r="X1075" s="160"/>
      <c r="Y1075" s="160"/>
      <c r="Z1075" s="160"/>
      <c r="AA1075" s="160"/>
      <c r="AB1075" s="160"/>
      <c r="AC1075" s="160"/>
      <c r="AD1075" s="160"/>
      <c r="AH1075" s="181">
        <f t="shared" si="165"/>
        <v>0</v>
      </c>
      <c r="AI1075">
        <f t="shared" si="166"/>
        <v>0</v>
      </c>
      <c r="AJ1075">
        <f t="shared" si="167"/>
        <v>0</v>
      </c>
      <c r="AK1075">
        <f t="shared" si="168"/>
        <v>0</v>
      </c>
      <c r="AL1075" s="181">
        <f t="shared" si="169"/>
        <v>0</v>
      </c>
      <c r="AM1075">
        <f t="shared" si="170"/>
        <v>0</v>
      </c>
      <c r="AN1075">
        <f t="shared" si="171"/>
        <v>0</v>
      </c>
      <c r="AO1075">
        <f t="shared" si="172"/>
        <v>0</v>
      </c>
      <c r="AP1075" s="181">
        <f t="shared" si="173"/>
        <v>0</v>
      </c>
      <c r="AQ1075">
        <f t="shared" si="174"/>
        <v>0</v>
      </c>
      <c r="AR1075">
        <f t="shared" si="175"/>
        <v>0</v>
      </c>
      <c r="AS1075">
        <f t="shared" si="176"/>
        <v>0</v>
      </c>
      <c r="AT1075" s="181">
        <f t="shared" si="177"/>
        <v>0</v>
      </c>
      <c r="AU1075">
        <f t="shared" si="178"/>
        <v>0</v>
      </c>
      <c r="AV1075">
        <f t="shared" si="179"/>
        <v>0</v>
      </c>
      <c r="AW1075">
        <f t="shared" si="180"/>
        <v>0</v>
      </c>
    </row>
    <row r="1076" spans="1:49" ht="15">
      <c r="A1076" s="65"/>
      <c r="B1076" s="14"/>
      <c r="C1076" s="18" t="s">
        <v>132</v>
      </c>
      <c r="D1076" s="272" t="str">
        <f t="shared" si="164"/>
        <v/>
      </c>
      <c r="E1076" s="273"/>
      <c r="F1076" s="273"/>
      <c r="G1076" s="273"/>
      <c r="H1076" s="273"/>
      <c r="I1076" s="273"/>
      <c r="J1076" s="273"/>
      <c r="K1076" s="273"/>
      <c r="L1076" s="273"/>
      <c r="M1076" s="273"/>
      <c r="N1076" s="273"/>
      <c r="O1076" s="273"/>
      <c r="P1076" s="273"/>
      <c r="Q1076" s="273"/>
      <c r="R1076" s="273"/>
      <c r="S1076" s="274"/>
      <c r="T1076" s="160"/>
      <c r="U1076" s="160"/>
      <c r="V1076" s="160"/>
      <c r="W1076" s="160"/>
      <c r="X1076" s="160"/>
      <c r="Y1076" s="160"/>
      <c r="Z1076" s="160"/>
      <c r="AA1076" s="160"/>
      <c r="AB1076" s="160"/>
      <c r="AC1076" s="160"/>
      <c r="AD1076" s="160"/>
      <c r="AH1076" s="181">
        <f t="shared" si="165"/>
        <v>0</v>
      </c>
      <c r="AI1076">
        <f t="shared" si="166"/>
        <v>0</v>
      </c>
      <c r="AJ1076">
        <f t="shared" si="167"/>
        <v>0</v>
      </c>
      <c r="AK1076">
        <f t="shared" si="168"/>
        <v>0</v>
      </c>
      <c r="AL1076" s="181">
        <f t="shared" si="169"/>
        <v>0</v>
      </c>
      <c r="AM1076">
        <f t="shared" si="170"/>
        <v>0</v>
      </c>
      <c r="AN1076">
        <f t="shared" si="171"/>
        <v>0</v>
      </c>
      <c r="AO1076">
        <f t="shared" si="172"/>
        <v>0</v>
      </c>
      <c r="AP1076" s="181">
        <f t="shared" si="173"/>
        <v>0</v>
      </c>
      <c r="AQ1076">
        <f t="shared" si="174"/>
        <v>0</v>
      </c>
      <c r="AR1076">
        <f t="shared" si="175"/>
        <v>0</v>
      </c>
      <c r="AS1076">
        <f t="shared" si="176"/>
        <v>0</v>
      </c>
      <c r="AT1076" s="181">
        <f t="shared" si="177"/>
        <v>0</v>
      </c>
      <c r="AU1076">
        <f t="shared" si="178"/>
        <v>0</v>
      </c>
      <c r="AV1076">
        <f t="shared" si="179"/>
        <v>0</v>
      </c>
      <c r="AW1076">
        <f t="shared" si="180"/>
        <v>0</v>
      </c>
    </row>
    <row r="1077" spans="1:49" ht="15">
      <c r="A1077" s="65"/>
      <c r="B1077" s="14"/>
      <c r="C1077" s="18" t="s">
        <v>133</v>
      </c>
      <c r="D1077" s="272" t="str">
        <f t="shared" si="164"/>
        <v/>
      </c>
      <c r="E1077" s="273"/>
      <c r="F1077" s="273"/>
      <c r="G1077" s="273"/>
      <c r="H1077" s="273"/>
      <c r="I1077" s="273"/>
      <c r="J1077" s="273"/>
      <c r="K1077" s="273"/>
      <c r="L1077" s="273"/>
      <c r="M1077" s="273"/>
      <c r="N1077" s="273"/>
      <c r="O1077" s="273"/>
      <c r="P1077" s="273"/>
      <c r="Q1077" s="273"/>
      <c r="R1077" s="273"/>
      <c r="S1077" s="274"/>
      <c r="T1077" s="160"/>
      <c r="U1077" s="160"/>
      <c r="V1077" s="160"/>
      <c r="W1077" s="160"/>
      <c r="X1077" s="160"/>
      <c r="Y1077" s="160"/>
      <c r="Z1077" s="160"/>
      <c r="AA1077" s="160"/>
      <c r="AB1077" s="160"/>
      <c r="AC1077" s="160"/>
      <c r="AD1077" s="160"/>
      <c r="AH1077" s="181">
        <f t="shared" si="165"/>
        <v>0</v>
      </c>
      <c r="AI1077">
        <f t="shared" si="166"/>
        <v>0</v>
      </c>
      <c r="AJ1077">
        <f t="shared" si="167"/>
        <v>0</v>
      </c>
      <c r="AK1077">
        <f t="shared" si="168"/>
        <v>0</v>
      </c>
      <c r="AL1077" s="181">
        <f t="shared" si="169"/>
        <v>0</v>
      </c>
      <c r="AM1077">
        <f t="shared" si="170"/>
        <v>0</v>
      </c>
      <c r="AN1077">
        <f t="shared" si="171"/>
        <v>0</v>
      </c>
      <c r="AO1077">
        <f t="shared" si="172"/>
        <v>0</v>
      </c>
      <c r="AP1077" s="181">
        <f t="shared" si="173"/>
        <v>0</v>
      </c>
      <c r="AQ1077">
        <f t="shared" si="174"/>
        <v>0</v>
      </c>
      <c r="AR1077">
        <f t="shared" si="175"/>
        <v>0</v>
      </c>
      <c r="AS1077">
        <f t="shared" si="176"/>
        <v>0</v>
      </c>
      <c r="AT1077" s="181">
        <f t="shared" si="177"/>
        <v>0</v>
      </c>
      <c r="AU1077">
        <f t="shared" si="178"/>
        <v>0</v>
      </c>
      <c r="AV1077">
        <f t="shared" si="179"/>
        <v>0</v>
      </c>
      <c r="AW1077">
        <f t="shared" si="180"/>
        <v>0</v>
      </c>
    </row>
    <row r="1078" spans="1:49" ht="15">
      <c r="A1078" s="65"/>
      <c r="B1078" s="14"/>
      <c r="C1078" s="18" t="s">
        <v>134</v>
      </c>
      <c r="D1078" s="272" t="str">
        <f t="shared" si="164"/>
        <v/>
      </c>
      <c r="E1078" s="273"/>
      <c r="F1078" s="273"/>
      <c r="G1078" s="273"/>
      <c r="H1078" s="273"/>
      <c r="I1078" s="273"/>
      <c r="J1078" s="273"/>
      <c r="K1078" s="273"/>
      <c r="L1078" s="273"/>
      <c r="M1078" s="273"/>
      <c r="N1078" s="273"/>
      <c r="O1078" s="273"/>
      <c r="P1078" s="273"/>
      <c r="Q1078" s="273"/>
      <c r="R1078" s="273"/>
      <c r="S1078" s="274"/>
      <c r="T1078" s="160"/>
      <c r="U1078" s="160"/>
      <c r="V1078" s="160"/>
      <c r="W1078" s="160"/>
      <c r="X1078" s="160"/>
      <c r="Y1078" s="160"/>
      <c r="Z1078" s="160"/>
      <c r="AA1078" s="160"/>
      <c r="AB1078" s="160"/>
      <c r="AC1078" s="160"/>
      <c r="AD1078" s="160"/>
      <c r="AH1078" s="181">
        <f t="shared" si="165"/>
        <v>0</v>
      </c>
      <c r="AI1078">
        <f t="shared" si="166"/>
        <v>0</v>
      </c>
      <c r="AJ1078">
        <f t="shared" si="167"/>
        <v>0</v>
      </c>
      <c r="AK1078">
        <f t="shared" si="168"/>
        <v>0</v>
      </c>
      <c r="AL1078" s="181">
        <f t="shared" si="169"/>
        <v>0</v>
      </c>
      <c r="AM1078">
        <f t="shared" si="170"/>
        <v>0</v>
      </c>
      <c r="AN1078">
        <f t="shared" si="171"/>
        <v>0</v>
      </c>
      <c r="AO1078">
        <f t="shared" si="172"/>
        <v>0</v>
      </c>
      <c r="AP1078" s="181">
        <f t="shared" si="173"/>
        <v>0</v>
      </c>
      <c r="AQ1078">
        <f t="shared" si="174"/>
        <v>0</v>
      </c>
      <c r="AR1078">
        <f t="shared" si="175"/>
        <v>0</v>
      </c>
      <c r="AS1078">
        <f t="shared" si="176"/>
        <v>0</v>
      </c>
      <c r="AT1078" s="181">
        <f t="shared" si="177"/>
        <v>0</v>
      </c>
      <c r="AU1078">
        <f t="shared" si="178"/>
        <v>0</v>
      </c>
      <c r="AV1078">
        <f t="shared" si="179"/>
        <v>0</v>
      </c>
      <c r="AW1078">
        <f t="shared" si="180"/>
        <v>0</v>
      </c>
    </row>
    <row r="1079" spans="1:49" ht="15">
      <c r="A1079" s="65"/>
      <c r="B1079" s="14"/>
      <c r="C1079" s="18" t="s">
        <v>135</v>
      </c>
      <c r="D1079" s="272" t="str">
        <f t="shared" si="164"/>
        <v/>
      </c>
      <c r="E1079" s="273"/>
      <c r="F1079" s="273"/>
      <c r="G1079" s="273"/>
      <c r="H1079" s="273"/>
      <c r="I1079" s="273"/>
      <c r="J1079" s="273"/>
      <c r="K1079" s="273"/>
      <c r="L1079" s="273"/>
      <c r="M1079" s="273"/>
      <c r="N1079" s="273"/>
      <c r="O1079" s="273"/>
      <c r="P1079" s="273"/>
      <c r="Q1079" s="273"/>
      <c r="R1079" s="273"/>
      <c r="S1079" s="274"/>
      <c r="T1079" s="160"/>
      <c r="U1079" s="160"/>
      <c r="V1079" s="160"/>
      <c r="W1079" s="160"/>
      <c r="X1079" s="160"/>
      <c r="Y1079" s="160"/>
      <c r="Z1079" s="160"/>
      <c r="AA1079" s="160"/>
      <c r="AB1079" s="160"/>
      <c r="AC1079" s="160"/>
      <c r="AD1079" s="160"/>
      <c r="AH1079" s="181">
        <f t="shared" si="165"/>
        <v>0</v>
      </c>
      <c r="AI1079">
        <f t="shared" si="166"/>
        <v>0</v>
      </c>
      <c r="AJ1079">
        <f t="shared" si="167"/>
        <v>0</v>
      </c>
      <c r="AK1079">
        <f t="shared" si="168"/>
        <v>0</v>
      </c>
      <c r="AL1079" s="181">
        <f t="shared" si="169"/>
        <v>0</v>
      </c>
      <c r="AM1079">
        <f t="shared" si="170"/>
        <v>0</v>
      </c>
      <c r="AN1079">
        <f t="shared" si="171"/>
        <v>0</v>
      </c>
      <c r="AO1079">
        <f t="shared" si="172"/>
        <v>0</v>
      </c>
      <c r="AP1079" s="181">
        <f t="shared" si="173"/>
        <v>0</v>
      </c>
      <c r="AQ1079">
        <f t="shared" si="174"/>
        <v>0</v>
      </c>
      <c r="AR1079">
        <f t="shared" si="175"/>
        <v>0</v>
      </c>
      <c r="AS1079">
        <f t="shared" si="176"/>
        <v>0</v>
      </c>
      <c r="AT1079" s="181">
        <f t="shared" si="177"/>
        <v>0</v>
      </c>
      <c r="AU1079">
        <f t="shared" si="178"/>
        <v>0</v>
      </c>
      <c r="AV1079">
        <f t="shared" si="179"/>
        <v>0</v>
      </c>
      <c r="AW1079">
        <f t="shared" si="180"/>
        <v>0</v>
      </c>
    </row>
    <row r="1080" spans="1:49" ht="15">
      <c r="A1080" s="65"/>
      <c r="B1080" s="14"/>
      <c r="C1080" s="18" t="s">
        <v>136</v>
      </c>
      <c r="D1080" s="272" t="str">
        <f t="shared" si="164"/>
        <v/>
      </c>
      <c r="E1080" s="273"/>
      <c r="F1080" s="273"/>
      <c r="G1080" s="273"/>
      <c r="H1080" s="273"/>
      <c r="I1080" s="273"/>
      <c r="J1080" s="273"/>
      <c r="K1080" s="273"/>
      <c r="L1080" s="273"/>
      <c r="M1080" s="273"/>
      <c r="N1080" s="273"/>
      <c r="O1080" s="273"/>
      <c r="P1080" s="273"/>
      <c r="Q1080" s="273"/>
      <c r="R1080" s="273"/>
      <c r="S1080" s="274"/>
      <c r="T1080" s="160"/>
      <c r="U1080" s="160"/>
      <c r="V1080" s="160"/>
      <c r="W1080" s="160"/>
      <c r="X1080" s="160"/>
      <c r="Y1080" s="160"/>
      <c r="Z1080" s="160"/>
      <c r="AA1080" s="160"/>
      <c r="AB1080" s="160"/>
      <c r="AC1080" s="160"/>
      <c r="AD1080" s="160"/>
      <c r="AH1080" s="181">
        <f t="shared" si="165"/>
        <v>0</v>
      </c>
      <c r="AI1080">
        <f t="shared" si="166"/>
        <v>0</v>
      </c>
      <c r="AJ1080">
        <f t="shared" si="167"/>
        <v>0</v>
      </c>
      <c r="AK1080">
        <f t="shared" si="168"/>
        <v>0</v>
      </c>
      <c r="AL1080" s="181">
        <f t="shared" si="169"/>
        <v>0</v>
      </c>
      <c r="AM1080">
        <f t="shared" si="170"/>
        <v>0</v>
      </c>
      <c r="AN1080">
        <f t="shared" si="171"/>
        <v>0</v>
      </c>
      <c r="AO1080">
        <f t="shared" si="172"/>
        <v>0</v>
      </c>
      <c r="AP1080" s="181">
        <f t="shared" si="173"/>
        <v>0</v>
      </c>
      <c r="AQ1080">
        <f t="shared" si="174"/>
        <v>0</v>
      </c>
      <c r="AR1080">
        <f t="shared" si="175"/>
        <v>0</v>
      </c>
      <c r="AS1080">
        <f t="shared" si="176"/>
        <v>0</v>
      </c>
      <c r="AT1080" s="181">
        <f t="shared" si="177"/>
        <v>0</v>
      </c>
      <c r="AU1080">
        <f t="shared" si="178"/>
        <v>0</v>
      </c>
      <c r="AV1080">
        <f t="shared" si="179"/>
        <v>0</v>
      </c>
      <c r="AW1080">
        <f t="shared" si="180"/>
        <v>0</v>
      </c>
    </row>
    <row r="1081" spans="1:49" ht="15">
      <c r="A1081" s="65"/>
      <c r="B1081" s="14"/>
      <c r="C1081" s="18" t="s">
        <v>137</v>
      </c>
      <c r="D1081" s="272" t="str">
        <f t="shared" si="164"/>
        <v/>
      </c>
      <c r="E1081" s="273"/>
      <c r="F1081" s="273"/>
      <c r="G1081" s="273"/>
      <c r="H1081" s="273"/>
      <c r="I1081" s="273"/>
      <c r="J1081" s="273"/>
      <c r="K1081" s="273"/>
      <c r="L1081" s="273"/>
      <c r="M1081" s="273"/>
      <c r="N1081" s="273"/>
      <c r="O1081" s="273"/>
      <c r="P1081" s="273"/>
      <c r="Q1081" s="273"/>
      <c r="R1081" s="273"/>
      <c r="S1081" s="274"/>
      <c r="T1081" s="160"/>
      <c r="U1081" s="160"/>
      <c r="V1081" s="160"/>
      <c r="W1081" s="160"/>
      <c r="X1081" s="160"/>
      <c r="Y1081" s="160"/>
      <c r="Z1081" s="160"/>
      <c r="AA1081" s="160"/>
      <c r="AB1081" s="160"/>
      <c r="AC1081" s="160"/>
      <c r="AD1081" s="160"/>
      <c r="AH1081" s="181">
        <f t="shared" si="165"/>
        <v>0</v>
      </c>
      <c r="AI1081">
        <f t="shared" si="166"/>
        <v>0</v>
      </c>
      <c r="AJ1081">
        <f t="shared" si="167"/>
        <v>0</v>
      </c>
      <c r="AK1081">
        <f t="shared" si="168"/>
        <v>0</v>
      </c>
      <c r="AL1081" s="181">
        <f t="shared" si="169"/>
        <v>0</v>
      </c>
      <c r="AM1081">
        <f t="shared" si="170"/>
        <v>0</v>
      </c>
      <c r="AN1081">
        <f t="shared" si="171"/>
        <v>0</v>
      </c>
      <c r="AO1081">
        <f t="shared" si="172"/>
        <v>0</v>
      </c>
      <c r="AP1081" s="181">
        <f t="shared" si="173"/>
        <v>0</v>
      </c>
      <c r="AQ1081">
        <f t="shared" si="174"/>
        <v>0</v>
      </c>
      <c r="AR1081">
        <f t="shared" si="175"/>
        <v>0</v>
      </c>
      <c r="AS1081">
        <f t="shared" si="176"/>
        <v>0</v>
      </c>
      <c r="AT1081" s="181">
        <f t="shared" si="177"/>
        <v>0</v>
      </c>
      <c r="AU1081">
        <f t="shared" si="178"/>
        <v>0</v>
      </c>
      <c r="AV1081">
        <f t="shared" si="179"/>
        <v>0</v>
      </c>
      <c r="AW1081">
        <f t="shared" si="180"/>
        <v>0</v>
      </c>
    </row>
    <row r="1082" spans="1:49" ht="15">
      <c r="A1082" s="65"/>
      <c r="B1082" s="14"/>
      <c r="C1082" s="18" t="s">
        <v>138</v>
      </c>
      <c r="D1082" s="272" t="str">
        <f t="shared" si="164"/>
        <v/>
      </c>
      <c r="E1082" s="273"/>
      <c r="F1082" s="273"/>
      <c r="G1082" s="273"/>
      <c r="H1082" s="273"/>
      <c r="I1082" s="273"/>
      <c r="J1082" s="273"/>
      <c r="K1082" s="273"/>
      <c r="L1082" s="273"/>
      <c r="M1082" s="273"/>
      <c r="N1082" s="273"/>
      <c r="O1082" s="273"/>
      <c r="P1082" s="273"/>
      <c r="Q1082" s="273"/>
      <c r="R1082" s="273"/>
      <c r="S1082" s="274"/>
      <c r="T1082" s="160"/>
      <c r="U1082" s="160"/>
      <c r="V1082" s="160"/>
      <c r="W1082" s="160"/>
      <c r="X1082" s="160"/>
      <c r="Y1082" s="160"/>
      <c r="Z1082" s="160"/>
      <c r="AA1082" s="160"/>
      <c r="AB1082" s="160"/>
      <c r="AC1082" s="160"/>
      <c r="AD1082" s="160"/>
      <c r="AH1082" s="181">
        <f t="shared" si="165"/>
        <v>0</v>
      </c>
      <c r="AI1082">
        <f t="shared" si="166"/>
        <v>0</v>
      </c>
      <c r="AJ1082">
        <f t="shared" si="167"/>
        <v>0</v>
      </c>
      <c r="AK1082">
        <f t="shared" si="168"/>
        <v>0</v>
      </c>
      <c r="AL1082" s="181">
        <f t="shared" si="169"/>
        <v>0</v>
      </c>
      <c r="AM1082">
        <f t="shared" si="170"/>
        <v>0</v>
      </c>
      <c r="AN1082">
        <f t="shared" si="171"/>
        <v>0</v>
      </c>
      <c r="AO1082">
        <f t="shared" si="172"/>
        <v>0</v>
      </c>
      <c r="AP1082" s="181">
        <f t="shared" si="173"/>
        <v>0</v>
      </c>
      <c r="AQ1082">
        <f t="shared" si="174"/>
        <v>0</v>
      </c>
      <c r="AR1082">
        <f t="shared" si="175"/>
        <v>0</v>
      </c>
      <c r="AS1082">
        <f t="shared" si="176"/>
        <v>0</v>
      </c>
      <c r="AT1082" s="181">
        <f t="shared" si="177"/>
        <v>0</v>
      </c>
      <c r="AU1082">
        <f t="shared" si="178"/>
        <v>0</v>
      </c>
      <c r="AV1082">
        <f t="shared" si="179"/>
        <v>0</v>
      </c>
      <c r="AW1082">
        <f t="shared" si="180"/>
        <v>0</v>
      </c>
    </row>
    <row r="1083" spans="1:49" ht="15">
      <c r="A1083" s="65"/>
      <c r="B1083" s="14"/>
      <c r="C1083" s="18" t="s">
        <v>139</v>
      </c>
      <c r="D1083" s="272" t="str">
        <f t="shared" si="164"/>
        <v/>
      </c>
      <c r="E1083" s="273"/>
      <c r="F1083" s="273"/>
      <c r="G1083" s="273"/>
      <c r="H1083" s="273"/>
      <c r="I1083" s="273"/>
      <c r="J1083" s="273"/>
      <c r="K1083" s="273"/>
      <c r="L1083" s="273"/>
      <c r="M1083" s="273"/>
      <c r="N1083" s="273"/>
      <c r="O1083" s="273"/>
      <c r="P1083" s="273"/>
      <c r="Q1083" s="273"/>
      <c r="R1083" s="273"/>
      <c r="S1083" s="274"/>
      <c r="T1083" s="160"/>
      <c r="U1083" s="160"/>
      <c r="V1083" s="160"/>
      <c r="W1083" s="160"/>
      <c r="X1083" s="160"/>
      <c r="Y1083" s="160"/>
      <c r="Z1083" s="160"/>
      <c r="AA1083" s="160"/>
      <c r="AB1083" s="160"/>
      <c r="AC1083" s="160"/>
      <c r="AD1083" s="160"/>
      <c r="AH1083" s="181">
        <f t="shared" si="165"/>
        <v>0</v>
      </c>
      <c r="AI1083">
        <f t="shared" si="166"/>
        <v>0</v>
      </c>
      <c r="AJ1083">
        <f t="shared" si="167"/>
        <v>0</v>
      </c>
      <c r="AK1083">
        <f t="shared" si="168"/>
        <v>0</v>
      </c>
      <c r="AL1083" s="181">
        <f t="shared" si="169"/>
        <v>0</v>
      </c>
      <c r="AM1083">
        <f t="shared" si="170"/>
        <v>0</v>
      </c>
      <c r="AN1083">
        <f t="shared" si="171"/>
        <v>0</v>
      </c>
      <c r="AO1083">
        <f t="shared" si="172"/>
        <v>0</v>
      </c>
      <c r="AP1083" s="181">
        <f t="shared" si="173"/>
        <v>0</v>
      </c>
      <c r="AQ1083">
        <f t="shared" si="174"/>
        <v>0</v>
      </c>
      <c r="AR1083">
        <f t="shared" si="175"/>
        <v>0</v>
      </c>
      <c r="AS1083">
        <f t="shared" si="176"/>
        <v>0</v>
      </c>
      <c r="AT1083" s="181">
        <f t="shared" si="177"/>
        <v>0</v>
      </c>
      <c r="AU1083">
        <f t="shared" si="178"/>
        <v>0</v>
      </c>
      <c r="AV1083">
        <f t="shared" si="179"/>
        <v>0</v>
      </c>
      <c r="AW1083">
        <f t="shared" si="180"/>
        <v>0</v>
      </c>
    </row>
    <row r="1084" spans="1:49" ht="15">
      <c r="A1084" s="65"/>
      <c r="B1084" s="14"/>
      <c r="C1084" s="18" t="s">
        <v>140</v>
      </c>
      <c r="D1084" s="272" t="str">
        <f t="shared" si="164"/>
        <v/>
      </c>
      <c r="E1084" s="273"/>
      <c r="F1084" s="273"/>
      <c r="G1084" s="273"/>
      <c r="H1084" s="273"/>
      <c r="I1084" s="273"/>
      <c r="J1084" s="273"/>
      <c r="K1084" s="273"/>
      <c r="L1084" s="273"/>
      <c r="M1084" s="273"/>
      <c r="N1084" s="273"/>
      <c r="O1084" s="273"/>
      <c r="P1084" s="273"/>
      <c r="Q1084" s="273"/>
      <c r="R1084" s="273"/>
      <c r="S1084" s="274"/>
      <c r="T1084" s="160"/>
      <c r="U1084" s="160"/>
      <c r="V1084" s="160"/>
      <c r="W1084" s="160"/>
      <c r="X1084" s="160"/>
      <c r="Y1084" s="160"/>
      <c r="Z1084" s="160"/>
      <c r="AA1084" s="160"/>
      <c r="AB1084" s="160"/>
      <c r="AC1084" s="160"/>
      <c r="AD1084" s="160"/>
      <c r="AH1084" s="181">
        <f t="shared" si="165"/>
        <v>0</v>
      </c>
      <c r="AI1084">
        <f t="shared" si="166"/>
        <v>0</v>
      </c>
      <c r="AJ1084">
        <f t="shared" si="167"/>
        <v>0</v>
      </c>
      <c r="AK1084">
        <f t="shared" si="168"/>
        <v>0</v>
      </c>
      <c r="AL1084" s="181">
        <f t="shared" si="169"/>
        <v>0</v>
      </c>
      <c r="AM1084">
        <f t="shared" si="170"/>
        <v>0</v>
      </c>
      <c r="AN1084">
        <f t="shared" si="171"/>
        <v>0</v>
      </c>
      <c r="AO1084">
        <f t="shared" si="172"/>
        <v>0</v>
      </c>
      <c r="AP1084" s="181">
        <f t="shared" si="173"/>
        <v>0</v>
      </c>
      <c r="AQ1084">
        <f t="shared" si="174"/>
        <v>0</v>
      </c>
      <c r="AR1084">
        <f t="shared" si="175"/>
        <v>0</v>
      </c>
      <c r="AS1084">
        <f t="shared" si="176"/>
        <v>0</v>
      </c>
      <c r="AT1084" s="181">
        <f t="shared" si="177"/>
        <v>0</v>
      </c>
      <c r="AU1084">
        <f t="shared" si="178"/>
        <v>0</v>
      </c>
      <c r="AV1084">
        <f t="shared" si="179"/>
        <v>0</v>
      </c>
      <c r="AW1084">
        <f t="shared" si="180"/>
        <v>0</v>
      </c>
    </row>
    <row r="1085" spans="1:49" ht="15">
      <c r="A1085" s="65"/>
      <c r="B1085" s="14"/>
      <c r="C1085" s="18" t="s">
        <v>141</v>
      </c>
      <c r="D1085" s="272" t="str">
        <f t="shared" si="164"/>
        <v/>
      </c>
      <c r="E1085" s="273"/>
      <c r="F1085" s="273"/>
      <c r="G1085" s="273"/>
      <c r="H1085" s="273"/>
      <c r="I1085" s="273"/>
      <c r="J1085" s="273"/>
      <c r="K1085" s="273"/>
      <c r="L1085" s="273"/>
      <c r="M1085" s="273"/>
      <c r="N1085" s="273"/>
      <c r="O1085" s="273"/>
      <c r="P1085" s="273"/>
      <c r="Q1085" s="273"/>
      <c r="R1085" s="273"/>
      <c r="S1085" s="274"/>
      <c r="T1085" s="160"/>
      <c r="U1085" s="160"/>
      <c r="V1085" s="160"/>
      <c r="W1085" s="160"/>
      <c r="X1085" s="160"/>
      <c r="Y1085" s="160"/>
      <c r="Z1085" s="160"/>
      <c r="AA1085" s="160"/>
      <c r="AB1085" s="160"/>
      <c r="AC1085" s="160"/>
      <c r="AD1085" s="160"/>
      <c r="AH1085" s="181">
        <f t="shared" si="165"/>
        <v>0</v>
      </c>
      <c r="AI1085">
        <f t="shared" si="166"/>
        <v>0</v>
      </c>
      <c r="AJ1085">
        <f t="shared" si="167"/>
        <v>0</v>
      </c>
      <c r="AK1085">
        <f t="shared" si="168"/>
        <v>0</v>
      </c>
      <c r="AL1085" s="181">
        <f t="shared" si="169"/>
        <v>0</v>
      </c>
      <c r="AM1085">
        <f t="shared" si="170"/>
        <v>0</v>
      </c>
      <c r="AN1085">
        <f t="shared" si="171"/>
        <v>0</v>
      </c>
      <c r="AO1085">
        <f t="shared" si="172"/>
        <v>0</v>
      </c>
      <c r="AP1085" s="181">
        <f t="shared" si="173"/>
        <v>0</v>
      </c>
      <c r="AQ1085">
        <f t="shared" si="174"/>
        <v>0</v>
      </c>
      <c r="AR1085">
        <f t="shared" si="175"/>
        <v>0</v>
      </c>
      <c r="AS1085">
        <f t="shared" si="176"/>
        <v>0</v>
      </c>
      <c r="AT1085" s="181">
        <f t="shared" si="177"/>
        <v>0</v>
      </c>
      <c r="AU1085">
        <f t="shared" si="178"/>
        <v>0</v>
      </c>
      <c r="AV1085">
        <f t="shared" si="179"/>
        <v>0</v>
      </c>
      <c r="AW1085">
        <f t="shared" si="180"/>
        <v>0</v>
      </c>
    </row>
    <row r="1086" spans="1:49" ht="15">
      <c r="A1086" s="65"/>
      <c r="B1086" s="14"/>
      <c r="C1086" s="18" t="s">
        <v>142</v>
      </c>
      <c r="D1086" s="272" t="str">
        <f t="shared" si="164"/>
        <v/>
      </c>
      <c r="E1086" s="273"/>
      <c r="F1086" s="273"/>
      <c r="G1086" s="273"/>
      <c r="H1086" s="273"/>
      <c r="I1086" s="273"/>
      <c r="J1086" s="273"/>
      <c r="K1086" s="273"/>
      <c r="L1086" s="273"/>
      <c r="M1086" s="273"/>
      <c r="N1086" s="273"/>
      <c r="O1086" s="273"/>
      <c r="P1086" s="273"/>
      <c r="Q1086" s="273"/>
      <c r="R1086" s="273"/>
      <c r="S1086" s="274"/>
      <c r="T1086" s="160"/>
      <c r="U1086" s="160"/>
      <c r="V1086" s="160"/>
      <c r="W1086" s="160"/>
      <c r="X1086" s="160"/>
      <c r="Y1086" s="160"/>
      <c r="Z1086" s="160"/>
      <c r="AA1086" s="160"/>
      <c r="AB1086" s="160"/>
      <c r="AC1086" s="160"/>
      <c r="AD1086" s="160"/>
      <c r="AH1086" s="181">
        <f t="shared" si="165"/>
        <v>0</v>
      </c>
      <c r="AI1086">
        <f t="shared" si="166"/>
        <v>0</v>
      </c>
      <c r="AJ1086">
        <f t="shared" si="167"/>
        <v>0</v>
      </c>
      <c r="AK1086">
        <f t="shared" si="168"/>
        <v>0</v>
      </c>
      <c r="AL1086" s="181">
        <f t="shared" si="169"/>
        <v>0</v>
      </c>
      <c r="AM1086">
        <f t="shared" si="170"/>
        <v>0</v>
      </c>
      <c r="AN1086">
        <f t="shared" si="171"/>
        <v>0</v>
      </c>
      <c r="AO1086">
        <f t="shared" si="172"/>
        <v>0</v>
      </c>
      <c r="AP1086" s="181">
        <f t="shared" si="173"/>
        <v>0</v>
      </c>
      <c r="AQ1086">
        <f t="shared" si="174"/>
        <v>0</v>
      </c>
      <c r="AR1086">
        <f t="shared" si="175"/>
        <v>0</v>
      </c>
      <c r="AS1086">
        <f t="shared" si="176"/>
        <v>0</v>
      </c>
      <c r="AT1086" s="181">
        <f t="shared" si="177"/>
        <v>0</v>
      </c>
      <c r="AU1086">
        <f t="shared" si="178"/>
        <v>0</v>
      </c>
      <c r="AV1086">
        <f t="shared" si="179"/>
        <v>0</v>
      </c>
      <c r="AW1086">
        <f t="shared" si="180"/>
        <v>0</v>
      </c>
    </row>
    <row r="1087" spans="1:49" ht="15">
      <c r="A1087" s="65"/>
      <c r="B1087" s="14"/>
      <c r="C1087" s="18" t="s">
        <v>143</v>
      </c>
      <c r="D1087" s="272" t="str">
        <f t="shared" si="164"/>
        <v/>
      </c>
      <c r="E1087" s="273"/>
      <c r="F1087" s="273"/>
      <c r="G1087" s="273"/>
      <c r="H1087" s="273"/>
      <c r="I1087" s="273"/>
      <c r="J1087" s="273"/>
      <c r="K1087" s="273"/>
      <c r="L1087" s="273"/>
      <c r="M1087" s="273"/>
      <c r="N1087" s="273"/>
      <c r="O1087" s="273"/>
      <c r="P1087" s="273"/>
      <c r="Q1087" s="273"/>
      <c r="R1087" s="273"/>
      <c r="S1087" s="274"/>
      <c r="T1087" s="160"/>
      <c r="U1087" s="160"/>
      <c r="V1087" s="160"/>
      <c r="W1087" s="160"/>
      <c r="X1087" s="160"/>
      <c r="Y1087" s="160"/>
      <c r="Z1087" s="160"/>
      <c r="AA1087" s="160"/>
      <c r="AB1087" s="160"/>
      <c r="AC1087" s="160"/>
      <c r="AD1087" s="160"/>
      <c r="AH1087" s="181">
        <f t="shared" si="165"/>
        <v>0</v>
      </c>
      <c r="AI1087">
        <f t="shared" si="166"/>
        <v>0</v>
      </c>
      <c r="AJ1087">
        <f t="shared" si="167"/>
        <v>0</v>
      </c>
      <c r="AK1087">
        <f t="shared" si="168"/>
        <v>0</v>
      </c>
      <c r="AL1087" s="181">
        <f t="shared" si="169"/>
        <v>0</v>
      </c>
      <c r="AM1087">
        <f t="shared" si="170"/>
        <v>0</v>
      </c>
      <c r="AN1087">
        <f t="shared" si="171"/>
        <v>0</v>
      </c>
      <c r="AO1087">
        <f t="shared" si="172"/>
        <v>0</v>
      </c>
      <c r="AP1087" s="181">
        <f t="shared" si="173"/>
        <v>0</v>
      </c>
      <c r="AQ1087">
        <f t="shared" si="174"/>
        <v>0</v>
      </c>
      <c r="AR1087">
        <f t="shared" si="175"/>
        <v>0</v>
      </c>
      <c r="AS1087">
        <f t="shared" si="176"/>
        <v>0</v>
      </c>
      <c r="AT1087" s="181">
        <f t="shared" si="177"/>
        <v>0</v>
      </c>
      <c r="AU1087">
        <f t="shared" si="178"/>
        <v>0</v>
      </c>
      <c r="AV1087">
        <f t="shared" si="179"/>
        <v>0</v>
      </c>
      <c r="AW1087">
        <f t="shared" si="180"/>
        <v>0</v>
      </c>
    </row>
    <row r="1088" spans="1:49" ht="15">
      <c r="A1088" s="65"/>
      <c r="B1088" s="14"/>
      <c r="C1088" s="18" t="s">
        <v>144</v>
      </c>
      <c r="D1088" s="272" t="str">
        <f t="shared" si="164"/>
        <v/>
      </c>
      <c r="E1088" s="273"/>
      <c r="F1088" s="273"/>
      <c r="G1088" s="273"/>
      <c r="H1088" s="273"/>
      <c r="I1088" s="273"/>
      <c r="J1088" s="273"/>
      <c r="K1088" s="273"/>
      <c r="L1088" s="273"/>
      <c r="M1088" s="273"/>
      <c r="N1088" s="273"/>
      <c r="O1088" s="273"/>
      <c r="P1088" s="273"/>
      <c r="Q1088" s="273"/>
      <c r="R1088" s="273"/>
      <c r="S1088" s="274"/>
      <c r="T1088" s="160"/>
      <c r="U1088" s="160"/>
      <c r="V1088" s="160"/>
      <c r="W1088" s="160"/>
      <c r="X1088" s="160"/>
      <c r="Y1088" s="160"/>
      <c r="Z1088" s="160"/>
      <c r="AA1088" s="160"/>
      <c r="AB1088" s="160"/>
      <c r="AC1088" s="160"/>
      <c r="AD1088" s="160"/>
      <c r="AH1088" s="181">
        <f t="shared" si="165"/>
        <v>0</v>
      </c>
      <c r="AI1088">
        <f t="shared" si="166"/>
        <v>0</v>
      </c>
      <c r="AJ1088">
        <f t="shared" si="167"/>
        <v>0</v>
      </c>
      <c r="AK1088">
        <f t="shared" si="168"/>
        <v>0</v>
      </c>
      <c r="AL1088" s="181">
        <f t="shared" si="169"/>
        <v>0</v>
      </c>
      <c r="AM1088">
        <f t="shared" si="170"/>
        <v>0</v>
      </c>
      <c r="AN1088">
        <f t="shared" si="171"/>
        <v>0</v>
      </c>
      <c r="AO1088">
        <f t="shared" si="172"/>
        <v>0</v>
      </c>
      <c r="AP1088" s="181">
        <f t="shared" si="173"/>
        <v>0</v>
      </c>
      <c r="AQ1088">
        <f t="shared" si="174"/>
        <v>0</v>
      </c>
      <c r="AR1088">
        <f t="shared" si="175"/>
        <v>0</v>
      </c>
      <c r="AS1088">
        <f t="shared" si="176"/>
        <v>0</v>
      </c>
      <c r="AT1088" s="181">
        <f t="shared" si="177"/>
        <v>0</v>
      </c>
      <c r="AU1088">
        <f t="shared" si="178"/>
        <v>0</v>
      </c>
      <c r="AV1088">
        <f t="shared" si="179"/>
        <v>0</v>
      </c>
      <c r="AW1088">
        <f t="shared" si="180"/>
        <v>0</v>
      </c>
    </row>
    <row r="1089" spans="1:49" ht="15">
      <c r="A1089" s="65"/>
      <c r="B1089" s="14"/>
      <c r="C1089" s="18" t="s">
        <v>145</v>
      </c>
      <c r="D1089" s="272" t="str">
        <f t="shared" si="164"/>
        <v/>
      </c>
      <c r="E1089" s="273"/>
      <c r="F1089" s="273"/>
      <c r="G1089" s="273"/>
      <c r="H1089" s="273"/>
      <c r="I1089" s="273"/>
      <c r="J1089" s="273"/>
      <c r="K1089" s="273"/>
      <c r="L1089" s="273"/>
      <c r="M1089" s="273"/>
      <c r="N1089" s="273"/>
      <c r="O1089" s="273"/>
      <c r="P1089" s="273"/>
      <c r="Q1089" s="273"/>
      <c r="R1089" s="273"/>
      <c r="S1089" s="274"/>
      <c r="T1089" s="160"/>
      <c r="U1089" s="160"/>
      <c r="V1089" s="160"/>
      <c r="W1089" s="160"/>
      <c r="X1089" s="160"/>
      <c r="Y1089" s="160"/>
      <c r="Z1089" s="160"/>
      <c r="AA1089" s="160"/>
      <c r="AB1089" s="160"/>
      <c r="AC1089" s="160"/>
      <c r="AD1089" s="160"/>
      <c r="AH1089" s="181">
        <f t="shared" si="165"/>
        <v>0</v>
      </c>
      <c r="AI1089">
        <f t="shared" si="166"/>
        <v>0</v>
      </c>
      <c r="AJ1089">
        <f t="shared" si="167"/>
        <v>0</v>
      </c>
      <c r="AK1089">
        <f t="shared" si="168"/>
        <v>0</v>
      </c>
      <c r="AL1089" s="181">
        <f t="shared" si="169"/>
        <v>0</v>
      </c>
      <c r="AM1089">
        <f t="shared" si="170"/>
        <v>0</v>
      </c>
      <c r="AN1089">
        <f t="shared" si="171"/>
        <v>0</v>
      </c>
      <c r="AO1089">
        <f t="shared" si="172"/>
        <v>0</v>
      </c>
      <c r="AP1089" s="181">
        <f t="shared" si="173"/>
        <v>0</v>
      </c>
      <c r="AQ1089">
        <f t="shared" si="174"/>
        <v>0</v>
      </c>
      <c r="AR1089">
        <f t="shared" si="175"/>
        <v>0</v>
      </c>
      <c r="AS1089">
        <f t="shared" si="176"/>
        <v>0</v>
      </c>
      <c r="AT1089" s="181">
        <f t="shared" si="177"/>
        <v>0</v>
      </c>
      <c r="AU1089">
        <f t="shared" si="178"/>
        <v>0</v>
      </c>
      <c r="AV1089">
        <f t="shared" si="179"/>
        <v>0</v>
      </c>
      <c r="AW1089">
        <f t="shared" si="180"/>
        <v>0</v>
      </c>
    </row>
    <row r="1090" spans="1:49" ht="15">
      <c r="A1090" s="65"/>
      <c r="B1090" s="14"/>
      <c r="C1090" s="18" t="s">
        <v>146</v>
      </c>
      <c r="D1090" s="272" t="str">
        <f t="shared" si="164"/>
        <v/>
      </c>
      <c r="E1090" s="273"/>
      <c r="F1090" s="273"/>
      <c r="G1090" s="273"/>
      <c r="H1090" s="273"/>
      <c r="I1090" s="273"/>
      <c r="J1090" s="273"/>
      <c r="K1090" s="273"/>
      <c r="L1090" s="273"/>
      <c r="M1090" s="273"/>
      <c r="N1090" s="273"/>
      <c r="O1090" s="273"/>
      <c r="P1090" s="273"/>
      <c r="Q1090" s="273"/>
      <c r="R1090" s="273"/>
      <c r="S1090" s="274"/>
      <c r="T1090" s="160"/>
      <c r="U1090" s="160"/>
      <c r="V1090" s="160"/>
      <c r="W1090" s="160"/>
      <c r="X1090" s="160"/>
      <c r="Y1090" s="160"/>
      <c r="Z1090" s="160"/>
      <c r="AA1090" s="160"/>
      <c r="AB1090" s="160"/>
      <c r="AC1090" s="160"/>
      <c r="AD1090" s="160"/>
      <c r="AH1090" s="181">
        <f t="shared" si="165"/>
        <v>0</v>
      </c>
      <c r="AI1090">
        <f t="shared" si="166"/>
        <v>0</v>
      </c>
      <c r="AJ1090">
        <f t="shared" si="167"/>
        <v>0</v>
      </c>
      <c r="AK1090">
        <f t="shared" si="168"/>
        <v>0</v>
      </c>
      <c r="AL1090" s="181">
        <f t="shared" si="169"/>
        <v>0</v>
      </c>
      <c r="AM1090">
        <f t="shared" si="170"/>
        <v>0</v>
      </c>
      <c r="AN1090">
        <f t="shared" si="171"/>
        <v>0</v>
      </c>
      <c r="AO1090">
        <f t="shared" si="172"/>
        <v>0</v>
      </c>
      <c r="AP1090" s="181">
        <f t="shared" si="173"/>
        <v>0</v>
      </c>
      <c r="AQ1090">
        <f t="shared" si="174"/>
        <v>0</v>
      </c>
      <c r="AR1090">
        <f t="shared" si="175"/>
        <v>0</v>
      </c>
      <c r="AS1090">
        <f t="shared" si="176"/>
        <v>0</v>
      </c>
      <c r="AT1090" s="181">
        <f t="shared" si="177"/>
        <v>0</v>
      </c>
      <c r="AU1090">
        <f t="shared" si="178"/>
        <v>0</v>
      </c>
      <c r="AV1090">
        <f t="shared" si="179"/>
        <v>0</v>
      </c>
      <c r="AW1090">
        <f t="shared" si="180"/>
        <v>0</v>
      </c>
    </row>
    <row r="1091" spans="1:49" ht="15">
      <c r="A1091" s="65"/>
      <c r="B1091" s="14"/>
      <c r="C1091" s="18" t="s">
        <v>147</v>
      </c>
      <c r="D1091" s="272" t="str">
        <f t="shared" ref="D1091:D1114" si="181">IF($D128="","",$D128)</f>
        <v/>
      </c>
      <c r="E1091" s="273"/>
      <c r="F1091" s="273"/>
      <c r="G1091" s="273"/>
      <c r="H1091" s="273"/>
      <c r="I1091" s="273"/>
      <c r="J1091" s="273"/>
      <c r="K1091" s="273"/>
      <c r="L1091" s="273"/>
      <c r="M1091" s="273"/>
      <c r="N1091" s="273"/>
      <c r="O1091" s="273"/>
      <c r="P1091" s="273"/>
      <c r="Q1091" s="273"/>
      <c r="R1091" s="273"/>
      <c r="S1091" s="274"/>
      <c r="T1091" s="160"/>
      <c r="U1091" s="160"/>
      <c r="V1091" s="160"/>
      <c r="W1091" s="160"/>
      <c r="X1091" s="160"/>
      <c r="Y1091" s="160"/>
      <c r="Z1091" s="160"/>
      <c r="AA1091" s="160"/>
      <c r="AB1091" s="160"/>
      <c r="AC1091" s="160"/>
      <c r="AD1091" s="160"/>
      <c r="AH1091" s="181">
        <f t="shared" si="165"/>
        <v>0</v>
      </c>
      <c r="AI1091">
        <f t="shared" si="166"/>
        <v>0</v>
      </c>
      <c r="AJ1091">
        <f t="shared" si="167"/>
        <v>0</v>
      </c>
      <c r="AK1091">
        <f t="shared" si="168"/>
        <v>0</v>
      </c>
      <c r="AL1091" s="181">
        <f t="shared" si="169"/>
        <v>0</v>
      </c>
      <c r="AM1091">
        <f t="shared" si="170"/>
        <v>0</v>
      </c>
      <c r="AN1091">
        <f t="shared" si="171"/>
        <v>0</v>
      </c>
      <c r="AO1091">
        <f t="shared" si="172"/>
        <v>0</v>
      </c>
      <c r="AP1091" s="181">
        <f t="shared" si="173"/>
        <v>0</v>
      </c>
      <c r="AQ1091">
        <f t="shared" si="174"/>
        <v>0</v>
      </c>
      <c r="AR1091">
        <f t="shared" si="175"/>
        <v>0</v>
      </c>
      <c r="AS1091">
        <f t="shared" si="176"/>
        <v>0</v>
      </c>
      <c r="AT1091" s="181">
        <f t="shared" si="177"/>
        <v>0</v>
      </c>
      <c r="AU1091">
        <f t="shared" si="178"/>
        <v>0</v>
      </c>
      <c r="AV1091">
        <f t="shared" si="179"/>
        <v>0</v>
      </c>
      <c r="AW1091">
        <f t="shared" si="180"/>
        <v>0</v>
      </c>
    </row>
    <row r="1092" spans="1:49" ht="15">
      <c r="A1092" s="65"/>
      <c r="B1092" s="14"/>
      <c r="C1092" s="18" t="s">
        <v>148</v>
      </c>
      <c r="D1092" s="272" t="str">
        <f t="shared" si="181"/>
        <v/>
      </c>
      <c r="E1092" s="273"/>
      <c r="F1092" s="273"/>
      <c r="G1092" s="273"/>
      <c r="H1092" s="273"/>
      <c r="I1092" s="273"/>
      <c r="J1092" s="273"/>
      <c r="K1092" s="273"/>
      <c r="L1092" s="273"/>
      <c r="M1092" s="273"/>
      <c r="N1092" s="273"/>
      <c r="O1092" s="273"/>
      <c r="P1092" s="273"/>
      <c r="Q1092" s="273"/>
      <c r="R1092" s="273"/>
      <c r="S1092" s="274"/>
      <c r="T1092" s="160"/>
      <c r="U1092" s="160"/>
      <c r="V1092" s="160"/>
      <c r="W1092" s="160"/>
      <c r="X1092" s="160"/>
      <c r="Y1092" s="160"/>
      <c r="Z1092" s="160"/>
      <c r="AA1092" s="160"/>
      <c r="AB1092" s="160"/>
      <c r="AC1092" s="160"/>
      <c r="AD1092" s="160"/>
      <c r="AH1092" s="181">
        <f t="shared" si="165"/>
        <v>0</v>
      </c>
      <c r="AI1092">
        <f t="shared" si="166"/>
        <v>0</v>
      </c>
      <c r="AJ1092">
        <f t="shared" si="167"/>
        <v>0</v>
      </c>
      <c r="AK1092">
        <f t="shared" si="168"/>
        <v>0</v>
      </c>
      <c r="AL1092" s="181">
        <f t="shared" si="169"/>
        <v>0</v>
      </c>
      <c r="AM1092">
        <f t="shared" si="170"/>
        <v>0</v>
      </c>
      <c r="AN1092">
        <f t="shared" si="171"/>
        <v>0</v>
      </c>
      <c r="AO1092">
        <f t="shared" si="172"/>
        <v>0</v>
      </c>
      <c r="AP1092" s="181">
        <f t="shared" si="173"/>
        <v>0</v>
      </c>
      <c r="AQ1092">
        <f t="shared" si="174"/>
        <v>0</v>
      </c>
      <c r="AR1092">
        <f t="shared" si="175"/>
        <v>0</v>
      </c>
      <c r="AS1092">
        <f t="shared" si="176"/>
        <v>0</v>
      </c>
      <c r="AT1092" s="181">
        <f t="shared" si="177"/>
        <v>0</v>
      </c>
      <c r="AU1092">
        <f t="shared" si="178"/>
        <v>0</v>
      </c>
      <c r="AV1092">
        <f t="shared" si="179"/>
        <v>0</v>
      </c>
      <c r="AW1092">
        <f t="shared" si="180"/>
        <v>0</v>
      </c>
    </row>
    <row r="1093" spans="1:49" ht="15">
      <c r="A1093" s="65"/>
      <c r="B1093" s="14"/>
      <c r="C1093" s="18" t="s">
        <v>149</v>
      </c>
      <c r="D1093" s="272" t="str">
        <f t="shared" si="181"/>
        <v/>
      </c>
      <c r="E1093" s="273"/>
      <c r="F1093" s="273"/>
      <c r="G1093" s="273"/>
      <c r="H1093" s="273"/>
      <c r="I1093" s="273"/>
      <c r="J1093" s="273"/>
      <c r="K1093" s="273"/>
      <c r="L1093" s="273"/>
      <c r="M1093" s="273"/>
      <c r="N1093" s="273"/>
      <c r="O1093" s="273"/>
      <c r="P1093" s="273"/>
      <c r="Q1093" s="273"/>
      <c r="R1093" s="273"/>
      <c r="S1093" s="274"/>
      <c r="T1093" s="160"/>
      <c r="U1093" s="160"/>
      <c r="V1093" s="160"/>
      <c r="W1093" s="160"/>
      <c r="X1093" s="160"/>
      <c r="Y1093" s="160"/>
      <c r="Z1093" s="160"/>
      <c r="AA1093" s="160"/>
      <c r="AB1093" s="160"/>
      <c r="AC1093" s="160"/>
      <c r="AD1093" s="160"/>
      <c r="AH1093" s="181">
        <f t="shared" si="165"/>
        <v>0</v>
      </c>
      <c r="AI1093">
        <f t="shared" si="166"/>
        <v>0</v>
      </c>
      <c r="AJ1093">
        <f t="shared" si="167"/>
        <v>0</v>
      </c>
      <c r="AK1093">
        <f t="shared" si="168"/>
        <v>0</v>
      </c>
      <c r="AL1093" s="181">
        <f t="shared" si="169"/>
        <v>0</v>
      </c>
      <c r="AM1093">
        <f t="shared" si="170"/>
        <v>0</v>
      </c>
      <c r="AN1093">
        <f t="shared" si="171"/>
        <v>0</v>
      </c>
      <c r="AO1093">
        <f t="shared" si="172"/>
        <v>0</v>
      </c>
      <c r="AP1093" s="181">
        <f t="shared" si="173"/>
        <v>0</v>
      </c>
      <c r="AQ1093">
        <f t="shared" si="174"/>
        <v>0</v>
      </c>
      <c r="AR1093">
        <f t="shared" si="175"/>
        <v>0</v>
      </c>
      <c r="AS1093">
        <f t="shared" si="176"/>
        <v>0</v>
      </c>
      <c r="AT1093" s="181">
        <f t="shared" si="177"/>
        <v>0</v>
      </c>
      <c r="AU1093">
        <f t="shared" si="178"/>
        <v>0</v>
      </c>
      <c r="AV1093">
        <f t="shared" si="179"/>
        <v>0</v>
      </c>
      <c r="AW1093">
        <f t="shared" si="180"/>
        <v>0</v>
      </c>
    </row>
    <row r="1094" spans="1:49" ht="15">
      <c r="A1094" s="65"/>
      <c r="B1094" s="14"/>
      <c r="C1094" s="17" t="s">
        <v>150</v>
      </c>
      <c r="D1094" s="272" t="str">
        <f t="shared" si="181"/>
        <v/>
      </c>
      <c r="E1094" s="273"/>
      <c r="F1094" s="273"/>
      <c r="G1094" s="273"/>
      <c r="H1094" s="273"/>
      <c r="I1094" s="273"/>
      <c r="J1094" s="273"/>
      <c r="K1094" s="273"/>
      <c r="L1094" s="273"/>
      <c r="M1094" s="273"/>
      <c r="N1094" s="273"/>
      <c r="O1094" s="273"/>
      <c r="P1094" s="273"/>
      <c r="Q1094" s="273"/>
      <c r="R1094" s="273"/>
      <c r="S1094" s="274"/>
      <c r="T1094" s="160"/>
      <c r="U1094" s="160"/>
      <c r="V1094" s="160"/>
      <c r="W1094" s="160"/>
      <c r="X1094" s="160"/>
      <c r="Y1094" s="160"/>
      <c r="Z1094" s="160"/>
      <c r="AA1094" s="160"/>
      <c r="AB1094" s="160"/>
      <c r="AC1094" s="160"/>
      <c r="AD1094" s="160"/>
      <c r="AH1094" s="181">
        <f t="shared" si="165"/>
        <v>0</v>
      </c>
      <c r="AI1094">
        <f t="shared" si="166"/>
        <v>0</v>
      </c>
      <c r="AJ1094">
        <f t="shared" si="167"/>
        <v>0</v>
      </c>
      <c r="AK1094">
        <f t="shared" si="168"/>
        <v>0</v>
      </c>
      <c r="AL1094" s="181">
        <f t="shared" si="169"/>
        <v>0</v>
      </c>
      <c r="AM1094">
        <f t="shared" si="170"/>
        <v>0</v>
      </c>
      <c r="AN1094">
        <f t="shared" si="171"/>
        <v>0</v>
      </c>
      <c r="AO1094">
        <f t="shared" si="172"/>
        <v>0</v>
      </c>
      <c r="AP1094" s="181">
        <f t="shared" si="173"/>
        <v>0</v>
      </c>
      <c r="AQ1094">
        <f t="shared" si="174"/>
        <v>0</v>
      </c>
      <c r="AR1094">
        <f t="shared" si="175"/>
        <v>0</v>
      </c>
      <c r="AS1094">
        <f t="shared" si="176"/>
        <v>0</v>
      </c>
      <c r="AT1094" s="181">
        <f t="shared" si="177"/>
        <v>0</v>
      </c>
      <c r="AU1094">
        <f t="shared" si="178"/>
        <v>0</v>
      </c>
      <c r="AV1094">
        <f t="shared" si="179"/>
        <v>0</v>
      </c>
      <c r="AW1094">
        <f t="shared" si="180"/>
        <v>0</v>
      </c>
    </row>
    <row r="1095" spans="1:49" ht="15">
      <c r="A1095" s="65"/>
      <c r="B1095" s="14"/>
      <c r="C1095" s="17" t="s">
        <v>151</v>
      </c>
      <c r="D1095" s="272" t="str">
        <f t="shared" si="181"/>
        <v/>
      </c>
      <c r="E1095" s="273"/>
      <c r="F1095" s="273"/>
      <c r="G1095" s="273"/>
      <c r="H1095" s="273"/>
      <c r="I1095" s="273"/>
      <c r="J1095" s="273"/>
      <c r="K1095" s="273"/>
      <c r="L1095" s="273"/>
      <c r="M1095" s="273"/>
      <c r="N1095" s="273"/>
      <c r="O1095" s="273"/>
      <c r="P1095" s="273"/>
      <c r="Q1095" s="273"/>
      <c r="R1095" s="273"/>
      <c r="S1095" s="274"/>
      <c r="T1095" s="160"/>
      <c r="U1095" s="160"/>
      <c r="V1095" s="160"/>
      <c r="W1095" s="160"/>
      <c r="X1095" s="160"/>
      <c r="Y1095" s="160"/>
      <c r="Z1095" s="160"/>
      <c r="AA1095" s="160"/>
      <c r="AB1095" s="160"/>
      <c r="AC1095" s="160"/>
      <c r="AD1095" s="160"/>
      <c r="AH1095" s="181">
        <f t="shared" si="165"/>
        <v>0</v>
      </c>
      <c r="AI1095">
        <f t="shared" si="166"/>
        <v>0</v>
      </c>
      <c r="AJ1095">
        <f t="shared" si="167"/>
        <v>0</v>
      </c>
      <c r="AK1095">
        <f t="shared" si="168"/>
        <v>0</v>
      </c>
      <c r="AL1095" s="181">
        <f t="shared" si="169"/>
        <v>0</v>
      </c>
      <c r="AM1095">
        <f t="shared" si="170"/>
        <v>0</v>
      </c>
      <c r="AN1095">
        <f t="shared" si="171"/>
        <v>0</v>
      </c>
      <c r="AO1095">
        <f t="shared" si="172"/>
        <v>0</v>
      </c>
      <c r="AP1095" s="181">
        <f t="shared" si="173"/>
        <v>0</v>
      </c>
      <c r="AQ1095">
        <f t="shared" si="174"/>
        <v>0</v>
      </c>
      <c r="AR1095">
        <f t="shared" si="175"/>
        <v>0</v>
      </c>
      <c r="AS1095">
        <f t="shared" si="176"/>
        <v>0</v>
      </c>
      <c r="AT1095" s="181">
        <f t="shared" si="177"/>
        <v>0</v>
      </c>
      <c r="AU1095">
        <f t="shared" si="178"/>
        <v>0</v>
      </c>
      <c r="AV1095">
        <f t="shared" si="179"/>
        <v>0</v>
      </c>
      <c r="AW1095">
        <f t="shared" si="180"/>
        <v>0</v>
      </c>
    </row>
    <row r="1096" spans="1:49" ht="15">
      <c r="A1096" s="65"/>
      <c r="B1096" s="14"/>
      <c r="C1096" s="17" t="s">
        <v>152</v>
      </c>
      <c r="D1096" s="272" t="str">
        <f t="shared" si="181"/>
        <v/>
      </c>
      <c r="E1096" s="273"/>
      <c r="F1096" s="273"/>
      <c r="G1096" s="273"/>
      <c r="H1096" s="273"/>
      <c r="I1096" s="273"/>
      <c r="J1096" s="273"/>
      <c r="K1096" s="273"/>
      <c r="L1096" s="273"/>
      <c r="M1096" s="273"/>
      <c r="N1096" s="273"/>
      <c r="O1096" s="273"/>
      <c r="P1096" s="273"/>
      <c r="Q1096" s="273"/>
      <c r="R1096" s="273"/>
      <c r="S1096" s="274"/>
      <c r="T1096" s="160"/>
      <c r="U1096" s="160"/>
      <c r="V1096" s="160"/>
      <c r="W1096" s="160"/>
      <c r="X1096" s="160"/>
      <c r="Y1096" s="160"/>
      <c r="Z1096" s="160"/>
      <c r="AA1096" s="160"/>
      <c r="AB1096" s="160"/>
      <c r="AC1096" s="160"/>
      <c r="AD1096" s="160"/>
      <c r="AH1096" s="181">
        <f t="shared" si="165"/>
        <v>0</v>
      </c>
      <c r="AI1096">
        <f t="shared" si="166"/>
        <v>0</v>
      </c>
      <c r="AJ1096">
        <f t="shared" si="167"/>
        <v>0</v>
      </c>
      <c r="AK1096">
        <f t="shared" si="168"/>
        <v>0</v>
      </c>
      <c r="AL1096" s="181">
        <f t="shared" si="169"/>
        <v>0</v>
      </c>
      <c r="AM1096">
        <f t="shared" si="170"/>
        <v>0</v>
      </c>
      <c r="AN1096">
        <f t="shared" si="171"/>
        <v>0</v>
      </c>
      <c r="AO1096">
        <f t="shared" si="172"/>
        <v>0</v>
      </c>
      <c r="AP1096" s="181">
        <f t="shared" si="173"/>
        <v>0</v>
      </c>
      <c r="AQ1096">
        <f t="shared" si="174"/>
        <v>0</v>
      </c>
      <c r="AR1096">
        <f t="shared" si="175"/>
        <v>0</v>
      </c>
      <c r="AS1096">
        <f t="shared" si="176"/>
        <v>0</v>
      </c>
      <c r="AT1096" s="181">
        <f t="shared" si="177"/>
        <v>0</v>
      </c>
      <c r="AU1096">
        <f t="shared" si="178"/>
        <v>0</v>
      </c>
      <c r="AV1096">
        <f t="shared" si="179"/>
        <v>0</v>
      </c>
      <c r="AW1096">
        <f t="shared" si="180"/>
        <v>0</v>
      </c>
    </row>
    <row r="1097" spans="1:49" ht="15">
      <c r="A1097" s="65"/>
      <c r="B1097" s="14"/>
      <c r="C1097" s="17" t="s">
        <v>153</v>
      </c>
      <c r="D1097" s="272" t="str">
        <f t="shared" si="181"/>
        <v/>
      </c>
      <c r="E1097" s="273"/>
      <c r="F1097" s="273"/>
      <c r="G1097" s="273"/>
      <c r="H1097" s="273"/>
      <c r="I1097" s="273"/>
      <c r="J1097" s="273"/>
      <c r="K1097" s="273"/>
      <c r="L1097" s="273"/>
      <c r="M1097" s="273"/>
      <c r="N1097" s="273"/>
      <c r="O1097" s="273"/>
      <c r="P1097" s="273"/>
      <c r="Q1097" s="273"/>
      <c r="R1097" s="273"/>
      <c r="S1097" s="274"/>
      <c r="T1097" s="160"/>
      <c r="U1097" s="160"/>
      <c r="V1097" s="160"/>
      <c r="W1097" s="160"/>
      <c r="X1097" s="160"/>
      <c r="Y1097" s="160"/>
      <c r="Z1097" s="160"/>
      <c r="AA1097" s="160"/>
      <c r="AB1097" s="160"/>
      <c r="AC1097" s="160"/>
      <c r="AD1097" s="160"/>
      <c r="AH1097" s="181">
        <f t="shared" si="165"/>
        <v>0</v>
      </c>
      <c r="AI1097">
        <f t="shared" si="166"/>
        <v>0</v>
      </c>
      <c r="AJ1097">
        <f t="shared" si="167"/>
        <v>0</v>
      </c>
      <c r="AK1097">
        <f t="shared" si="168"/>
        <v>0</v>
      </c>
      <c r="AL1097" s="181">
        <f t="shared" si="169"/>
        <v>0</v>
      </c>
      <c r="AM1097">
        <f t="shared" si="170"/>
        <v>0</v>
      </c>
      <c r="AN1097">
        <f t="shared" si="171"/>
        <v>0</v>
      </c>
      <c r="AO1097">
        <f t="shared" si="172"/>
        <v>0</v>
      </c>
      <c r="AP1097" s="181">
        <f t="shared" si="173"/>
        <v>0</v>
      </c>
      <c r="AQ1097">
        <f t="shared" si="174"/>
        <v>0</v>
      </c>
      <c r="AR1097">
        <f t="shared" si="175"/>
        <v>0</v>
      </c>
      <c r="AS1097">
        <f t="shared" si="176"/>
        <v>0</v>
      </c>
      <c r="AT1097" s="181">
        <f t="shared" si="177"/>
        <v>0</v>
      </c>
      <c r="AU1097">
        <f t="shared" si="178"/>
        <v>0</v>
      </c>
      <c r="AV1097">
        <f t="shared" si="179"/>
        <v>0</v>
      </c>
      <c r="AW1097">
        <f t="shared" si="180"/>
        <v>0</v>
      </c>
    </row>
    <row r="1098" spans="1:49" ht="15">
      <c r="A1098" s="65"/>
      <c r="B1098" s="14"/>
      <c r="C1098" s="17" t="s">
        <v>154</v>
      </c>
      <c r="D1098" s="272" t="str">
        <f t="shared" si="181"/>
        <v/>
      </c>
      <c r="E1098" s="273"/>
      <c r="F1098" s="273"/>
      <c r="G1098" s="273"/>
      <c r="H1098" s="273"/>
      <c r="I1098" s="273"/>
      <c r="J1098" s="273"/>
      <c r="K1098" s="273"/>
      <c r="L1098" s="273"/>
      <c r="M1098" s="273"/>
      <c r="N1098" s="273"/>
      <c r="O1098" s="273"/>
      <c r="P1098" s="273"/>
      <c r="Q1098" s="273"/>
      <c r="R1098" s="273"/>
      <c r="S1098" s="274"/>
      <c r="T1098" s="160"/>
      <c r="U1098" s="160"/>
      <c r="V1098" s="160"/>
      <c r="W1098" s="160"/>
      <c r="X1098" s="160"/>
      <c r="Y1098" s="160"/>
      <c r="Z1098" s="160"/>
      <c r="AA1098" s="160"/>
      <c r="AB1098" s="160"/>
      <c r="AC1098" s="160"/>
      <c r="AD1098" s="160"/>
      <c r="AH1098" s="181">
        <f t="shared" si="165"/>
        <v>0</v>
      </c>
      <c r="AI1098">
        <f t="shared" si="166"/>
        <v>0</v>
      </c>
      <c r="AJ1098">
        <f t="shared" si="167"/>
        <v>0</v>
      </c>
      <c r="AK1098">
        <f t="shared" si="168"/>
        <v>0</v>
      </c>
      <c r="AL1098" s="181">
        <f t="shared" si="169"/>
        <v>0</v>
      </c>
      <c r="AM1098">
        <f t="shared" si="170"/>
        <v>0</v>
      </c>
      <c r="AN1098">
        <f t="shared" si="171"/>
        <v>0</v>
      </c>
      <c r="AO1098">
        <f t="shared" si="172"/>
        <v>0</v>
      </c>
      <c r="AP1098" s="181">
        <f t="shared" si="173"/>
        <v>0</v>
      </c>
      <c r="AQ1098">
        <f t="shared" si="174"/>
        <v>0</v>
      </c>
      <c r="AR1098">
        <f t="shared" si="175"/>
        <v>0</v>
      </c>
      <c r="AS1098">
        <f t="shared" si="176"/>
        <v>0</v>
      </c>
      <c r="AT1098" s="181">
        <f t="shared" si="177"/>
        <v>0</v>
      </c>
      <c r="AU1098">
        <f t="shared" si="178"/>
        <v>0</v>
      </c>
      <c r="AV1098">
        <f t="shared" si="179"/>
        <v>0</v>
      </c>
      <c r="AW1098">
        <f t="shared" si="180"/>
        <v>0</v>
      </c>
    </row>
    <row r="1099" spans="1:49" ht="15">
      <c r="A1099" s="65"/>
      <c r="B1099" s="14"/>
      <c r="C1099" s="17" t="s">
        <v>155</v>
      </c>
      <c r="D1099" s="272" t="str">
        <f t="shared" si="181"/>
        <v/>
      </c>
      <c r="E1099" s="273"/>
      <c r="F1099" s="273"/>
      <c r="G1099" s="273"/>
      <c r="H1099" s="273"/>
      <c r="I1099" s="273"/>
      <c r="J1099" s="273"/>
      <c r="K1099" s="273"/>
      <c r="L1099" s="273"/>
      <c r="M1099" s="273"/>
      <c r="N1099" s="273"/>
      <c r="O1099" s="273"/>
      <c r="P1099" s="273"/>
      <c r="Q1099" s="273"/>
      <c r="R1099" s="273"/>
      <c r="S1099" s="274"/>
      <c r="T1099" s="160"/>
      <c r="U1099" s="160"/>
      <c r="V1099" s="160"/>
      <c r="W1099" s="160"/>
      <c r="X1099" s="160"/>
      <c r="Y1099" s="160"/>
      <c r="Z1099" s="160"/>
      <c r="AA1099" s="160"/>
      <c r="AB1099" s="160"/>
      <c r="AC1099" s="160"/>
      <c r="AD1099" s="160"/>
      <c r="AH1099" s="181">
        <f t="shared" si="165"/>
        <v>0</v>
      </c>
      <c r="AI1099">
        <f t="shared" si="166"/>
        <v>0</v>
      </c>
      <c r="AJ1099">
        <f t="shared" si="167"/>
        <v>0</v>
      </c>
      <c r="AK1099">
        <f t="shared" si="168"/>
        <v>0</v>
      </c>
      <c r="AL1099" s="181">
        <f t="shared" si="169"/>
        <v>0</v>
      </c>
      <c r="AM1099">
        <f t="shared" si="170"/>
        <v>0</v>
      </c>
      <c r="AN1099">
        <f t="shared" si="171"/>
        <v>0</v>
      </c>
      <c r="AO1099">
        <f t="shared" si="172"/>
        <v>0</v>
      </c>
      <c r="AP1099" s="181">
        <f t="shared" si="173"/>
        <v>0</v>
      </c>
      <c r="AQ1099">
        <f t="shared" si="174"/>
        <v>0</v>
      </c>
      <c r="AR1099">
        <f t="shared" si="175"/>
        <v>0</v>
      </c>
      <c r="AS1099">
        <f t="shared" si="176"/>
        <v>0</v>
      </c>
      <c r="AT1099" s="181">
        <f t="shared" si="177"/>
        <v>0</v>
      </c>
      <c r="AU1099">
        <f t="shared" si="178"/>
        <v>0</v>
      </c>
      <c r="AV1099">
        <f t="shared" si="179"/>
        <v>0</v>
      </c>
      <c r="AW1099">
        <f t="shared" si="180"/>
        <v>0</v>
      </c>
    </row>
    <row r="1100" spans="1:49" ht="15">
      <c r="A1100" s="65"/>
      <c r="B1100" s="14"/>
      <c r="C1100" s="17" t="s">
        <v>156</v>
      </c>
      <c r="D1100" s="272" t="str">
        <f t="shared" si="181"/>
        <v/>
      </c>
      <c r="E1100" s="273"/>
      <c r="F1100" s="273"/>
      <c r="G1100" s="273"/>
      <c r="H1100" s="273"/>
      <c r="I1100" s="273"/>
      <c r="J1100" s="273"/>
      <c r="K1100" s="273"/>
      <c r="L1100" s="273"/>
      <c r="M1100" s="273"/>
      <c r="N1100" s="273"/>
      <c r="O1100" s="273"/>
      <c r="P1100" s="273"/>
      <c r="Q1100" s="273"/>
      <c r="R1100" s="273"/>
      <c r="S1100" s="274"/>
      <c r="T1100" s="160"/>
      <c r="U1100" s="160"/>
      <c r="V1100" s="160"/>
      <c r="W1100" s="160"/>
      <c r="X1100" s="160"/>
      <c r="Y1100" s="160"/>
      <c r="Z1100" s="160"/>
      <c r="AA1100" s="160"/>
      <c r="AB1100" s="160"/>
      <c r="AC1100" s="160"/>
      <c r="AD1100" s="160"/>
      <c r="AH1100" s="181">
        <f t="shared" si="165"/>
        <v>0</v>
      </c>
      <c r="AI1100">
        <f t="shared" si="166"/>
        <v>0</v>
      </c>
      <c r="AJ1100">
        <f t="shared" si="167"/>
        <v>0</v>
      </c>
      <c r="AK1100">
        <f t="shared" si="168"/>
        <v>0</v>
      </c>
      <c r="AL1100" s="181">
        <f t="shared" si="169"/>
        <v>0</v>
      </c>
      <c r="AM1100">
        <f t="shared" si="170"/>
        <v>0</v>
      </c>
      <c r="AN1100">
        <f t="shared" si="171"/>
        <v>0</v>
      </c>
      <c r="AO1100">
        <f t="shared" si="172"/>
        <v>0</v>
      </c>
      <c r="AP1100" s="181">
        <f t="shared" si="173"/>
        <v>0</v>
      </c>
      <c r="AQ1100">
        <f t="shared" si="174"/>
        <v>0</v>
      </c>
      <c r="AR1100">
        <f t="shared" si="175"/>
        <v>0</v>
      </c>
      <c r="AS1100">
        <f t="shared" si="176"/>
        <v>0</v>
      </c>
      <c r="AT1100" s="181">
        <f t="shared" si="177"/>
        <v>0</v>
      </c>
      <c r="AU1100">
        <f t="shared" si="178"/>
        <v>0</v>
      </c>
      <c r="AV1100">
        <f t="shared" si="179"/>
        <v>0</v>
      </c>
      <c r="AW1100">
        <f t="shared" si="180"/>
        <v>0</v>
      </c>
    </row>
    <row r="1101" spans="1:49" ht="15">
      <c r="A1101" s="65"/>
      <c r="B1101" s="14"/>
      <c r="C1101" s="17" t="s">
        <v>157</v>
      </c>
      <c r="D1101" s="272" t="str">
        <f t="shared" si="181"/>
        <v/>
      </c>
      <c r="E1101" s="273"/>
      <c r="F1101" s="273"/>
      <c r="G1101" s="273"/>
      <c r="H1101" s="273"/>
      <c r="I1101" s="273"/>
      <c r="J1101" s="273"/>
      <c r="K1101" s="273"/>
      <c r="L1101" s="273"/>
      <c r="M1101" s="273"/>
      <c r="N1101" s="273"/>
      <c r="O1101" s="273"/>
      <c r="P1101" s="273"/>
      <c r="Q1101" s="273"/>
      <c r="R1101" s="273"/>
      <c r="S1101" s="274"/>
      <c r="T1101" s="160"/>
      <c r="U1101" s="160"/>
      <c r="V1101" s="160"/>
      <c r="W1101" s="160"/>
      <c r="X1101" s="160"/>
      <c r="Y1101" s="160"/>
      <c r="Z1101" s="160"/>
      <c r="AA1101" s="160"/>
      <c r="AB1101" s="160"/>
      <c r="AC1101" s="160"/>
      <c r="AD1101" s="160"/>
      <c r="AH1101" s="181">
        <f t="shared" si="165"/>
        <v>0</v>
      </c>
      <c r="AI1101">
        <f t="shared" si="166"/>
        <v>0</v>
      </c>
      <c r="AJ1101">
        <f t="shared" si="167"/>
        <v>0</v>
      </c>
      <c r="AK1101">
        <f t="shared" si="168"/>
        <v>0</v>
      </c>
      <c r="AL1101" s="181">
        <f t="shared" si="169"/>
        <v>0</v>
      </c>
      <c r="AM1101">
        <f t="shared" si="170"/>
        <v>0</v>
      </c>
      <c r="AN1101">
        <f t="shared" si="171"/>
        <v>0</v>
      </c>
      <c r="AO1101">
        <f t="shared" si="172"/>
        <v>0</v>
      </c>
      <c r="AP1101" s="181">
        <f t="shared" si="173"/>
        <v>0</v>
      </c>
      <c r="AQ1101">
        <f t="shared" si="174"/>
        <v>0</v>
      </c>
      <c r="AR1101">
        <f t="shared" si="175"/>
        <v>0</v>
      </c>
      <c r="AS1101">
        <f t="shared" si="176"/>
        <v>0</v>
      </c>
      <c r="AT1101" s="181">
        <f t="shared" si="177"/>
        <v>0</v>
      </c>
      <c r="AU1101">
        <f t="shared" si="178"/>
        <v>0</v>
      </c>
      <c r="AV1101">
        <f t="shared" si="179"/>
        <v>0</v>
      </c>
      <c r="AW1101">
        <f t="shared" si="180"/>
        <v>0</v>
      </c>
    </row>
    <row r="1102" spans="1:49" ht="15">
      <c r="A1102" s="65"/>
      <c r="B1102" s="14"/>
      <c r="C1102" s="17" t="s">
        <v>158</v>
      </c>
      <c r="D1102" s="272" t="str">
        <f t="shared" si="181"/>
        <v/>
      </c>
      <c r="E1102" s="273"/>
      <c r="F1102" s="273"/>
      <c r="G1102" s="273"/>
      <c r="H1102" s="273"/>
      <c r="I1102" s="273"/>
      <c r="J1102" s="273"/>
      <c r="K1102" s="273"/>
      <c r="L1102" s="273"/>
      <c r="M1102" s="273"/>
      <c r="N1102" s="273"/>
      <c r="O1102" s="273"/>
      <c r="P1102" s="273"/>
      <c r="Q1102" s="273"/>
      <c r="R1102" s="273"/>
      <c r="S1102" s="274"/>
      <c r="T1102" s="160"/>
      <c r="U1102" s="160"/>
      <c r="V1102" s="160"/>
      <c r="W1102" s="160"/>
      <c r="X1102" s="160"/>
      <c r="Y1102" s="160"/>
      <c r="Z1102" s="160"/>
      <c r="AA1102" s="160"/>
      <c r="AB1102" s="160"/>
      <c r="AC1102" s="160"/>
      <c r="AD1102" s="160"/>
      <c r="AH1102" s="181">
        <f t="shared" si="165"/>
        <v>0</v>
      </c>
      <c r="AI1102">
        <f t="shared" si="166"/>
        <v>0</v>
      </c>
      <c r="AJ1102">
        <f t="shared" si="167"/>
        <v>0</v>
      </c>
      <c r="AK1102">
        <f t="shared" si="168"/>
        <v>0</v>
      </c>
      <c r="AL1102" s="181">
        <f t="shared" si="169"/>
        <v>0</v>
      </c>
      <c r="AM1102">
        <f t="shared" si="170"/>
        <v>0</v>
      </c>
      <c r="AN1102">
        <f t="shared" si="171"/>
        <v>0</v>
      </c>
      <c r="AO1102">
        <f t="shared" si="172"/>
        <v>0</v>
      </c>
      <c r="AP1102" s="181">
        <f t="shared" si="173"/>
        <v>0</v>
      </c>
      <c r="AQ1102">
        <f t="shared" si="174"/>
        <v>0</v>
      </c>
      <c r="AR1102">
        <f t="shared" si="175"/>
        <v>0</v>
      </c>
      <c r="AS1102">
        <f t="shared" si="176"/>
        <v>0</v>
      </c>
      <c r="AT1102" s="181">
        <f t="shared" si="177"/>
        <v>0</v>
      </c>
      <c r="AU1102">
        <f t="shared" si="178"/>
        <v>0</v>
      </c>
      <c r="AV1102">
        <f t="shared" si="179"/>
        <v>0</v>
      </c>
      <c r="AW1102">
        <f t="shared" si="180"/>
        <v>0</v>
      </c>
    </row>
    <row r="1103" spans="1:49" ht="15">
      <c r="A1103" s="65"/>
      <c r="B1103" s="14"/>
      <c r="C1103" s="17" t="s">
        <v>159</v>
      </c>
      <c r="D1103" s="272" t="str">
        <f t="shared" si="181"/>
        <v/>
      </c>
      <c r="E1103" s="273"/>
      <c r="F1103" s="273"/>
      <c r="G1103" s="273"/>
      <c r="H1103" s="273"/>
      <c r="I1103" s="273"/>
      <c r="J1103" s="273"/>
      <c r="K1103" s="273"/>
      <c r="L1103" s="273"/>
      <c r="M1103" s="273"/>
      <c r="N1103" s="273"/>
      <c r="O1103" s="273"/>
      <c r="P1103" s="273"/>
      <c r="Q1103" s="273"/>
      <c r="R1103" s="273"/>
      <c r="S1103" s="274"/>
      <c r="T1103" s="160"/>
      <c r="U1103" s="160"/>
      <c r="V1103" s="160"/>
      <c r="W1103" s="160"/>
      <c r="X1103" s="160"/>
      <c r="Y1103" s="160"/>
      <c r="Z1103" s="160"/>
      <c r="AA1103" s="160"/>
      <c r="AB1103" s="160"/>
      <c r="AC1103" s="160"/>
      <c r="AD1103" s="160"/>
      <c r="AH1103" s="181">
        <f t="shared" si="165"/>
        <v>0</v>
      </c>
      <c r="AI1103">
        <f t="shared" si="166"/>
        <v>0</v>
      </c>
      <c r="AJ1103">
        <f t="shared" si="167"/>
        <v>0</v>
      </c>
      <c r="AK1103">
        <f t="shared" si="168"/>
        <v>0</v>
      </c>
      <c r="AL1103" s="181">
        <f t="shared" si="169"/>
        <v>0</v>
      </c>
      <c r="AM1103">
        <f t="shared" si="170"/>
        <v>0</v>
      </c>
      <c r="AN1103">
        <f t="shared" si="171"/>
        <v>0</v>
      </c>
      <c r="AO1103">
        <f t="shared" si="172"/>
        <v>0</v>
      </c>
      <c r="AP1103" s="181">
        <f t="shared" si="173"/>
        <v>0</v>
      </c>
      <c r="AQ1103">
        <f t="shared" si="174"/>
        <v>0</v>
      </c>
      <c r="AR1103">
        <f t="shared" si="175"/>
        <v>0</v>
      </c>
      <c r="AS1103">
        <f t="shared" si="176"/>
        <v>0</v>
      </c>
      <c r="AT1103" s="181">
        <f t="shared" si="177"/>
        <v>0</v>
      </c>
      <c r="AU1103">
        <f t="shared" si="178"/>
        <v>0</v>
      </c>
      <c r="AV1103">
        <f t="shared" si="179"/>
        <v>0</v>
      </c>
      <c r="AW1103">
        <f t="shared" si="180"/>
        <v>0</v>
      </c>
    </row>
    <row r="1104" spans="1:49" ht="15">
      <c r="A1104" s="65"/>
      <c r="B1104" s="14"/>
      <c r="C1104" s="17" t="s">
        <v>160</v>
      </c>
      <c r="D1104" s="272" t="str">
        <f t="shared" si="181"/>
        <v/>
      </c>
      <c r="E1104" s="273"/>
      <c r="F1104" s="273"/>
      <c r="G1104" s="273"/>
      <c r="H1104" s="273"/>
      <c r="I1104" s="273"/>
      <c r="J1104" s="273"/>
      <c r="K1104" s="273"/>
      <c r="L1104" s="273"/>
      <c r="M1104" s="273"/>
      <c r="N1104" s="273"/>
      <c r="O1104" s="273"/>
      <c r="P1104" s="273"/>
      <c r="Q1104" s="273"/>
      <c r="R1104" s="273"/>
      <c r="S1104" s="274"/>
      <c r="T1104" s="160"/>
      <c r="U1104" s="160"/>
      <c r="V1104" s="160"/>
      <c r="W1104" s="160"/>
      <c r="X1104" s="160"/>
      <c r="Y1104" s="160"/>
      <c r="Z1104" s="160"/>
      <c r="AA1104" s="160"/>
      <c r="AB1104" s="160"/>
      <c r="AC1104" s="160"/>
      <c r="AD1104" s="160"/>
      <c r="AH1104" s="181">
        <f t="shared" si="165"/>
        <v>0</v>
      </c>
      <c r="AI1104">
        <f t="shared" si="166"/>
        <v>0</v>
      </c>
      <c r="AJ1104">
        <f t="shared" si="167"/>
        <v>0</v>
      </c>
      <c r="AK1104">
        <f t="shared" si="168"/>
        <v>0</v>
      </c>
      <c r="AL1104" s="181">
        <f t="shared" si="169"/>
        <v>0</v>
      </c>
      <c r="AM1104">
        <f t="shared" si="170"/>
        <v>0</v>
      </c>
      <c r="AN1104">
        <f t="shared" si="171"/>
        <v>0</v>
      </c>
      <c r="AO1104">
        <f t="shared" si="172"/>
        <v>0</v>
      </c>
      <c r="AP1104" s="181">
        <f t="shared" si="173"/>
        <v>0</v>
      </c>
      <c r="AQ1104">
        <f t="shared" si="174"/>
        <v>0</v>
      </c>
      <c r="AR1104">
        <f t="shared" si="175"/>
        <v>0</v>
      </c>
      <c r="AS1104">
        <f t="shared" si="176"/>
        <v>0</v>
      </c>
      <c r="AT1104" s="181">
        <f t="shared" si="177"/>
        <v>0</v>
      </c>
      <c r="AU1104">
        <f t="shared" si="178"/>
        <v>0</v>
      </c>
      <c r="AV1104">
        <f t="shared" si="179"/>
        <v>0</v>
      </c>
      <c r="AW1104">
        <f t="shared" si="180"/>
        <v>0</v>
      </c>
    </row>
    <row r="1105" spans="1:49" ht="15">
      <c r="A1105" s="65"/>
      <c r="B1105" s="14"/>
      <c r="C1105" s="17" t="s">
        <v>161</v>
      </c>
      <c r="D1105" s="272" t="str">
        <f t="shared" si="181"/>
        <v/>
      </c>
      <c r="E1105" s="273"/>
      <c r="F1105" s="273"/>
      <c r="G1105" s="273"/>
      <c r="H1105" s="273"/>
      <c r="I1105" s="273"/>
      <c r="J1105" s="273"/>
      <c r="K1105" s="273"/>
      <c r="L1105" s="273"/>
      <c r="M1105" s="273"/>
      <c r="N1105" s="273"/>
      <c r="O1105" s="273"/>
      <c r="P1105" s="273"/>
      <c r="Q1105" s="273"/>
      <c r="R1105" s="273"/>
      <c r="S1105" s="274"/>
      <c r="T1105" s="160"/>
      <c r="U1105" s="160"/>
      <c r="V1105" s="160"/>
      <c r="W1105" s="160"/>
      <c r="X1105" s="160"/>
      <c r="Y1105" s="160"/>
      <c r="Z1105" s="160"/>
      <c r="AA1105" s="160"/>
      <c r="AB1105" s="160"/>
      <c r="AC1105" s="160"/>
      <c r="AD1105" s="160"/>
      <c r="AH1105" s="181">
        <f t="shared" si="165"/>
        <v>0</v>
      </c>
      <c r="AI1105">
        <f t="shared" si="166"/>
        <v>0</v>
      </c>
      <c r="AJ1105">
        <f t="shared" si="167"/>
        <v>0</v>
      </c>
      <c r="AK1105">
        <f t="shared" si="168"/>
        <v>0</v>
      </c>
      <c r="AL1105" s="181">
        <f t="shared" si="169"/>
        <v>0</v>
      </c>
      <c r="AM1105">
        <f t="shared" si="170"/>
        <v>0</v>
      </c>
      <c r="AN1105">
        <f t="shared" si="171"/>
        <v>0</v>
      </c>
      <c r="AO1105">
        <f t="shared" si="172"/>
        <v>0</v>
      </c>
      <c r="AP1105" s="181">
        <f t="shared" si="173"/>
        <v>0</v>
      </c>
      <c r="AQ1105">
        <f t="shared" si="174"/>
        <v>0</v>
      </c>
      <c r="AR1105">
        <f t="shared" si="175"/>
        <v>0</v>
      </c>
      <c r="AS1105">
        <f t="shared" si="176"/>
        <v>0</v>
      </c>
      <c r="AT1105" s="181">
        <f t="shared" si="177"/>
        <v>0</v>
      </c>
      <c r="AU1105">
        <f t="shared" si="178"/>
        <v>0</v>
      </c>
      <c r="AV1105">
        <f t="shared" si="179"/>
        <v>0</v>
      </c>
      <c r="AW1105">
        <f t="shared" si="180"/>
        <v>0</v>
      </c>
    </row>
    <row r="1106" spans="1:49" ht="15">
      <c r="A1106" s="65"/>
      <c r="B1106" s="14"/>
      <c r="C1106" s="17" t="s">
        <v>162</v>
      </c>
      <c r="D1106" s="272" t="str">
        <f t="shared" si="181"/>
        <v/>
      </c>
      <c r="E1106" s="273"/>
      <c r="F1106" s="273"/>
      <c r="G1106" s="273"/>
      <c r="H1106" s="273"/>
      <c r="I1106" s="273"/>
      <c r="J1106" s="273"/>
      <c r="K1106" s="273"/>
      <c r="L1106" s="273"/>
      <c r="M1106" s="273"/>
      <c r="N1106" s="273"/>
      <c r="O1106" s="273"/>
      <c r="P1106" s="273"/>
      <c r="Q1106" s="273"/>
      <c r="R1106" s="273"/>
      <c r="S1106" s="274"/>
      <c r="T1106" s="160"/>
      <c r="U1106" s="160"/>
      <c r="V1106" s="160"/>
      <c r="W1106" s="160"/>
      <c r="X1106" s="160"/>
      <c r="Y1106" s="160"/>
      <c r="Z1106" s="160"/>
      <c r="AA1106" s="160"/>
      <c r="AB1106" s="160"/>
      <c r="AC1106" s="160"/>
      <c r="AD1106" s="160"/>
      <c r="AH1106" s="181">
        <f t="shared" si="165"/>
        <v>0</v>
      </c>
      <c r="AI1106">
        <f t="shared" si="166"/>
        <v>0</v>
      </c>
      <c r="AJ1106">
        <f t="shared" si="167"/>
        <v>0</v>
      </c>
      <c r="AK1106">
        <f t="shared" si="168"/>
        <v>0</v>
      </c>
      <c r="AL1106" s="181">
        <f t="shared" si="169"/>
        <v>0</v>
      </c>
      <c r="AM1106">
        <f t="shared" si="170"/>
        <v>0</v>
      </c>
      <c r="AN1106">
        <f t="shared" si="171"/>
        <v>0</v>
      </c>
      <c r="AO1106">
        <f t="shared" si="172"/>
        <v>0</v>
      </c>
      <c r="AP1106" s="181">
        <f t="shared" si="173"/>
        <v>0</v>
      </c>
      <c r="AQ1106">
        <f t="shared" si="174"/>
        <v>0</v>
      </c>
      <c r="AR1106">
        <f t="shared" si="175"/>
        <v>0</v>
      </c>
      <c r="AS1106">
        <f t="shared" si="176"/>
        <v>0</v>
      </c>
      <c r="AT1106" s="181">
        <f t="shared" si="177"/>
        <v>0</v>
      </c>
      <c r="AU1106">
        <f t="shared" si="178"/>
        <v>0</v>
      </c>
      <c r="AV1106">
        <f t="shared" si="179"/>
        <v>0</v>
      </c>
      <c r="AW1106">
        <f t="shared" si="180"/>
        <v>0</v>
      </c>
    </row>
    <row r="1107" spans="1:49" ht="15">
      <c r="A1107" s="65"/>
      <c r="B1107" s="14"/>
      <c r="C1107" s="17" t="s">
        <v>163</v>
      </c>
      <c r="D1107" s="272" t="str">
        <f t="shared" si="181"/>
        <v/>
      </c>
      <c r="E1107" s="273"/>
      <c r="F1107" s="273"/>
      <c r="G1107" s="273"/>
      <c r="H1107" s="273"/>
      <c r="I1107" s="273"/>
      <c r="J1107" s="273"/>
      <c r="K1107" s="273"/>
      <c r="L1107" s="273"/>
      <c r="M1107" s="273"/>
      <c r="N1107" s="273"/>
      <c r="O1107" s="273"/>
      <c r="P1107" s="273"/>
      <c r="Q1107" s="273"/>
      <c r="R1107" s="273"/>
      <c r="S1107" s="274"/>
      <c r="T1107" s="160"/>
      <c r="U1107" s="160"/>
      <c r="V1107" s="160"/>
      <c r="W1107" s="160"/>
      <c r="X1107" s="160"/>
      <c r="Y1107" s="160"/>
      <c r="Z1107" s="160"/>
      <c r="AA1107" s="160"/>
      <c r="AB1107" s="160"/>
      <c r="AC1107" s="160"/>
      <c r="AD1107" s="160"/>
      <c r="AH1107" s="181">
        <f t="shared" si="165"/>
        <v>0</v>
      </c>
      <c r="AI1107">
        <f t="shared" si="166"/>
        <v>0</v>
      </c>
      <c r="AJ1107">
        <f t="shared" si="167"/>
        <v>0</v>
      </c>
      <c r="AK1107">
        <f t="shared" si="168"/>
        <v>0</v>
      </c>
      <c r="AL1107" s="181">
        <f t="shared" si="169"/>
        <v>0</v>
      </c>
      <c r="AM1107">
        <f t="shared" si="170"/>
        <v>0</v>
      </c>
      <c r="AN1107">
        <f t="shared" si="171"/>
        <v>0</v>
      </c>
      <c r="AO1107">
        <f t="shared" si="172"/>
        <v>0</v>
      </c>
      <c r="AP1107" s="181">
        <f t="shared" si="173"/>
        <v>0</v>
      </c>
      <c r="AQ1107">
        <f t="shared" si="174"/>
        <v>0</v>
      </c>
      <c r="AR1107">
        <f t="shared" si="175"/>
        <v>0</v>
      </c>
      <c r="AS1107">
        <f t="shared" si="176"/>
        <v>0</v>
      </c>
      <c r="AT1107" s="181">
        <f t="shared" si="177"/>
        <v>0</v>
      </c>
      <c r="AU1107">
        <f t="shared" si="178"/>
        <v>0</v>
      </c>
      <c r="AV1107">
        <f t="shared" si="179"/>
        <v>0</v>
      </c>
      <c r="AW1107">
        <f t="shared" si="180"/>
        <v>0</v>
      </c>
    </row>
    <row r="1108" spans="1:49" ht="15">
      <c r="A1108" s="65"/>
      <c r="B1108" s="14"/>
      <c r="C1108" s="17" t="s">
        <v>164</v>
      </c>
      <c r="D1108" s="272" t="str">
        <f t="shared" si="181"/>
        <v/>
      </c>
      <c r="E1108" s="273"/>
      <c r="F1108" s="273"/>
      <c r="G1108" s="273"/>
      <c r="H1108" s="273"/>
      <c r="I1108" s="273"/>
      <c r="J1108" s="273"/>
      <c r="K1108" s="273"/>
      <c r="L1108" s="273"/>
      <c r="M1108" s="273"/>
      <c r="N1108" s="273"/>
      <c r="O1108" s="273"/>
      <c r="P1108" s="273"/>
      <c r="Q1108" s="273"/>
      <c r="R1108" s="273"/>
      <c r="S1108" s="274"/>
      <c r="T1108" s="160"/>
      <c r="U1108" s="160"/>
      <c r="V1108" s="160"/>
      <c r="W1108" s="160"/>
      <c r="X1108" s="160"/>
      <c r="Y1108" s="160"/>
      <c r="Z1108" s="160"/>
      <c r="AA1108" s="160"/>
      <c r="AB1108" s="160"/>
      <c r="AC1108" s="160"/>
      <c r="AD1108" s="160"/>
      <c r="AH1108" s="181">
        <f t="shared" si="165"/>
        <v>0</v>
      </c>
      <c r="AI1108">
        <f t="shared" si="166"/>
        <v>0</v>
      </c>
      <c r="AJ1108">
        <f t="shared" si="167"/>
        <v>0</v>
      </c>
      <c r="AK1108">
        <f t="shared" si="168"/>
        <v>0</v>
      </c>
      <c r="AL1108" s="181">
        <f t="shared" si="169"/>
        <v>0</v>
      </c>
      <c r="AM1108">
        <f t="shared" si="170"/>
        <v>0</v>
      </c>
      <c r="AN1108">
        <f t="shared" si="171"/>
        <v>0</v>
      </c>
      <c r="AO1108">
        <f t="shared" si="172"/>
        <v>0</v>
      </c>
      <c r="AP1108" s="181">
        <f t="shared" si="173"/>
        <v>0</v>
      </c>
      <c r="AQ1108">
        <f t="shared" si="174"/>
        <v>0</v>
      </c>
      <c r="AR1108">
        <f t="shared" si="175"/>
        <v>0</v>
      </c>
      <c r="AS1108">
        <f t="shared" si="176"/>
        <v>0</v>
      </c>
      <c r="AT1108" s="181">
        <f t="shared" si="177"/>
        <v>0</v>
      </c>
      <c r="AU1108">
        <f t="shared" si="178"/>
        <v>0</v>
      </c>
      <c r="AV1108">
        <f t="shared" si="179"/>
        <v>0</v>
      </c>
      <c r="AW1108">
        <f t="shared" si="180"/>
        <v>0</v>
      </c>
    </row>
    <row r="1109" spans="1:49" ht="15">
      <c r="A1109" s="65"/>
      <c r="B1109" s="14"/>
      <c r="C1109" s="17" t="s">
        <v>165</v>
      </c>
      <c r="D1109" s="272" t="str">
        <f t="shared" si="181"/>
        <v/>
      </c>
      <c r="E1109" s="273"/>
      <c r="F1109" s="273"/>
      <c r="G1109" s="273"/>
      <c r="H1109" s="273"/>
      <c r="I1109" s="273"/>
      <c r="J1109" s="273"/>
      <c r="K1109" s="273"/>
      <c r="L1109" s="273"/>
      <c r="M1109" s="273"/>
      <c r="N1109" s="273"/>
      <c r="O1109" s="273"/>
      <c r="P1109" s="273"/>
      <c r="Q1109" s="273"/>
      <c r="R1109" s="273"/>
      <c r="S1109" s="274"/>
      <c r="T1109" s="160"/>
      <c r="U1109" s="160"/>
      <c r="V1109" s="160"/>
      <c r="W1109" s="160"/>
      <c r="X1109" s="160"/>
      <c r="Y1109" s="160"/>
      <c r="Z1109" s="160"/>
      <c r="AA1109" s="160"/>
      <c r="AB1109" s="160"/>
      <c r="AC1109" s="160"/>
      <c r="AD1109" s="160"/>
      <c r="AH1109" s="181">
        <f t="shared" si="165"/>
        <v>0</v>
      </c>
      <c r="AI1109">
        <f t="shared" si="166"/>
        <v>0</v>
      </c>
      <c r="AJ1109">
        <f t="shared" si="167"/>
        <v>0</v>
      </c>
      <c r="AK1109">
        <f t="shared" si="168"/>
        <v>0</v>
      </c>
      <c r="AL1109" s="181">
        <f t="shared" si="169"/>
        <v>0</v>
      </c>
      <c r="AM1109">
        <f t="shared" si="170"/>
        <v>0</v>
      </c>
      <c r="AN1109">
        <f t="shared" si="171"/>
        <v>0</v>
      </c>
      <c r="AO1109">
        <f t="shared" si="172"/>
        <v>0</v>
      </c>
      <c r="AP1109" s="181">
        <f t="shared" si="173"/>
        <v>0</v>
      </c>
      <c r="AQ1109">
        <f t="shared" si="174"/>
        <v>0</v>
      </c>
      <c r="AR1109">
        <f t="shared" si="175"/>
        <v>0</v>
      </c>
      <c r="AS1109">
        <f t="shared" si="176"/>
        <v>0</v>
      </c>
      <c r="AT1109" s="181">
        <f t="shared" si="177"/>
        <v>0</v>
      </c>
      <c r="AU1109">
        <f t="shared" si="178"/>
        <v>0</v>
      </c>
      <c r="AV1109">
        <f t="shared" si="179"/>
        <v>0</v>
      </c>
      <c r="AW1109">
        <f t="shared" si="180"/>
        <v>0</v>
      </c>
    </row>
    <row r="1110" spans="1:49" ht="15">
      <c r="A1110" s="65"/>
      <c r="B1110" s="14"/>
      <c r="C1110" s="17" t="s">
        <v>166</v>
      </c>
      <c r="D1110" s="272" t="str">
        <f t="shared" si="181"/>
        <v/>
      </c>
      <c r="E1110" s="273"/>
      <c r="F1110" s="273"/>
      <c r="G1110" s="273"/>
      <c r="H1110" s="273"/>
      <c r="I1110" s="273"/>
      <c r="J1110" s="273"/>
      <c r="K1110" s="273"/>
      <c r="L1110" s="273"/>
      <c r="M1110" s="273"/>
      <c r="N1110" s="273"/>
      <c r="O1110" s="273"/>
      <c r="P1110" s="273"/>
      <c r="Q1110" s="273"/>
      <c r="R1110" s="273"/>
      <c r="S1110" s="274"/>
      <c r="T1110" s="160"/>
      <c r="U1110" s="160"/>
      <c r="V1110" s="160"/>
      <c r="W1110" s="160"/>
      <c r="X1110" s="160"/>
      <c r="Y1110" s="160"/>
      <c r="Z1110" s="160"/>
      <c r="AA1110" s="160"/>
      <c r="AB1110" s="160"/>
      <c r="AC1110" s="160"/>
      <c r="AD1110" s="160"/>
      <c r="AH1110" s="181">
        <f t="shared" si="165"/>
        <v>0</v>
      </c>
      <c r="AI1110">
        <f t="shared" si="166"/>
        <v>0</v>
      </c>
      <c r="AJ1110">
        <f t="shared" si="167"/>
        <v>0</v>
      </c>
      <c r="AK1110">
        <f t="shared" si="168"/>
        <v>0</v>
      </c>
      <c r="AL1110" s="181">
        <f t="shared" si="169"/>
        <v>0</v>
      </c>
      <c r="AM1110">
        <f t="shared" si="170"/>
        <v>0</v>
      </c>
      <c r="AN1110">
        <f t="shared" si="171"/>
        <v>0</v>
      </c>
      <c r="AO1110">
        <f t="shared" si="172"/>
        <v>0</v>
      </c>
      <c r="AP1110" s="181">
        <f t="shared" si="173"/>
        <v>0</v>
      </c>
      <c r="AQ1110">
        <f t="shared" si="174"/>
        <v>0</v>
      </c>
      <c r="AR1110">
        <f t="shared" si="175"/>
        <v>0</v>
      </c>
      <c r="AS1110">
        <f t="shared" si="176"/>
        <v>0</v>
      </c>
      <c r="AT1110" s="181">
        <f t="shared" si="177"/>
        <v>0</v>
      </c>
      <c r="AU1110">
        <f t="shared" si="178"/>
        <v>0</v>
      </c>
      <c r="AV1110">
        <f t="shared" si="179"/>
        <v>0</v>
      </c>
      <c r="AW1110">
        <f t="shared" si="180"/>
        <v>0</v>
      </c>
    </row>
    <row r="1111" spans="1:49" ht="15">
      <c r="A1111" s="65"/>
      <c r="B1111" s="14"/>
      <c r="C1111" s="17" t="s">
        <v>167</v>
      </c>
      <c r="D1111" s="272" t="str">
        <f t="shared" si="181"/>
        <v/>
      </c>
      <c r="E1111" s="273"/>
      <c r="F1111" s="273"/>
      <c r="G1111" s="273"/>
      <c r="H1111" s="273"/>
      <c r="I1111" s="273"/>
      <c r="J1111" s="273"/>
      <c r="K1111" s="273"/>
      <c r="L1111" s="273"/>
      <c r="M1111" s="273"/>
      <c r="N1111" s="273"/>
      <c r="O1111" s="273"/>
      <c r="P1111" s="273"/>
      <c r="Q1111" s="273"/>
      <c r="R1111" s="273"/>
      <c r="S1111" s="274"/>
      <c r="T1111" s="160"/>
      <c r="U1111" s="160"/>
      <c r="V1111" s="160"/>
      <c r="W1111" s="160"/>
      <c r="X1111" s="160"/>
      <c r="Y1111" s="160"/>
      <c r="Z1111" s="160"/>
      <c r="AA1111" s="160"/>
      <c r="AB1111" s="160"/>
      <c r="AC1111" s="160"/>
      <c r="AD1111" s="160"/>
      <c r="AH1111" s="181">
        <f t="shared" si="165"/>
        <v>0</v>
      </c>
      <c r="AI1111">
        <f t="shared" si="166"/>
        <v>0</v>
      </c>
      <c r="AJ1111">
        <f t="shared" si="167"/>
        <v>0</v>
      </c>
      <c r="AK1111">
        <f t="shared" si="168"/>
        <v>0</v>
      </c>
      <c r="AL1111" s="181">
        <f t="shared" si="169"/>
        <v>0</v>
      </c>
      <c r="AM1111">
        <f t="shared" si="170"/>
        <v>0</v>
      </c>
      <c r="AN1111">
        <f t="shared" si="171"/>
        <v>0</v>
      </c>
      <c r="AO1111">
        <f t="shared" si="172"/>
        <v>0</v>
      </c>
      <c r="AP1111" s="181">
        <f t="shared" si="173"/>
        <v>0</v>
      </c>
      <c r="AQ1111">
        <f t="shared" si="174"/>
        <v>0</v>
      </c>
      <c r="AR1111">
        <f t="shared" si="175"/>
        <v>0</v>
      </c>
      <c r="AS1111">
        <f t="shared" si="176"/>
        <v>0</v>
      </c>
      <c r="AT1111" s="181">
        <f t="shared" si="177"/>
        <v>0</v>
      </c>
      <c r="AU1111">
        <f t="shared" si="178"/>
        <v>0</v>
      </c>
      <c r="AV1111">
        <f t="shared" si="179"/>
        <v>0</v>
      </c>
      <c r="AW1111">
        <f t="shared" si="180"/>
        <v>0</v>
      </c>
    </row>
    <row r="1112" spans="1:49" ht="15">
      <c r="A1112" s="65"/>
      <c r="B1112" s="14"/>
      <c r="C1112" s="17" t="s">
        <v>168</v>
      </c>
      <c r="D1112" s="272" t="str">
        <f t="shared" si="181"/>
        <v/>
      </c>
      <c r="E1112" s="273"/>
      <c r="F1112" s="273"/>
      <c r="G1112" s="273"/>
      <c r="H1112" s="273"/>
      <c r="I1112" s="273"/>
      <c r="J1112" s="273"/>
      <c r="K1112" s="273"/>
      <c r="L1112" s="273"/>
      <c r="M1112" s="273"/>
      <c r="N1112" s="273"/>
      <c r="O1112" s="273"/>
      <c r="P1112" s="273"/>
      <c r="Q1112" s="273"/>
      <c r="R1112" s="273"/>
      <c r="S1112" s="274"/>
      <c r="T1112" s="160"/>
      <c r="U1112" s="160"/>
      <c r="V1112" s="160"/>
      <c r="W1112" s="160"/>
      <c r="X1112" s="160"/>
      <c r="Y1112" s="160"/>
      <c r="Z1112" s="160"/>
      <c r="AA1112" s="160"/>
      <c r="AB1112" s="160"/>
      <c r="AC1112" s="160"/>
      <c r="AD1112" s="160"/>
      <c r="AH1112" s="181">
        <f t="shared" si="165"/>
        <v>0</v>
      </c>
      <c r="AI1112">
        <f t="shared" si="166"/>
        <v>0</v>
      </c>
      <c r="AJ1112">
        <f t="shared" si="167"/>
        <v>0</v>
      </c>
      <c r="AK1112">
        <f t="shared" si="168"/>
        <v>0</v>
      </c>
      <c r="AL1112" s="181">
        <f t="shared" si="169"/>
        <v>0</v>
      </c>
      <c r="AM1112">
        <f t="shared" si="170"/>
        <v>0</v>
      </c>
      <c r="AN1112">
        <f t="shared" si="171"/>
        <v>0</v>
      </c>
      <c r="AO1112">
        <f t="shared" si="172"/>
        <v>0</v>
      </c>
      <c r="AP1112" s="181">
        <f t="shared" si="173"/>
        <v>0</v>
      </c>
      <c r="AQ1112">
        <f t="shared" si="174"/>
        <v>0</v>
      </c>
      <c r="AR1112">
        <f t="shared" si="175"/>
        <v>0</v>
      </c>
      <c r="AS1112">
        <f t="shared" si="176"/>
        <v>0</v>
      </c>
      <c r="AT1112" s="181">
        <f t="shared" si="177"/>
        <v>0</v>
      </c>
      <c r="AU1112">
        <f t="shared" si="178"/>
        <v>0</v>
      </c>
      <c r="AV1112">
        <f t="shared" si="179"/>
        <v>0</v>
      </c>
      <c r="AW1112">
        <f t="shared" si="180"/>
        <v>0</v>
      </c>
    </row>
    <row r="1113" spans="1:49" ht="15">
      <c r="A1113" s="65"/>
      <c r="B1113" s="14"/>
      <c r="C1113" s="17" t="s">
        <v>169</v>
      </c>
      <c r="D1113" s="272" t="str">
        <f t="shared" si="181"/>
        <v/>
      </c>
      <c r="E1113" s="273"/>
      <c r="F1113" s="273"/>
      <c r="G1113" s="273"/>
      <c r="H1113" s="273"/>
      <c r="I1113" s="273"/>
      <c r="J1113" s="273"/>
      <c r="K1113" s="273"/>
      <c r="L1113" s="273"/>
      <c r="M1113" s="273"/>
      <c r="N1113" s="273"/>
      <c r="O1113" s="273"/>
      <c r="P1113" s="273"/>
      <c r="Q1113" s="273"/>
      <c r="R1113" s="273"/>
      <c r="S1113" s="274"/>
      <c r="T1113" s="160"/>
      <c r="U1113" s="160"/>
      <c r="V1113" s="160"/>
      <c r="W1113" s="160"/>
      <c r="X1113" s="160"/>
      <c r="Y1113" s="160"/>
      <c r="Z1113" s="160"/>
      <c r="AA1113" s="160"/>
      <c r="AB1113" s="160"/>
      <c r="AC1113" s="160"/>
      <c r="AD1113" s="160"/>
      <c r="AH1113" s="181">
        <f t="shared" si="165"/>
        <v>0</v>
      </c>
      <c r="AI1113">
        <f t="shared" si="166"/>
        <v>0</v>
      </c>
      <c r="AJ1113">
        <f t="shared" si="167"/>
        <v>0</v>
      </c>
      <c r="AK1113">
        <f t="shared" si="168"/>
        <v>0</v>
      </c>
      <c r="AL1113" s="181">
        <f t="shared" si="169"/>
        <v>0</v>
      </c>
      <c r="AM1113">
        <f t="shared" si="170"/>
        <v>0</v>
      </c>
      <c r="AN1113">
        <f t="shared" si="171"/>
        <v>0</v>
      </c>
      <c r="AO1113">
        <f t="shared" si="172"/>
        <v>0</v>
      </c>
      <c r="AP1113" s="181">
        <f t="shared" si="173"/>
        <v>0</v>
      </c>
      <c r="AQ1113">
        <f t="shared" si="174"/>
        <v>0</v>
      </c>
      <c r="AR1113">
        <f t="shared" si="175"/>
        <v>0</v>
      </c>
      <c r="AS1113">
        <f t="shared" si="176"/>
        <v>0</v>
      </c>
      <c r="AT1113" s="181">
        <f t="shared" si="177"/>
        <v>0</v>
      </c>
      <c r="AU1113">
        <f t="shared" si="178"/>
        <v>0</v>
      </c>
      <c r="AV1113">
        <f t="shared" si="179"/>
        <v>0</v>
      </c>
      <c r="AW1113">
        <f t="shared" si="180"/>
        <v>0</v>
      </c>
    </row>
    <row r="1114" spans="1:49" ht="15">
      <c r="A1114" s="65"/>
      <c r="B1114" s="14"/>
      <c r="C1114" s="17" t="s">
        <v>170</v>
      </c>
      <c r="D1114" s="272" t="str">
        <f t="shared" si="181"/>
        <v/>
      </c>
      <c r="E1114" s="273"/>
      <c r="F1114" s="273"/>
      <c r="G1114" s="273"/>
      <c r="H1114" s="273"/>
      <c r="I1114" s="273"/>
      <c r="J1114" s="273"/>
      <c r="K1114" s="273"/>
      <c r="L1114" s="273"/>
      <c r="M1114" s="273"/>
      <c r="N1114" s="273"/>
      <c r="O1114" s="273"/>
      <c r="P1114" s="273"/>
      <c r="Q1114" s="273"/>
      <c r="R1114" s="273"/>
      <c r="S1114" s="274"/>
      <c r="T1114" s="160"/>
      <c r="U1114" s="160"/>
      <c r="V1114" s="160"/>
      <c r="W1114" s="160"/>
      <c r="X1114" s="160"/>
      <c r="Y1114" s="160"/>
      <c r="Z1114" s="160"/>
      <c r="AA1114" s="160"/>
      <c r="AB1114" s="160"/>
      <c r="AC1114" s="160"/>
      <c r="AD1114" s="160"/>
      <c r="AH1114" s="181">
        <f t="shared" si="165"/>
        <v>0</v>
      </c>
      <c r="AI1114">
        <f t="shared" si="166"/>
        <v>0</v>
      </c>
      <c r="AJ1114">
        <f t="shared" si="167"/>
        <v>0</v>
      </c>
      <c r="AK1114">
        <f t="shared" si="168"/>
        <v>0</v>
      </c>
      <c r="AL1114" s="181">
        <f t="shared" si="169"/>
        <v>0</v>
      </c>
      <c r="AM1114">
        <f t="shared" si="170"/>
        <v>0</v>
      </c>
      <c r="AN1114">
        <f t="shared" si="171"/>
        <v>0</v>
      </c>
      <c r="AO1114">
        <f t="shared" si="172"/>
        <v>0</v>
      </c>
      <c r="AP1114" s="181">
        <f t="shared" si="173"/>
        <v>0</v>
      </c>
      <c r="AQ1114">
        <f t="shared" si="174"/>
        <v>0</v>
      </c>
      <c r="AR1114">
        <f t="shared" si="175"/>
        <v>0</v>
      </c>
      <c r="AS1114">
        <f t="shared" si="176"/>
        <v>0</v>
      </c>
      <c r="AT1114" s="181">
        <f t="shared" si="177"/>
        <v>0</v>
      </c>
      <c r="AU1114">
        <f t="shared" si="178"/>
        <v>0</v>
      </c>
      <c r="AV1114">
        <f t="shared" si="179"/>
        <v>0</v>
      </c>
      <c r="AW1114">
        <f t="shared" si="180"/>
        <v>0</v>
      </c>
    </row>
    <row r="1115" spans="1:49" ht="15" customHeight="1">
      <c r="B1115" s="269" t="str">
        <f>IF(SUM(AI1115:AK1115)&gt;0,"verificar el registro de Unidad de correspondencia.","")</f>
        <v/>
      </c>
      <c r="C1115" s="269"/>
      <c r="D1115" s="269"/>
      <c r="E1115" s="269"/>
      <c r="F1115" s="269"/>
      <c r="G1115" s="269"/>
      <c r="H1115" s="269"/>
      <c r="I1115" s="269"/>
      <c r="J1115" s="269"/>
      <c r="K1115" s="269"/>
      <c r="L1115" s="269"/>
      <c r="M1115" s="269"/>
      <c r="N1115" s="269"/>
      <c r="O1115" s="269"/>
      <c r="P1115" s="269"/>
      <c r="Q1115" s="271" t="str">
        <f>IF(SUM(AM1115:AO1115)&gt;0,"verificar el registro de Archivo de tramite.","")</f>
        <v/>
      </c>
      <c r="R1115" s="271"/>
      <c r="S1115" s="271"/>
      <c r="T1115" s="271"/>
      <c r="U1115" s="271"/>
      <c r="V1115" s="271"/>
      <c r="W1115" s="271"/>
      <c r="X1115" s="271"/>
      <c r="Y1115" s="271"/>
      <c r="Z1115" s="271"/>
      <c r="AA1115" s="271"/>
      <c r="AB1115" s="271"/>
      <c r="AC1115" s="271"/>
      <c r="AD1115" s="271"/>
      <c r="AI1115" s="181">
        <f t="shared" ref="AI1115:AK1115" si="182">SUM(AI995:AI1114)</f>
        <v>0</v>
      </c>
      <c r="AJ1115" s="181">
        <f t="shared" si="182"/>
        <v>0</v>
      </c>
      <c r="AK1115" s="181">
        <f t="shared" si="182"/>
        <v>0</v>
      </c>
      <c r="AM1115" s="181">
        <f t="shared" ref="AM1115:AO1115" si="183">SUM(AM995:AM1114)</f>
        <v>0</v>
      </c>
      <c r="AN1115" s="181">
        <f t="shared" si="183"/>
        <v>0</v>
      </c>
      <c r="AO1115" s="181">
        <f t="shared" si="183"/>
        <v>0</v>
      </c>
      <c r="AQ1115" s="181">
        <f>SUM(AQ995:AQ1114)</f>
        <v>0</v>
      </c>
      <c r="AR1115" s="181">
        <f>SUM(AR995:AR1114)</f>
        <v>0</v>
      </c>
      <c r="AS1115" s="181">
        <f>SUM(AS995:AS1114)</f>
        <v>0</v>
      </c>
      <c r="AU1115" s="181">
        <f>SUM(AU995:AU1114)</f>
        <v>0</v>
      </c>
      <c r="AV1115" s="181">
        <f>SUM(AV995:AV1114)</f>
        <v>0</v>
      </c>
      <c r="AW1115" s="181">
        <f>SUM(AW995:AW1114)</f>
        <v>0</v>
      </c>
    </row>
    <row r="1116" spans="1:49" ht="15" customHeight="1">
      <c r="A1116" s="66"/>
      <c r="B1116" s="268" t="str">
        <f>IF(SUM(AI1115,AM1115)=0,"","Error: debe completar toda la información requerida tabla 1 de 2.")</f>
        <v/>
      </c>
      <c r="C1116" s="268"/>
      <c r="D1116" s="268"/>
      <c r="E1116" s="268"/>
      <c r="F1116" s="268"/>
      <c r="G1116" s="268"/>
      <c r="H1116" s="268"/>
      <c r="I1116" s="268"/>
      <c r="J1116" s="268"/>
      <c r="K1116" s="268"/>
      <c r="L1116" s="268"/>
      <c r="M1116" s="268"/>
      <c r="N1116" s="268"/>
      <c r="O1116" s="268"/>
      <c r="P1116" s="268"/>
      <c r="Q1116" s="268"/>
      <c r="R1116" s="268"/>
      <c r="S1116" s="268"/>
      <c r="T1116" s="268"/>
      <c r="U1116" s="268"/>
      <c r="V1116" s="268"/>
      <c r="W1116" s="268"/>
      <c r="X1116" s="268"/>
      <c r="Y1116" s="268"/>
      <c r="Z1116" s="268"/>
      <c r="AA1116" s="305" t="s">
        <v>212</v>
      </c>
      <c r="AB1116" s="305"/>
      <c r="AC1116" s="305"/>
      <c r="AD1116" s="305"/>
    </row>
    <row r="1117" spans="1:49" ht="24" customHeight="1">
      <c r="A1117" s="66"/>
      <c r="B1117" s="23"/>
      <c r="C1117" s="284" t="s">
        <v>49</v>
      </c>
      <c r="D1117" s="285"/>
      <c r="E1117" s="285"/>
      <c r="F1117" s="285"/>
      <c r="G1117" s="285"/>
      <c r="H1117" s="285"/>
      <c r="I1117" s="285"/>
      <c r="J1117" s="285"/>
      <c r="K1117" s="285"/>
      <c r="L1117" s="285"/>
      <c r="M1117" s="285"/>
      <c r="N1117" s="286"/>
      <c r="O1117" s="295" t="s">
        <v>502</v>
      </c>
      <c r="P1117" s="295"/>
      <c r="Q1117" s="295"/>
      <c r="R1117" s="295"/>
      <c r="S1117" s="295"/>
      <c r="T1117" s="295"/>
      <c r="U1117" s="295"/>
      <c r="V1117" s="295"/>
      <c r="W1117" s="295"/>
      <c r="X1117" s="295"/>
      <c r="Y1117" s="295"/>
      <c r="Z1117" s="295"/>
      <c r="AA1117" s="295"/>
      <c r="AB1117" s="295"/>
      <c r="AC1117" s="295"/>
      <c r="AD1117" s="295"/>
    </row>
    <row r="1118" spans="1:49" ht="24" customHeight="1">
      <c r="C1118" s="296"/>
      <c r="D1118" s="297"/>
      <c r="E1118" s="297"/>
      <c r="F1118" s="297"/>
      <c r="G1118" s="297"/>
      <c r="H1118" s="297"/>
      <c r="I1118" s="297"/>
      <c r="J1118" s="297"/>
      <c r="K1118" s="297"/>
      <c r="L1118" s="297"/>
      <c r="M1118" s="297"/>
      <c r="N1118" s="298"/>
      <c r="O1118" s="294" t="s">
        <v>245</v>
      </c>
      <c r="P1118" s="294"/>
      <c r="Q1118" s="294"/>
      <c r="R1118" s="294"/>
      <c r="S1118" s="294"/>
      <c r="T1118" s="294"/>
      <c r="U1118" s="294"/>
      <c r="V1118" s="294"/>
      <c r="W1118" s="294"/>
      <c r="X1118" s="294" t="s">
        <v>292</v>
      </c>
      <c r="Y1118" s="294"/>
      <c r="Z1118" s="294"/>
      <c r="AA1118" s="294"/>
      <c r="AB1118" s="294"/>
      <c r="AC1118" s="294"/>
      <c r="AD1118" s="294"/>
    </row>
    <row r="1119" spans="1:49" ht="279.95" customHeight="1">
      <c r="C1119" s="287"/>
      <c r="D1119" s="288"/>
      <c r="E1119" s="288"/>
      <c r="F1119" s="288"/>
      <c r="G1119" s="288"/>
      <c r="H1119" s="288"/>
      <c r="I1119" s="288"/>
      <c r="J1119" s="288"/>
      <c r="K1119" s="288"/>
      <c r="L1119" s="288"/>
      <c r="M1119" s="288"/>
      <c r="N1119" s="289"/>
      <c r="O1119" s="141" t="s">
        <v>221</v>
      </c>
      <c r="P1119" s="150" t="s">
        <v>222</v>
      </c>
      <c r="Q1119" s="141" t="s">
        <v>225</v>
      </c>
      <c r="R1119" s="141" t="s">
        <v>226</v>
      </c>
      <c r="S1119" s="141" t="s">
        <v>227</v>
      </c>
      <c r="T1119" s="141" t="s">
        <v>224</v>
      </c>
      <c r="U1119" s="141" t="s">
        <v>326</v>
      </c>
      <c r="V1119" s="141" t="s">
        <v>562</v>
      </c>
      <c r="W1119" s="150" t="s">
        <v>311</v>
      </c>
      <c r="X1119" s="141" t="s">
        <v>221</v>
      </c>
      <c r="Y1119" s="141" t="s">
        <v>293</v>
      </c>
      <c r="Z1119" s="141" t="s">
        <v>226</v>
      </c>
      <c r="AA1119" s="141" t="s">
        <v>224</v>
      </c>
      <c r="AB1119" s="141" t="s">
        <v>326</v>
      </c>
      <c r="AC1119" s="141" t="s">
        <v>562</v>
      </c>
      <c r="AD1119" s="150" t="s">
        <v>311</v>
      </c>
    </row>
    <row r="1120" spans="1:49" ht="15">
      <c r="A1120" s="65"/>
      <c r="B1120" s="14"/>
      <c r="C1120" s="17" t="s">
        <v>51</v>
      </c>
      <c r="D1120" s="272" t="str">
        <f t="shared" ref="D1120:D1151" si="184">IF($D32="","",$D32)</f>
        <v/>
      </c>
      <c r="E1120" s="273"/>
      <c r="F1120" s="273"/>
      <c r="G1120" s="273"/>
      <c r="H1120" s="273"/>
      <c r="I1120" s="273"/>
      <c r="J1120" s="273"/>
      <c r="K1120" s="273"/>
      <c r="L1120" s="273"/>
      <c r="M1120" s="273"/>
      <c r="N1120" s="274"/>
      <c r="O1120" s="160"/>
      <c r="P1120" s="160"/>
      <c r="Q1120" s="160"/>
      <c r="R1120" s="160"/>
      <c r="S1120" s="160"/>
      <c r="T1120" s="160"/>
      <c r="U1120" s="160"/>
      <c r="V1120" s="160"/>
      <c r="W1120" s="160"/>
      <c r="X1120" s="160"/>
      <c r="Y1120" s="160"/>
      <c r="Z1120" s="160"/>
      <c r="AA1120" s="160"/>
      <c r="AB1120" s="160"/>
      <c r="AC1120" s="160"/>
      <c r="AD1120" s="160"/>
    </row>
    <row r="1121" spans="1:30" ht="15">
      <c r="A1121" s="65"/>
      <c r="B1121" s="14"/>
      <c r="C1121" s="17" t="s">
        <v>52</v>
      </c>
      <c r="D1121" s="272" t="str">
        <f t="shared" si="184"/>
        <v/>
      </c>
      <c r="E1121" s="273"/>
      <c r="F1121" s="273"/>
      <c r="G1121" s="273"/>
      <c r="H1121" s="273"/>
      <c r="I1121" s="273"/>
      <c r="J1121" s="273"/>
      <c r="K1121" s="273"/>
      <c r="L1121" s="273"/>
      <c r="M1121" s="273"/>
      <c r="N1121" s="274"/>
      <c r="O1121" s="160"/>
      <c r="P1121" s="160"/>
      <c r="Q1121" s="160"/>
      <c r="R1121" s="160"/>
      <c r="S1121" s="160"/>
      <c r="T1121" s="160"/>
      <c r="U1121" s="160"/>
      <c r="V1121" s="160"/>
      <c r="W1121" s="160"/>
      <c r="X1121" s="160"/>
      <c r="Y1121" s="160"/>
      <c r="Z1121" s="160"/>
      <c r="AA1121" s="160"/>
      <c r="AB1121" s="160"/>
      <c r="AC1121" s="160"/>
      <c r="AD1121" s="160"/>
    </row>
    <row r="1122" spans="1:30" ht="15">
      <c r="A1122" s="65"/>
      <c r="B1122" s="14"/>
      <c r="C1122" s="17" t="s">
        <v>53</v>
      </c>
      <c r="D1122" s="272" t="str">
        <f t="shared" si="184"/>
        <v/>
      </c>
      <c r="E1122" s="273"/>
      <c r="F1122" s="273"/>
      <c r="G1122" s="273"/>
      <c r="H1122" s="273"/>
      <c r="I1122" s="273"/>
      <c r="J1122" s="273"/>
      <c r="K1122" s="273"/>
      <c r="L1122" s="273"/>
      <c r="M1122" s="273"/>
      <c r="N1122" s="274"/>
      <c r="O1122" s="160"/>
      <c r="P1122" s="160"/>
      <c r="Q1122" s="160"/>
      <c r="R1122" s="160"/>
      <c r="S1122" s="160"/>
      <c r="T1122" s="160"/>
      <c r="U1122" s="160"/>
      <c r="V1122" s="160"/>
      <c r="W1122" s="160"/>
      <c r="X1122" s="160"/>
      <c r="Y1122" s="160"/>
      <c r="Z1122" s="160"/>
      <c r="AA1122" s="160"/>
      <c r="AB1122" s="160"/>
      <c r="AC1122" s="160"/>
      <c r="AD1122" s="160"/>
    </row>
    <row r="1123" spans="1:30" ht="15">
      <c r="A1123" s="65"/>
      <c r="B1123" s="14"/>
      <c r="C1123" s="17" t="s">
        <v>54</v>
      </c>
      <c r="D1123" s="272" t="str">
        <f t="shared" si="184"/>
        <v/>
      </c>
      <c r="E1123" s="273"/>
      <c r="F1123" s="273"/>
      <c r="G1123" s="273"/>
      <c r="H1123" s="273"/>
      <c r="I1123" s="273"/>
      <c r="J1123" s="273"/>
      <c r="K1123" s="273"/>
      <c r="L1123" s="273"/>
      <c r="M1123" s="273"/>
      <c r="N1123" s="274"/>
      <c r="O1123" s="160"/>
      <c r="P1123" s="160"/>
      <c r="Q1123" s="160"/>
      <c r="R1123" s="160"/>
      <c r="S1123" s="160"/>
      <c r="T1123" s="160"/>
      <c r="U1123" s="160"/>
      <c r="V1123" s="160"/>
      <c r="W1123" s="160"/>
      <c r="X1123" s="160"/>
      <c r="Y1123" s="160"/>
      <c r="Z1123" s="160"/>
      <c r="AA1123" s="160"/>
      <c r="AB1123" s="160"/>
      <c r="AC1123" s="160"/>
      <c r="AD1123" s="160"/>
    </row>
    <row r="1124" spans="1:30" ht="15">
      <c r="A1124" s="65"/>
      <c r="B1124" s="14"/>
      <c r="C1124" s="17" t="s">
        <v>55</v>
      </c>
      <c r="D1124" s="272" t="str">
        <f t="shared" si="184"/>
        <v/>
      </c>
      <c r="E1124" s="273"/>
      <c r="F1124" s="273"/>
      <c r="G1124" s="273"/>
      <c r="H1124" s="273"/>
      <c r="I1124" s="273"/>
      <c r="J1124" s="273"/>
      <c r="K1124" s="273"/>
      <c r="L1124" s="273"/>
      <c r="M1124" s="273"/>
      <c r="N1124" s="274"/>
      <c r="O1124" s="160"/>
      <c r="P1124" s="160"/>
      <c r="Q1124" s="160"/>
      <c r="R1124" s="160"/>
      <c r="S1124" s="160"/>
      <c r="T1124" s="160"/>
      <c r="U1124" s="160"/>
      <c r="V1124" s="160"/>
      <c r="W1124" s="160"/>
      <c r="X1124" s="160"/>
      <c r="Y1124" s="160"/>
      <c r="Z1124" s="160"/>
      <c r="AA1124" s="160"/>
      <c r="AB1124" s="160"/>
      <c r="AC1124" s="160"/>
      <c r="AD1124" s="160"/>
    </row>
    <row r="1125" spans="1:30" ht="15">
      <c r="A1125" s="65"/>
      <c r="B1125" s="14"/>
      <c r="C1125" s="17" t="s">
        <v>56</v>
      </c>
      <c r="D1125" s="272" t="str">
        <f t="shared" si="184"/>
        <v/>
      </c>
      <c r="E1125" s="273"/>
      <c r="F1125" s="273"/>
      <c r="G1125" s="273"/>
      <c r="H1125" s="273"/>
      <c r="I1125" s="273"/>
      <c r="J1125" s="273"/>
      <c r="K1125" s="273"/>
      <c r="L1125" s="273"/>
      <c r="M1125" s="273"/>
      <c r="N1125" s="274"/>
      <c r="O1125" s="160"/>
      <c r="P1125" s="160"/>
      <c r="Q1125" s="160"/>
      <c r="R1125" s="160"/>
      <c r="S1125" s="160"/>
      <c r="T1125" s="160"/>
      <c r="U1125" s="160"/>
      <c r="V1125" s="160"/>
      <c r="W1125" s="160"/>
      <c r="X1125" s="160"/>
      <c r="Y1125" s="160"/>
      <c r="Z1125" s="160"/>
      <c r="AA1125" s="160"/>
      <c r="AB1125" s="160"/>
      <c r="AC1125" s="160"/>
      <c r="AD1125" s="160"/>
    </row>
    <row r="1126" spans="1:30" ht="15">
      <c r="A1126" s="65"/>
      <c r="B1126" s="14"/>
      <c r="C1126" s="17" t="s">
        <v>57</v>
      </c>
      <c r="D1126" s="272" t="str">
        <f t="shared" si="184"/>
        <v/>
      </c>
      <c r="E1126" s="273"/>
      <c r="F1126" s="273"/>
      <c r="G1126" s="273"/>
      <c r="H1126" s="273"/>
      <c r="I1126" s="273"/>
      <c r="J1126" s="273"/>
      <c r="K1126" s="273"/>
      <c r="L1126" s="273"/>
      <c r="M1126" s="273"/>
      <c r="N1126" s="274"/>
      <c r="O1126" s="160"/>
      <c r="P1126" s="160"/>
      <c r="Q1126" s="160"/>
      <c r="R1126" s="160"/>
      <c r="S1126" s="160"/>
      <c r="T1126" s="160"/>
      <c r="U1126" s="160"/>
      <c r="V1126" s="160"/>
      <c r="W1126" s="160"/>
      <c r="X1126" s="160"/>
      <c r="Y1126" s="160"/>
      <c r="Z1126" s="160"/>
      <c r="AA1126" s="160"/>
      <c r="AB1126" s="160"/>
      <c r="AC1126" s="160"/>
      <c r="AD1126" s="160"/>
    </row>
    <row r="1127" spans="1:30" ht="15">
      <c r="A1127" s="65"/>
      <c r="B1127" s="14"/>
      <c r="C1127" s="17" t="s">
        <v>58</v>
      </c>
      <c r="D1127" s="272" t="str">
        <f t="shared" si="184"/>
        <v/>
      </c>
      <c r="E1127" s="273"/>
      <c r="F1127" s="273"/>
      <c r="G1127" s="273"/>
      <c r="H1127" s="273"/>
      <c r="I1127" s="273"/>
      <c r="J1127" s="273"/>
      <c r="K1127" s="273"/>
      <c r="L1127" s="273"/>
      <c r="M1127" s="273"/>
      <c r="N1127" s="274"/>
      <c r="O1127" s="160"/>
      <c r="P1127" s="160"/>
      <c r="Q1127" s="160"/>
      <c r="R1127" s="160"/>
      <c r="S1127" s="160"/>
      <c r="T1127" s="160"/>
      <c r="U1127" s="160"/>
      <c r="V1127" s="160"/>
      <c r="W1127" s="160"/>
      <c r="X1127" s="160"/>
      <c r="Y1127" s="160"/>
      <c r="Z1127" s="160"/>
      <c r="AA1127" s="160"/>
      <c r="AB1127" s="160"/>
      <c r="AC1127" s="160"/>
      <c r="AD1127" s="160"/>
    </row>
    <row r="1128" spans="1:30" ht="15">
      <c r="A1128" s="65"/>
      <c r="B1128" s="14"/>
      <c r="C1128" s="17" t="s">
        <v>59</v>
      </c>
      <c r="D1128" s="272" t="str">
        <f t="shared" si="184"/>
        <v/>
      </c>
      <c r="E1128" s="273"/>
      <c r="F1128" s="273"/>
      <c r="G1128" s="273"/>
      <c r="H1128" s="273"/>
      <c r="I1128" s="273"/>
      <c r="J1128" s="273"/>
      <c r="K1128" s="273"/>
      <c r="L1128" s="273"/>
      <c r="M1128" s="273"/>
      <c r="N1128" s="274"/>
      <c r="O1128" s="160"/>
      <c r="P1128" s="160"/>
      <c r="Q1128" s="160"/>
      <c r="R1128" s="160"/>
      <c r="S1128" s="160"/>
      <c r="T1128" s="160"/>
      <c r="U1128" s="160"/>
      <c r="V1128" s="160"/>
      <c r="W1128" s="160"/>
      <c r="X1128" s="160"/>
      <c r="Y1128" s="160"/>
      <c r="Z1128" s="160"/>
      <c r="AA1128" s="160"/>
      <c r="AB1128" s="160"/>
      <c r="AC1128" s="160"/>
      <c r="AD1128" s="160"/>
    </row>
    <row r="1129" spans="1:30" ht="15">
      <c r="A1129" s="65"/>
      <c r="B1129" s="14"/>
      <c r="C1129" s="17" t="s">
        <v>60</v>
      </c>
      <c r="D1129" s="272" t="str">
        <f t="shared" si="184"/>
        <v/>
      </c>
      <c r="E1129" s="273"/>
      <c r="F1129" s="273"/>
      <c r="G1129" s="273"/>
      <c r="H1129" s="273"/>
      <c r="I1129" s="273"/>
      <c r="J1129" s="273"/>
      <c r="K1129" s="273"/>
      <c r="L1129" s="273"/>
      <c r="M1129" s="273"/>
      <c r="N1129" s="274"/>
      <c r="O1129" s="160"/>
      <c r="P1129" s="160"/>
      <c r="Q1129" s="160"/>
      <c r="R1129" s="160"/>
      <c r="S1129" s="160"/>
      <c r="T1129" s="160"/>
      <c r="U1129" s="160"/>
      <c r="V1129" s="160"/>
      <c r="W1129" s="160"/>
      <c r="X1129" s="160"/>
      <c r="Y1129" s="160"/>
      <c r="Z1129" s="160"/>
      <c r="AA1129" s="160"/>
      <c r="AB1129" s="160"/>
      <c r="AC1129" s="160"/>
      <c r="AD1129" s="160"/>
    </row>
    <row r="1130" spans="1:30" ht="15">
      <c r="A1130" s="65"/>
      <c r="B1130" s="14"/>
      <c r="C1130" s="17" t="s">
        <v>61</v>
      </c>
      <c r="D1130" s="272" t="str">
        <f t="shared" si="184"/>
        <v/>
      </c>
      <c r="E1130" s="273"/>
      <c r="F1130" s="273"/>
      <c r="G1130" s="273"/>
      <c r="H1130" s="273"/>
      <c r="I1130" s="273"/>
      <c r="J1130" s="273"/>
      <c r="K1130" s="273"/>
      <c r="L1130" s="273"/>
      <c r="M1130" s="273"/>
      <c r="N1130" s="274"/>
      <c r="O1130" s="160"/>
      <c r="P1130" s="160"/>
      <c r="Q1130" s="160"/>
      <c r="R1130" s="160"/>
      <c r="S1130" s="160"/>
      <c r="T1130" s="160"/>
      <c r="U1130" s="160"/>
      <c r="V1130" s="160"/>
      <c r="W1130" s="160"/>
      <c r="X1130" s="160"/>
      <c r="Y1130" s="160"/>
      <c r="Z1130" s="160"/>
      <c r="AA1130" s="160"/>
      <c r="AB1130" s="160"/>
      <c r="AC1130" s="160"/>
      <c r="AD1130" s="160"/>
    </row>
    <row r="1131" spans="1:30" ht="15">
      <c r="A1131" s="65"/>
      <c r="B1131" s="14"/>
      <c r="C1131" s="17" t="s">
        <v>62</v>
      </c>
      <c r="D1131" s="272" t="str">
        <f t="shared" si="184"/>
        <v/>
      </c>
      <c r="E1131" s="273"/>
      <c r="F1131" s="273"/>
      <c r="G1131" s="273"/>
      <c r="H1131" s="273"/>
      <c r="I1131" s="273"/>
      <c r="J1131" s="273"/>
      <c r="K1131" s="273"/>
      <c r="L1131" s="273"/>
      <c r="M1131" s="273"/>
      <c r="N1131" s="274"/>
      <c r="O1131" s="160"/>
      <c r="P1131" s="160"/>
      <c r="Q1131" s="160"/>
      <c r="R1131" s="160"/>
      <c r="S1131" s="160"/>
      <c r="T1131" s="160"/>
      <c r="U1131" s="160"/>
      <c r="V1131" s="160"/>
      <c r="W1131" s="160"/>
      <c r="X1131" s="160"/>
      <c r="Y1131" s="160"/>
      <c r="Z1131" s="160"/>
      <c r="AA1131" s="160"/>
      <c r="AB1131" s="160"/>
      <c r="AC1131" s="160"/>
      <c r="AD1131" s="160"/>
    </row>
    <row r="1132" spans="1:30" ht="15">
      <c r="A1132" s="65"/>
      <c r="B1132" s="14"/>
      <c r="C1132" s="17" t="s">
        <v>63</v>
      </c>
      <c r="D1132" s="272" t="str">
        <f t="shared" si="184"/>
        <v/>
      </c>
      <c r="E1132" s="273"/>
      <c r="F1132" s="273"/>
      <c r="G1132" s="273"/>
      <c r="H1132" s="273"/>
      <c r="I1132" s="273"/>
      <c r="J1132" s="273"/>
      <c r="K1132" s="273"/>
      <c r="L1132" s="273"/>
      <c r="M1132" s="273"/>
      <c r="N1132" s="274"/>
      <c r="O1132" s="160"/>
      <c r="P1132" s="160"/>
      <c r="Q1132" s="160"/>
      <c r="R1132" s="160"/>
      <c r="S1132" s="160"/>
      <c r="T1132" s="160"/>
      <c r="U1132" s="160"/>
      <c r="V1132" s="160"/>
      <c r="W1132" s="160"/>
      <c r="X1132" s="160"/>
      <c r="Y1132" s="160"/>
      <c r="Z1132" s="160"/>
      <c r="AA1132" s="160"/>
      <c r="AB1132" s="160"/>
      <c r="AC1132" s="160"/>
      <c r="AD1132" s="160"/>
    </row>
    <row r="1133" spans="1:30" ht="15">
      <c r="A1133" s="65"/>
      <c r="B1133" s="14"/>
      <c r="C1133" s="17" t="s">
        <v>64</v>
      </c>
      <c r="D1133" s="272" t="str">
        <f t="shared" si="184"/>
        <v/>
      </c>
      <c r="E1133" s="273"/>
      <c r="F1133" s="273"/>
      <c r="G1133" s="273"/>
      <c r="H1133" s="273"/>
      <c r="I1133" s="273"/>
      <c r="J1133" s="273"/>
      <c r="K1133" s="273"/>
      <c r="L1133" s="273"/>
      <c r="M1133" s="273"/>
      <c r="N1133" s="274"/>
      <c r="O1133" s="160"/>
      <c r="P1133" s="160"/>
      <c r="Q1133" s="160"/>
      <c r="R1133" s="160"/>
      <c r="S1133" s="160"/>
      <c r="T1133" s="160"/>
      <c r="U1133" s="160"/>
      <c r="V1133" s="160"/>
      <c r="W1133" s="160"/>
      <c r="X1133" s="160"/>
      <c r="Y1133" s="160"/>
      <c r="Z1133" s="160"/>
      <c r="AA1133" s="160"/>
      <c r="AB1133" s="160"/>
      <c r="AC1133" s="160"/>
      <c r="AD1133" s="160"/>
    </row>
    <row r="1134" spans="1:30" ht="15">
      <c r="A1134" s="65"/>
      <c r="B1134" s="14"/>
      <c r="C1134" s="17" t="s">
        <v>65</v>
      </c>
      <c r="D1134" s="272" t="str">
        <f t="shared" si="184"/>
        <v/>
      </c>
      <c r="E1134" s="273"/>
      <c r="F1134" s="273"/>
      <c r="G1134" s="273"/>
      <c r="H1134" s="273"/>
      <c r="I1134" s="273"/>
      <c r="J1134" s="273"/>
      <c r="K1134" s="273"/>
      <c r="L1134" s="273"/>
      <c r="M1134" s="273"/>
      <c r="N1134" s="274"/>
      <c r="O1134" s="160"/>
      <c r="P1134" s="160"/>
      <c r="Q1134" s="160"/>
      <c r="R1134" s="160"/>
      <c r="S1134" s="160"/>
      <c r="T1134" s="160"/>
      <c r="U1134" s="160"/>
      <c r="V1134" s="160"/>
      <c r="W1134" s="160"/>
      <c r="X1134" s="160"/>
      <c r="Y1134" s="160"/>
      <c r="Z1134" s="160"/>
      <c r="AA1134" s="160"/>
      <c r="AB1134" s="160"/>
      <c r="AC1134" s="160"/>
      <c r="AD1134" s="160"/>
    </row>
    <row r="1135" spans="1:30" ht="15">
      <c r="A1135" s="65"/>
      <c r="B1135" s="14"/>
      <c r="C1135" s="17" t="s">
        <v>66</v>
      </c>
      <c r="D1135" s="272" t="str">
        <f t="shared" si="184"/>
        <v/>
      </c>
      <c r="E1135" s="273"/>
      <c r="F1135" s="273"/>
      <c r="G1135" s="273"/>
      <c r="H1135" s="273"/>
      <c r="I1135" s="273"/>
      <c r="J1135" s="273"/>
      <c r="K1135" s="273"/>
      <c r="L1135" s="273"/>
      <c r="M1135" s="273"/>
      <c r="N1135" s="274"/>
      <c r="O1135" s="160"/>
      <c r="P1135" s="160"/>
      <c r="Q1135" s="160"/>
      <c r="R1135" s="160"/>
      <c r="S1135" s="160"/>
      <c r="T1135" s="160"/>
      <c r="U1135" s="160"/>
      <c r="V1135" s="160"/>
      <c r="W1135" s="160"/>
      <c r="X1135" s="160"/>
      <c r="Y1135" s="160"/>
      <c r="Z1135" s="160"/>
      <c r="AA1135" s="160"/>
      <c r="AB1135" s="160"/>
      <c r="AC1135" s="160"/>
      <c r="AD1135" s="160"/>
    </row>
    <row r="1136" spans="1:30" ht="15">
      <c r="A1136" s="65"/>
      <c r="B1136" s="14"/>
      <c r="C1136" s="17" t="s">
        <v>67</v>
      </c>
      <c r="D1136" s="272" t="str">
        <f t="shared" si="184"/>
        <v/>
      </c>
      <c r="E1136" s="273"/>
      <c r="F1136" s="273"/>
      <c r="G1136" s="273"/>
      <c r="H1136" s="273"/>
      <c r="I1136" s="273"/>
      <c r="J1136" s="273"/>
      <c r="K1136" s="273"/>
      <c r="L1136" s="273"/>
      <c r="M1136" s="273"/>
      <c r="N1136" s="274"/>
      <c r="O1136" s="160"/>
      <c r="P1136" s="160"/>
      <c r="Q1136" s="160"/>
      <c r="R1136" s="160"/>
      <c r="S1136" s="160"/>
      <c r="T1136" s="160"/>
      <c r="U1136" s="160"/>
      <c r="V1136" s="160"/>
      <c r="W1136" s="160"/>
      <c r="X1136" s="160"/>
      <c r="Y1136" s="160"/>
      <c r="Z1136" s="160"/>
      <c r="AA1136" s="160"/>
      <c r="AB1136" s="160"/>
      <c r="AC1136" s="160"/>
      <c r="AD1136" s="160"/>
    </row>
    <row r="1137" spans="1:30" ht="15">
      <c r="A1137" s="65"/>
      <c r="B1137" s="14"/>
      <c r="C1137" s="17" t="s">
        <v>68</v>
      </c>
      <c r="D1137" s="272" t="str">
        <f t="shared" si="184"/>
        <v/>
      </c>
      <c r="E1137" s="273"/>
      <c r="F1137" s="273"/>
      <c r="G1137" s="273"/>
      <c r="H1137" s="273"/>
      <c r="I1137" s="273"/>
      <c r="J1137" s="273"/>
      <c r="K1137" s="273"/>
      <c r="L1137" s="273"/>
      <c r="M1137" s="273"/>
      <c r="N1137" s="274"/>
      <c r="O1137" s="160"/>
      <c r="P1137" s="160"/>
      <c r="Q1137" s="160"/>
      <c r="R1137" s="160"/>
      <c r="S1137" s="160"/>
      <c r="T1137" s="160"/>
      <c r="U1137" s="160"/>
      <c r="V1137" s="160"/>
      <c r="W1137" s="160"/>
      <c r="X1137" s="160"/>
      <c r="Y1137" s="160"/>
      <c r="Z1137" s="160"/>
      <c r="AA1137" s="160"/>
      <c r="AB1137" s="160"/>
      <c r="AC1137" s="160"/>
      <c r="AD1137" s="160"/>
    </row>
    <row r="1138" spans="1:30" ht="15">
      <c r="A1138" s="65"/>
      <c r="B1138" s="14"/>
      <c r="C1138" s="17" t="s">
        <v>69</v>
      </c>
      <c r="D1138" s="272" t="str">
        <f t="shared" si="184"/>
        <v/>
      </c>
      <c r="E1138" s="273"/>
      <c r="F1138" s="273"/>
      <c r="G1138" s="273"/>
      <c r="H1138" s="273"/>
      <c r="I1138" s="273"/>
      <c r="J1138" s="273"/>
      <c r="K1138" s="273"/>
      <c r="L1138" s="273"/>
      <c r="M1138" s="273"/>
      <c r="N1138" s="274"/>
      <c r="O1138" s="160"/>
      <c r="P1138" s="160"/>
      <c r="Q1138" s="160"/>
      <c r="R1138" s="160"/>
      <c r="S1138" s="160"/>
      <c r="T1138" s="160"/>
      <c r="U1138" s="160"/>
      <c r="V1138" s="160"/>
      <c r="W1138" s="160"/>
      <c r="X1138" s="160"/>
      <c r="Y1138" s="160"/>
      <c r="Z1138" s="160"/>
      <c r="AA1138" s="160"/>
      <c r="AB1138" s="160"/>
      <c r="AC1138" s="160"/>
      <c r="AD1138" s="160"/>
    </row>
    <row r="1139" spans="1:30" ht="15">
      <c r="A1139" s="65"/>
      <c r="B1139" s="14"/>
      <c r="C1139" s="17" t="s">
        <v>70</v>
      </c>
      <c r="D1139" s="272" t="str">
        <f t="shared" si="184"/>
        <v/>
      </c>
      <c r="E1139" s="273"/>
      <c r="F1139" s="273"/>
      <c r="G1139" s="273"/>
      <c r="H1139" s="273"/>
      <c r="I1139" s="273"/>
      <c r="J1139" s="273"/>
      <c r="K1139" s="273"/>
      <c r="L1139" s="273"/>
      <c r="M1139" s="273"/>
      <c r="N1139" s="274"/>
      <c r="O1139" s="160"/>
      <c r="P1139" s="160"/>
      <c r="Q1139" s="160"/>
      <c r="R1139" s="160"/>
      <c r="S1139" s="160"/>
      <c r="T1139" s="160"/>
      <c r="U1139" s="160"/>
      <c r="V1139" s="160"/>
      <c r="W1139" s="160"/>
      <c r="X1139" s="160"/>
      <c r="Y1139" s="160"/>
      <c r="Z1139" s="160"/>
      <c r="AA1139" s="160"/>
      <c r="AB1139" s="160"/>
      <c r="AC1139" s="160"/>
      <c r="AD1139" s="160"/>
    </row>
    <row r="1140" spans="1:30" ht="15">
      <c r="A1140" s="65"/>
      <c r="B1140" s="14"/>
      <c r="C1140" s="17" t="s">
        <v>71</v>
      </c>
      <c r="D1140" s="272" t="str">
        <f t="shared" si="184"/>
        <v/>
      </c>
      <c r="E1140" s="273"/>
      <c r="F1140" s="273"/>
      <c r="G1140" s="273"/>
      <c r="H1140" s="273"/>
      <c r="I1140" s="273"/>
      <c r="J1140" s="273"/>
      <c r="K1140" s="273"/>
      <c r="L1140" s="273"/>
      <c r="M1140" s="273"/>
      <c r="N1140" s="274"/>
      <c r="O1140" s="160"/>
      <c r="P1140" s="160"/>
      <c r="Q1140" s="160"/>
      <c r="R1140" s="160"/>
      <c r="S1140" s="160"/>
      <c r="T1140" s="160"/>
      <c r="U1140" s="160"/>
      <c r="V1140" s="160"/>
      <c r="W1140" s="160"/>
      <c r="X1140" s="160"/>
      <c r="Y1140" s="160"/>
      <c r="Z1140" s="160"/>
      <c r="AA1140" s="160"/>
      <c r="AB1140" s="160"/>
      <c r="AC1140" s="160"/>
      <c r="AD1140" s="160"/>
    </row>
    <row r="1141" spans="1:30" ht="15">
      <c r="A1141" s="65"/>
      <c r="B1141" s="14"/>
      <c r="C1141" s="17" t="s">
        <v>72</v>
      </c>
      <c r="D1141" s="272" t="str">
        <f t="shared" si="184"/>
        <v/>
      </c>
      <c r="E1141" s="273"/>
      <c r="F1141" s="273"/>
      <c r="G1141" s="273"/>
      <c r="H1141" s="273"/>
      <c r="I1141" s="273"/>
      <c r="J1141" s="273"/>
      <c r="K1141" s="273"/>
      <c r="L1141" s="273"/>
      <c r="M1141" s="273"/>
      <c r="N1141" s="274"/>
      <c r="O1141" s="160"/>
      <c r="P1141" s="160"/>
      <c r="Q1141" s="160"/>
      <c r="R1141" s="160"/>
      <c r="S1141" s="160"/>
      <c r="T1141" s="160"/>
      <c r="U1141" s="160"/>
      <c r="V1141" s="160"/>
      <c r="W1141" s="160"/>
      <c r="X1141" s="160"/>
      <c r="Y1141" s="160"/>
      <c r="Z1141" s="160"/>
      <c r="AA1141" s="160"/>
      <c r="AB1141" s="160"/>
      <c r="AC1141" s="160"/>
      <c r="AD1141" s="160"/>
    </row>
    <row r="1142" spans="1:30" ht="15">
      <c r="A1142" s="65"/>
      <c r="B1142" s="14"/>
      <c r="C1142" s="17" t="s">
        <v>73</v>
      </c>
      <c r="D1142" s="272" t="str">
        <f t="shared" si="184"/>
        <v/>
      </c>
      <c r="E1142" s="273"/>
      <c r="F1142" s="273"/>
      <c r="G1142" s="273"/>
      <c r="H1142" s="273"/>
      <c r="I1142" s="273"/>
      <c r="J1142" s="273"/>
      <c r="K1142" s="273"/>
      <c r="L1142" s="273"/>
      <c r="M1142" s="273"/>
      <c r="N1142" s="274"/>
      <c r="O1142" s="160"/>
      <c r="P1142" s="160"/>
      <c r="Q1142" s="160"/>
      <c r="R1142" s="160"/>
      <c r="S1142" s="160"/>
      <c r="T1142" s="160"/>
      <c r="U1142" s="160"/>
      <c r="V1142" s="160"/>
      <c r="W1142" s="160"/>
      <c r="X1142" s="160"/>
      <c r="Y1142" s="160"/>
      <c r="Z1142" s="160"/>
      <c r="AA1142" s="160"/>
      <c r="AB1142" s="160"/>
      <c r="AC1142" s="160"/>
      <c r="AD1142" s="160"/>
    </row>
    <row r="1143" spans="1:30" ht="15">
      <c r="A1143" s="65"/>
      <c r="B1143" s="14"/>
      <c r="C1143" s="17" t="s">
        <v>74</v>
      </c>
      <c r="D1143" s="272" t="str">
        <f t="shared" si="184"/>
        <v/>
      </c>
      <c r="E1143" s="273"/>
      <c r="F1143" s="273"/>
      <c r="G1143" s="273"/>
      <c r="H1143" s="273"/>
      <c r="I1143" s="273"/>
      <c r="J1143" s="273"/>
      <c r="K1143" s="273"/>
      <c r="L1143" s="273"/>
      <c r="M1143" s="273"/>
      <c r="N1143" s="274"/>
      <c r="O1143" s="160"/>
      <c r="P1143" s="160"/>
      <c r="Q1143" s="160"/>
      <c r="R1143" s="160"/>
      <c r="S1143" s="160"/>
      <c r="T1143" s="160"/>
      <c r="U1143" s="160"/>
      <c r="V1143" s="160"/>
      <c r="W1143" s="160"/>
      <c r="X1143" s="160"/>
      <c r="Y1143" s="160"/>
      <c r="Z1143" s="160"/>
      <c r="AA1143" s="160"/>
      <c r="AB1143" s="160"/>
      <c r="AC1143" s="160"/>
      <c r="AD1143" s="160"/>
    </row>
    <row r="1144" spans="1:30" ht="15">
      <c r="A1144" s="65"/>
      <c r="B1144" s="14"/>
      <c r="C1144" s="17" t="s">
        <v>75</v>
      </c>
      <c r="D1144" s="272" t="str">
        <f t="shared" si="184"/>
        <v/>
      </c>
      <c r="E1144" s="273"/>
      <c r="F1144" s="273"/>
      <c r="G1144" s="273"/>
      <c r="H1144" s="273"/>
      <c r="I1144" s="273"/>
      <c r="J1144" s="273"/>
      <c r="K1144" s="273"/>
      <c r="L1144" s="273"/>
      <c r="M1144" s="273"/>
      <c r="N1144" s="274"/>
      <c r="O1144" s="160"/>
      <c r="P1144" s="160"/>
      <c r="Q1144" s="160"/>
      <c r="R1144" s="160"/>
      <c r="S1144" s="160"/>
      <c r="T1144" s="160"/>
      <c r="U1144" s="160"/>
      <c r="V1144" s="160"/>
      <c r="W1144" s="160"/>
      <c r="X1144" s="160"/>
      <c r="Y1144" s="160"/>
      <c r="Z1144" s="160"/>
      <c r="AA1144" s="160"/>
      <c r="AB1144" s="160"/>
      <c r="AC1144" s="160"/>
      <c r="AD1144" s="160"/>
    </row>
    <row r="1145" spans="1:30" ht="15">
      <c r="A1145" s="65"/>
      <c r="B1145" s="14"/>
      <c r="C1145" s="17" t="s">
        <v>76</v>
      </c>
      <c r="D1145" s="272" t="str">
        <f t="shared" si="184"/>
        <v/>
      </c>
      <c r="E1145" s="273"/>
      <c r="F1145" s="273"/>
      <c r="G1145" s="273"/>
      <c r="H1145" s="273"/>
      <c r="I1145" s="273"/>
      <c r="J1145" s="273"/>
      <c r="K1145" s="273"/>
      <c r="L1145" s="273"/>
      <c r="M1145" s="273"/>
      <c r="N1145" s="274"/>
      <c r="O1145" s="160"/>
      <c r="P1145" s="160"/>
      <c r="Q1145" s="160"/>
      <c r="R1145" s="160"/>
      <c r="S1145" s="160"/>
      <c r="T1145" s="160"/>
      <c r="U1145" s="160"/>
      <c r="V1145" s="160"/>
      <c r="W1145" s="160"/>
      <c r="X1145" s="160"/>
      <c r="Y1145" s="160"/>
      <c r="Z1145" s="160"/>
      <c r="AA1145" s="160"/>
      <c r="AB1145" s="160"/>
      <c r="AC1145" s="160"/>
      <c r="AD1145" s="160"/>
    </row>
    <row r="1146" spans="1:30" ht="15">
      <c r="A1146" s="65"/>
      <c r="B1146" s="14"/>
      <c r="C1146" s="17" t="s">
        <v>77</v>
      </c>
      <c r="D1146" s="272" t="str">
        <f t="shared" si="184"/>
        <v/>
      </c>
      <c r="E1146" s="273"/>
      <c r="F1146" s="273"/>
      <c r="G1146" s="273"/>
      <c r="H1146" s="273"/>
      <c r="I1146" s="273"/>
      <c r="J1146" s="273"/>
      <c r="K1146" s="273"/>
      <c r="L1146" s="273"/>
      <c r="M1146" s="273"/>
      <c r="N1146" s="274"/>
      <c r="O1146" s="160"/>
      <c r="P1146" s="160"/>
      <c r="Q1146" s="160"/>
      <c r="R1146" s="160"/>
      <c r="S1146" s="160"/>
      <c r="T1146" s="160"/>
      <c r="U1146" s="160"/>
      <c r="V1146" s="160"/>
      <c r="W1146" s="160"/>
      <c r="X1146" s="160"/>
      <c r="Y1146" s="160"/>
      <c r="Z1146" s="160"/>
      <c r="AA1146" s="160"/>
      <c r="AB1146" s="160"/>
      <c r="AC1146" s="160"/>
      <c r="AD1146" s="160"/>
    </row>
    <row r="1147" spans="1:30" ht="15">
      <c r="A1147" s="65"/>
      <c r="B1147" s="14"/>
      <c r="C1147" s="17" t="s">
        <v>78</v>
      </c>
      <c r="D1147" s="272" t="str">
        <f t="shared" si="184"/>
        <v/>
      </c>
      <c r="E1147" s="273"/>
      <c r="F1147" s="273"/>
      <c r="G1147" s="273"/>
      <c r="H1147" s="273"/>
      <c r="I1147" s="273"/>
      <c r="J1147" s="273"/>
      <c r="K1147" s="273"/>
      <c r="L1147" s="273"/>
      <c r="M1147" s="273"/>
      <c r="N1147" s="274"/>
      <c r="O1147" s="160"/>
      <c r="P1147" s="160"/>
      <c r="Q1147" s="160"/>
      <c r="R1147" s="160"/>
      <c r="S1147" s="160"/>
      <c r="T1147" s="160"/>
      <c r="U1147" s="160"/>
      <c r="V1147" s="160"/>
      <c r="W1147" s="160"/>
      <c r="X1147" s="160"/>
      <c r="Y1147" s="160"/>
      <c r="Z1147" s="160"/>
      <c r="AA1147" s="160"/>
      <c r="AB1147" s="160"/>
      <c r="AC1147" s="160"/>
      <c r="AD1147" s="160"/>
    </row>
    <row r="1148" spans="1:30" ht="15">
      <c r="A1148" s="65"/>
      <c r="B1148" s="14"/>
      <c r="C1148" s="17" t="s">
        <v>79</v>
      </c>
      <c r="D1148" s="272" t="str">
        <f t="shared" si="184"/>
        <v/>
      </c>
      <c r="E1148" s="273"/>
      <c r="F1148" s="273"/>
      <c r="G1148" s="273"/>
      <c r="H1148" s="273"/>
      <c r="I1148" s="273"/>
      <c r="J1148" s="273"/>
      <c r="K1148" s="273"/>
      <c r="L1148" s="273"/>
      <c r="M1148" s="273"/>
      <c r="N1148" s="274"/>
      <c r="O1148" s="160"/>
      <c r="P1148" s="160"/>
      <c r="Q1148" s="160"/>
      <c r="R1148" s="160"/>
      <c r="S1148" s="160"/>
      <c r="T1148" s="160"/>
      <c r="U1148" s="160"/>
      <c r="V1148" s="160"/>
      <c r="W1148" s="160"/>
      <c r="X1148" s="160"/>
      <c r="Y1148" s="160"/>
      <c r="Z1148" s="160"/>
      <c r="AA1148" s="160"/>
      <c r="AB1148" s="160"/>
      <c r="AC1148" s="160"/>
      <c r="AD1148" s="160"/>
    </row>
    <row r="1149" spans="1:30" ht="15">
      <c r="A1149" s="65"/>
      <c r="B1149" s="14"/>
      <c r="C1149" s="17" t="s">
        <v>80</v>
      </c>
      <c r="D1149" s="272" t="str">
        <f t="shared" si="184"/>
        <v/>
      </c>
      <c r="E1149" s="273"/>
      <c r="F1149" s="273"/>
      <c r="G1149" s="273"/>
      <c r="H1149" s="273"/>
      <c r="I1149" s="273"/>
      <c r="J1149" s="273"/>
      <c r="K1149" s="273"/>
      <c r="L1149" s="273"/>
      <c r="M1149" s="273"/>
      <c r="N1149" s="274"/>
      <c r="O1149" s="160"/>
      <c r="P1149" s="160"/>
      <c r="Q1149" s="160"/>
      <c r="R1149" s="160"/>
      <c r="S1149" s="160"/>
      <c r="T1149" s="160"/>
      <c r="U1149" s="160"/>
      <c r="V1149" s="160"/>
      <c r="W1149" s="160"/>
      <c r="X1149" s="160"/>
      <c r="Y1149" s="160"/>
      <c r="Z1149" s="160"/>
      <c r="AA1149" s="160"/>
      <c r="AB1149" s="160"/>
      <c r="AC1149" s="160"/>
      <c r="AD1149" s="160"/>
    </row>
    <row r="1150" spans="1:30" ht="15">
      <c r="A1150" s="65"/>
      <c r="B1150" s="14"/>
      <c r="C1150" s="17" t="s">
        <v>81</v>
      </c>
      <c r="D1150" s="272" t="str">
        <f t="shared" si="184"/>
        <v/>
      </c>
      <c r="E1150" s="273"/>
      <c r="F1150" s="273"/>
      <c r="G1150" s="273"/>
      <c r="H1150" s="273"/>
      <c r="I1150" s="273"/>
      <c r="J1150" s="273"/>
      <c r="K1150" s="273"/>
      <c r="L1150" s="273"/>
      <c r="M1150" s="273"/>
      <c r="N1150" s="274"/>
      <c r="O1150" s="160"/>
      <c r="P1150" s="160"/>
      <c r="Q1150" s="160"/>
      <c r="R1150" s="160"/>
      <c r="S1150" s="160"/>
      <c r="T1150" s="160"/>
      <c r="U1150" s="160"/>
      <c r="V1150" s="160"/>
      <c r="W1150" s="160"/>
      <c r="X1150" s="160"/>
      <c r="Y1150" s="160"/>
      <c r="Z1150" s="160"/>
      <c r="AA1150" s="160"/>
      <c r="AB1150" s="160"/>
      <c r="AC1150" s="160"/>
      <c r="AD1150" s="160"/>
    </row>
    <row r="1151" spans="1:30" ht="15">
      <c r="A1151" s="65"/>
      <c r="B1151" s="14"/>
      <c r="C1151" s="17" t="s">
        <v>82</v>
      </c>
      <c r="D1151" s="272" t="str">
        <f t="shared" si="184"/>
        <v/>
      </c>
      <c r="E1151" s="273"/>
      <c r="F1151" s="273"/>
      <c r="G1151" s="273"/>
      <c r="H1151" s="273"/>
      <c r="I1151" s="273"/>
      <c r="J1151" s="273"/>
      <c r="K1151" s="273"/>
      <c r="L1151" s="273"/>
      <c r="M1151" s="273"/>
      <c r="N1151" s="274"/>
      <c r="O1151" s="160"/>
      <c r="P1151" s="160"/>
      <c r="Q1151" s="160"/>
      <c r="R1151" s="160"/>
      <c r="S1151" s="160"/>
      <c r="T1151" s="160"/>
      <c r="U1151" s="160"/>
      <c r="V1151" s="160"/>
      <c r="W1151" s="160"/>
      <c r="X1151" s="160"/>
      <c r="Y1151" s="160"/>
      <c r="Z1151" s="160"/>
      <c r="AA1151" s="160"/>
      <c r="AB1151" s="160"/>
      <c r="AC1151" s="160"/>
      <c r="AD1151" s="160"/>
    </row>
    <row r="1152" spans="1:30" ht="15">
      <c r="A1152" s="65"/>
      <c r="B1152" s="14"/>
      <c r="C1152" s="17" t="s">
        <v>83</v>
      </c>
      <c r="D1152" s="272" t="str">
        <f t="shared" ref="D1152:D1183" si="185">IF($D64="","",$D64)</f>
        <v/>
      </c>
      <c r="E1152" s="273"/>
      <c r="F1152" s="273"/>
      <c r="G1152" s="273"/>
      <c r="H1152" s="273"/>
      <c r="I1152" s="273"/>
      <c r="J1152" s="273"/>
      <c r="K1152" s="273"/>
      <c r="L1152" s="273"/>
      <c r="M1152" s="273"/>
      <c r="N1152" s="274"/>
      <c r="O1152" s="160"/>
      <c r="P1152" s="160"/>
      <c r="Q1152" s="160"/>
      <c r="R1152" s="160"/>
      <c r="S1152" s="160"/>
      <c r="T1152" s="160"/>
      <c r="U1152" s="160"/>
      <c r="V1152" s="160"/>
      <c r="W1152" s="160"/>
      <c r="X1152" s="160"/>
      <c r="Y1152" s="160"/>
      <c r="Z1152" s="160"/>
      <c r="AA1152" s="160"/>
      <c r="AB1152" s="160"/>
      <c r="AC1152" s="160"/>
      <c r="AD1152" s="160"/>
    </row>
    <row r="1153" spans="1:30" ht="15">
      <c r="A1153" s="65"/>
      <c r="B1153" s="14"/>
      <c r="C1153" s="17" t="s">
        <v>84</v>
      </c>
      <c r="D1153" s="272" t="str">
        <f t="shared" si="185"/>
        <v/>
      </c>
      <c r="E1153" s="273"/>
      <c r="F1153" s="273"/>
      <c r="G1153" s="273"/>
      <c r="H1153" s="273"/>
      <c r="I1153" s="273"/>
      <c r="J1153" s="273"/>
      <c r="K1153" s="273"/>
      <c r="L1153" s="273"/>
      <c r="M1153" s="273"/>
      <c r="N1153" s="274"/>
      <c r="O1153" s="160"/>
      <c r="P1153" s="160"/>
      <c r="Q1153" s="160"/>
      <c r="R1153" s="160"/>
      <c r="S1153" s="160"/>
      <c r="T1153" s="160"/>
      <c r="U1153" s="160"/>
      <c r="V1153" s="160"/>
      <c r="W1153" s="160"/>
      <c r="X1153" s="160"/>
      <c r="Y1153" s="160"/>
      <c r="Z1153" s="160"/>
      <c r="AA1153" s="160"/>
      <c r="AB1153" s="160"/>
      <c r="AC1153" s="160"/>
      <c r="AD1153" s="160"/>
    </row>
    <row r="1154" spans="1:30" ht="15">
      <c r="A1154" s="65"/>
      <c r="B1154" s="14"/>
      <c r="C1154" s="17" t="s">
        <v>85</v>
      </c>
      <c r="D1154" s="272" t="str">
        <f t="shared" si="185"/>
        <v/>
      </c>
      <c r="E1154" s="273"/>
      <c r="F1154" s="273"/>
      <c r="G1154" s="273"/>
      <c r="H1154" s="273"/>
      <c r="I1154" s="273"/>
      <c r="J1154" s="273"/>
      <c r="K1154" s="273"/>
      <c r="L1154" s="273"/>
      <c r="M1154" s="273"/>
      <c r="N1154" s="274"/>
      <c r="O1154" s="160"/>
      <c r="P1154" s="160"/>
      <c r="Q1154" s="160"/>
      <c r="R1154" s="160"/>
      <c r="S1154" s="160"/>
      <c r="T1154" s="160"/>
      <c r="U1154" s="160"/>
      <c r="V1154" s="160"/>
      <c r="W1154" s="160"/>
      <c r="X1154" s="160"/>
      <c r="Y1154" s="160"/>
      <c r="Z1154" s="160"/>
      <c r="AA1154" s="160"/>
      <c r="AB1154" s="160"/>
      <c r="AC1154" s="160"/>
      <c r="AD1154" s="160"/>
    </row>
    <row r="1155" spans="1:30" ht="15">
      <c r="A1155" s="65"/>
      <c r="B1155" s="14"/>
      <c r="C1155" s="17" t="s">
        <v>86</v>
      </c>
      <c r="D1155" s="272" t="str">
        <f t="shared" si="185"/>
        <v/>
      </c>
      <c r="E1155" s="273"/>
      <c r="F1155" s="273"/>
      <c r="G1155" s="273"/>
      <c r="H1155" s="273"/>
      <c r="I1155" s="273"/>
      <c r="J1155" s="273"/>
      <c r="K1155" s="273"/>
      <c r="L1155" s="273"/>
      <c r="M1155" s="273"/>
      <c r="N1155" s="274"/>
      <c r="O1155" s="160"/>
      <c r="P1155" s="160"/>
      <c r="Q1155" s="160"/>
      <c r="R1155" s="160"/>
      <c r="S1155" s="160"/>
      <c r="T1155" s="160"/>
      <c r="U1155" s="160"/>
      <c r="V1155" s="160"/>
      <c r="W1155" s="160"/>
      <c r="X1155" s="160"/>
      <c r="Y1155" s="160"/>
      <c r="Z1155" s="160"/>
      <c r="AA1155" s="160"/>
      <c r="AB1155" s="160"/>
      <c r="AC1155" s="160"/>
      <c r="AD1155" s="160"/>
    </row>
    <row r="1156" spans="1:30" ht="15">
      <c r="A1156" s="65"/>
      <c r="B1156" s="14"/>
      <c r="C1156" s="17" t="s">
        <v>87</v>
      </c>
      <c r="D1156" s="272" t="str">
        <f t="shared" si="185"/>
        <v/>
      </c>
      <c r="E1156" s="273"/>
      <c r="F1156" s="273"/>
      <c r="G1156" s="273"/>
      <c r="H1156" s="273"/>
      <c r="I1156" s="273"/>
      <c r="J1156" s="273"/>
      <c r="K1156" s="273"/>
      <c r="L1156" s="273"/>
      <c r="M1156" s="273"/>
      <c r="N1156" s="274"/>
      <c r="O1156" s="160"/>
      <c r="P1156" s="160"/>
      <c r="Q1156" s="160"/>
      <c r="R1156" s="160"/>
      <c r="S1156" s="160"/>
      <c r="T1156" s="160"/>
      <c r="U1156" s="160"/>
      <c r="V1156" s="160"/>
      <c r="W1156" s="160"/>
      <c r="X1156" s="160"/>
      <c r="Y1156" s="160"/>
      <c r="Z1156" s="160"/>
      <c r="AA1156" s="160"/>
      <c r="AB1156" s="160"/>
      <c r="AC1156" s="160"/>
      <c r="AD1156" s="160"/>
    </row>
    <row r="1157" spans="1:30" ht="15">
      <c r="A1157" s="65"/>
      <c r="B1157" s="14"/>
      <c r="C1157" s="17" t="s">
        <v>88</v>
      </c>
      <c r="D1157" s="272" t="str">
        <f t="shared" si="185"/>
        <v/>
      </c>
      <c r="E1157" s="273"/>
      <c r="F1157" s="273"/>
      <c r="G1157" s="273"/>
      <c r="H1157" s="273"/>
      <c r="I1157" s="273"/>
      <c r="J1157" s="273"/>
      <c r="K1157" s="273"/>
      <c r="L1157" s="273"/>
      <c r="M1157" s="273"/>
      <c r="N1157" s="274"/>
      <c r="O1157" s="160"/>
      <c r="P1157" s="160"/>
      <c r="Q1157" s="160"/>
      <c r="R1157" s="160"/>
      <c r="S1157" s="160"/>
      <c r="T1157" s="160"/>
      <c r="U1157" s="160"/>
      <c r="V1157" s="160"/>
      <c r="W1157" s="160"/>
      <c r="X1157" s="160"/>
      <c r="Y1157" s="160"/>
      <c r="Z1157" s="160"/>
      <c r="AA1157" s="160"/>
      <c r="AB1157" s="160"/>
      <c r="AC1157" s="160"/>
      <c r="AD1157" s="160"/>
    </row>
    <row r="1158" spans="1:30" ht="15">
      <c r="A1158" s="65"/>
      <c r="B1158" s="14"/>
      <c r="C1158" s="17" t="s">
        <v>89</v>
      </c>
      <c r="D1158" s="272" t="str">
        <f t="shared" si="185"/>
        <v/>
      </c>
      <c r="E1158" s="273"/>
      <c r="F1158" s="273"/>
      <c r="G1158" s="273"/>
      <c r="H1158" s="273"/>
      <c r="I1158" s="273"/>
      <c r="J1158" s="273"/>
      <c r="K1158" s="273"/>
      <c r="L1158" s="273"/>
      <c r="M1158" s="273"/>
      <c r="N1158" s="274"/>
      <c r="O1158" s="160"/>
      <c r="P1158" s="160"/>
      <c r="Q1158" s="160"/>
      <c r="R1158" s="160"/>
      <c r="S1158" s="160"/>
      <c r="T1158" s="160"/>
      <c r="U1158" s="160"/>
      <c r="V1158" s="160"/>
      <c r="W1158" s="160"/>
      <c r="X1158" s="160"/>
      <c r="Y1158" s="160"/>
      <c r="Z1158" s="160"/>
      <c r="AA1158" s="160"/>
      <c r="AB1158" s="160"/>
      <c r="AC1158" s="160"/>
      <c r="AD1158" s="160"/>
    </row>
    <row r="1159" spans="1:30" ht="15">
      <c r="A1159" s="65"/>
      <c r="B1159" s="14"/>
      <c r="C1159" s="17" t="s">
        <v>90</v>
      </c>
      <c r="D1159" s="272" t="str">
        <f t="shared" si="185"/>
        <v/>
      </c>
      <c r="E1159" s="273"/>
      <c r="F1159" s="273"/>
      <c r="G1159" s="273"/>
      <c r="H1159" s="273"/>
      <c r="I1159" s="273"/>
      <c r="J1159" s="273"/>
      <c r="K1159" s="273"/>
      <c r="L1159" s="273"/>
      <c r="M1159" s="273"/>
      <c r="N1159" s="274"/>
      <c r="O1159" s="160"/>
      <c r="P1159" s="160"/>
      <c r="Q1159" s="160"/>
      <c r="R1159" s="160"/>
      <c r="S1159" s="160"/>
      <c r="T1159" s="160"/>
      <c r="U1159" s="160"/>
      <c r="V1159" s="160"/>
      <c r="W1159" s="160"/>
      <c r="X1159" s="160"/>
      <c r="Y1159" s="160"/>
      <c r="Z1159" s="160"/>
      <c r="AA1159" s="160"/>
      <c r="AB1159" s="160"/>
      <c r="AC1159" s="160"/>
      <c r="AD1159" s="160"/>
    </row>
    <row r="1160" spans="1:30" ht="15">
      <c r="A1160" s="65"/>
      <c r="B1160" s="14"/>
      <c r="C1160" s="17" t="s">
        <v>91</v>
      </c>
      <c r="D1160" s="272" t="str">
        <f t="shared" si="185"/>
        <v/>
      </c>
      <c r="E1160" s="273"/>
      <c r="F1160" s="273"/>
      <c r="G1160" s="273"/>
      <c r="H1160" s="273"/>
      <c r="I1160" s="273"/>
      <c r="J1160" s="273"/>
      <c r="K1160" s="273"/>
      <c r="L1160" s="273"/>
      <c r="M1160" s="273"/>
      <c r="N1160" s="274"/>
      <c r="O1160" s="160"/>
      <c r="P1160" s="160"/>
      <c r="Q1160" s="160"/>
      <c r="R1160" s="160"/>
      <c r="S1160" s="160"/>
      <c r="T1160" s="160"/>
      <c r="U1160" s="160"/>
      <c r="V1160" s="160"/>
      <c r="W1160" s="160"/>
      <c r="X1160" s="160"/>
      <c r="Y1160" s="160"/>
      <c r="Z1160" s="160"/>
      <c r="AA1160" s="160"/>
      <c r="AB1160" s="160"/>
      <c r="AC1160" s="160"/>
      <c r="AD1160" s="160"/>
    </row>
    <row r="1161" spans="1:30" ht="15">
      <c r="A1161" s="65"/>
      <c r="B1161" s="14"/>
      <c r="C1161" s="17" t="s">
        <v>92</v>
      </c>
      <c r="D1161" s="272" t="str">
        <f t="shared" si="185"/>
        <v/>
      </c>
      <c r="E1161" s="273"/>
      <c r="F1161" s="273"/>
      <c r="G1161" s="273"/>
      <c r="H1161" s="273"/>
      <c r="I1161" s="273"/>
      <c r="J1161" s="273"/>
      <c r="K1161" s="273"/>
      <c r="L1161" s="273"/>
      <c r="M1161" s="273"/>
      <c r="N1161" s="274"/>
      <c r="O1161" s="160"/>
      <c r="P1161" s="160"/>
      <c r="Q1161" s="160"/>
      <c r="R1161" s="160"/>
      <c r="S1161" s="160"/>
      <c r="T1161" s="160"/>
      <c r="U1161" s="160"/>
      <c r="V1161" s="160"/>
      <c r="W1161" s="160"/>
      <c r="X1161" s="160"/>
      <c r="Y1161" s="160"/>
      <c r="Z1161" s="160"/>
      <c r="AA1161" s="160"/>
      <c r="AB1161" s="160"/>
      <c r="AC1161" s="160"/>
      <c r="AD1161" s="160"/>
    </row>
    <row r="1162" spans="1:30" ht="15">
      <c r="A1162" s="65"/>
      <c r="B1162" s="14"/>
      <c r="C1162" s="17" t="s">
        <v>93</v>
      </c>
      <c r="D1162" s="272" t="str">
        <f t="shared" si="185"/>
        <v/>
      </c>
      <c r="E1162" s="273"/>
      <c r="F1162" s="273"/>
      <c r="G1162" s="273"/>
      <c r="H1162" s="273"/>
      <c r="I1162" s="273"/>
      <c r="J1162" s="273"/>
      <c r="K1162" s="273"/>
      <c r="L1162" s="273"/>
      <c r="M1162" s="273"/>
      <c r="N1162" s="274"/>
      <c r="O1162" s="160"/>
      <c r="P1162" s="160"/>
      <c r="Q1162" s="160"/>
      <c r="R1162" s="160"/>
      <c r="S1162" s="160"/>
      <c r="T1162" s="160"/>
      <c r="U1162" s="160"/>
      <c r="V1162" s="160"/>
      <c r="W1162" s="160"/>
      <c r="X1162" s="160"/>
      <c r="Y1162" s="160"/>
      <c r="Z1162" s="160"/>
      <c r="AA1162" s="160"/>
      <c r="AB1162" s="160"/>
      <c r="AC1162" s="160"/>
      <c r="AD1162" s="160"/>
    </row>
    <row r="1163" spans="1:30" ht="15">
      <c r="A1163" s="65"/>
      <c r="B1163" s="14"/>
      <c r="C1163" s="17" t="s">
        <v>94</v>
      </c>
      <c r="D1163" s="272" t="str">
        <f t="shared" si="185"/>
        <v/>
      </c>
      <c r="E1163" s="273"/>
      <c r="F1163" s="273"/>
      <c r="G1163" s="273"/>
      <c r="H1163" s="273"/>
      <c r="I1163" s="273"/>
      <c r="J1163" s="273"/>
      <c r="K1163" s="273"/>
      <c r="L1163" s="273"/>
      <c r="M1163" s="273"/>
      <c r="N1163" s="274"/>
      <c r="O1163" s="160"/>
      <c r="P1163" s="160"/>
      <c r="Q1163" s="160"/>
      <c r="R1163" s="160"/>
      <c r="S1163" s="160"/>
      <c r="T1163" s="160"/>
      <c r="U1163" s="160"/>
      <c r="V1163" s="160"/>
      <c r="W1163" s="160"/>
      <c r="X1163" s="160"/>
      <c r="Y1163" s="160"/>
      <c r="Z1163" s="160"/>
      <c r="AA1163" s="160"/>
      <c r="AB1163" s="160"/>
      <c r="AC1163" s="160"/>
      <c r="AD1163" s="160"/>
    </row>
    <row r="1164" spans="1:30" ht="15">
      <c r="A1164" s="65"/>
      <c r="B1164" s="14"/>
      <c r="C1164" s="17" t="s">
        <v>95</v>
      </c>
      <c r="D1164" s="272" t="str">
        <f t="shared" si="185"/>
        <v/>
      </c>
      <c r="E1164" s="273"/>
      <c r="F1164" s="273"/>
      <c r="G1164" s="273"/>
      <c r="H1164" s="273"/>
      <c r="I1164" s="273"/>
      <c r="J1164" s="273"/>
      <c r="K1164" s="273"/>
      <c r="L1164" s="273"/>
      <c r="M1164" s="273"/>
      <c r="N1164" s="274"/>
      <c r="O1164" s="160"/>
      <c r="P1164" s="160"/>
      <c r="Q1164" s="160"/>
      <c r="R1164" s="160"/>
      <c r="S1164" s="160"/>
      <c r="T1164" s="160"/>
      <c r="U1164" s="160"/>
      <c r="V1164" s="160"/>
      <c r="W1164" s="160"/>
      <c r="X1164" s="160"/>
      <c r="Y1164" s="160"/>
      <c r="Z1164" s="160"/>
      <c r="AA1164" s="160"/>
      <c r="AB1164" s="160"/>
      <c r="AC1164" s="160"/>
      <c r="AD1164" s="160"/>
    </row>
    <row r="1165" spans="1:30" ht="15">
      <c r="A1165" s="65"/>
      <c r="B1165" s="14"/>
      <c r="C1165" s="17" t="s">
        <v>96</v>
      </c>
      <c r="D1165" s="272" t="str">
        <f t="shared" si="185"/>
        <v/>
      </c>
      <c r="E1165" s="273"/>
      <c r="F1165" s="273"/>
      <c r="G1165" s="273"/>
      <c r="H1165" s="273"/>
      <c r="I1165" s="273"/>
      <c r="J1165" s="273"/>
      <c r="K1165" s="273"/>
      <c r="L1165" s="273"/>
      <c r="M1165" s="273"/>
      <c r="N1165" s="274"/>
      <c r="O1165" s="160"/>
      <c r="P1165" s="160"/>
      <c r="Q1165" s="160"/>
      <c r="R1165" s="160"/>
      <c r="S1165" s="160"/>
      <c r="T1165" s="160"/>
      <c r="U1165" s="160"/>
      <c r="V1165" s="160"/>
      <c r="W1165" s="160"/>
      <c r="X1165" s="160"/>
      <c r="Y1165" s="160"/>
      <c r="Z1165" s="160"/>
      <c r="AA1165" s="160"/>
      <c r="AB1165" s="160"/>
      <c r="AC1165" s="160"/>
      <c r="AD1165" s="160"/>
    </row>
    <row r="1166" spans="1:30" ht="15">
      <c r="A1166" s="65"/>
      <c r="B1166" s="14"/>
      <c r="C1166" s="17" t="s">
        <v>97</v>
      </c>
      <c r="D1166" s="272" t="str">
        <f t="shared" si="185"/>
        <v/>
      </c>
      <c r="E1166" s="273"/>
      <c r="F1166" s="273"/>
      <c r="G1166" s="273"/>
      <c r="H1166" s="273"/>
      <c r="I1166" s="273"/>
      <c r="J1166" s="273"/>
      <c r="K1166" s="273"/>
      <c r="L1166" s="273"/>
      <c r="M1166" s="273"/>
      <c r="N1166" s="274"/>
      <c r="O1166" s="160"/>
      <c r="P1166" s="160"/>
      <c r="Q1166" s="160"/>
      <c r="R1166" s="160"/>
      <c r="S1166" s="160"/>
      <c r="T1166" s="160"/>
      <c r="U1166" s="160"/>
      <c r="V1166" s="160"/>
      <c r="W1166" s="160"/>
      <c r="X1166" s="160"/>
      <c r="Y1166" s="160"/>
      <c r="Z1166" s="160"/>
      <c r="AA1166" s="160"/>
      <c r="AB1166" s="160"/>
      <c r="AC1166" s="160"/>
      <c r="AD1166" s="160"/>
    </row>
    <row r="1167" spans="1:30" ht="15">
      <c r="A1167" s="65"/>
      <c r="B1167" s="14"/>
      <c r="C1167" s="17" t="s">
        <v>98</v>
      </c>
      <c r="D1167" s="272" t="str">
        <f t="shared" si="185"/>
        <v/>
      </c>
      <c r="E1167" s="273"/>
      <c r="F1167" s="273"/>
      <c r="G1167" s="273"/>
      <c r="H1167" s="273"/>
      <c r="I1167" s="273"/>
      <c r="J1167" s="273"/>
      <c r="K1167" s="273"/>
      <c r="L1167" s="273"/>
      <c r="M1167" s="273"/>
      <c r="N1167" s="274"/>
      <c r="O1167" s="160"/>
      <c r="P1167" s="160"/>
      <c r="Q1167" s="160"/>
      <c r="R1167" s="160"/>
      <c r="S1167" s="160"/>
      <c r="T1167" s="160"/>
      <c r="U1167" s="160"/>
      <c r="V1167" s="160"/>
      <c r="W1167" s="160"/>
      <c r="X1167" s="160"/>
      <c r="Y1167" s="160"/>
      <c r="Z1167" s="160"/>
      <c r="AA1167" s="160"/>
      <c r="AB1167" s="160"/>
      <c r="AC1167" s="160"/>
      <c r="AD1167" s="160"/>
    </row>
    <row r="1168" spans="1:30" ht="15">
      <c r="A1168" s="65"/>
      <c r="B1168" s="14"/>
      <c r="C1168" s="17" t="s">
        <v>99</v>
      </c>
      <c r="D1168" s="272" t="str">
        <f t="shared" si="185"/>
        <v/>
      </c>
      <c r="E1168" s="273"/>
      <c r="F1168" s="273"/>
      <c r="G1168" s="273"/>
      <c r="H1168" s="273"/>
      <c r="I1168" s="273"/>
      <c r="J1168" s="273"/>
      <c r="K1168" s="273"/>
      <c r="L1168" s="273"/>
      <c r="M1168" s="273"/>
      <c r="N1168" s="274"/>
      <c r="O1168" s="160"/>
      <c r="P1168" s="160"/>
      <c r="Q1168" s="160"/>
      <c r="R1168" s="160"/>
      <c r="S1168" s="160"/>
      <c r="T1168" s="160"/>
      <c r="U1168" s="160"/>
      <c r="V1168" s="160"/>
      <c r="W1168" s="160"/>
      <c r="X1168" s="160"/>
      <c r="Y1168" s="160"/>
      <c r="Z1168" s="160"/>
      <c r="AA1168" s="160"/>
      <c r="AB1168" s="160"/>
      <c r="AC1168" s="160"/>
      <c r="AD1168" s="160"/>
    </row>
    <row r="1169" spans="1:30" ht="15">
      <c r="A1169" s="65"/>
      <c r="B1169" s="14"/>
      <c r="C1169" s="17" t="s">
        <v>100</v>
      </c>
      <c r="D1169" s="272" t="str">
        <f t="shared" si="185"/>
        <v/>
      </c>
      <c r="E1169" s="273"/>
      <c r="F1169" s="273"/>
      <c r="G1169" s="273"/>
      <c r="H1169" s="273"/>
      <c r="I1169" s="273"/>
      <c r="J1169" s="273"/>
      <c r="K1169" s="273"/>
      <c r="L1169" s="273"/>
      <c r="M1169" s="273"/>
      <c r="N1169" s="274"/>
      <c r="O1169" s="160"/>
      <c r="P1169" s="160"/>
      <c r="Q1169" s="160"/>
      <c r="R1169" s="160"/>
      <c r="S1169" s="160"/>
      <c r="T1169" s="160"/>
      <c r="U1169" s="160"/>
      <c r="V1169" s="160"/>
      <c r="W1169" s="160"/>
      <c r="X1169" s="160"/>
      <c r="Y1169" s="160"/>
      <c r="Z1169" s="160"/>
      <c r="AA1169" s="160"/>
      <c r="AB1169" s="160"/>
      <c r="AC1169" s="160"/>
      <c r="AD1169" s="160"/>
    </row>
    <row r="1170" spans="1:30" ht="15">
      <c r="A1170" s="65"/>
      <c r="B1170" s="14"/>
      <c r="C1170" s="17" t="s">
        <v>101</v>
      </c>
      <c r="D1170" s="272" t="str">
        <f t="shared" si="185"/>
        <v/>
      </c>
      <c r="E1170" s="273"/>
      <c r="F1170" s="273"/>
      <c r="G1170" s="273"/>
      <c r="H1170" s="273"/>
      <c r="I1170" s="273"/>
      <c r="J1170" s="273"/>
      <c r="K1170" s="273"/>
      <c r="L1170" s="273"/>
      <c r="M1170" s="273"/>
      <c r="N1170" s="274"/>
      <c r="O1170" s="160"/>
      <c r="P1170" s="160"/>
      <c r="Q1170" s="160"/>
      <c r="R1170" s="160"/>
      <c r="S1170" s="160"/>
      <c r="T1170" s="160"/>
      <c r="U1170" s="160"/>
      <c r="V1170" s="160"/>
      <c r="W1170" s="160"/>
      <c r="X1170" s="160"/>
      <c r="Y1170" s="160"/>
      <c r="Z1170" s="160"/>
      <c r="AA1170" s="160"/>
      <c r="AB1170" s="160"/>
      <c r="AC1170" s="160"/>
      <c r="AD1170" s="160"/>
    </row>
    <row r="1171" spans="1:30" ht="15">
      <c r="A1171" s="65"/>
      <c r="B1171" s="14"/>
      <c r="C1171" s="17" t="s">
        <v>102</v>
      </c>
      <c r="D1171" s="272" t="str">
        <f t="shared" si="185"/>
        <v/>
      </c>
      <c r="E1171" s="273"/>
      <c r="F1171" s="273"/>
      <c r="G1171" s="273"/>
      <c r="H1171" s="273"/>
      <c r="I1171" s="273"/>
      <c r="J1171" s="273"/>
      <c r="K1171" s="273"/>
      <c r="L1171" s="273"/>
      <c r="M1171" s="273"/>
      <c r="N1171" s="274"/>
      <c r="O1171" s="160"/>
      <c r="P1171" s="160"/>
      <c r="Q1171" s="160"/>
      <c r="R1171" s="160"/>
      <c r="S1171" s="160"/>
      <c r="T1171" s="160"/>
      <c r="U1171" s="160"/>
      <c r="V1171" s="160"/>
      <c r="W1171" s="160"/>
      <c r="X1171" s="160"/>
      <c r="Y1171" s="160"/>
      <c r="Z1171" s="160"/>
      <c r="AA1171" s="160"/>
      <c r="AB1171" s="160"/>
      <c r="AC1171" s="160"/>
      <c r="AD1171" s="160"/>
    </row>
    <row r="1172" spans="1:30" ht="15">
      <c r="A1172" s="65"/>
      <c r="B1172" s="14"/>
      <c r="C1172" s="17" t="s">
        <v>103</v>
      </c>
      <c r="D1172" s="272" t="str">
        <f t="shared" si="185"/>
        <v/>
      </c>
      <c r="E1172" s="273"/>
      <c r="F1172" s="273"/>
      <c r="G1172" s="273"/>
      <c r="H1172" s="273"/>
      <c r="I1172" s="273"/>
      <c r="J1172" s="273"/>
      <c r="K1172" s="273"/>
      <c r="L1172" s="273"/>
      <c r="M1172" s="273"/>
      <c r="N1172" s="274"/>
      <c r="O1172" s="160"/>
      <c r="P1172" s="160"/>
      <c r="Q1172" s="160"/>
      <c r="R1172" s="160"/>
      <c r="S1172" s="160"/>
      <c r="T1172" s="160"/>
      <c r="U1172" s="160"/>
      <c r="V1172" s="160"/>
      <c r="W1172" s="160"/>
      <c r="X1172" s="160"/>
      <c r="Y1172" s="160"/>
      <c r="Z1172" s="160"/>
      <c r="AA1172" s="160"/>
      <c r="AB1172" s="160"/>
      <c r="AC1172" s="160"/>
      <c r="AD1172" s="160"/>
    </row>
    <row r="1173" spans="1:30" ht="15">
      <c r="A1173" s="65"/>
      <c r="B1173" s="14"/>
      <c r="C1173" s="18" t="s">
        <v>104</v>
      </c>
      <c r="D1173" s="272" t="str">
        <f t="shared" si="185"/>
        <v/>
      </c>
      <c r="E1173" s="273"/>
      <c r="F1173" s="273"/>
      <c r="G1173" s="273"/>
      <c r="H1173" s="273"/>
      <c r="I1173" s="273"/>
      <c r="J1173" s="273"/>
      <c r="K1173" s="273"/>
      <c r="L1173" s="273"/>
      <c r="M1173" s="273"/>
      <c r="N1173" s="274"/>
      <c r="O1173" s="160"/>
      <c r="P1173" s="160"/>
      <c r="Q1173" s="160"/>
      <c r="R1173" s="160"/>
      <c r="S1173" s="160"/>
      <c r="T1173" s="160"/>
      <c r="U1173" s="160"/>
      <c r="V1173" s="160"/>
      <c r="W1173" s="160"/>
      <c r="X1173" s="160"/>
      <c r="Y1173" s="160"/>
      <c r="Z1173" s="160"/>
      <c r="AA1173" s="160"/>
      <c r="AB1173" s="160"/>
      <c r="AC1173" s="160"/>
      <c r="AD1173" s="160"/>
    </row>
    <row r="1174" spans="1:30" ht="15">
      <c r="A1174" s="65"/>
      <c r="B1174" s="14"/>
      <c r="C1174" s="18" t="s">
        <v>105</v>
      </c>
      <c r="D1174" s="272" t="str">
        <f t="shared" si="185"/>
        <v/>
      </c>
      <c r="E1174" s="273"/>
      <c r="F1174" s="273"/>
      <c r="G1174" s="273"/>
      <c r="H1174" s="273"/>
      <c r="I1174" s="273"/>
      <c r="J1174" s="273"/>
      <c r="K1174" s="273"/>
      <c r="L1174" s="273"/>
      <c r="M1174" s="273"/>
      <c r="N1174" s="274"/>
      <c r="O1174" s="160"/>
      <c r="P1174" s="160"/>
      <c r="Q1174" s="160"/>
      <c r="R1174" s="160"/>
      <c r="S1174" s="160"/>
      <c r="T1174" s="160"/>
      <c r="U1174" s="160"/>
      <c r="V1174" s="160"/>
      <c r="W1174" s="160"/>
      <c r="X1174" s="160"/>
      <c r="Y1174" s="160"/>
      <c r="Z1174" s="160"/>
      <c r="AA1174" s="160"/>
      <c r="AB1174" s="160"/>
      <c r="AC1174" s="160"/>
      <c r="AD1174" s="160"/>
    </row>
    <row r="1175" spans="1:30" ht="15">
      <c r="A1175" s="65"/>
      <c r="B1175" s="14"/>
      <c r="C1175" s="18" t="s">
        <v>106</v>
      </c>
      <c r="D1175" s="272" t="str">
        <f t="shared" si="185"/>
        <v/>
      </c>
      <c r="E1175" s="273"/>
      <c r="F1175" s="273"/>
      <c r="G1175" s="273"/>
      <c r="H1175" s="273"/>
      <c r="I1175" s="273"/>
      <c r="J1175" s="273"/>
      <c r="K1175" s="273"/>
      <c r="L1175" s="273"/>
      <c r="M1175" s="273"/>
      <c r="N1175" s="274"/>
      <c r="O1175" s="160"/>
      <c r="P1175" s="160"/>
      <c r="Q1175" s="160"/>
      <c r="R1175" s="160"/>
      <c r="S1175" s="160"/>
      <c r="T1175" s="160"/>
      <c r="U1175" s="160"/>
      <c r="V1175" s="160"/>
      <c r="W1175" s="160"/>
      <c r="X1175" s="160"/>
      <c r="Y1175" s="160"/>
      <c r="Z1175" s="160"/>
      <c r="AA1175" s="160"/>
      <c r="AB1175" s="160"/>
      <c r="AC1175" s="160"/>
      <c r="AD1175" s="160"/>
    </row>
    <row r="1176" spans="1:30" ht="15">
      <c r="A1176" s="65"/>
      <c r="B1176" s="14"/>
      <c r="C1176" s="18" t="s">
        <v>107</v>
      </c>
      <c r="D1176" s="272" t="str">
        <f t="shared" si="185"/>
        <v/>
      </c>
      <c r="E1176" s="273"/>
      <c r="F1176" s="273"/>
      <c r="G1176" s="273"/>
      <c r="H1176" s="273"/>
      <c r="I1176" s="273"/>
      <c r="J1176" s="273"/>
      <c r="K1176" s="273"/>
      <c r="L1176" s="273"/>
      <c r="M1176" s="273"/>
      <c r="N1176" s="274"/>
      <c r="O1176" s="160"/>
      <c r="P1176" s="160"/>
      <c r="Q1176" s="160"/>
      <c r="R1176" s="160"/>
      <c r="S1176" s="160"/>
      <c r="T1176" s="160"/>
      <c r="U1176" s="160"/>
      <c r="V1176" s="160"/>
      <c r="W1176" s="160"/>
      <c r="X1176" s="160"/>
      <c r="Y1176" s="160"/>
      <c r="Z1176" s="160"/>
      <c r="AA1176" s="160"/>
      <c r="AB1176" s="160"/>
      <c r="AC1176" s="160"/>
      <c r="AD1176" s="160"/>
    </row>
    <row r="1177" spans="1:30" ht="15">
      <c r="A1177" s="65"/>
      <c r="B1177" s="14"/>
      <c r="C1177" s="18" t="s">
        <v>108</v>
      </c>
      <c r="D1177" s="272" t="str">
        <f t="shared" si="185"/>
        <v/>
      </c>
      <c r="E1177" s="273"/>
      <c r="F1177" s="273"/>
      <c r="G1177" s="273"/>
      <c r="H1177" s="273"/>
      <c r="I1177" s="273"/>
      <c r="J1177" s="273"/>
      <c r="K1177" s="273"/>
      <c r="L1177" s="273"/>
      <c r="M1177" s="273"/>
      <c r="N1177" s="274"/>
      <c r="O1177" s="160"/>
      <c r="P1177" s="160"/>
      <c r="Q1177" s="160"/>
      <c r="R1177" s="160"/>
      <c r="S1177" s="160"/>
      <c r="T1177" s="160"/>
      <c r="U1177" s="160"/>
      <c r="V1177" s="160"/>
      <c r="W1177" s="160"/>
      <c r="X1177" s="160"/>
      <c r="Y1177" s="160"/>
      <c r="Z1177" s="160"/>
      <c r="AA1177" s="160"/>
      <c r="AB1177" s="160"/>
      <c r="AC1177" s="160"/>
      <c r="AD1177" s="160"/>
    </row>
    <row r="1178" spans="1:30" ht="15">
      <c r="A1178" s="65"/>
      <c r="B1178" s="14"/>
      <c r="C1178" s="18" t="s">
        <v>109</v>
      </c>
      <c r="D1178" s="272" t="str">
        <f t="shared" si="185"/>
        <v/>
      </c>
      <c r="E1178" s="273"/>
      <c r="F1178" s="273"/>
      <c r="G1178" s="273"/>
      <c r="H1178" s="273"/>
      <c r="I1178" s="273"/>
      <c r="J1178" s="273"/>
      <c r="K1178" s="273"/>
      <c r="L1178" s="273"/>
      <c r="M1178" s="273"/>
      <c r="N1178" s="274"/>
      <c r="O1178" s="160"/>
      <c r="P1178" s="160"/>
      <c r="Q1178" s="160"/>
      <c r="R1178" s="160"/>
      <c r="S1178" s="160"/>
      <c r="T1178" s="160"/>
      <c r="U1178" s="160"/>
      <c r="V1178" s="160"/>
      <c r="W1178" s="160"/>
      <c r="X1178" s="160"/>
      <c r="Y1178" s="160"/>
      <c r="Z1178" s="160"/>
      <c r="AA1178" s="160"/>
      <c r="AB1178" s="160"/>
      <c r="AC1178" s="160"/>
      <c r="AD1178" s="160"/>
    </row>
    <row r="1179" spans="1:30" ht="15">
      <c r="A1179" s="65"/>
      <c r="B1179" s="14"/>
      <c r="C1179" s="18" t="s">
        <v>110</v>
      </c>
      <c r="D1179" s="272" t="str">
        <f t="shared" si="185"/>
        <v/>
      </c>
      <c r="E1179" s="273"/>
      <c r="F1179" s="273"/>
      <c r="G1179" s="273"/>
      <c r="H1179" s="273"/>
      <c r="I1179" s="273"/>
      <c r="J1179" s="273"/>
      <c r="K1179" s="273"/>
      <c r="L1179" s="273"/>
      <c r="M1179" s="273"/>
      <c r="N1179" s="274"/>
      <c r="O1179" s="160"/>
      <c r="P1179" s="160"/>
      <c r="Q1179" s="160"/>
      <c r="R1179" s="160"/>
      <c r="S1179" s="160"/>
      <c r="T1179" s="160"/>
      <c r="U1179" s="160"/>
      <c r="V1179" s="160"/>
      <c r="W1179" s="160"/>
      <c r="X1179" s="160"/>
      <c r="Y1179" s="160"/>
      <c r="Z1179" s="160"/>
      <c r="AA1179" s="160"/>
      <c r="AB1179" s="160"/>
      <c r="AC1179" s="160"/>
      <c r="AD1179" s="160"/>
    </row>
    <row r="1180" spans="1:30" ht="15">
      <c r="A1180" s="65"/>
      <c r="B1180" s="14"/>
      <c r="C1180" s="18" t="s">
        <v>111</v>
      </c>
      <c r="D1180" s="272" t="str">
        <f t="shared" si="185"/>
        <v/>
      </c>
      <c r="E1180" s="273"/>
      <c r="F1180" s="273"/>
      <c r="G1180" s="273"/>
      <c r="H1180" s="273"/>
      <c r="I1180" s="273"/>
      <c r="J1180" s="273"/>
      <c r="K1180" s="273"/>
      <c r="L1180" s="273"/>
      <c r="M1180" s="273"/>
      <c r="N1180" s="274"/>
      <c r="O1180" s="160"/>
      <c r="P1180" s="160"/>
      <c r="Q1180" s="160"/>
      <c r="R1180" s="160"/>
      <c r="S1180" s="160"/>
      <c r="T1180" s="160"/>
      <c r="U1180" s="160"/>
      <c r="V1180" s="160"/>
      <c r="W1180" s="160"/>
      <c r="X1180" s="160"/>
      <c r="Y1180" s="160"/>
      <c r="Z1180" s="160"/>
      <c r="AA1180" s="160"/>
      <c r="AB1180" s="160"/>
      <c r="AC1180" s="160"/>
      <c r="AD1180" s="160"/>
    </row>
    <row r="1181" spans="1:30" ht="15">
      <c r="A1181" s="65"/>
      <c r="B1181" s="14"/>
      <c r="C1181" s="18" t="s">
        <v>112</v>
      </c>
      <c r="D1181" s="272" t="str">
        <f t="shared" si="185"/>
        <v/>
      </c>
      <c r="E1181" s="273"/>
      <c r="F1181" s="273"/>
      <c r="G1181" s="273"/>
      <c r="H1181" s="273"/>
      <c r="I1181" s="273"/>
      <c r="J1181" s="273"/>
      <c r="K1181" s="273"/>
      <c r="L1181" s="273"/>
      <c r="M1181" s="273"/>
      <c r="N1181" s="274"/>
      <c r="O1181" s="160"/>
      <c r="P1181" s="160"/>
      <c r="Q1181" s="160"/>
      <c r="R1181" s="160"/>
      <c r="S1181" s="160"/>
      <c r="T1181" s="160"/>
      <c r="U1181" s="160"/>
      <c r="V1181" s="160"/>
      <c r="W1181" s="160"/>
      <c r="X1181" s="160"/>
      <c r="Y1181" s="160"/>
      <c r="Z1181" s="160"/>
      <c r="AA1181" s="160"/>
      <c r="AB1181" s="160"/>
      <c r="AC1181" s="160"/>
      <c r="AD1181" s="160"/>
    </row>
    <row r="1182" spans="1:30" ht="15">
      <c r="A1182" s="65"/>
      <c r="B1182" s="14"/>
      <c r="C1182" s="18" t="s">
        <v>113</v>
      </c>
      <c r="D1182" s="272" t="str">
        <f t="shared" si="185"/>
        <v/>
      </c>
      <c r="E1182" s="273"/>
      <c r="F1182" s="273"/>
      <c r="G1182" s="273"/>
      <c r="H1182" s="273"/>
      <c r="I1182" s="273"/>
      <c r="J1182" s="273"/>
      <c r="K1182" s="273"/>
      <c r="L1182" s="273"/>
      <c r="M1182" s="273"/>
      <c r="N1182" s="274"/>
      <c r="O1182" s="160"/>
      <c r="P1182" s="160"/>
      <c r="Q1182" s="160"/>
      <c r="R1182" s="160"/>
      <c r="S1182" s="160"/>
      <c r="T1182" s="160"/>
      <c r="U1182" s="160"/>
      <c r="V1182" s="160"/>
      <c r="W1182" s="160"/>
      <c r="X1182" s="160"/>
      <c r="Y1182" s="160"/>
      <c r="Z1182" s="160"/>
      <c r="AA1182" s="160"/>
      <c r="AB1182" s="160"/>
      <c r="AC1182" s="160"/>
      <c r="AD1182" s="160"/>
    </row>
    <row r="1183" spans="1:30" ht="15">
      <c r="A1183" s="65"/>
      <c r="B1183" s="14"/>
      <c r="C1183" s="18" t="s">
        <v>114</v>
      </c>
      <c r="D1183" s="272" t="str">
        <f t="shared" si="185"/>
        <v/>
      </c>
      <c r="E1183" s="273"/>
      <c r="F1183" s="273"/>
      <c r="G1183" s="273"/>
      <c r="H1183" s="273"/>
      <c r="I1183" s="273"/>
      <c r="J1183" s="273"/>
      <c r="K1183" s="273"/>
      <c r="L1183" s="273"/>
      <c r="M1183" s="273"/>
      <c r="N1183" s="274"/>
      <c r="O1183" s="160"/>
      <c r="P1183" s="160"/>
      <c r="Q1183" s="160"/>
      <c r="R1183" s="160"/>
      <c r="S1183" s="160"/>
      <c r="T1183" s="160"/>
      <c r="U1183" s="160"/>
      <c r="V1183" s="160"/>
      <c r="W1183" s="160"/>
      <c r="X1183" s="160"/>
      <c r="Y1183" s="160"/>
      <c r="Z1183" s="160"/>
      <c r="AA1183" s="160"/>
      <c r="AB1183" s="160"/>
      <c r="AC1183" s="160"/>
      <c r="AD1183" s="160"/>
    </row>
    <row r="1184" spans="1:30" ht="15">
      <c r="A1184" s="65"/>
      <c r="B1184" s="14"/>
      <c r="C1184" s="18" t="s">
        <v>115</v>
      </c>
      <c r="D1184" s="272" t="str">
        <f t="shared" ref="D1184:D1215" si="186">IF($D96="","",$D96)</f>
        <v/>
      </c>
      <c r="E1184" s="273"/>
      <c r="F1184" s="273"/>
      <c r="G1184" s="273"/>
      <c r="H1184" s="273"/>
      <c r="I1184" s="273"/>
      <c r="J1184" s="273"/>
      <c r="K1184" s="273"/>
      <c r="L1184" s="273"/>
      <c r="M1184" s="273"/>
      <c r="N1184" s="274"/>
      <c r="O1184" s="160"/>
      <c r="P1184" s="160"/>
      <c r="Q1184" s="160"/>
      <c r="R1184" s="160"/>
      <c r="S1184" s="160"/>
      <c r="T1184" s="160"/>
      <c r="U1184" s="160"/>
      <c r="V1184" s="160"/>
      <c r="W1184" s="160"/>
      <c r="X1184" s="160"/>
      <c r="Y1184" s="160"/>
      <c r="Z1184" s="160"/>
      <c r="AA1184" s="160"/>
      <c r="AB1184" s="160"/>
      <c r="AC1184" s="160"/>
      <c r="AD1184" s="160"/>
    </row>
    <row r="1185" spans="1:30" ht="15">
      <c r="A1185" s="65"/>
      <c r="B1185" s="14"/>
      <c r="C1185" s="18" t="s">
        <v>116</v>
      </c>
      <c r="D1185" s="272" t="str">
        <f t="shared" si="186"/>
        <v/>
      </c>
      <c r="E1185" s="273"/>
      <c r="F1185" s="273"/>
      <c r="G1185" s="273"/>
      <c r="H1185" s="273"/>
      <c r="I1185" s="273"/>
      <c r="J1185" s="273"/>
      <c r="K1185" s="273"/>
      <c r="L1185" s="273"/>
      <c r="M1185" s="273"/>
      <c r="N1185" s="274"/>
      <c r="O1185" s="160"/>
      <c r="P1185" s="160"/>
      <c r="Q1185" s="160"/>
      <c r="R1185" s="160"/>
      <c r="S1185" s="160"/>
      <c r="T1185" s="160"/>
      <c r="U1185" s="160"/>
      <c r="V1185" s="160"/>
      <c r="W1185" s="160"/>
      <c r="X1185" s="160"/>
      <c r="Y1185" s="160"/>
      <c r="Z1185" s="160"/>
      <c r="AA1185" s="160"/>
      <c r="AB1185" s="160"/>
      <c r="AC1185" s="160"/>
      <c r="AD1185" s="160"/>
    </row>
    <row r="1186" spans="1:30" ht="15">
      <c r="A1186" s="65"/>
      <c r="B1186" s="14"/>
      <c r="C1186" s="18" t="s">
        <v>117</v>
      </c>
      <c r="D1186" s="272" t="str">
        <f t="shared" si="186"/>
        <v/>
      </c>
      <c r="E1186" s="273"/>
      <c r="F1186" s="273"/>
      <c r="G1186" s="273"/>
      <c r="H1186" s="273"/>
      <c r="I1186" s="273"/>
      <c r="J1186" s="273"/>
      <c r="K1186" s="273"/>
      <c r="L1186" s="273"/>
      <c r="M1186" s="273"/>
      <c r="N1186" s="274"/>
      <c r="O1186" s="160"/>
      <c r="P1186" s="160"/>
      <c r="Q1186" s="160"/>
      <c r="R1186" s="160"/>
      <c r="S1186" s="160"/>
      <c r="T1186" s="160"/>
      <c r="U1186" s="160"/>
      <c r="V1186" s="160"/>
      <c r="W1186" s="160"/>
      <c r="X1186" s="160"/>
      <c r="Y1186" s="160"/>
      <c r="Z1186" s="160"/>
      <c r="AA1186" s="160"/>
      <c r="AB1186" s="160"/>
      <c r="AC1186" s="160"/>
      <c r="AD1186" s="160"/>
    </row>
    <row r="1187" spans="1:30" ht="15">
      <c r="A1187" s="65"/>
      <c r="B1187" s="14"/>
      <c r="C1187" s="18" t="s">
        <v>118</v>
      </c>
      <c r="D1187" s="272" t="str">
        <f t="shared" si="186"/>
        <v/>
      </c>
      <c r="E1187" s="273"/>
      <c r="F1187" s="273"/>
      <c r="G1187" s="273"/>
      <c r="H1187" s="273"/>
      <c r="I1187" s="273"/>
      <c r="J1187" s="273"/>
      <c r="K1187" s="273"/>
      <c r="L1187" s="273"/>
      <c r="M1187" s="273"/>
      <c r="N1187" s="274"/>
      <c r="O1187" s="160"/>
      <c r="P1187" s="160"/>
      <c r="Q1187" s="160"/>
      <c r="R1187" s="160"/>
      <c r="S1187" s="160"/>
      <c r="T1187" s="160"/>
      <c r="U1187" s="160"/>
      <c r="V1187" s="160"/>
      <c r="W1187" s="160"/>
      <c r="X1187" s="160"/>
      <c r="Y1187" s="160"/>
      <c r="Z1187" s="160"/>
      <c r="AA1187" s="160"/>
      <c r="AB1187" s="160"/>
      <c r="AC1187" s="160"/>
      <c r="AD1187" s="160"/>
    </row>
    <row r="1188" spans="1:30" ht="15">
      <c r="A1188" s="65"/>
      <c r="B1188" s="14"/>
      <c r="C1188" s="18" t="s">
        <v>119</v>
      </c>
      <c r="D1188" s="272" t="str">
        <f t="shared" si="186"/>
        <v/>
      </c>
      <c r="E1188" s="273"/>
      <c r="F1188" s="273"/>
      <c r="G1188" s="273"/>
      <c r="H1188" s="273"/>
      <c r="I1188" s="273"/>
      <c r="J1188" s="273"/>
      <c r="K1188" s="273"/>
      <c r="L1188" s="273"/>
      <c r="M1188" s="273"/>
      <c r="N1188" s="274"/>
      <c r="O1188" s="160"/>
      <c r="P1188" s="160"/>
      <c r="Q1188" s="160"/>
      <c r="R1188" s="160"/>
      <c r="S1188" s="160"/>
      <c r="T1188" s="160"/>
      <c r="U1188" s="160"/>
      <c r="V1188" s="160"/>
      <c r="W1188" s="160"/>
      <c r="X1188" s="160"/>
      <c r="Y1188" s="160"/>
      <c r="Z1188" s="160"/>
      <c r="AA1188" s="160"/>
      <c r="AB1188" s="160"/>
      <c r="AC1188" s="160"/>
      <c r="AD1188" s="160"/>
    </row>
    <row r="1189" spans="1:30" ht="15">
      <c r="A1189" s="65"/>
      <c r="B1189" s="14"/>
      <c r="C1189" s="18" t="s">
        <v>120</v>
      </c>
      <c r="D1189" s="272" t="str">
        <f t="shared" si="186"/>
        <v/>
      </c>
      <c r="E1189" s="273"/>
      <c r="F1189" s="273"/>
      <c r="G1189" s="273"/>
      <c r="H1189" s="273"/>
      <c r="I1189" s="273"/>
      <c r="J1189" s="273"/>
      <c r="K1189" s="273"/>
      <c r="L1189" s="273"/>
      <c r="M1189" s="273"/>
      <c r="N1189" s="274"/>
      <c r="O1189" s="160"/>
      <c r="P1189" s="160"/>
      <c r="Q1189" s="160"/>
      <c r="R1189" s="160"/>
      <c r="S1189" s="160"/>
      <c r="T1189" s="160"/>
      <c r="U1189" s="160"/>
      <c r="V1189" s="160"/>
      <c r="W1189" s="160"/>
      <c r="X1189" s="160"/>
      <c r="Y1189" s="160"/>
      <c r="Z1189" s="160"/>
      <c r="AA1189" s="160"/>
      <c r="AB1189" s="160"/>
      <c r="AC1189" s="160"/>
      <c r="AD1189" s="160"/>
    </row>
    <row r="1190" spans="1:30" ht="15">
      <c r="A1190" s="65"/>
      <c r="B1190" s="14"/>
      <c r="C1190" s="18" t="s">
        <v>121</v>
      </c>
      <c r="D1190" s="272" t="str">
        <f t="shared" si="186"/>
        <v/>
      </c>
      <c r="E1190" s="273"/>
      <c r="F1190" s="273"/>
      <c r="G1190" s="273"/>
      <c r="H1190" s="273"/>
      <c r="I1190" s="273"/>
      <c r="J1190" s="273"/>
      <c r="K1190" s="273"/>
      <c r="L1190" s="273"/>
      <c r="M1190" s="273"/>
      <c r="N1190" s="274"/>
      <c r="O1190" s="160"/>
      <c r="P1190" s="160"/>
      <c r="Q1190" s="160"/>
      <c r="R1190" s="160"/>
      <c r="S1190" s="160"/>
      <c r="T1190" s="160"/>
      <c r="U1190" s="160"/>
      <c r="V1190" s="160"/>
      <c r="W1190" s="160"/>
      <c r="X1190" s="160"/>
      <c r="Y1190" s="160"/>
      <c r="Z1190" s="160"/>
      <c r="AA1190" s="160"/>
      <c r="AB1190" s="160"/>
      <c r="AC1190" s="160"/>
      <c r="AD1190" s="160"/>
    </row>
    <row r="1191" spans="1:30" ht="15">
      <c r="A1191" s="65"/>
      <c r="B1191" s="14"/>
      <c r="C1191" s="18" t="s">
        <v>122</v>
      </c>
      <c r="D1191" s="272" t="str">
        <f t="shared" si="186"/>
        <v/>
      </c>
      <c r="E1191" s="273"/>
      <c r="F1191" s="273"/>
      <c r="G1191" s="273"/>
      <c r="H1191" s="273"/>
      <c r="I1191" s="273"/>
      <c r="J1191" s="273"/>
      <c r="K1191" s="273"/>
      <c r="L1191" s="273"/>
      <c r="M1191" s="273"/>
      <c r="N1191" s="274"/>
      <c r="O1191" s="160"/>
      <c r="P1191" s="160"/>
      <c r="Q1191" s="160"/>
      <c r="R1191" s="160"/>
      <c r="S1191" s="160"/>
      <c r="T1191" s="160"/>
      <c r="U1191" s="160"/>
      <c r="V1191" s="160"/>
      <c r="W1191" s="160"/>
      <c r="X1191" s="160"/>
      <c r="Y1191" s="160"/>
      <c r="Z1191" s="160"/>
      <c r="AA1191" s="160"/>
      <c r="AB1191" s="160"/>
      <c r="AC1191" s="160"/>
      <c r="AD1191" s="160"/>
    </row>
    <row r="1192" spans="1:30" ht="15">
      <c r="A1192" s="65"/>
      <c r="B1192" s="14"/>
      <c r="C1192" s="18" t="s">
        <v>123</v>
      </c>
      <c r="D1192" s="272" t="str">
        <f t="shared" si="186"/>
        <v/>
      </c>
      <c r="E1192" s="273"/>
      <c r="F1192" s="273"/>
      <c r="G1192" s="273"/>
      <c r="H1192" s="273"/>
      <c r="I1192" s="273"/>
      <c r="J1192" s="273"/>
      <c r="K1192" s="273"/>
      <c r="L1192" s="273"/>
      <c r="M1192" s="273"/>
      <c r="N1192" s="274"/>
      <c r="O1192" s="160"/>
      <c r="P1192" s="160"/>
      <c r="Q1192" s="160"/>
      <c r="R1192" s="160"/>
      <c r="S1192" s="160"/>
      <c r="T1192" s="160"/>
      <c r="U1192" s="160"/>
      <c r="V1192" s="160"/>
      <c r="W1192" s="160"/>
      <c r="X1192" s="160"/>
      <c r="Y1192" s="160"/>
      <c r="Z1192" s="160"/>
      <c r="AA1192" s="160"/>
      <c r="AB1192" s="160"/>
      <c r="AC1192" s="160"/>
      <c r="AD1192" s="160"/>
    </row>
    <row r="1193" spans="1:30" ht="15">
      <c r="A1193" s="65"/>
      <c r="B1193" s="14"/>
      <c r="C1193" s="18" t="s">
        <v>124</v>
      </c>
      <c r="D1193" s="272" t="str">
        <f t="shared" si="186"/>
        <v/>
      </c>
      <c r="E1193" s="273"/>
      <c r="F1193" s="273"/>
      <c r="G1193" s="273"/>
      <c r="H1193" s="273"/>
      <c r="I1193" s="273"/>
      <c r="J1193" s="273"/>
      <c r="K1193" s="273"/>
      <c r="L1193" s="273"/>
      <c r="M1193" s="273"/>
      <c r="N1193" s="274"/>
      <c r="O1193" s="160"/>
      <c r="P1193" s="160"/>
      <c r="Q1193" s="160"/>
      <c r="R1193" s="160"/>
      <c r="S1193" s="160"/>
      <c r="T1193" s="160"/>
      <c r="U1193" s="160"/>
      <c r="V1193" s="160"/>
      <c r="W1193" s="160"/>
      <c r="X1193" s="160"/>
      <c r="Y1193" s="160"/>
      <c r="Z1193" s="160"/>
      <c r="AA1193" s="160"/>
      <c r="AB1193" s="160"/>
      <c r="AC1193" s="160"/>
      <c r="AD1193" s="160"/>
    </row>
    <row r="1194" spans="1:30" ht="15">
      <c r="A1194" s="65"/>
      <c r="B1194" s="14"/>
      <c r="C1194" s="18" t="s">
        <v>125</v>
      </c>
      <c r="D1194" s="272" t="str">
        <f t="shared" si="186"/>
        <v/>
      </c>
      <c r="E1194" s="273"/>
      <c r="F1194" s="273"/>
      <c r="G1194" s="273"/>
      <c r="H1194" s="273"/>
      <c r="I1194" s="273"/>
      <c r="J1194" s="273"/>
      <c r="K1194" s="273"/>
      <c r="L1194" s="273"/>
      <c r="M1194" s="273"/>
      <c r="N1194" s="274"/>
      <c r="O1194" s="160"/>
      <c r="P1194" s="160"/>
      <c r="Q1194" s="160"/>
      <c r="R1194" s="160"/>
      <c r="S1194" s="160"/>
      <c r="T1194" s="160"/>
      <c r="U1194" s="160"/>
      <c r="V1194" s="160"/>
      <c r="W1194" s="160"/>
      <c r="X1194" s="160"/>
      <c r="Y1194" s="160"/>
      <c r="Z1194" s="160"/>
      <c r="AA1194" s="160"/>
      <c r="AB1194" s="160"/>
      <c r="AC1194" s="160"/>
      <c r="AD1194" s="160"/>
    </row>
    <row r="1195" spans="1:30" ht="15">
      <c r="A1195" s="65"/>
      <c r="B1195" s="14"/>
      <c r="C1195" s="18" t="s">
        <v>126</v>
      </c>
      <c r="D1195" s="272" t="str">
        <f t="shared" si="186"/>
        <v/>
      </c>
      <c r="E1195" s="273"/>
      <c r="F1195" s="273"/>
      <c r="G1195" s="273"/>
      <c r="H1195" s="273"/>
      <c r="I1195" s="273"/>
      <c r="J1195" s="273"/>
      <c r="K1195" s="273"/>
      <c r="L1195" s="273"/>
      <c r="M1195" s="273"/>
      <c r="N1195" s="274"/>
      <c r="O1195" s="160"/>
      <c r="P1195" s="160"/>
      <c r="Q1195" s="160"/>
      <c r="R1195" s="160"/>
      <c r="S1195" s="160"/>
      <c r="T1195" s="160"/>
      <c r="U1195" s="160"/>
      <c r="V1195" s="160"/>
      <c r="W1195" s="160"/>
      <c r="X1195" s="160"/>
      <c r="Y1195" s="160"/>
      <c r="Z1195" s="160"/>
      <c r="AA1195" s="160"/>
      <c r="AB1195" s="160"/>
      <c r="AC1195" s="160"/>
      <c r="AD1195" s="160"/>
    </row>
    <row r="1196" spans="1:30" ht="15">
      <c r="A1196" s="65"/>
      <c r="B1196" s="14"/>
      <c r="C1196" s="18" t="s">
        <v>127</v>
      </c>
      <c r="D1196" s="272" t="str">
        <f t="shared" si="186"/>
        <v/>
      </c>
      <c r="E1196" s="273"/>
      <c r="F1196" s="273"/>
      <c r="G1196" s="273"/>
      <c r="H1196" s="273"/>
      <c r="I1196" s="273"/>
      <c r="J1196" s="273"/>
      <c r="K1196" s="273"/>
      <c r="L1196" s="273"/>
      <c r="M1196" s="273"/>
      <c r="N1196" s="274"/>
      <c r="O1196" s="160"/>
      <c r="P1196" s="160"/>
      <c r="Q1196" s="160"/>
      <c r="R1196" s="160"/>
      <c r="S1196" s="160"/>
      <c r="T1196" s="160"/>
      <c r="U1196" s="160"/>
      <c r="V1196" s="160"/>
      <c r="W1196" s="160"/>
      <c r="X1196" s="160"/>
      <c r="Y1196" s="160"/>
      <c r="Z1196" s="160"/>
      <c r="AA1196" s="160"/>
      <c r="AB1196" s="160"/>
      <c r="AC1196" s="160"/>
      <c r="AD1196" s="160"/>
    </row>
    <row r="1197" spans="1:30" ht="15">
      <c r="A1197" s="65"/>
      <c r="B1197" s="14"/>
      <c r="C1197" s="18" t="s">
        <v>128</v>
      </c>
      <c r="D1197" s="272" t="str">
        <f t="shared" si="186"/>
        <v/>
      </c>
      <c r="E1197" s="273"/>
      <c r="F1197" s="273"/>
      <c r="G1197" s="273"/>
      <c r="H1197" s="273"/>
      <c r="I1197" s="273"/>
      <c r="J1197" s="273"/>
      <c r="K1197" s="273"/>
      <c r="L1197" s="273"/>
      <c r="M1197" s="273"/>
      <c r="N1197" s="274"/>
      <c r="O1197" s="160"/>
      <c r="P1197" s="160"/>
      <c r="Q1197" s="160"/>
      <c r="R1197" s="160"/>
      <c r="S1197" s="160"/>
      <c r="T1197" s="160"/>
      <c r="U1197" s="160"/>
      <c r="V1197" s="160"/>
      <c r="W1197" s="160"/>
      <c r="X1197" s="160"/>
      <c r="Y1197" s="160"/>
      <c r="Z1197" s="160"/>
      <c r="AA1197" s="160"/>
      <c r="AB1197" s="160"/>
      <c r="AC1197" s="160"/>
      <c r="AD1197" s="160"/>
    </row>
    <row r="1198" spans="1:30" ht="15">
      <c r="A1198" s="65"/>
      <c r="B1198" s="14"/>
      <c r="C1198" s="18" t="s">
        <v>129</v>
      </c>
      <c r="D1198" s="272" t="str">
        <f t="shared" si="186"/>
        <v/>
      </c>
      <c r="E1198" s="273"/>
      <c r="F1198" s="273"/>
      <c r="G1198" s="273"/>
      <c r="H1198" s="273"/>
      <c r="I1198" s="273"/>
      <c r="J1198" s="273"/>
      <c r="K1198" s="273"/>
      <c r="L1198" s="273"/>
      <c r="M1198" s="273"/>
      <c r="N1198" s="274"/>
      <c r="O1198" s="160"/>
      <c r="P1198" s="160"/>
      <c r="Q1198" s="160"/>
      <c r="R1198" s="160"/>
      <c r="S1198" s="160"/>
      <c r="T1198" s="160"/>
      <c r="U1198" s="160"/>
      <c r="V1198" s="160"/>
      <c r="W1198" s="160"/>
      <c r="X1198" s="160"/>
      <c r="Y1198" s="160"/>
      <c r="Z1198" s="160"/>
      <c r="AA1198" s="160"/>
      <c r="AB1198" s="160"/>
      <c r="AC1198" s="160"/>
      <c r="AD1198" s="160"/>
    </row>
    <row r="1199" spans="1:30" ht="15">
      <c r="A1199" s="65"/>
      <c r="B1199" s="14"/>
      <c r="C1199" s="18" t="s">
        <v>130</v>
      </c>
      <c r="D1199" s="272" t="str">
        <f t="shared" si="186"/>
        <v/>
      </c>
      <c r="E1199" s="273"/>
      <c r="F1199" s="273"/>
      <c r="G1199" s="273"/>
      <c r="H1199" s="273"/>
      <c r="I1199" s="273"/>
      <c r="J1199" s="273"/>
      <c r="K1199" s="273"/>
      <c r="L1199" s="273"/>
      <c r="M1199" s="273"/>
      <c r="N1199" s="274"/>
      <c r="O1199" s="160"/>
      <c r="P1199" s="160"/>
      <c r="Q1199" s="160"/>
      <c r="R1199" s="160"/>
      <c r="S1199" s="160"/>
      <c r="T1199" s="160"/>
      <c r="U1199" s="160"/>
      <c r="V1199" s="160"/>
      <c r="W1199" s="160"/>
      <c r="X1199" s="160"/>
      <c r="Y1199" s="160"/>
      <c r="Z1199" s="160"/>
      <c r="AA1199" s="160"/>
      <c r="AB1199" s="160"/>
      <c r="AC1199" s="160"/>
      <c r="AD1199" s="160"/>
    </row>
    <row r="1200" spans="1:30" ht="15">
      <c r="A1200" s="65"/>
      <c r="B1200" s="14"/>
      <c r="C1200" s="18" t="s">
        <v>131</v>
      </c>
      <c r="D1200" s="272" t="str">
        <f t="shared" si="186"/>
        <v/>
      </c>
      <c r="E1200" s="273"/>
      <c r="F1200" s="273"/>
      <c r="G1200" s="273"/>
      <c r="H1200" s="273"/>
      <c r="I1200" s="273"/>
      <c r="J1200" s="273"/>
      <c r="K1200" s="273"/>
      <c r="L1200" s="273"/>
      <c r="M1200" s="273"/>
      <c r="N1200" s="274"/>
      <c r="O1200" s="160"/>
      <c r="P1200" s="160"/>
      <c r="Q1200" s="160"/>
      <c r="R1200" s="160"/>
      <c r="S1200" s="160"/>
      <c r="T1200" s="160"/>
      <c r="U1200" s="160"/>
      <c r="V1200" s="160"/>
      <c r="W1200" s="160"/>
      <c r="X1200" s="160"/>
      <c r="Y1200" s="160"/>
      <c r="Z1200" s="160"/>
      <c r="AA1200" s="160"/>
      <c r="AB1200" s="160"/>
      <c r="AC1200" s="160"/>
      <c r="AD1200" s="160"/>
    </row>
    <row r="1201" spans="1:30" ht="15">
      <c r="A1201" s="65"/>
      <c r="B1201" s="14"/>
      <c r="C1201" s="18" t="s">
        <v>132</v>
      </c>
      <c r="D1201" s="272" t="str">
        <f t="shared" si="186"/>
        <v/>
      </c>
      <c r="E1201" s="273"/>
      <c r="F1201" s="273"/>
      <c r="G1201" s="273"/>
      <c r="H1201" s="273"/>
      <c r="I1201" s="273"/>
      <c r="J1201" s="273"/>
      <c r="K1201" s="273"/>
      <c r="L1201" s="273"/>
      <c r="M1201" s="273"/>
      <c r="N1201" s="274"/>
      <c r="O1201" s="160"/>
      <c r="P1201" s="160"/>
      <c r="Q1201" s="160"/>
      <c r="R1201" s="160"/>
      <c r="S1201" s="160"/>
      <c r="T1201" s="160"/>
      <c r="U1201" s="160"/>
      <c r="V1201" s="160"/>
      <c r="W1201" s="160"/>
      <c r="X1201" s="160"/>
      <c r="Y1201" s="160"/>
      <c r="Z1201" s="160"/>
      <c r="AA1201" s="160"/>
      <c r="AB1201" s="160"/>
      <c r="AC1201" s="160"/>
      <c r="AD1201" s="160"/>
    </row>
    <row r="1202" spans="1:30" ht="15">
      <c r="A1202" s="65"/>
      <c r="B1202" s="14"/>
      <c r="C1202" s="18" t="s">
        <v>133</v>
      </c>
      <c r="D1202" s="272" t="str">
        <f t="shared" si="186"/>
        <v/>
      </c>
      <c r="E1202" s="273"/>
      <c r="F1202" s="273"/>
      <c r="G1202" s="273"/>
      <c r="H1202" s="273"/>
      <c r="I1202" s="273"/>
      <c r="J1202" s="273"/>
      <c r="K1202" s="273"/>
      <c r="L1202" s="273"/>
      <c r="M1202" s="273"/>
      <c r="N1202" s="274"/>
      <c r="O1202" s="160"/>
      <c r="P1202" s="160"/>
      <c r="Q1202" s="160"/>
      <c r="R1202" s="160"/>
      <c r="S1202" s="160"/>
      <c r="T1202" s="160"/>
      <c r="U1202" s="160"/>
      <c r="V1202" s="160"/>
      <c r="W1202" s="160"/>
      <c r="X1202" s="160"/>
      <c r="Y1202" s="160"/>
      <c r="Z1202" s="160"/>
      <c r="AA1202" s="160"/>
      <c r="AB1202" s="160"/>
      <c r="AC1202" s="160"/>
      <c r="AD1202" s="160"/>
    </row>
    <row r="1203" spans="1:30" ht="15">
      <c r="A1203" s="65"/>
      <c r="B1203" s="14"/>
      <c r="C1203" s="18" t="s">
        <v>134</v>
      </c>
      <c r="D1203" s="272" t="str">
        <f t="shared" si="186"/>
        <v/>
      </c>
      <c r="E1203" s="273"/>
      <c r="F1203" s="273"/>
      <c r="G1203" s="273"/>
      <c r="H1203" s="273"/>
      <c r="I1203" s="273"/>
      <c r="J1203" s="273"/>
      <c r="K1203" s="273"/>
      <c r="L1203" s="273"/>
      <c r="M1203" s="273"/>
      <c r="N1203" s="274"/>
      <c r="O1203" s="160"/>
      <c r="P1203" s="160"/>
      <c r="Q1203" s="160"/>
      <c r="R1203" s="160"/>
      <c r="S1203" s="160"/>
      <c r="T1203" s="160"/>
      <c r="U1203" s="160"/>
      <c r="V1203" s="160"/>
      <c r="W1203" s="160"/>
      <c r="X1203" s="160"/>
      <c r="Y1203" s="160"/>
      <c r="Z1203" s="160"/>
      <c r="AA1203" s="160"/>
      <c r="AB1203" s="160"/>
      <c r="AC1203" s="160"/>
      <c r="AD1203" s="160"/>
    </row>
    <row r="1204" spans="1:30" ht="15">
      <c r="A1204" s="65"/>
      <c r="B1204" s="14"/>
      <c r="C1204" s="18" t="s">
        <v>135</v>
      </c>
      <c r="D1204" s="272" t="str">
        <f t="shared" si="186"/>
        <v/>
      </c>
      <c r="E1204" s="273"/>
      <c r="F1204" s="273"/>
      <c r="G1204" s="273"/>
      <c r="H1204" s="273"/>
      <c r="I1204" s="273"/>
      <c r="J1204" s="273"/>
      <c r="K1204" s="273"/>
      <c r="L1204" s="273"/>
      <c r="M1204" s="273"/>
      <c r="N1204" s="274"/>
      <c r="O1204" s="160"/>
      <c r="P1204" s="160"/>
      <c r="Q1204" s="160"/>
      <c r="R1204" s="160"/>
      <c r="S1204" s="160"/>
      <c r="T1204" s="160"/>
      <c r="U1204" s="160"/>
      <c r="V1204" s="160"/>
      <c r="W1204" s="160"/>
      <c r="X1204" s="160"/>
      <c r="Y1204" s="160"/>
      <c r="Z1204" s="160"/>
      <c r="AA1204" s="160"/>
      <c r="AB1204" s="160"/>
      <c r="AC1204" s="160"/>
      <c r="AD1204" s="160"/>
    </row>
    <row r="1205" spans="1:30" ht="15">
      <c r="A1205" s="65"/>
      <c r="B1205" s="14"/>
      <c r="C1205" s="18" t="s">
        <v>136</v>
      </c>
      <c r="D1205" s="272" t="str">
        <f t="shared" si="186"/>
        <v/>
      </c>
      <c r="E1205" s="273"/>
      <c r="F1205" s="273"/>
      <c r="G1205" s="273"/>
      <c r="H1205" s="273"/>
      <c r="I1205" s="273"/>
      <c r="J1205" s="273"/>
      <c r="K1205" s="273"/>
      <c r="L1205" s="273"/>
      <c r="M1205" s="273"/>
      <c r="N1205" s="274"/>
      <c r="O1205" s="160"/>
      <c r="P1205" s="160"/>
      <c r="Q1205" s="160"/>
      <c r="R1205" s="160"/>
      <c r="S1205" s="160"/>
      <c r="T1205" s="160"/>
      <c r="U1205" s="160"/>
      <c r="V1205" s="160"/>
      <c r="W1205" s="160"/>
      <c r="X1205" s="160"/>
      <c r="Y1205" s="160"/>
      <c r="Z1205" s="160"/>
      <c r="AA1205" s="160"/>
      <c r="AB1205" s="160"/>
      <c r="AC1205" s="160"/>
      <c r="AD1205" s="160"/>
    </row>
    <row r="1206" spans="1:30" ht="15">
      <c r="A1206" s="65"/>
      <c r="B1206" s="14"/>
      <c r="C1206" s="18" t="s">
        <v>137</v>
      </c>
      <c r="D1206" s="272" t="str">
        <f t="shared" si="186"/>
        <v/>
      </c>
      <c r="E1206" s="273"/>
      <c r="F1206" s="273"/>
      <c r="G1206" s="273"/>
      <c r="H1206" s="273"/>
      <c r="I1206" s="273"/>
      <c r="J1206" s="273"/>
      <c r="K1206" s="273"/>
      <c r="L1206" s="273"/>
      <c r="M1206" s="273"/>
      <c r="N1206" s="274"/>
      <c r="O1206" s="160"/>
      <c r="P1206" s="160"/>
      <c r="Q1206" s="160"/>
      <c r="R1206" s="160"/>
      <c r="S1206" s="160"/>
      <c r="T1206" s="160"/>
      <c r="U1206" s="160"/>
      <c r="V1206" s="160"/>
      <c r="W1206" s="160"/>
      <c r="X1206" s="160"/>
      <c r="Y1206" s="160"/>
      <c r="Z1206" s="160"/>
      <c r="AA1206" s="160"/>
      <c r="AB1206" s="160"/>
      <c r="AC1206" s="160"/>
      <c r="AD1206" s="160"/>
    </row>
    <row r="1207" spans="1:30" ht="15">
      <c r="A1207" s="65"/>
      <c r="B1207" s="14"/>
      <c r="C1207" s="18" t="s">
        <v>138</v>
      </c>
      <c r="D1207" s="272" t="str">
        <f t="shared" si="186"/>
        <v/>
      </c>
      <c r="E1207" s="273"/>
      <c r="F1207" s="273"/>
      <c r="G1207" s="273"/>
      <c r="H1207" s="273"/>
      <c r="I1207" s="273"/>
      <c r="J1207" s="273"/>
      <c r="K1207" s="273"/>
      <c r="L1207" s="273"/>
      <c r="M1207" s="273"/>
      <c r="N1207" s="274"/>
      <c r="O1207" s="160"/>
      <c r="P1207" s="160"/>
      <c r="Q1207" s="160"/>
      <c r="R1207" s="160"/>
      <c r="S1207" s="160"/>
      <c r="T1207" s="160"/>
      <c r="U1207" s="160"/>
      <c r="V1207" s="160"/>
      <c r="W1207" s="160"/>
      <c r="X1207" s="160"/>
      <c r="Y1207" s="160"/>
      <c r="Z1207" s="160"/>
      <c r="AA1207" s="160"/>
      <c r="AB1207" s="160"/>
      <c r="AC1207" s="160"/>
      <c r="AD1207" s="160"/>
    </row>
    <row r="1208" spans="1:30" ht="15">
      <c r="A1208" s="65"/>
      <c r="B1208" s="14"/>
      <c r="C1208" s="18" t="s">
        <v>139</v>
      </c>
      <c r="D1208" s="272" t="str">
        <f t="shared" si="186"/>
        <v/>
      </c>
      <c r="E1208" s="273"/>
      <c r="F1208" s="273"/>
      <c r="G1208" s="273"/>
      <c r="H1208" s="273"/>
      <c r="I1208" s="273"/>
      <c r="J1208" s="273"/>
      <c r="K1208" s="273"/>
      <c r="L1208" s="273"/>
      <c r="M1208" s="273"/>
      <c r="N1208" s="274"/>
      <c r="O1208" s="160"/>
      <c r="P1208" s="160"/>
      <c r="Q1208" s="160"/>
      <c r="R1208" s="160"/>
      <c r="S1208" s="160"/>
      <c r="T1208" s="160"/>
      <c r="U1208" s="160"/>
      <c r="V1208" s="160"/>
      <c r="W1208" s="160"/>
      <c r="X1208" s="160"/>
      <c r="Y1208" s="160"/>
      <c r="Z1208" s="160"/>
      <c r="AA1208" s="160"/>
      <c r="AB1208" s="160"/>
      <c r="AC1208" s="160"/>
      <c r="AD1208" s="160"/>
    </row>
    <row r="1209" spans="1:30" ht="15">
      <c r="A1209" s="65"/>
      <c r="B1209" s="14"/>
      <c r="C1209" s="18" t="s">
        <v>140</v>
      </c>
      <c r="D1209" s="272" t="str">
        <f t="shared" si="186"/>
        <v/>
      </c>
      <c r="E1209" s="273"/>
      <c r="F1209" s="273"/>
      <c r="G1209" s="273"/>
      <c r="H1209" s="273"/>
      <c r="I1209" s="273"/>
      <c r="J1209" s="273"/>
      <c r="K1209" s="273"/>
      <c r="L1209" s="273"/>
      <c r="M1209" s="273"/>
      <c r="N1209" s="274"/>
      <c r="O1209" s="160"/>
      <c r="P1209" s="160"/>
      <c r="Q1209" s="160"/>
      <c r="R1209" s="160"/>
      <c r="S1209" s="160"/>
      <c r="T1209" s="160"/>
      <c r="U1209" s="160"/>
      <c r="V1209" s="160"/>
      <c r="W1209" s="160"/>
      <c r="X1209" s="160"/>
      <c r="Y1209" s="160"/>
      <c r="Z1209" s="160"/>
      <c r="AA1209" s="160"/>
      <c r="AB1209" s="160"/>
      <c r="AC1209" s="160"/>
      <c r="AD1209" s="160"/>
    </row>
    <row r="1210" spans="1:30" ht="15">
      <c r="A1210" s="65"/>
      <c r="B1210" s="14"/>
      <c r="C1210" s="18" t="s">
        <v>141</v>
      </c>
      <c r="D1210" s="272" t="str">
        <f t="shared" si="186"/>
        <v/>
      </c>
      <c r="E1210" s="273"/>
      <c r="F1210" s="273"/>
      <c r="G1210" s="273"/>
      <c r="H1210" s="273"/>
      <c r="I1210" s="273"/>
      <c r="J1210" s="273"/>
      <c r="K1210" s="273"/>
      <c r="L1210" s="273"/>
      <c r="M1210" s="273"/>
      <c r="N1210" s="274"/>
      <c r="O1210" s="160"/>
      <c r="P1210" s="160"/>
      <c r="Q1210" s="160"/>
      <c r="R1210" s="160"/>
      <c r="S1210" s="160"/>
      <c r="T1210" s="160"/>
      <c r="U1210" s="160"/>
      <c r="V1210" s="160"/>
      <c r="W1210" s="160"/>
      <c r="X1210" s="160"/>
      <c r="Y1210" s="160"/>
      <c r="Z1210" s="160"/>
      <c r="AA1210" s="160"/>
      <c r="AB1210" s="160"/>
      <c r="AC1210" s="160"/>
      <c r="AD1210" s="160"/>
    </row>
    <row r="1211" spans="1:30" ht="15">
      <c r="A1211" s="65"/>
      <c r="B1211" s="14"/>
      <c r="C1211" s="18" t="s">
        <v>142</v>
      </c>
      <c r="D1211" s="272" t="str">
        <f t="shared" si="186"/>
        <v/>
      </c>
      <c r="E1211" s="273"/>
      <c r="F1211" s="273"/>
      <c r="G1211" s="273"/>
      <c r="H1211" s="273"/>
      <c r="I1211" s="273"/>
      <c r="J1211" s="273"/>
      <c r="K1211" s="273"/>
      <c r="L1211" s="273"/>
      <c r="M1211" s="273"/>
      <c r="N1211" s="274"/>
      <c r="O1211" s="160"/>
      <c r="P1211" s="160"/>
      <c r="Q1211" s="160"/>
      <c r="R1211" s="160"/>
      <c r="S1211" s="160"/>
      <c r="T1211" s="160"/>
      <c r="U1211" s="160"/>
      <c r="V1211" s="160"/>
      <c r="W1211" s="160"/>
      <c r="X1211" s="160"/>
      <c r="Y1211" s="160"/>
      <c r="Z1211" s="160"/>
      <c r="AA1211" s="160"/>
      <c r="AB1211" s="160"/>
      <c r="AC1211" s="160"/>
      <c r="AD1211" s="160"/>
    </row>
    <row r="1212" spans="1:30" ht="15">
      <c r="A1212" s="65"/>
      <c r="B1212" s="14"/>
      <c r="C1212" s="18" t="s">
        <v>143</v>
      </c>
      <c r="D1212" s="272" t="str">
        <f t="shared" si="186"/>
        <v/>
      </c>
      <c r="E1212" s="273"/>
      <c r="F1212" s="273"/>
      <c r="G1212" s="273"/>
      <c r="H1212" s="273"/>
      <c r="I1212" s="273"/>
      <c r="J1212" s="273"/>
      <c r="K1212" s="273"/>
      <c r="L1212" s="273"/>
      <c r="M1212" s="273"/>
      <c r="N1212" s="274"/>
      <c r="O1212" s="160"/>
      <c r="P1212" s="160"/>
      <c r="Q1212" s="160"/>
      <c r="R1212" s="160"/>
      <c r="S1212" s="160"/>
      <c r="T1212" s="160"/>
      <c r="U1212" s="160"/>
      <c r="V1212" s="160"/>
      <c r="W1212" s="160"/>
      <c r="X1212" s="160"/>
      <c r="Y1212" s="160"/>
      <c r="Z1212" s="160"/>
      <c r="AA1212" s="160"/>
      <c r="AB1212" s="160"/>
      <c r="AC1212" s="160"/>
      <c r="AD1212" s="160"/>
    </row>
    <row r="1213" spans="1:30" ht="15">
      <c r="A1213" s="65"/>
      <c r="B1213" s="14"/>
      <c r="C1213" s="18" t="s">
        <v>144</v>
      </c>
      <c r="D1213" s="272" t="str">
        <f t="shared" si="186"/>
        <v/>
      </c>
      <c r="E1213" s="273"/>
      <c r="F1213" s="273"/>
      <c r="G1213" s="273"/>
      <c r="H1213" s="273"/>
      <c r="I1213" s="273"/>
      <c r="J1213" s="273"/>
      <c r="K1213" s="273"/>
      <c r="L1213" s="273"/>
      <c r="M1213" s="273"/>
      <c r="N1213" s="274"/>
      <c r="O1213" s="160"/>
      <c r="P1213" s="160"/>
      <c r="Q1213" s="160"/>
      <c r="R1213" s="160"/>
      <c r="S1213" s="160"/>
      <c r="T1213" s="160"/>
      <c r="U1213" s="160"/>
      <c r="V1213" s="160"/>
      <c r="W1213" s="160"/>
      <c r="X1213" s="160"/>
      <c r="Y1213" s="160"/>
      <c r="Z1213" s="160"/>
      <c r="AA1213" s="160"/>
      <c r="AB1213" s="160"/>
      <c r="AC1213" s="160"/>
      <c r="AD1213" s="160"/>
    </row>
    <row r="1214" spans="1:30" ht="15">
      <c r="A1214" s="65"/>
      <c r="B1214" s="14"/>
      <c r="C1214" s="18" t="s">
        <v>145</v>
      </c>
      <c r="D1214" s="272" t="str">
        <f t="shared" si="186"/>
        <v/>
      </c>
      <c r="E1214" s="273"/>
      <c r="F1214" s="273"/>
      <c r="G1214" s="273"/>
      <c r="H1214" s="273"/>
      <c r="I1214" s="273"/>
      <c r="J1214" s="273"/>
      <c r="K1214" s="273"/>
      <c r="L1214" s="273"/>
      <c r="M1214" s="273"/>
      <c r="N1214" s="274"/>
      <c r="O1214" s="160"/>
      <c r="P1214" s="160"/>
      <c r="Q1214" s="160"/>
      <c r="R1214" s="160"/>
      <c r="S1214" s="160"/>
      <c r="T1214" s="160"/>
      <c r="U1214" s="160"/>
      <c r="V1214" s="160"/>
      <c r="W1214" s="160"/>
      <c r="X1214" s="160"/>
      <c r="Y1214" s="160"/>
      <c r="Z1214" s="160"/>
      <c r="AA1214" s="160"/>
      <c r="AB1214" s="160"/>
      <c r="AC1214" s="160"/>
      <c r="AD1214" s="160"/>
    </row>
    <row r="1215" spans="1:30" ht="15">
      <c r="A1215" s="65"/>
      <c r="B1215" s="14"/>
      <c r="C1215" s="18" t="s">
        <v>146</v>
      </c>
      <c r="D1215" s="272" t="str">
        <f t="shared" si="186"/>
        <v/>
      </c>
      <c r="E1215" s="273"/>
      <c r="F1215" s="273"/>
      <c r="G1215" s="273"/>
      <c r="H1215" s="273"/>
      <c r="I1215" s="273"/>
      <c r="J1215" s="273"/>
      <c r="K1215" s="273"/>
      <c r="L1215" s="273"/>
      <c r="M1215" s="273"/>
      <c r="N1215" s="274"/>
      <c r="O1215" s="160"/>
      <c r="P1215" s="160"/>
      <c r="Q1215" s="160"/>
      <c r="R1215" s="160"/>
      <c r="S1215" s="160"/>
      <c r="T1215" s="160"/>
      <c r="U1215" s="160"/>
      <c r="V1215" s="160"/>
      <c r="W1215" s="160"/>
      <c r="X1215" s="160"/>
      <c r="Y1215" s="160"/>
      <c r="Z1215" s="160"/>
      <c r="AA1215" s="160"/>
      <c r="AB1215" s="160"/>
      <c r="AC1215" s="160"/>
      <c r="AD1215" s="160"/>
    </row>
    <row r="1216" spans="1:30" ht="15">
      <c r="A1216" s="65"/>
      <c r="B1216" s="14"/>
      <c r="C1216" s="18" t="s">
        <v>147</v>
      </c>
      <c r="D1216" s="272" t="str">
        <f t="shared" ref="D1216:D1239" si="187">IF($D128="","",$D128)</f>
        <v/>
      </c>
      <c r="E1216" s="273"/>
      <c r="F1216" s="273"/>
      <c r="G1216" s="273"/>
      <c r="H1216" s="273"/>
      <c r="I1216" s="273"/>
      <c r="J1216" s="273"/>
      <c r="K1216" s="273"/>
      <c r="L1216" s="273"/>
      <c r="M1216" s="273"/>
      <c r="N1216" s="274"/>
      <c r="O1216" s="160"/>
      <c r="P1216" s="160"/>
      <c r="Q1216" s="160"/>
      <c r="R1216" s="160"/>
      <c r="S1216" s="160"/>
      <c r="T1216" s="160"/>
      <c r="U1216" s="160"/>
      <c r="V1216" s="160"/>
      <c r="W1216" s="160"/>
      <c r="X1216" s="160"/>
      <c r="Y1216" s="160"/>
      <c r="Z1216" s="160"/>
      <c r="AA1216" s="160"/>
      <c r="AB1216" s="160"/>
      <c r="AC1216" s="160"/>
      <c r="AD1216" s="160"/>
    </row>
    <row r="1217" spans="1:30" ht="15">
      <c r="A1217" s="65"/>
      <c r="B1217" s="14"/>
      <c r="C1217" s="18" t="s">
        <v>148</v>
      </c>
      <c r="D1217" s="272" t="str">
        <f t="shared" si="187"/>
        <v/>
      </c>
      <c r="E1217" s="273"/>
      <c r="F1217" s="273"/>
      <c r="G1217" s="273"/>
      <c r="H1217" s="273"/>
      <c r="I1217" s="273"/>
      <c r="J1217" s="273"/>
      <c r="K1217" s="273"/>
      <c r="L1217" s="273"/>
      <c r="M1217" s="273"/>
      <c r="N1217" s="274"/>
      <c r="O1217" s="160"/>
      <c r="P1217" s="160"/>
      <c r="Q1217" s="160"/>
      <c r="R1217" s="160"/>
      <c r="S1217" s="160"/>
      <c r="T1217" s="160"/>
      <c r="U1217" s="160"/>
      <c r="V1217" s="160"/>
      <c r="W1217" s="160"/>
      <c r="X1217" s="160"/>
      <c r="Y1217" s="160"/>
      <c r="Z1217" s="160"/>
      <c r="AA1217" s="160"/>
      <c r="AB1217" s="160"/>
      <c r="AC1217" s="160"/>
      <c r="AD1217" s="160"/>
    </row>
    <row r="1218" spans="1:30" ht="15">
      <c r="A1218" s="65"/>
      <c r="B1218" s="14"/>
      <c r="C1218" s="18" t="s">
        <v>149</v>
      </c>
      <c r="D1218" s="272" t="str">
        <f t="shared" si="187"/>
        <v/>
      </c>
      <c r="E1218" s="273"/>
      <c r="F1218" s="273"/>
      <c r="G1218" s="273"/>
      <c r="H1218" s="273"/>
      <c r="I1218" s="273"/>
      <c r="J1218" s="273"/>
      <c r="K1218" s="273"/>
      <c r="L1218" s="273"/>
      <c r="M1218" s="273"/>
      <c r="N1218" s="274"/>
      <c r="O1218" s="160"/>
      <c r="P1218" s="160"/>
      <c r="Q1218" s="160"/>
      <c r="R1218" s="160"/>
      <c r="S1218" s="160"/>
      <c r="T1218" s="160"/>
      <c r="U1218" s="160"/>
      <c r="V1218" s="160"/>
      <c r="W1218" s="160"/>
      <c r="X1218" s="160"/>
      <c r="Y1218" s="160"/>
      <c r="Z1218" s="160"/>
      <c r="AA1218" s="160"/>
      <c r="AB1218" s="160"/>
      <c r="AC1218" s="160"/>
      <c r="AD1218" s="160"/>
    </row>
    <row r="1219" spans="1:30" ht="15">
      <c r="A1219" s="65"/>
      <c r="B1219" s="14"/>
      <c r="C1219" s="17" t="s">
        <v>150</v>
      </c>
      <c r="D1219" s="272" t="str">
        <f t="shared" si="187"/>
        <v/>
      </c>
      <c r="E1219" s="273"/>
      <c r="F1219" s="273"/>
      <c r="G1219" s="273"/>
      <c r="H1219" s="273"/>
      <c r="I1219" s="273"/>
      <c r="J1219" s="273"/>
      <c r="K1219" s="273"/>
      <c r="L1219" s="273"/>
      <c r="M1219" s="273"/>
      <c r="N1219" s="274"/>
      <c r="O1219" s="160"/>
      <c r="P1219" s="160"/>
      <c r="Q1219" s="160"/>
      <c r="R1219" s="160"/>
      <c r="S1219" s="160"/>
      <c r="T1219" s="160"/>
      <c r="U1219" s="160"/>
      <c r="V1219" s="160"/>
      <c r="W1219" s="160"/>
      <c r="X1219" s="160"/>
      <c r="Y1219" s="160"/>
      <c r="Z1219" s="160"/>
      <c r="AA1219" s="160"/>
      <c r="AB1219" s="160"/>
      <c r="AC1219" s="160"/>
      <c r="AD1219" s="160"/>
    </row>
    <row r="1220" spans="1:30" ht="15">
      <c r="A1220" s="65"/>
      <c r="B1220" s="14"/>
      <c r="C1220" s="17" t="s">
        <v>151</v>
      </c>
      <c r="D1220" s="272" t="str">
        <f t="shared" si="187"/>
        <v/>
      </c>
      <c r="E1220" s="273"/>
      <c r="F1220" s="273"/>
      <c r="G1220" s="273"/>
      <c r="H1220" s="273"/>
      <c r="I1220" s="273"/>
      <c r="J1220" s="273"/>
      <c r="K1220" s="273"/>
      <c r="L1220" s="273"/>
      <c r="M1220" s="273"/>
      <c r="N1220" s="274"/>
      <c r="O1220" s="160"/>
      <c r="P1220" s="160"/>
      <c r="Q1220" s="160"/>
      <c r="R1220" s="160"/>
      <c r="S1220" s="160"/>
      <c r="T1220" s="160"/>
      <c r="U1220" s="160"/>
      <c r="V1220" s="160"/>
      <c r="W1220" s="160"/>
      <c r="X1220" s="160"/>
      <c r="Y1220" s="160"/>
      <c r="Z1220" s="160"/>
      <c r="AA1220" s="160"/>
      <c r="AB1220" s="160"/>
      <c r="AC1220" s="160"/>
      <c r="AD1220" s="160"/>
    </row>
    <row r="1221" spans="1:30" ht="15">
      <c r="A1221" s="65"/>
      <c r="B1221" s="14"/>
      <c r="C1221" s="17" t="s">
        <v>152</v>
      </c>
      <c r="D1221" s="272" t="str">
        <f t="shared" si="187"/>
        <v/>
      </c>
      <c r="E1221" s="273"/>
      <c r="F1221" s="273"/>
      <c r="G1221" s="273"/>
      <c r="H1221" s="273"/>
      <c r="I1221" s="273"/>
      <c r="J1221" s="273"/>
      <c r="K1221" s="273"/>
      <c r="L1221" s="273"/>
      <c r="M1221" s="273"/>
      <c r="N1221" s="274"/>
      <c r="O1221" s="160"/>
      <c r="P1221" s="160"/>
      <c r="Q1221" s="160"/>
      <c r="R1221" s="160"/>
      <c r="S1221" s="160"/>
      <c r="T1221" s="160"/>
      <c r="U1221" s="160"/>
      <c r="V1221" s="160"/>
      <c r="W1221" s="160"/>
      <c r="X1221" s="160"/>
      <c r="Y1221" s="160"/>
      <c r="Z1221" s="160"/>
      <c r="AA1221" s="160"/>
      <c r="AB1221" s="160"/>
      <c r="AC1221" s="160"/>
      <c r="AD1221" s="160"/>
    </row>
    <row r="1222" spans="1:30" ht="15">
      <c r="A1222" s="65"/>
      <c r="B1222" s="14"/>
      <c r="C1222" s="17" t="s">
        <v>153</v>
      </c>
      <c r="D1222" s="272" t="str">
        <f t="shared" si="187"/>
        <v/>
      </c>
      <c r="E1222" s="273"/>
      <c r="F1222" s="273"/>
      <c r="G1222" s="273"/>
      <c r="H1222" s="273"/>
      <c r="I1222" s="273"/>
      <c r="J1222" s="273"/>
      <c r="K1222" s="273"/>
      <c r="L1222" s="273"/>
      <c r="M1222" s="273"/>
      <c r="N1222" s="274"/>
      <c r="O1222" s="160"/>
      <c r="P1222" s="160"/>
      <c r="Q1222" s="160"/>
      <c r="R1222" s="160"/>
      <c r="S1222" s="160"/>
      <c r="T1222" s="160"/>
      <c r="U1222" s="160"/>
      <c r="V1222" s="160"/>
      <c r="W1222" s="160"/>
      <c r="X1222" s="160"/>
      <c r="Y1222" s="160"/>
      <c r="Z1222" s="160"/>
      <c r="AA1222" s="160"/>
      <c r="AB1222" s="160"/>
      <c r="AC1222" s="160"/>
      <c r="AD1222" s="160"/>
    </row>
    <row r="1223" spans="1:30" ht="15">
      <c r="A1223" s="65"/>
      <c r="B1223" s="14"/>
      <c r="C1223" s="17" t="s">
        <v>154</v>
      </c>
      <c r="D1223" s="272" t="str">
        <f t="shared" si="187"/>
        <v/>
      </c>
      <c r="E1223" s="273"/>
      <c r="F1223" s="273"/>
      <c r="G1223" s="273"/>
      <c r="H1223" s="273"/>
      <c r="I1223" s="273"/>
      <c r="J1223" s="273"/>
      <c r="K1223" s="273"/>
      <c r="L1223" s="273"/>
      <c r="M1223" s="273"/>
      <c r="N1223" s="274"/>
      <c r="O1223" s="160"/>
      <c r="P1223" s="160"/>
      <c r="Q1223" s="160"/>
      <c r="R1223" s="160"/>
      <c r="S1223" s="160"/>
      <c r="T1223" s="160"/>
      <c r="U1223" s="160"/>
      <c r="V1223" s="160"/>
      <c r="W1223" s="160"/>
      <c r="X1223" s="160"/>
      <c r="Y1223" s="160"/>
      <c r="Z1223" s="160"/>
      <c r="AA1223" s="160"/>
      <c r="AB1223" s="160"/>
      <c r="AC1223" s="160"/>
      <c r="AD1223" s="160"/>
    </row>
    <row r="1224" spans="1:30" ht="15">
      <c r="A1224" s="65"/>
      <c r="B1224" s="14"/>
      <c r="C1224" s="17" t="s">
        <v>155</v>
      </c>
      <c r="D1224" s="272" t="str">
        <f t="shared" si="187"/>
        <v/>
      </c>
      <c r="E1224" s="273"/>
      <c r="F1224" s="273"/>
      <c r="G1224" s="273"/>
      <c r="H1224" s="273"/>
      <c r="I1224" s="273"/>
      <c r="J1224" s="273"/>
      <c r="K1224" s="273"/>
      <c r="L1224" s="273"/>
      <c r="M1224" s="273"/>
      <c r="N1224" s="274"/>
      <c r="O1224" s="160"/>
      <c r="P1224" s="160"/>
      <c r="Q1224" s="160"/>
      <c r="R1224" s="160"/>
      <c r="S1224" s="160"/>
      <c r="T1224" s="160"/>
      <c r="U1224" s="160"/>
      <c r="V1224" s="160"/>
      <c r="W1224" s="160"/>
      <c r="X1224" s="160"/>
      <c r="Y1224" s="160"/>
      <c r="Z1224" s="160"/>
      <c r="AA1224" s="160"/>
      <c r="AB1224" s="160"/>
      <c r="AC1224" s="160"/>
      <c r="AD1224" s="160"/>
    </row>
    <row r="1225" spans="1:30" ht="15">
      <c r="A1225" s="65"/>
      <c r="B1225" s="14"/>
      <c r="C1225" s="17" t="s">
        <v>156</v>
      </c>
      <c r="D1225" s="272" t="str">
        <f t="shared" si="187"/>
        <v/>
      </c>
      <c r="E1225" s="273"/>
      <c r="F1225" s="273"/>
      <c r="G1225" s="273"/>
      <c r="H1225" s="273"/>
      <c r="I1225" s="273"/>
      <c r="J1225" s="273"/>
      <c r="K1225" s="273"/>
      <c r="L1225" s="273"/>
      <c r="M1225" s="273"/>
      <c r="N1225" s="274"/>
      <c r="O1225" s="160"/>
      <c r="P1225" s="160"/>
      <c r="Q1225" s="160"/>
      <c r="R1225" s="160"/>
      <c r="S1225" s="160"/>
      <c r="T1225" s="160"/>
      <c r="U1225" s="160"/>
      <c r="V1225" s="160"/>
      <c r="W1225" s="160"/>
      <c r="X1225" s="160"/>
      <c r="Y1225" s="160"/>
      <c r="Z1225" s="160"/>
      <c r="AA1225" s="160"/>
      <c r="AB1225" s="160"/>
      <c r="AC1225" s="160"/>
      <c r="AD1225" s="160"/>
    </row>
    <row r="1226" spans="1:30" ht="15">
      <c r="A1226" s="65"/>
      <c r="B1226" s="14"/>
      <c r="C1226" s="17" t="s">
        <v>157</v>
      </c>
      <c r="D1226" s="272" t="str">
        <f t="shared" si="187"/>
        <v/>
      </c>
      <c r="E1226" s="273"/>
      <c r="F1226" s="273"/>
      <c r="G1226" s="273"/>
      <c r="H1226" s="273"/>
      <c r="I1226" s="273"/>
      <c r="J1226" s="273"/>
      <c r="K1226" s="273"/>
      <c r="L1226" s="273"/>
      <c r="M1226" s="273"/>
      <c r="N1226" s="274"/>
      <c r="O1226" s="160"/>
      <c r="P1226" s="160"/>
      <c r="Q1226" s="160"/>
      <c r="R1226" s="160"/>
      <c r="S1226" s="160"/>
      <c r="T1226" s="160"/>
      <c r="U1226" s="160"/>
      <c r="V1226" s="160"/>
      <c r="W1226" s="160"/>
      <c r="X1226" s="160"/>
      <c r="Y1226" s="160"/>
      <c r="Z1226" s="160"/>
      <c r="AA1226" s="160"/>
      <c r="AB1226" s="160"/>
      <c r="AC1226" s="160"/>
      <c r="AD1226" s="160"/>
    </row>
    <row r="1227" spans="1:30" ht="15">
      <c r="A1227" s="65"/>
      <c r="B1227" s="14"/>
      <c r="C1227" s="17" t="s">
        <v>158</v>
      </c>
      <c r="D1227" s="272" t="str">
        <f t="shared" si="187"/>
        <v/>
      </c>
      <c r="E1227" s="273"/>
      <c r="F1227" s="273"/>
      <c r="G1227" s="273"/>
      <c r="H1227" s="273"/>
      <c r="I1227" s="273"/>
      <c r="J1227" s="273"/>
      <c r="K1227" s="273"/>
      <c r="L1227" s="273"/>
      <c r="M1227" s="273"/>
      <c r="N1227" s="274"/>
      <c r="O1227" s="160"/>
      <c r="P1227" s="160"/>
      <c r="Q1227" s="160"/>
      <c r="R1227" s="160"/>
      <c r="S1227" s="160"/>
      <c r="T1227" s="160"/>
      <c r="U1227" s="160"/>
      <c r="V1227" s="160"/>
      <c r="W1227" s="160"/>
      <c r="X1227" s="160"/>
      <c r="Y1227" s="160"/>
      <c r="Z1227" s="160"/>
      <c r="AA1227" s="160"/>
      <c r="AB1227" s="160"/>
      <c r="AC1227" s="160"/>
      <c r="AD1227" s="160"/>
    </row>
    <row r="1228" spans="1:30" ht="15">
      <c r="A1228" s="65"/>
      <c r="B1228" s="14"/>
      <c r="C1228" s="17" t="s">
        <v>159</v>
      </c>
      <c r="D1228" s="272" t="str">
        <f t="shared" si="187"/>
        <v/>
      </c>
      <c r="E1228" s="273"/>
      <c r="F1228" s="273"/>
      <c r="G1228" s="273"/>
      <c r="H1228" s="273"/>
      <c r="I1228" s="273"/>
      <c r="J1228" s="273"/>
      <c r="K1228" s="273"/>
      <c r="L1228" s="273"/>
      <c r="M1228" s="273"/>
      <c r="N1228" s="274"/>
      <c r="O1228" s="160"/>
      <c r="P1228" s="160"/>
      <c r="Q1228" s="160"/>
      <c r="R1228" s="160"/>
      <c r="S1228" s="160"/>
      <c r="T1228" s="160"/>
      <c r="U1228" s="160"/>
      <c r="V1228" s="160"/>
      <c r="W1228" s="160"/>
      <c r="X1228" s="160"/>
      <c r="Y1228" s="160"/>
      <c r="Z1228" s="160"/>
      <c r="AA1228" s="160"/>
      <c r="AB1228" s="160"/>
      <c r="AC1228" s="160"/>
      <c r="AD1228" s="160"/>
    </row>
    <row r="1229" spans="1:30" ht="15">
      <c r="A1229" s="65"/>
      <c r="B1229" s="14"/>
      <c r="C1229" s="17" t="s">
        <v>160</v>
      </c>
      <c r="D1229" s="272" t="str">
        <f t="shared" si="187"/>
        <v/>
      </c>
      <c r="E1229" s="273"/>
      <c r="F1229" s="273"/>
      <c r="G1229" s="273"/>
      <c r="H1229" s="273"/>
      <c r="I1229" s="273"/>
      <c r="J1229" s="273"/>
      <c r="K1229" s="273"/>
      <c r="L1229" s="273"/>
      <c r="M1229" s="273"/>
      <c r="N1229" s="274"/>
      <c r="O1229" s="160"/>
      <c r="P1229" s="160"/>
      <c r="Q1229" s="160"/>
      <c r="R1229" s="160"/>
      <c r="S1229" s="160"/>
      <c r="T1229" s="160"/>
      <c r="U1229" s="160"/>
      <c r="V1229" s="160"/>
      <c r="W1229" s="160"/>
      <c r="X1229" s="160"/>
      <c r="Y1229" s="160"/>
      <c r="Z1229" s="160"/>
      <c r="AA1229" s="160"/>
      <c r="AB1229" s="160"/>
      <c r="AC1229" s="160"/>
      <c r="AD1229" s="160"/>
    </row>
    <row r="1230" spans="1:30" ht="15">
      <c r="A1230" s="65"/>
      <c r="B1230" s="14"/>
      <c r="C1230" s="17" t="s">
        <v>161</v>
      </c>
      <c r="D1230" s="272" t="str">
        <f t="shared" si="187"/>
        <v/>
      </c>
      <c r="E1230" s="273"/>
      <c r="F1230" s="273"/>
      <c r="G1230" s="273"/>
      <c r="H1230" s="273"/>
      <c r="I1230" s="273"/>
      <c r="J1230" s="273"/>
      <c r="K1230" s="273"/>
      <c r="L1230" s="273"/>
      <c r="M1230" s="273"/>
      <c r="N1230" s="274"/>
      <c r="O1230" s="160"/>
      <c r="P1230" s="160"/>
      <c r="Q1230" s="160"/>
      <c r="R1230" s="160"/>
      <c r="S1230" s="160"/>
      <c r="T1230" s="160"/>
      <c r="U1230" s="160"/>
      <c r="V1230" s="160"/>
      <c r="W1230" s="160"/>
      <c r="X1230" s="160"/>
      <c r="Y1230" s="160"/>
      <c r="Z1230" s="160"/>
      <c r="AA1230" s="160"/>
      <c r="AB1230" s="160"/>
      <c r="AC1230" s="160"/>
      <c r="AD1230" s="160"/>
    </row>
    <row r="1231" spans="1:30" ht="15">
      <c r="A1231" s="65"/>
      <c r="B1231" s="14"/>
      <c r="C1231" s="17" t="s">
        <v>162</v>
      </c>
      <c r="D1231" s="272" t="str">
        <f t="shared" si="187"/>
        <v/>
      </c>
      <c r="E1231" s="273"/>
      <c r="F1231" s="273"/>
      <c r="G1231" s="273"/>
      <c r="H1231" s="273"/>
      <c r="I1231" s="273"/>
      <c r="J1231" s="273"/>
      <c r="K1231" s="273"/>
      <c r="L1231" s="273"/>
      <c r="M1231" s="273"/>
      <c r="N1231" s="274"/>
      <c r="O1231" s="160"/>
      <c r="P1231" s="160"/>
      <c r="Q1231" s="160"/>
      <c r="R1231" s="160"/>
      <c r="S1231" s="160"/>
      <c r="T1231" s="160"/>
      <c r="U1231" s="160"/>
      <c r="V1231" s="160"/>
      <c r="W1231" s="160"/>
      <c r="X1231" s="160"/>
      <c r="Y1231" s="160"/>
      <c r="Z1231" s="160"/>
      <c r="AA1231" s="160"/>
      <c r="AB1231" s="160"/>
      <c r="AC1231" s="160"/>
      <c r="AD1231" s="160"/>
    </row>
    <row r="1232" spans="1:30" ht="15">
      <c r="A1232" s="65"/>
      <c r="B1232" s="14"/>
      <c r="C1232" s="17" t="s">
        <v>163</v>
      </c>
      <c r="D1232" s="272" t="str">
        <f t="shared" si="187"/>
        <v/>
      </c>
      <c r="E1232" s="273"/>
      <c r="F1232" s="273"/>
      <c r="G1232" s="273"/>
      <c r="H1232" s="273"/>
      <c r="I1232" s="273"/>
      <c r="J1232" s="273"/>
      <c r="K1232" s="273"/>
      <c r="L1232" s="273"/>
      <c r="M1232" s="273"/>
      <c r="N1232" s="274"/>
      <c r="O1232" s="160"/>
      <c r="P1232" s="160"/>
      <c r="Q1232" s="160"/>
      <c r="R1232" s="160"/>
      <c r="S1232" s="160"/>
      <c r="T1232" s="160"/>
      <c r="U1232" s="160"/>
      <c r="V1232" s="160"/>
      <c r="W1232" s="160"/>
      <c r="X1232" s="160"/>
      <c r="Y1232" s="160"/>
      <c r="Z1232" s="160"/>
      <c r="AA1232" s="160"/>
      <c r="AB1232" s="160"/>
      <c r="AC1232" s="160"/>
      <c r="AD1232" s="160"/>
    </row>
    <row r="1233" spans="1:33" ht="15">
      <c r="A1233" s="65"/>
      <c r="B1233" s="14"/>
      <c r="C1233" s="17" t="s">
        <v>164</v>
      </c>
      <c r="D1233" s="272" t="str">
        <f t="shared" si="187"/>
        <v/>
      </c>
      <c r="E1233" s="273"/>
      <c r="F1233" s="273"/>
      <c r="G1233" s="273"/>
      <c r="H1233" s="273"/>
      <c r="I1233" s="273"/>
      <c r="J1233" s="273"/>
      <c r="K1233" s="273"/>
      <c r="L1233" s="273"/>
      <c r="M1233" s="273"/>
      <c r="N1233" s="274"/>
      <c r="O1233" s="160"/>
      <c r="P1233" s="160"/>
      <c r="Q1233" s="160"/>
      <c r="R1233" s="160"/>
      <c r="S1233" s="160"/>
      <c r="T1233" s="160"/>
      <c r="U1233" s="160"/>
      <c r="V1233" s="160"/>
      <c r="W1233" s="160"/>
      <c r="X1233" s="160"/>
      <c r="Y1233" s="160"/>
      <c r="Z1233" s="160"/>
      <c r="AA1233" s="160"/>
      <c r="AB1233" s="160"/>
      <c r="AC1233" s="160"/>
      <c r="AD1233" s="160"/>
    </row>
    <row r="1234" spans="1:33" ht="15">
      <c r="A1234" s="65"/>
      <c r="B1234" s="14"/>
      <c r="C1234" s="17" t="s">
        <v>165</v>
      </c>
      <c r="D1234" s="272" t="str">
        <f t="shared" si="187"/>
        <v/>
      </c>
      <c r="E1234" s="273"/>
      <c r="F1234" s="273"/>
      <c r="G1234" s="273"/>
      <c r="H1234" s="273"/>
      <c r="I1234" s="273"/>
      <c r="J1234" s="273"/>
      <c r="K1234" s="273"/>
      <c r="L1234" s="273"/>
      <c r="M1234" s="273"/>
      <c r="N1234" s="274"/>
      <c r="O1234" s="160"/>
      <c r="P1234" s="160"/>
      <c r="Q1234" s="160"/>
      <c r="R1234" s="160"/>
      <c r="S1234" s="160"/>
      <c r="T1234" s="160"/>
      <c r="U1234" s="160"/>
      <c r="V1234" s="160"/>
      <c r="W1234" s="160"/>
      <c r="X1234" s="160"/>
      <c r="Y1234" s="160"/>
      <c r="Z1234" s="160"/>
      <c r="AA1234" s="160"/>
      <c r="AB1234" s="160"/>
      <c r="AC1234" s="160"/>
      <c r="AD1234" s="160"/>
    </row>
    <row r="1235" spans="1:33" ht="15">
      <c r="A1235" s="65"/>
      <c r="B1235" s="14"/>
      <c r="C1235" s="17" t="s">
        <v>166</v>
      </c>
      <c r="D1235" s="272" t="str">
        <f t="shared" si="187"/>
        <v/>
      </c>
      <c r="E1235" s="273"/>
      <c r="F1235" s="273"/>
      <c r="G1235" s="273"/>
      <c r="H1235" s="273"/>
      <c r="I1235" s="273"/>
      <c r="J1235" s="273"/>
      <c r="K1235" s="273"/>
      <c r="L1235" s="273"/>
      <c r="M1235" s="273"/>
      <c r="N1235" s="274"/>
      <c r="O1235" s="160"/>
      <c r="P1235" s="160"/>
      <c r="Q1235" s="160"/>
      <c r="R1235" s="160"/>
      <c r="S1235" s="160"/>
      <c r="T1235" s="160"/>
      <c r="U1235" s="160"/>
      <c r="V1235" s="160"/>
      <c r="W1235" s="160"/>
      <c r="X1235" s="160"/>
      <c r="Y1235" s="160"/>
      <c r="Z1235" s="160"/>
      <c r="AA1235" s="160"/>
      <c r="AB1235" s="160"/>
      <c r="AC1235" s="160"/>
      <c r="AD1235" s="160"/>
    </row>
    <row r="1236" spans="1:33" ht="15">
      <c r="A1236" s="65"/>
      <c r="B1236" s="14"/>
      <c r="C1236" s="17" t="s">
        <v>167</v>
      </c>
      <c r="D1236" s="272" t="str">
        <f t="shared" si="187"/>
        <v/>
      </c>
      <c r="E1236" s="273"/>
      <c r="F1236" s="273"/>
      <c r="G1236" s="273"/>
      <c r="H1236" s="273"/>
      <c r="I1236" s="273"/>
      <c r="J1236" s="273"/>
      <c r="K1236" s="273"/>
      <c r="L1236" s="273"/>
      <c r="M1236" s="273"/>
      <c r="N1236" s="274"/>
      <c r="O1236" s="160"/>
      <c r="P1236" s="160"/>
      <c r="Q1236" s="160"/>
      <c r="R1236" s="160"/>
      <c r="S1236" s="160"/>
      <c r="T1236" s="160"/>
      <c r="U1236" s="160"/>
      <c r="V1236" s="160"/>
      <c r="W1236" s="160"/>
      <c r="X1236" s="160"/>
      <c r="Y1236" s="160"/>
      <c r="Z1236" s="160"/>
      <c r="AA1236" s="160"/>
      <c r="AB1236" s="160"/>
      <c r="AC1236" s="160"/>
      <c r="AD1236" s="160"/>
    </row>
    <row r="1237" spans="1:33" ht="15">
      <c r="A1237" s="65"/>
      <c r="B1237" s="14"/>
      <c r="C1237" s="17" t="s">
        <v>168</v>
      </c>
      <c r="D1237" s="272" t="str">
        <f t="shared" si="187"/>
        <v/>
      </c>
      <c r="E1237" s="273"/>
      <c r="F1237" s="273"/>
      <c r="G1237" s="273"/>
      <c r="H1237" s="273"/>
      <c r="I1237" s="273"/>
      <c r="J1237" s="273"/>
      <c r="K1237" s="273"/>
      <c r="L1237" s="273"/>
      <c r="M1237" s="273"/>
      <c r="N1237" s="274"/>
      <c r="O1237" s="160"/>
      <c r="P1237" s="160"/>
      <c r="Q1237" s="160"/>
      <c r="R1237" s="160"/>
      <c r="S1237" s="160"/>
      <c r="T1237" s="160"/>
      <c r="U1237" s="160"/>
      <c r="V1237" s="160"/>
      <c r="W1237" s="160"/>
      <c r="X1237" s="160"/>
      <c r="Y1237" s="160"/>
      <c r="Z1237" s="160"/>
      <c r="AA1237" s="160"/>
      <c r="AB1237" s="160"/>
      <c r="AC1237" s="160"/>
      <c r="AD1237" s="160"/>
    </row>
    <row r="1238" spans="1:33" ht="15">
      <c r="A1238" s="65"/>
      <c r="B1238" s="14"/>
      <c r="C1238" s="17" t="s">
        <v>169</v>
      </c>
      <c r="D1238" s="272" t="str">
        <f t="shared" si="187"/>
        <v/>
      </c>
      <c r="E1238" s="273"/>
      <c r="F1238" s="273"/>
      <c r="G1238" s="273"/>
      <c r="H1238" s="273"/>
      <c r="I1238" s="273"/>
      <c r="J1238" s="273"/>
      <c r="K1238" s="273"/>
      <c r="L1238" s="273"/>
      <c r="M1238" s="273"/>
      <c r="N1238" s="274"/>
      <c r="O1238" s="160"/>
      <c r="P1238" s="160"/>
      <c r="Q1238" s="160"/>
      <c r="R1238" s="160"/>
      <c r="S1238" s="160"/>
      <c r="T1238" s="160"/>
      <c r="U1238" s="160"/>
      <c r="V1238" s="160"/>
      <c r="W1238" s="160"/>
      <c r="X1238" s="160"/>
      <c r="Y1238" s="160"/>
      <c r="Z1238" s="160"/>
      <c r="AA1238" s="160"/>
      <c r="AB1238" s="160"/>
      <c r="AC1238" s="160"/>
      <c r="AD1238" s="160"/>
    </row>
    <row r="1239" spans="1:33" ht="15">
      <c r="A1239" s="65"/>
      <c r="B1239" s="14"/>
      <c r="C1239" s="17" t="s">
        <v>170</v>
      </c>
      <c r="D1239" s="272" t="str">
        <f t="shared" si="187"/>
        <v/>
      </c>
      <c r="E1239" s="273"/>
      <c r="F1239" s="273"/>
      <c r="G1239" s="273"/>
      <c r="H1239" s="273"/>
      <c r="I1239" s="273"/>
      <c r="J1239" s="273"/>
      <c r="K1239" s="273"/>
      <c r="L1239" s="273"/>
      <c r="M1239" s="273"/>
      <c r="N1239" s="274"/>
      <c r="O1239" s="160"/>
      <c r="P1239" s="160"/>
      <c r="Q1239" s="160"/>
      <c r="R1239" s="160"/>
      <c r="S1239" s="160"/>
      <c r="T1239" s="160"/>
      <c r="U1239" s="160"/>
      <c r="V1239" s="160"/>
      <c r="W1239" s="160"/>
      <c r="X1239" s="160"/>
      <c r="Y1239" s="160"/>
      <c r="Z1239" s="160"/>
      <c r="AA1239" s="160"/>
      <c r="AB1239" s="160"/>
      <c r="AC1239" s="160"/>
      <c r="AD1239" s="160"/>
    </row>
    <row r="1240" spans="1:33" ht="15" customHeight="1">
      <c r="C1240" s="25"/>
      <c r="D1240" s="25"/>
      <c r="E1240" s="25"/>
      <c r="F1240" s="25"/>
      <c r="G1240" s="25"/>
      <c r="H1240" s="25"/>
      <c r="I1240" s="25"/>
      <c r="J1240" s="25"/>
      <c r="K1240" s="25"/>
      <c r="L1240" s="25"/>
      <c r="M1240" s="25"/>
      <c r="N1240" s="25"/>
      <c r="O1240" s="25"/>
      <c r="P1240" s="25"/>
      <c r="Q1240" s="25"/>
      <c r="R1240" s="25"/>
      <c r="S1240" s="25"/>
      <c r="T1240" s="25"/>
      <c r="U1240" s="25"/>
      <c r="V1240" s="25"/>
      <c r="W1240" s="25"/>
      <c r="X1240" s="25"/>
      <c r="Y1240" s="25"/>
      <c r="Z1240" s="25"/>
      <c r="AA1240" s="25"/>
      <c r="AB1240" s="25"/>
      <c r="AC1240" s="25"/>
      <c r="AD1240" s="31"/>
    </row>
    <row r="1241" spans="1:33" ht="45" customHeight="1">
      <c r="A1241" s="62"/>
      <c r="B1241" s="14"/>
      <c r="C1241" s="350" t="s">
        <v>327</v>
      </c>
      <c r="D1241" s="350"/>
      <c r="E1241" s="350"/>
      <c r="F1241" s="350"/>
      <c r="G1241" s="351"/>
      <c r="H1241" s="352"/>
      <c r="I1241" s="352"/>
      <c r="J1241" s="352"/>
      <c r="K1241" s="352"/>
      <c r="L1241" s="352"/>
      <c r="M1241" s="352"/>
      <c r="N1241" s="352"/>
      <c r="O1241" s="352"/>
      <c r="P1241" s="352"/>
      <c r="Q1241" s="352"/>
      <c r="R1241" s="352"/>
      <c r="S1241" s="352"/>
      <c r="T1241" s="352"/>
      <c r="U1241" s="352"/>
      <c r="V1241" s="352"/>
      <c r="W1241" s="352"/>
      <c r="X1241" s="352"/>
      <c r="Y1241" s="352"/>
      <c r="Z1241" s="352"/>
      <c r="AA1241" s="352"/>
      <c r="AB1241" s="352"/>
      <c r="AC1241" s="352"/>
      <c r="AD1241" s="352"/>
      <c r="AG1241">
        <f>IF(AND(SUM(COUNTIF(AB1120:AB1239,"X"),COUNTIF(U1120:U1239,"X"),COUNTIF(AB995:AB1114,"X"),COUNTIF(U995:U1114,"X"))&gt;0,H1241=""),1,0)</f>
        <v>0</v>
      </c>
    </row>
    <row r="1242" spans="1:33" ht="15" customHeight="1">
      <c r="A1242" s="62"/>
      <c r="B1242" s="14"/>
      <c r="C1242" s="14"/>
      <c r="D1242" s="14"/>
      <c r="E1242" s="14"/>
      <c r="F1242" s="14"/>
      <c r="G1242" s="14"/>
      <c r="H1242" s="14"/>
      <c r="I1242" s="14"/>
      <c r="J1242" s="14"/>
      <c r="K1242" s="14"/>
      <c r="L1242" s="14"/>
      <c r="M1242" s="14"/>
      <c r="N1242" s="14"/>
      <c r="O1242" s="14"/>
      <c r="P1242" s="14"/>
      <c r="Q1242" s="14"/>
      <c r="R1242" s="14"/>
      <c r="S1242" s="14"/>
      <c r="T1242" s="14"/>
      <c r="U1242" s="14"/>
      <c r="V1242" s="14"/>
      <c r="W1242" s="14"/>
      <c r="X1242" s="14"/>
      <c r="Y1242" s="14"/>
      <c r="Z1242" s="14"/>
      <c r="AA1242" s="14"/>
      <c r="AB1242" s="14"/>
      <c r="AC1242" s="14"/>
      <c r="AD1242" s="14"/>
    </row>
    <row r="1243" spans="1:33" s="14" customFormat="1" ht="24" customHeight="1">
      <c r="A1243" s="62"/>
      <c r="B1243" s="13"/>
      <c r="C1243" s="312" t="s">
        <v>206</v>
      </c>
      <c r="D1243" s="312"/>
      <c r="E1243" s="312"/>
      <c r="F1243" s="312"/>
      <c r="G1243" s="312"/>
      <c r="H1243" s="312"/>
      <c r="I1243" s="312"/>
      <c r="J1243" s="312"/>
      <c r="K1243" s="312"/>
      <c r="L1243" s="312"/>
      <c r="M1243" s="312"/>
      <c r="N1243" s="312"/>
      <c r="O1243" s="312"/>
      <c r="P1243" s="312"/>
      <c r="Q1243" s="312"/>
      <c r="R1243" s="312"/>
      <c r="S1243" s="312"/>
      <c r="T1243" s="312"/>
      <c r="U1243" s="312"/>
      <c r="V1243" s="312"/>
      <c r="W1243" s="312"/>
      <c r="X1243" s="312"/>
      <c r="Y1243" s="312"/>
      <c r="Z1243" s="312"/>
      <c r="AA1243" s="312"/>
      <c r="AB1243" s="312"/>
      <c r="AC1243" s="312"/>
      <c r="AD1243" s="312"/>
      <c r="AE1243" s="13"/>
      <c r="AF1243" s="164"/>
    </row>
    <row r="1244" spans="1:33" s="14" customFormat="1" ht="60" customHeight="1">
      <c r="A1244" s="62"/>
      <c r="B1244" s="13"/>
      <c r="C1244" s="313"/>
      <c r="D1244" s="314"/>
      <c r="E1244" s="314"/>
      <c r="F1244" s="314"/>
      <c r="G1244" s="314"/>
      <c r="H1244" s="314"/>
      <c r="I1244" s="314"/>
      <c r="J1244" s="314"/>
      <c r="K1244" s="314"/>
      <c r="L1244" s="314"/>
      <c r="M1244" s="314"/>
      <c r="N1244" s="314"/>
      <c r="O1244" s="314"/>
      <c r="P1244" s="314"/>
      <c r="Q1244" s="314"/>
      <c r="R1244" s="314"/>
      <c r="S1244" s="314"/>
      <c r="T1244" s="314"/>
      <c r="U1244" s="314"/>
      <c r="V1244" s="314"/>
      <c r="W1244" s="314"/>
      <c r="X1244" s="314"/>
      <c r="Y1244" s="314"/>
      <c r="Z1244" s="314"/>
      <c r="AA1244" s="314"/>
      <c r="AB1244" s="314"/>
      <c r="AC1244" s="314"/>
      <c r="AD1244" s="315"/>
      <c r="AE1244" s="13"/>
      <c r="AF1244" s="164"/>
    </row>
    <row r="1245" spans="1:33" ht="15" customHeight="1"/>
    <row r="1246" spans="1:33" ht="15" customHeight="1"/>
    <row r="1247" spans="1:33" ht="15" customHeight="1">
      <c r="B1247" s="269" t="str">
        <f>IF(AG1241&gt;0,"Error: debe especificar Otra herramienta de control y consulta archivística.","")</f>
        <v/>
      </c>
      <c r="C1247" s="269"/>
      <c r="D1247" s="269"/>
      <c r="E1247" s="269"/>
      <c r="F1247" s="269"/>
      <c r="G1247" s="269"/>
      <c r="H1247" s="269"/>
      <c r="I1247" s="269"/>
      <c r="J1247" s="269"/>
      <c r="K1247" s="269"/>
      <c r="L1247" s="269"/>
      <c r="M1247" s="269"/>
      <c r="N1247" s="269"/>
      <c r="O1247" s="269"/>
      <c r="P1247" s="269"/>
      <c r="Q1247" s="269"/>
      <c r="R1247" s="269"/>
      <c r="S1247" s="269"/>
      <c r="T1247" s="269"/>
      <c r="U1247" s="269"/>
      <c r="V1247" s="269"/>
      <c r="W1247" s="269"/>
      <c r="X1247" s="269"/>
      <c r="Y1247" s="269"/>
      <c r="Z1247" s="269"/>
      <c r="AA1247" s="269"/>
      <c r="AB1247" s="269"/>
      <c r="AC1247" s="269"/>
      <c r="AD1247" s="269"/>
    </row>
    <row r="1248" spans="1:33" ht="15" customHeight="1">
      <c r="B1248" s="269" t="str">
        <f>IF(SUM(AQ1115:AS1115)&gt;0,"verificar el registro de Archivo de concentración.","")</f>
        <v/>
      </c>
      <c r="C1248" s="269"/>
      <c r="D1248" s="269"/>
      <c r="E1248" s="269"/>
      <c r="F1248" s="269"/>
      <c r="G1248" s="269"/>
      <c r="H1248" s="269"/>
      <c r="I1248" s="269"/>
      <c r="J1248" s="269"/>
      <c r="K1248" s="269"/>
      <c r="L1248" s="269"/>
      <c r="M1248" s="269"/>
      <c r="N1248" s="269"/>
      <c r="O1248" s="269"/>
      <c r="P1248" s="269"/>
      <c r="Q1248" s="269"/>
      <c r="R1248" s="269"/>
      <c r="S1248" s="269"/>
      <c r="T1248" s="269"/>
      <c r="U1248" s="269"/>
      <c r="V1248" s="269"/>
      <c r="W1248" s="269"/>
      <c r="X1248" s="269"/>
      <c r="Y1248" s="269"/>
      <c r="Z1248" s="269"/>
      <c r="AA1248" s="269"/>
      <c r="AB1248" s="269"/>
      <c r="AC1248" s="269"/>
      <c r="AD1248" s="269"/>
    </row>
    <row r="1249" spans="1:36" ht="15" customHeight="1">
      <c r="B1249" s="269" t="str">
        <f>IF(SUM(AU1115:AW1115)&gt;0,"verificar el registro de Archivo histórico.","")</f>
        <v/>
      </c>
      <c r="C1249" s="269"/>
      <c r="D1249" s="269"/>
      <c r="E1249" s="269"/>
      <c r="F1249" s="269"/>
      <c r="G1249" s="269"/>
      <c r="H1249" s="269"/>
      <c r="I1249" s="269"/>
      <c r="J1249" s="269"/>
      <c r="K1249" s="269"/>
      <c r="L1249" s="269"/>
      <c r="M1249" s="269"/>
      <c r="N1249" s="269"/>
      <c r="O1249" s="269"/>
      <c r="P1249" s="269"/>
      <c r="Q1249" s="269"/>
      <c r="R1249" s="269"/>
      <c r="S1249" s="269"/>
      <c r="T1249" s="269"/>
      <c r="U1249" s="269"/>
      <c r="V1249" s="269"/>
      <c r="W1249" s="269"/>
      <c r="X1249" s="269"/>
      <c r="Y1249" s="269"/>
      <c r="Z1249" s="269"/>
      <c r="AA1249" s="269"/>
      <c r="AB1249" s="269"/>
      <c r="AC1249" s="269"/>
      <c r="AD1249" s="269"/>
    </row>
    <row r="1250" spans="1:36" ht="15" customHeight="1" thickBot="1">
      <c r="B1250" s="268" t="str">
        <f>IF(SUM(AQ1115,AU1115)=0,"","Error: debe completar toda la información requerida tabla 2 de 2.")</f>
        <v/>
      </c>
      <c r="C1250" s="268"/>
      <c r="D1250" s="268"/>
      <c r="E1250" s="268"/>
      <c r="F1250" s="268"/>
      <c r="G1250" s="268"/>
      <c r="H1250" s="268"/>
      <c r="I1250" s="268"/>
      <c r="J1250" s="268"/>
      <c r="K1250" s="268"/>
      <c r="L1250" s="268"/>
      <c r="M1250" s="268"/>
      <c r="N1250" s="268"/>
      <c r="O1250" s="268"/>
      <c r="P1250" s="268"/>
      <c r="Q1250" s="268"/>
      <c r="R1250" s="268"/>
      <c r="S1250" s="268"/>
      <c r="T1250" s="268"/>
      <c r="U1250" s="268"/>
      <c r="V1250" s="268"/>
      <c r="W1250" s="268"/>
      <c r="X1250" s="268"/>
      <c r="Y1250" s="268"/>
      <c r="Z1250" s="268"/>
      <c r="AA1250" s="268"/>
      <c r="AB1250" s="268"/>
      <c r="AC1250" s="268"/>
      <c r="AD1250" s="268"/>
    </row>
    <row r="1251" spans="1:36" ht="15" customHeight="1" thickBot="1">
      <c r="A1251" s="56" t="s">
        <v>251</v>
      </c>
      <c r="B1251" s="316" t="s">
        <v>333</v>
      </c>
      <c r="C1251" s="317"/>
      <c r="D1251" s="317"/>
      <c r="E1251" s="317"/>
      <c r="F1251" s="317"/>
      <c r="G1251" s="317"/>
      <c r="H1251" s="317"/>
      <c r="I1251" s="317"/>
      <c r="J1251" s="317"/>
      <c r="K1251" s="317"/>
      <c r="L1251" s="317"/>
      <c r="M1251" s="317"/>
      <c r="N1251" s="317"/>
      <c r="O1251" s="317"/>
      <c r="P1251" s="317"/>
      <c r="Q1251" s="317"/>
      <c r="R1251" s="317"/>
      <c r="S1251" s="317"/>
      <c r="T1251" s="317"/>
      <c r="U1251" s="317"/>
      <c r="V1251" s="317"/>
      <c r="W1251" s="317"/>
      <c r="X1251" s="317"/>
      <c r="Y1251" s="317"/>
      <c r="Z1251" s="317"/>
      <c r="AA1251" s="317"/>
      <c r="AB1251" s="317"/>
      <c r="AC1251" s="317"/>
      <c r="AD1251" s="318"/>
    </row>
    <row r="1252" spans="1:36" ht="15" customHeight="1"/>
    <row r="1253" spans="1:36" ht="24" customHeight="1">
      <c r="A1253" s="69" t="s">
        <v>325</v>
      </c>
      <c r="B1253" s="339" t="s">
        <v>563</v>
      </c>
      <c r="C1253" s="339"/>
      <c r="D1253" s="339"/>
      <c r="E1253" s="339"/>
      <c r="F1253" s="339"/>
      <c r="G1253" s="339"/>
      <c r="H1253" s="339"/>
      <c r="I1253" s="339"/>
      <c r="J1253" s="339"/>
      <c r="K1253" s="339"/>
      <c r="L1253" s="339"/>
      <c r="M1253" s="339"/>
      <c r="N1253" s="339"/>
      <c r="O1253" s="339"/>
      <c r="P1253" s="339"/>
      <c r="Q1253" s="339"/>
      <c r="R1253" s="339"/>
      <c r="S1253" s="339"/>
      <c r="T1253" s="339"/>
      <c r="U1253" s="339"/>
      <c r="V1253" s="339"/>
      <c r="W1253" s="339"/>
      <c r="X1253" s="339"/>
      <c r="Y1253" s="339"/>
      <c r="Z1253" s="339"/>
      <c r="AA1253" s="339"/>
      <c r="AB1253" s="339"/>
      <c r="AC1253" s="339"/>
      <c r="AD1253" s="339"/>
    </row>
    <row r="1254" spans="1:36" ht="36" customHeight="1">
      <c r="A1254" s="65"/>
      <c r="B1254" s="14"/>
      <c r="C1254" s="251" t="s">
        <v>564</v>
      </c>
      <c r="D1254" s="251"/>
      <c r="E1254" s="251"/>
      <c r="F1254" s="251"/>
      <c r="G1254" s="251"/>
      <c r="H1254" s="251"/>
      <c r="I1254" s="251"/>
      <c r="J1254" s="251"/>
      <c r="K1254" s="251"/>
      <c r="L1254" s="251"/>
      <c r="M1254" s="251"/>
      <c r="N1254" s="251"/>
      <c r="O1254" s="251"/>
      <c r="P1254" s="251"/>
      <c r="Q1254" s="251"/>
      <c r="R1254" s="251"/>
      <c r="S1254" s="251"/>
      <c r="T1254" s="251"/>
      <c r="U1254" s="251"/>
      <c r="V1254" s="251"/>
      <c r="W1254" s="251"/>
      <c r="X1254" s="251"/>
      <c r="Y1254" s="251"/>
      <c r="Z1254" s="251"/>
      <c r="AA1254" s="251"/>
      <c r="AB1254" s="251"/>
      <c r="AC1254" s="251"/>
      <c r="AD1254" s="251"/>
    </row>
    <row r="1255" spans="1:36" ht="15" customHeight="1">
      <c r="A1255" s="66"/>
      <c r="B1255" s="23"/>
      <c r="C1255" s="251" t="s">
        <v>566</v>
      </c>
      <c r="D1255" s="326"/>
      <c r="E1255" s="326"/>
      <c r="F1255" s="326"/>
      <c r="G1255" s="326"/>
      <c r="H1255" s="326"/>
      <c r="I1255" s="326"/>
      <c r="J1255" s="326"/>
      <c r="K1255" s="326"/>
      <c r="L1255" s="326"/>
      <c r="M1255" s="326"/>
      <c r="N1255" s="326"/>
      <c r="O1255" s="326"/>
      <c r="P1255" s="326"/>
      <c r="Q1255" s="326"/>
      <c r="R1255" s="326"/>
      <c r="S1255" s="326"/>
      <c r="T1255" s="326"/>
      <c r="U1255" s="326"/>
      <c r="V1255" s="326"/>
      <c r="W1255" s="326"/>
      <c r="X1255" s="326"/>
      <c r="Y1255" s="326"/>
      <c r="Z1255" s="326"/>
      <c r="AA1255" s="326"/>
      <c r="AB1255" s="326"/>
      <c r="AC1255" s="326"/>
      <c r="AD1255" s="326"/>
    </row>
    <row r="1256" spans="1:36" ht="24" customHeight="1">
      <c r="A1256" s="63"/>
      <c r="B1256" s="23"/>
      <c r="C1256" s="327" t="s">
        <v>342</v>
      </c>
      <c r="D1256" s="327"/>
      <c r="E1256" s="327"/>
      <c r="F1256" s="327"/>
      <c r="G1256" s="327"/>
      <c r="H1256" s="327"/>
      <c r="I1256" s="327"/>
      <c r="J1256" s="327"/>
      <c r="K1256" s="327"/>
      <c r="L1256" s="327"/>
      <c r="M1256" s="327"/>
      <c r="N1256" s="327"/>
      <c r="O1256" s="327"/>
      <c r="P1256" s="327"/>
      <c r="Q1256" s="327"/>
      <c r="R1256" s="327"/>
      <c r="S1256" s="327"/>
      <c r="T1256" s="327"/>
      <c r="U1256" s="327"/>
      <c r="V1256" s="327"/>
      <c r="W1256" s="327"/>
      <c r="X1256" s="327"/>
      <c r="Y1256" s="327"/>
      <c r="Z1256" s="327"/>
      <c r="AA1256" s="327"/>
      <c r="AB1256" s="327"/>
      <c r="AC1256" s="327"/>
      <c r="AD1256" s="327"/>
    </row>
    <row r="1257" spans="1:36" ht="24" customHeight="1">
      <c r="A1257" s="63"/>
      <c r="B1257" s="23"/>
      <c r="C1257" s="327" t="s">
        <v>567</v>
      </c>
      <c r="D1257" s="327"/>
      <c r="E1257" s="327"/>
      <c r="F1257" s="327"/>
      <c r="G1257" s="327"/>
      <c r="H1257" s="327"/>
      <c r="I1257" s="327"/>
      <c r="J1257" s="327"/>
      <c r="K1257" s="327"/>
      <c r="L1257" s="327"/>
      <c r="M1257" s="327"/>
      <c r="N1257" s="327"/>
      <c r="O1257" s="327"/>
      <c r="P1257" s="327"/>
      <c r="Q1257" s="327"/>
      <c r="R1257" s="327"/>
      <c r="S1257" s="327"/>
      <c r="T1257" s="327"/>
      <c r="U1257" s="327"/>
      <c r="V1257" s="327"/>
      <c r="W1257" s="327"/>
      <c r="X1257" s="327"/>
      <c r="Y1257" s="327"/>
      <c r="Z1257" s="327"/>
      <c r="AA1257" s="327"/>
      <c r="AB1257" s="327"/>
      <c r="AC1257" s="327"/>
      <c r="AD1257" s="327"/>
    </row>
    <row r="1258" spans="1:36" ht="24" customHeight="1">
      <c r="A1258" s="63"/>
      <c r="B1258" s="23"/>
      <c r="C1258" s="312" t="s">
        <v>568</v>
      </c>
      <c r="D1258" s="312"/>
      <c r="E1258" s="312"/>
      <c r="F1258" s="312"/>
      <c r="G1258" s="312"/>
      <c r="H1258" s="312"/>
      <c r="I1258" s="312"/>
      <c r="J1258" s="312"/>
      <c r="K1258" s="312"/>
      <c r="L1258" s="312"/>
      <c r="M1258" s="312"/>
      <c r="N1258" s="312"/>
      <c r="O1258" s="312"/>
      <c r="P1258" s="312"/>
      <c r="Q1258" s="312"/>
      <c r="R1258" s="312"/>
      <c r="S1258" s="312"/>
      <c r="T1258" s="312"/>
      <c r="U1258" s="312"/>
      <c r="V1258" s="312"/>
      <c r="W1258" s="312"/>
      <c r="X1258" s="312"/>
      <c r="Y1258" s="312"/>
      <c r="Z1258" s="312"/>
      <c r="AA1258" s="312"/>
      <c r="AB1258" s="312"/>
      <c r="AC1258" s="312"/>
      <c r="AD1258" s="312"/>
    </row>
    <row r="1259" spans="1:36" ht="15" customHeight="1">
      <c r="AG1259" t="s">
        <v>5497</v>
      </c>
      <c r="AH1259" t="s">
        <v>5498</v>
      </c>
      <c r="AI1259" t="s">
        <v>5499</v>
      </c>
      <c r="AJ1259" t="s">
        <v>5500</v>
      </c>
    </row>
    <row r="1260" spans="1:36" ht="24" customHeight="1">
      <c r="C1260" s="284" t="s">
        <v>49</v>
      </c>
      <c r="D1260" s="285"/>
      <c r="E1260" s="285"/>
      <c r="F1260" s="285"/>
      <c r="G1260" s="285"/>
      <c r="H1260" s="286"/>
      <c r="I1260" s="284" t="s">
        <v>335</v>
      </c>
      <c r="J1260" s="285"/>
      <c r="K1260" s="285"/>
      <c r="L1260" s="286"/>
      <c r="M1260" s="281" t="s">
        <v>336</v>
      </c>
      <c r="N1260" s="282"/>
      <c r="O1260" s="282"/>
      <c r="P1260" s="282"/>
      <c r="Q1260" s="282"/>
      <c r="R1260" s="282"/>
      <c r="S1260" s="282"/>
      <c r="T1260" s="282"/>
      <c r="U1260" s="282"/>
      <c r="V1260" s="282"/>
      <c r="W1260" s="282"/>
      <c r="X1260" s="282"/>
      <c r="Y1260" s="282"/>
      <c r="Z1260" s="282"/>
      <c r="AA1260" s="282"/>
      <c r="AB1260" s="282"/>
      <c r="AC1260" s="282"/>
      <c r="AD1260" s="283"/>
      <c r="AG1260">
        <f>COUNTBLANK(I1262:AD1381)</f>
        <v>2640</v>
      </c>
      <c r="AH1260">
        <v>2640</v>
      </c>
      <c r="AI1260">
        <f>IF(SUM(AG1262:AG1381)=0,AG1260,1)</f>
        <v>2640</v>
      </c>
      <c r="AJ1260" s="180">
        <f>IF(OR(AG1260=AH1260, AG1260=AI1260 ), 0, 1)</f>
        <v>0</v>
      </c>
    </row>
    <row r="1261" spans="1:36" s="33" customFormat="1" ht="120" customHeight="1">
      <c r="A1261" s="137"/>
      <c r="C1261" s="287"/>
      <c r="D1261" s="288"/>
      <c r="E1261" s="288"/>
      <c r="F1261" s="288"/>
      <c r="G1261" s="288"/>
      <c r="H1261" s="289"/>
      <c r="I1261" s="287"/>
      <c r="J1261" s="288"/>
      <c r="K1261" s="288"/>
      <c r="L1261" s="289"/>
      <c r="M1261" s="293" t="s">
        <v>230</v>
      </c>
      <c r="N1261" s="293"/>
      <c r="O1261" s="293" t="s">
        <v>231</v>
      </c>
      <c r="P1261" s="293"/>
      <c r="Q1261" s="293" t="s">
        <v>232</v>
      </c>
      <c r="R1261" s="293"/>
      <c r="S1261" s="293" t="s">
        <v>233</v>
      </c>
      <c r="T1261" s="293"/>
      <c r="U1261" s="293" t="s">
        <v>234</v>
      </c>
      <c r="V1261" s="293"/>
      <c r="W1261" s="293" t="s">
        <v>235</v>
      </c>
      <c r="X1261" s="293"/>
      <c r="Y1261" s="293" t="s">
        <v>236</v>
      </c>
      <c r="Z1261" s="293"/>
      <c r="AA1261" s="293" t="s">
        <v>334</v>
      </c>
      <c r="AB1261" s="293"/>
      <c r="AC1261" s="293" t="s">
        <v>311</v>
      </c>
      <c r="AD1261" s="293"/>
      <c r="AF1261" s="165"/>
      <c r="AG1261" t="s">
        <v>5501</v>
      </c>
      <c r="AH1261" t="s">
        <v>5508</v>
      </c>
      <c r="AI1261"/>
      <c r="AJ1261"/>
    </row>
    <row r="1262" spans="1:36" ht="15">
      <c r="A1262" s="65"/>
      <c r="B1262" s="14"/>
      <c r="C1262" s="34" t="s">
        <v>51</v>
      </c>
      <c r="D1262" s="272" t="str">
        <f t="shared" ref="D1262:D1293" si="188">IF($D32="","",$D32)</f>
        <v/>
      </c>
      <c r="E1262" s="273"/>
      <c r="F1262" s="273"/>
      <c r="G1262" s="273"/>
      <c r="H1262" s="274"/>
      <c r="I1262" s="275"/>
      <c r="J1262" s="229"/>
      <c r="K1262" s="229"/>
      <c r="L1262" s="276"/>
      <c r="M1262" s="275"/>
      <c r="N1262" s="276"/>
      <c r="O1262" s="275"/>
      <c r="P1262" s="276"/>
      <c r="Q1262" s="275"/>
      <c r="R1262" s="276"/>
      <c r="S1262" s="275"/>
      <c r="T1262" s="276"/>
      <c r="U1262" s="275"/>
      <c r="V1262" s="276"/>
      <c r="W1262" s="275"/>
      <c r="X1262" s="276"/>
      <c r="Y1262" s="275"/>
      <c r="Z1262" s="276"/>
      <c r="AA1262" s="275"/>
      <c r="AB1262" s="276"/>
      <c r="AC1262" s="275"/>
      <c r="AD1262" s="276"/>
      <c r="AG1262">
        <f>IF(OR(AND($AH$1260=$AG$1260),AND(D1262="",COUNTBLANK(I1262:AD1262)=22),AND(D1262&lt;&gt;"",I1262=1,COUNTIF(M1262:AD1262,"x")&gt;0),AND(D1262&lt;&gt;"",OR(I1262=2,I1262=3,I1262=9),COUNTBLANK(M1262:AD1262)=18)),0,1)</f>
        <v>0</v>
      </c>
      <c r="AH1262">
        <f>IF(AND(AC1262="X",COUNTIF(M1262:AD1262,"x")&lt;&gt;1),1,0)</f>
        <v>0</v>
      </c>
    </row>
    <row r="1263" spans="1:36" ht="15">
      <c r="A1263" s="65"/>
      <c r="B1263" s="14"/>
      <c r="C1263" s="17" t="s">
        <v>52</v>
      </c>
      <c r="D1263" s="272" t="str">
        <f t="shared" si="188"/>
        <v/>
      </c>
      <c r="E1263" s="273"/>
      <c r="F1263" s="273"/>
      <c r="G1263" s="273"/>
      <c r="H1263" s="274"/>
      <c r="I1263" s="275"/>
      <c r="J1263" s="229"/>
      <c r="K1263" s="229"/>
      <c r="L1263" s="276"/>
      <c r="M1263" s="275"/>
      <c r="N1263" s="276"/>
      <c r="O1263" s="275"/>
      <c r="P1263" s="276"/>
      <c r="Q1263" s="275"/>
      <c r="R1263" s="276"/>
      <c r="S1263" s="275"/>
      <c r="T1263" s="276"/>
      <c r="U1263" s="275"/>
      <c r="V1263" s="276"/>
      <c r="W1263" s="275"/>
      <c r="X1263" s="276"/>
      <c r="Y1263" s="275"/>
      <c r="Z1263" s="276"/>
      <c r="AA1263" s="275"/>
      <c r="AB1263" s="276"/>
      <c r="AC1263" s="275"/>
      <c r="AD1263" s="276"/>
      <c r="AG1263">
        <f t="shared" ref="AG1263:AG1326" si="189">IF(OR(AND($AH$1260=$AG$1260),AND(D1263="",COUNTBLANK(I1263:AD1263)=22),AND(D1263&lt;&gt;"",I1263=1,COUNTIF(M1263:AD1263,"x")&gt;0),AND(D1263&lt;&gt;"",OR(I1263=2,I1263=3,I1263=9),COUNTBLANK(M1263:AD1263)=18)),0,1)</f>
        <v>0</v>
      </c>
      <c r="AH1263">
        <f t="shared" ref="AH1263:AH1326" si="190">IF(AND(AC1263="X",COUNTIF(M1263:AD1263,"x")&lt;&gt;1),1,0)</f>
        <v>0</v>
      </c>
    </row>
    <row r="1264" spans="1:36" ht="15">
      <c r="A1264" s="65"/>
      <c r="B1264" s="14"/>
      <c r="C1264" s="17" t="s">
        <v>53</v>
      </c>
      <c r="D1264" s="272" t="str">
        <f t="shared" si="188"/>
        <v/>
      </c>
      <c r="E1264" s="273"/>
      <c r="F1264" s="273"/>
      <c r="G1264" s="273"/>
      <c r="H1264" s="274"/>
      <c r="I1264" s="275"/>
      <c r="J1264" s="229"/>
      <c r="K1264" s="229"/>
      <c r="L1264" s="276"/>
      <c r="M1264" s="275"/>
      <c r="N1264" s="276"/>
      <c r="O1264" s="275"/>
      <c r="P1264" s="276"/>
      <c r="Q1264" s="275"/>
      <c r="R1264" s="276"/>
      <c r="S1264" s="275"/>
      <c r="T1264" s="276"/>
      <c r="U1264" s="275"/>
      <c r="V1264" s="276"/>
      <c r="W1264" s="275"/>
      <c r="X1264" s="276"/>
      <c r="Y1264" s="275"/>
      <c r="Z1264" s="276"/>
      <c r="AA1264" s="275"/>
      <c r="AB1264" s="276"/>
      <c r="AC1264" s="275"/>
      <c r="AD1264" s="276"/>
      <c r="AG1264">
        <f t="shared" si="189"/>
        <v>0</v>
      </c>
      <c r="AH1264">
        <f t="shared" si="190"/>
        <v>0</v>
      </c>
    </row>
    <row r="1265" spans="1:34" ht="15">
      <c r="A1265" s="65"/>
      <c r="B1265" s="14"/>
      <c r="C1265" s="17" t="s">
        <v>54</v>
      </c>
      <c r="D1265" s="272" t="str">
        <f t="shared" si="188"/>
        <v/>
      </c>
      <c r="E1265" s="273"/>
      <c r="F1265" s="273"/>
      <c r="G1265" s="273"/>
      <c r="H1265" s="274"/>
      <c r="I1265" s="275"/>
      <c r="J1265" s="229"/>
      <c r="K1265" s="229"/>
      <c r="L1265" s="276"/>
      <c r="M1265" s="275"/>
      <c r="N1265" s="276"/>
      <c r="O1265" s="275"/>
      <c r="P1265" s="276"/>
      <c r="Q1265" s="275"/>
      <c r="R1265" s="276"/>
      <c r="S1265" s="275"/>
      <c r="T1265" s="276"/>
      <c r="U1265" s="275"/>
      <c r="V1265" s="276"/>
      <c r="W1265" s="275"/>
      <c r="X1265" s="276"/>
      <c r="Y1265" s="275"/>
      <c r="Z1265" s="276"/>
      <c r="AA1265" s="275"/>
      <c r="AB1265" s="276"/>
      <c r="AC1265" s="275"/>
      <c r="AD1265" s="276"/>
      <c r="AG1265">
        <f t="shared" si="189"/>
        <v>0</v>
      </c>
      <c r="AH1265">
        <f t="shared" si="190"/>
        <v>0</v>
      </c>
    </row>
    <row r="1266" spans="1:34" ht="15">
      <c r="A1266" s="65"/>
      <c r="B1266" s="14"/>
      <c r="C1266" s="17" t="s">
        <v>55</v>
      </c>
      <c r="D1266" s="272" t="str">
        <f t="shared" si="188"/>
        <v/>
      </c>
      <c r="E1266" s="273"/>
      <c r="F1266" s="273"/>
      <c r="G1266" s="273"/>
      <c r="H1266" s="274"/>
      <c r="I1266" s="275"/>
      <c r="J1266" s="229"/>
      <c r="K1266" s="229"/>
      <c r="L1266" s="276"/>
      <c r="M1266" s="275"/>
      <c r="N1266" s="276"/>
      <c r="O1266" s="275"/>
      <c r="P1266" s="276"/>
      <c r="Q1266" s="275"/>
      <c r="R1266" s="276"/>
      <c r="S1266" s="275"/>
      <c r="T1266" s="276"/>
      <c r="U1266" s="275"/>
      <c r="V1266" s="276"/>
      <c r="W1266" s="275"/>
      <c r="X1266" s="276"/>
      <c r="Y1266" s="275"/>
      <c r="Z1266" s="276"/>
      <c r="AA1266" s="275"/>
      <c r="AB1266" s="276"/>
      <c r="AC1266" s="275"/>
      <c r="AD1266" s="276"/>
      <c r="AG1266">
        <f t="shared" si="189"/>
        <v>0</v>
      </c>
      <c r="AH1266">
        <f t="shared" si="190"/>
        <v>0</v>
      </c>
    </row>
    <row r="1267" spans="1:34" ht="15">
      <c r="A1267" s="65"/>
      <c r="B1267" s="14"/>
      <c r="C1267" s="17" t="s">
        <v>56</v>
      </c>
      <c r="D1267" s="272" t="str">
        <f t="shared" si="188"/>
        <v/>
      </c>
      <c r="E1267" s="273"/>
      <c r="F1267" s="273"/>
      <c r="G1267" s="273"/>
      <c r="H1267" s="274"/>
      <c r="I1267" s="275"/>
      <c r="J1267" s="229"/>
      <c r="K1267" s="229"/>
      <c r="L1267" s="276"/>
      <c r="M1267" s="275"/>
      <c r="N1267" s="276"/>
      <c r="O1267" s="275"/>
      <c r="P1267" s="276"/>
      <c r="Q1267" s="275"/>
      <c r="R1267" s="276"/>
      <c r="S1267" s="275"/>
      <c r="T1267" s="276"/>
      <c r="U1267" s="275"/>
      <c r="V1267" s="276"/>
      <c r="W1267" s="275"/>
      <c r="X1267" s="276"/>
      <c r="Y1267" s="275"/>
      <c r="Z1267" s="276"/>
      <c r="AA1267" s="275"/>
      <c r="AB1267" s="276"/>
      <c r="AC1267" s="275"/>
      <c r="AD1267" s="276"/>
      <c r="AG1267">
        <f t="shared" si="189"/>
        <v>0</v>
      </c>
      <c r="AH1267">
        <f t="shared" si="190"/>
        <v>0</v>
      </c>
    </row>
    <row r="1268" spans="1:34" ht="15">
      <c r="A1268" s="65"/>
      <c r="B1268" s="14"/>
      <c r="C1268" s="17" t="s">
        <v>57</v>
      </c>
      <c r="D1268" s="272" t="str">
        <f t="shared" si="188"/>
        <v/>
      </c>
      <c r="E1268" s="273"/>
      <c r="F1268" s="273"/>
      <c r="G1268" s="273"/>
      <c r="H1268" s="274"/>
      <c r="I1268" s="275"/>
      <c r="J1268" s="229"/>
      <c r="K1268" s="229"/>
      <c r="L1268" s="276"/>
      <c r="M1268" s="275"/>
      <c r="N1268" s="276"/>
      <c r="O1268" s="275"/>
      <c r="P1268" s="276"/>
      <c r="Q1268" s="275"/>
      <c r="R1268" s="276"/>
      <c r="S1268" s="275"/>
      <c r="T1268" s="276"/>
      <c r="U1268" s="275"/>
      <c r="V1268" s="276"/>
      <c r="W1268" s="275"/>
      <c r="X1268" s="276"/>
      <c r="Y1268" s="275"/>
      <c r="Z1268" s="276"/>
      <c r="AA1268" s="275"/>
      <c r="AB1268" s="276"/>
      <c r="AC1268" s="275"/>
      <c r="AD1268" s="276"/>
      <c r="AG1268">
        <f t="shared" si="189"/>
        <v>0</v>
      </c>
      <c r="AH1268">
        <f t="shared" si="190"/>
        <v>0</v>
      </c>
    </row>
    <row r="1269" spans="1:34" ht="15">
      <c r="A1269" s="65"/>
      <c r="B1269" s="14"/>
      <c r="C1269" s="17" t="s">
        <v>58</v>
      </c>
      <c r="D1269" s="272" t="str">
        <f t="shared" si="188"/>
        <v/>
      </c>
      <c r="E1269" s="273"/>
      <c r="F1269" s="273"/>
      <c r="G1269" s="273"/>
      <c r="H1269" s="274"/>
      <c r="I1269" s="275"/>
      <c r="J1269" s="229"/>
      <c r="K1269" s="229"/>
      <c r="L1269" s="276"/>
      <c r="M1269" s="275"/>
      <c r="N1269" s="276"/>
      <c r="O1269" s="275"/>
      <c r="P1269" s="276"/>
      <c r="Q1269" s="275"/>
      <c r="R1269" s="276"/>
      <c r="S1269" s="275"/>
      <c r="T1269" s="276"/>
      <c r="U1269" s="275"/>
      <c r="V1269" s="276"/>
      <c r="W1269" s="275"/>
      <c r="X1269" s="276"/>
      <c r="Y1269" s="275"/>
      <c r="Z1269" s="276"/>
      <c r="AA1269" s="275"/>
      <c r="AB1269" s="276"/>
      <c r="AC1269" s="275"/>
      <c r="AD1269" s="276"/>
      <c r="AG1269">
        <f t="shared" si="189"/>
        <v>0</v>
      </c>
      <c r="AH1269">
        <f t="shared" si="190"/>
        <v>0</v>
      </c>
    </row>
    <row r="1270" spans="1:34" ht="15">
      <c r="A1270" s="65"/>
      <c r="B1270" s="14"/>
      <c r="C1270" s="17" t="s">
        <v>59</v>
      </c>
      <c r="D1270" s="272" t="str">
        <f t="shared" si="188"/>
        <v/>
      </c>
      <c r="E1270" s="273"/>
      <c r="F1270" s="273"/>
      <c r="G1270" s="273"/>
      <c r="H1270" s="274"/>
      <c r="I1270" s="275"/>
      <c r="J1270" s="229"/>
      <c r="K1270" s="229"/>
      <c r="L1270" s="276"/>
      <c r="M1270" s="275"/>
      <c r="N1270" s="276"/>
      <c r="O1270" s="275"/>
      <c r="P1270" s="276"/>
      <c r="Q1270" s="275"/>
      <c r="R1270" s="276"/>
      <c r="S1270" s="275"/>
      <c r="T1270" s="276"/>
      <c r="U1270" s="275"/>
      <c r="V1270" s="276"/>
      <c r="W1270" s="275"/>
      <c r="X1270" s="276"/>
      <c r="Y1270" s="275"/>
      <c r="Z1270" s="276"/>
      <c r="AA1270" s="275"/>
      <c r="AB1270" s="276"/>
      <c r="AC1270" s="275"/>
      <c r="AD1270" s="276"/>
      <c r="AG1270">
        <f t="shared" si="189"/>
        <v>0</v>
      </c>
      <c r="AH1270">
        <f t="shared" si="190"/>
        <v>0</v>
      </c>
    </row>
    <row r="1271" spans="1:34" ht="15">
      <c r="A1271" s="65"/>
      <c r="B1271" s="14"/>
      <c r="C1271" s="17" t="s">
        <v>60</v>
      </c>
      <c r="D1271" s="272" t="str">
        <f t="shared" si="188"/>
        <v/>
      </c>
      <c r="E1271" s="273"/>
      <c r="F1271" s="273"/>
      <c r="G1271" s="273"/>
      <c r="H1271" s="274"/>
      <c r="I1271" s="275"/>
      <c r="J1271" s="229"/>
      <c r="K1271" s="229"/>
      <c r="L1271" s="276"/>
      <c r="M1271" s="275"/>
      <c r="N1271" s="276"/>
      <c r="O1271" s="275"/>
      <c r="P1271" s="276"/>
      <c r="Q1271" s="275"/>
      <c r="R1271" s="276"/>
      <c r="S1271" s="275"/>
      <c r="T1271" s="276"/>
      <c r="U1271" s="275"/>
      <c r="V1271" s="276"/>
      <c r="W1271" s="275"/>
      <c r="X1271" s="276"/>
      <c r="Y1271" s="275"/>
      <c r="Z1271" s="276"/>
      <c r="AA1271" s="275"/>
      <c r="AB1271" s="276"/>
      <c r="AC1271" s="275"/>
      <c r="AD1271" s="276"/>
      <c r="AG1271">
        <f t="shared" si="189"/>
        <v>0</v>
      </c>
      <c r="AH1271">
        <f t="shared" si="190"/>
        <v>0</v>
      </c>
    </row>
    <row r="1272" spans="1:34" ht="15">
      <c r="A1272" s="65"/>
      <c r="B1272" s="14"/>
      <c r="C1272" s="17" t="s">
        <v>61</v>
      </c>
      <c r="D1272" s="272" t="str">
        <f t="shared" si="188"/>
        <v/>
      </c>
      <c r="E1272" s="273"/>
      <c r="F1272" s="273"/>
      <c r="G1272" s="273"/>
      <c r="H1272" s="274"/>
      <c r="I1272" s="275"/>
      <c r="J1272" s="229"/>
      <c r="K1272" s="229"/>
      <c r="L1272" s="276"/>
      <c r="M1272" s="275"/>
      <c r="N1272" s="276"/>
      <c r="O1272" s="275"/>
      <c r="P1272" s="276"/>
      <c r="Q1272" s="275"/>
      <c r="R1272" s="276"/>
      <c r="S1272" s="275"/>
      <c r="T1272" s="276"/>
      <c r="U1272" s="275"/>
      <c r="V1272" s="276"/>
      <c r="W1272" s="275"/>
      <c r="X1272" s="276"/>
      <c r="Y1272" s="275"/>
      <c r="Z1272" s="276"/>
      <c r="AA1272" s="275"/>
      <c r="AB1272" s="276"/>
      <c r="AC1272" s="275"/>
      <c r="AD1272" s="276"/>
      <c r="AG1272">
        <f t="shared" si="189"/>
        <v>0</v>
      </c>
      <c r="AH1272">
        <f t="shared" si="190"/>
        <v>0</v>
      </c>
    </row>
    <row r="1273" spans="1:34" ht="15">
      <c r="A1273" s="65"/>
      <c r="B1273" s="14"/>
      <c r="C1273" s="17" t="s">
        <v>62</v>
      </c>
      <c r="D1273" s="272" t="str">
        <f t="shared" si="188"/>
        <v/>
      </c>
      <c r="E1273" s="273"/>
      <c r="F1273" s="273"/>
      <c r="G1273" s="273"/>
      <c r="H1273" s="274"/>
      <c r="I1273" s="275"/>
      <c r="J1273" s="229"/>
      <c r="K1273" s="229"/>
      <c r="L1273" s="276"/>
      <c r="M1273" s="275"/>
      <c r="N1273" s="276"/>
      <c r="O1273" s="275"/>
      <c r="P1273" s="276"/>
      <c r="Q1273" s="275"/>
      <c r="R1273" s="276"/>
      <c r="S1273" s="275"/>
      <c r="T1273" s="276"/>
      <c r="U1273" s="275"/>
      <c r="V1273" s="276"/>
      <c r="W1273" s="275"/>
      <c r="X1273" s="276"/>
      <c r="Y1273" s="275"/>
      <c r="Z1273" s="276"/>
      <c r="AA1273" s="275"/>
      <c r="AB1273" s="276"/>
      <c r="AC1273" s="275"/>
      <c r="AD1273" s="276"/>
      <c r="AG1273">
        <f t="shared" si="189"/>
        <v>0</v>
      </c>
      <c r="AH1273">
        <f t="shared" si="190"/>
        <v>0</v>
      </c>
    </row>
    <row r="1274" spans="1:34" ht="15">
      <c r="A1274" s="65"/>
      <c r="B1274" s="14"/>
      <c r="C1274" s="17" t="s">
        <v>63</v>
      </c>
      <c r="D1274" s="272" t="str">
        <f t="shared" si="188"/>
        <v/>
      </c>
      <c r="E1274" s="273"/>
      <c r="F1274" s="273"/>
      <c r="G1274" s="273"/>
      <c r="H1274" s="274"/>
      <c r="I1274" s="275"/>
      <c r="J1274" s="229"/>
      <c r="K1274" s="229"/>
      <c r="L1274" s="276"/>
      <c r="M1274" s="275"/>
      <c r="N1274" s="276"/>
      <c r="O1274" s="275"/>
      <c r="P1274" s="276"/>
      <c r="Q1274" s="275"/>
      <c r="R1274" s="276"/>
      <c r="S1274" s="275"/>
      <c r="T1274" s="276"/>
      <c r="U1274" s="275"/>
      <c r="V1274" s="276"/>
      <c r="W1274" s="275"/>
      <c r="X1274" s="276"/>
      <c r="Y1274" s="275"/>
      <c r="Z1274" s="276"/>
      <c r="AA1274" s="275"/>
      <c r="AB1274" s="276"/>
      <c r="AC1274" s="275"/>
      <c r="AD1274" s="276"/>
      <c r="AG1274">
        <f t="shared" si="189"/>
        <v>0</v>
      </c>
      <c r="AH1274">
        <f t="shared" si="190"/>
        <v>0</v>
      </c>
    </row>
    <row r="1275" spans="1:34" ht="15">
      <c r="A1275" s="65"/>
      <c r="B1275" s="14"/>
      <c r="C1275" s="17" t="s">
        <v>64</v>
      </c>
      <c r="D1275" s="272" t="str">
        <f t="shared" si="188"/>
        <v/>
      </c>
      <c r="E1275" s="273"/>
      <c r="F1275" s="273"/>
      <c r="G1275" s="273"/>
      <c r="H1275" s="274"/>
      <c r="I1275" s="275"/>
      <c r="J1275" s="229"/>
      <c r="K1275" s="229"/>
      <c r="L1275" s="276"/>
      <c r="M1275" s="275"/>
      <c r="N1275" s="276"/>
      <c r="O1275" s="275"/>
      <c r="P1275" s="276"/>
      <c r="Q1275" s="275"/>
      <c r="R1275" s="276"/>
      <c r="S1275" s="275"/>
      <c r="T1275" s="276"/>
      <c r="U1275" s="275"/>
      <c r="V1275" s="276"/>
      <c r="W1275" s="275"/>
      <c r="X1275" s="276"/>
      <c r="Y1275" s="275"/>
      <c r="Z1275" s="276"/>
      <c r="AA1275" s="275"/>
      <c r="AB1275" s="276"/>
      <c r="AC1275" s="275"/>
      <c r="AD1275" s="276"/>
      <c r="AG1275">
        <f t="shared" si="189"/>
        <v>0</v>
      </c>
      <c r="AH1275">
        <f t="shared" si="190"/>
        <v>0</v>
      </c>
    </row>
    <row r="1276" spans="1:34" ht="15">
      <c r="A1276" s="65"/>
      <c r="B1276" s="14"/>
      <c r="C1276" s="17" t="s">
        <v>65</v>
      </c>
      <c r="D1276" s="272" t="str">
        <f t="shared" si="188"/>
        <v/>
      </c>
      <c r="E1276" s="273"/>
      <c r="F1276" s="273"/>
      <c r="G1276" s="273"/>
      <c r="H1276" s="274"/>
      <c r="I1276" s="275"/>
      <c r="J1276" s="229"/>
      <c r="K1276" s="229"/>
      <c r="L1276" s="276"/>
      <c r="M1276" s="275"/>
      <c r="N1276" s="276"/>
      <c r="O1276" s="275"/>
      <c r="P1276" s="276"/>
      <c r="Q1276" s="275"/>
      <c r="R1276" s="276"/>
      <c r="S1276" s="275"/>
      <c r="T1276" s="276"/>
      <c r="U1276" s="275"/>
      <c r="V1276" s="276"/>
      <c r="W1276" s="275"/>
      <c r="X1276" s="276"/>
      <c r="Y1276" s="275"/>
      <c r="Z1276" s="276"/>
      <c r="AA1276" s="275"/>
      <c r="AB1276" s="276"/>
      <c r="AC1276" s="275"/>
      <c r="AD1276" s="276"/>
      <c r="AG1276">
        <f t="shared" si="189"/>
        <v>0</v>
      </c>
      <c r="AH1276">
        <f t="shared" si="190"/>
        <v>0</v>
      </c>
    </row>
    <row r="1277" spans="1:34" ht="15">
      <c r="A1277" s="65"/>
      <c r="B1277" s="14"/>
      <c r="C1277" s="17" t="s">
        <v>66</v>
      </c>
      <c r="D1277" s="272" t="str">
        <f t="shared" si="188"/>
        <v/>
      </c>
      <c r="E1277" s="273"/>
      <c r="F1277" s="273"/>
      <c r="G1277" s="273"/>
      <c r="H1277" s="274"/>
      <c r="I1277" s="275"/>
      <c r="J1277" s="229"/>
      <c r="K1277" s="229"/>
      <c r="L1277" s="276"/>
      <c r="M1277" s="275"/>
      <c r="N1277" s="276"/>
      <c r="O1277" s="275"/>
      <c r="P1277" s="276"/>
      <c r="Q1277" s="275"/>
      <c r="R1277" s="276"/>
      <c r="S1277" s="275"/>
      <c r="T1277" s="276"/>
      <c r="U1277" s="275"/>
      <c r="V1277" s="276"/>
      <c r="W1277" s="275"/>
      <c r="X1277" s="276"/>
      <c r="Y1277" s="275"/>
      <c r="Z1277" s="276"/>
      <c r="AA1277" s="275"/>
      <c r="AB1277" s="276"/>
      <c r="AC1277" s="275"/>
      <c r="AD1277" s="276"/>
      <c r="AG1277">
        <f t="shared" si="189"/>
        <v>0</v>
      </c>
      <c r="AH1277">
        <f t="shared" si="190"/>
        <v>0</v>
      </c>
    </row>
    <row r="1278" spans="1:34" ht="15">
      <c r="A1278" s="65"/>
      <c r="B1278" s="14"/>
      <c r="C1278" s="17" t="s">
        <v>67</v>
      </c>
      <c r="D1278" s="272" t="str">
        <f t="shared" si="188"/>
        <v/>
      </c>
      <c r="E1278" s="273"/>
      <c r="F1278" s="273"/>
      <c r="G1278" s="273"/>
      <c r="H1278" s="274"/>
      <c r="I1278" s="275"/>
      <c r="J1278" s="229"/>
      <c r="K1278" s="229"/>
      <c r="L1278" s="276"/>
      <c r="M1278" s="275"/>
      <c r="N1278" s="276"/>
      <c r="O1278" s="275"/>
      <c r="P1278" s="276"/>
      <c r="Q1278" s="275"/>
      <c r="R1278" s="276"/>
      <c r="S1278" s="275"/>
      <c r="T1278" s="276"/>
      <c r="U1278" s="275"/>
      <c r="V1278" s="276"/>
      <c r="W1278" s="275"/>
      <c r="X1278" s="276"/>
      <c r="Y1278" s="275"/>
      <c r="Z1278" s="276"/>
      <c r="AA1278" s="275"/>
      <c r="AB1278" s="276"/>
      <c r="AC1278" s="275"/>
      <c r="AD1278" s="276"/>
      <c r="AG1278">
        <f t="shared" si="189"/>
        <v>0</v>
      </c>
      <c r="AH1278">
        <f t="shared" si="190"/>
        <v>0</v>
      </c>
    </row>
    <row r="1279" spans="1:34" ht="15">
      <c r="A1279" s="65"/>
      <c r="B1279" s="14"/>
      <c r="C1279" s="17" t="s">
        <v>68</v>
      </c>
      <c r="D1279" s="272" t="str">
        <f t="shared" si="188"/>
        <v/>
      </c>
      <c r="E1279" s="273"/>
      <c r="F1279" s="273"/>
      <c r="G1279" s="273"/>
      <c r="H1279" s="274"/>
      <c r="I1279" s="275"/>
      <c r="J1279" s="229"/>
      <c r="K1279" s="229"/>
      <c r="L1279" s="276"/>
      <c r="M1279" s="275"/>
      <c r="N1279" s="276"/>
      <c r="O1279" s="275"/>
      <c r="P1279" s="276"/>
      <c r="Q1279" s="275"/>
      <c r="R1279" s="276"/>
      <c r="S1279" s="275"/>
      <c r="T1279" s="276"/>
      <c r="U1279" s="275"/>
      <c r="V1279" s="276"/>
      <c r="W1279" s="275"/>
      <c r="X1279" s="276"/>
      <c r="Y1279" s="275"/>
      <c r="Z1279" s="276"/>
      <c r="AA1279" s="275"/>
      <c r="AB1279" s="276"/>
      <c r="AC1279" s="275"/>
      <c r="AD1279" s="276"/>
      <c r="AG1279">
        <f t="shared" si="189"/>
        <v>0</v>
      </c>
      <c r="AH1279">
        <f t="shared" si="190"/>
        <v>0</v>
      </c>
    </row>
    <row r="1280" spans="1:34" ht="15">
      <c r="A1280" s="65"/>
      <c r="B1280" s="14"/>
      <c r="C1280" s="17" t="s">
        <v>69</v>
      </c>
      <c r="D1280" s="272" t="str">
        <f t="shared" si="188"/>
        <v/>
      </c>
      <c r="E1280" s="273"/>
      <c r="F1280" s="273"/>
      <c r="G1280" s="273"/>
      <c r="H1280" s="274"/>
      <c r="I1280" s="275"/>
      <c r="J1280" s="229"/>
      <c r="K1280" s="229"/>
      <c r="L1280" s="276"/>
      <c r="M1280" s="275"/>
      <c r="N1280" s="276"/>
      <c r="O1280" s="275"/>
      <c r="P1280" s="276"/>
      <c r="Q1280" s="275"/>
      <c r="R1280" s="276"/>
      <c r="S1280" s="275"/>
      <c r="T1280" s="276"/>
      <c r="U1280" s="275"/>
      <c r="V1280" s="276"/>
      <c r="W1280" s="275"/>
      <c r="X1280" s="276"/>
      <c r="Y1280" s="275"/>
      <c r="Z1280" s="276"/>
      <c r="AA1280" s="275"/>
      <c r="AB1280" s="276"/>
      <c r="AC1280" s="275"/>
      <c r="AD1280" s="276"/>
      <c r="AG1280">
        <f t="shared" si="189"/>
        <v>0</v>
      </c>
      <c r="AH1280">
        <f t="shared" si="190"/>
        <v>0</v>
      </c>
    </row>
    <row r="1281" spans="1:34" ht="15">
      <c r="A1281" s="65"/>
      <c r="B1281" s="14"/>
      <c r="C1281" s="17" t="s">
        <v>70</v>
      </c>
      <c r="D1281" s="272" t="str">
        <f t="shared" si="188"/>
        <v/>
      </c>
      <c r="E1281" s="273"/>
      <c r="F1281" s="273"/>
      <c r="G1281" s="273"/>
      <c r="H1281" s="274"/>
      <c r="I1281" s="275"/>
      <c r="J1281" s="229"/>
      <c r="K1281" s="229"/>
      <c r="L1281" s="276"/>
      <c r="M1281" s="275"/>
      <c r="N1281" s="276"/>
      <c r="O1281" s="275"/>
      <c r="P1281" s="276"/>
      <c r="Q1281" s="275"/>
      <c r="R1281" s="276"/>
      <c r="S1281" s="275"/>
      <c r="T1281" s="276"/>
      <c r="U1281" s="275"/>
      <c r="V1281" s="276"/>
      <c r="W1281" s="275"/>
      <c r="X1281" s="276"/>
      <c r="Y1281" s="275"/>
      <c r="Z1281" s="276"/>
      <c r="AA1281" s="275"/>
      <c r="AB1281" s="276"/>
      <c r="AC1281" s="275"/>
      <c r="AD1281" s="276"/>
      <c r="AG1281">
        <f t="shared" si="189"/>
        <v>0</v>
      </c>
      <c r="AH1281">
        <f t="shared" si="190"/>
        <v>0</v>
      </c>
    </row>
    <row r="1282" spans="1:34" ht="15">
      <c r="A1282" s="65"/>
      <c r="B1282" s="14"/>
      <c r="C1282" s="17" t="s">
        <v>71</v>
      </c>
      <c r="D1282" s="272" t="str">
        <f t="shared" si="188"/>
        <v/>
      </c>
      <c r="E1282" s="273"/>
      <c r="F1282" s="273"/>
      <c r="G1282" s="273"/>
      <c r="H1282" s="274"/>
      <c r="I1282" s="275"/>
      <c r="J1282" s="229"/>
      <c r="K1282" s="229"/>
      <c r="L1282" s="276"/>
      <c r="M1282" s="275"/>
      <c r="N1282" s="276"/>
      <c r="O1282" s="275"/>
      <c r="P1282" s="276"/>
      <c r="Q1282" s="275"/>
      <c r="R1282" s="276"/>
      <c r="S1282" s="275"/>
      <c r="T1282" s="276"/>
      <c r="U1282" s="275"/>
      <c r="V1282" s="276"/>
      <c r="W1282" s="275"/>
      <c r="X1282" s="276"/>
      <c r="Y1282" s="275"/>
      <c r="Z1282" s="276"/>
      <c r="AA1282" s="275"/>
      <c r="AB1282" s="276"/>
      <c r="AC1282" s="275"/>
      <c r="AD1282" s="276"/>
      <c r="AG1282">
        <f t="shared" si="189"/>
        <v>0</v>
      </c>
      <c r="AH1282">
        <f t="shared" si="190"/>
        <v>0</v>
      </c>
    </row>
    <row r="1283" spans="1:34" ht="15">
      <c r="A1283" s="65"/>
      <c r="B1283" s="14"/>
      <c r="C1283" s="17" t="s">
        <v>72</v>
      </c>
      <c r="D1283" s="272" t="str">
        <f t="shared" si="188"/>
        <v/>
      </c>
      <c r="E1283" s="273"/>
      <c r="F1283" s="273"/>
      <c r="G1283" s="273"/>
      <c r="H1283" s="274"/>
      <c r="I1283" s="275"/>
      <c r="J1283" s="229"/>
      <c r="K1283" s="229"/>
      <c r="L1283" s="276"/>
      <c r="M1283" s="275"/>
      <c r="N1283" s="276"/>
      <c r="O1283" s="275"/>
      <c r="P1283" s="276"/>
      <c r="Q1283" s="275"/>
      <c r="R1283" s="276"/>
      <c r="S1283" s="275"/>
      <c r="T1283" s="276"/>
      <c r="U1283" s="275"/>
      <c r="V1283" s="276"/>
      <c r="W1283" s="275"/>
      <c r="X1283" s="276"/>
      <c r="Y1283" s="275"/>
      <c r="Z1283" s="276"/>
      <c r="AA1283" s="275"/>
      <c r="AB1283" s="276"/>
      <c r="AC1283" s="275"/>
      <c r="AD1283" s="276"/>
      <c r="AG1283">
        <f t="shared" si="189"/>
        <v>0</v>
      </c>
      <c r="AH1283">
        <f t="shared" si="190"/>
        <v>0</v>
      </c>
    </row>
    <row r="1284" spans="1:34" ht="15">
      <c r="A1284" s="65"/>
      <c r="B1284" s="14"/>
      <c r="C1284" s="17" t="s">
        <v>73</v>
      </c>
      <c r="D1284" s="272" t="str">
        <f t="shared" si="188"/>
        <v/>
      </c>
      <c r="E1284" s="273"/>
      <c r="F1284" s="273"/>
      <c r="G1284" s="273"/>
      <c r="H1284" s="274"/>
      <c r="I1284" s="275"/>
      <c r="J1284" s="229"/>
      <c r="K1284" s="229"/>
      <c r="L1284" s="276"/>
      <c r="M1284" s="275"/>
      <c r="N1284" s="276"/>
      <c r="O1284" s="275"/>
      <c r="P1284" s="276"/>
      <c r="Q1284" s="275"/>
      <c r="R1284" s="276"/>
      <c r="S1284" s="275"/>
      <c r="T1284" s="276"/>
      <c r="U1284" s="275"/>
      <c r="V1284" s="276"/>
      <c r="W1284" s="275"/>
      <c r="X1284" s="276"/>
      <c r="Y1284" s="275"/>
      <c r="Z1284" s="276"/>
      <c r="AA1284" s="275"/>
      <c r="AB1284" s="276"/>
      <c r="AC1284" s="275"/>
      <c r="AD1284" s="276"/>
      <c r="AG1284">
        <f t="shared" si="189"/>
        <v>0</v>
      </c>
      <c r="AH1284">
        <f t="shared" si="190"/>
        <v>0</v>
      </c>
    </row>
    <row r="1285" spans="1:34" ht="15">
      <c r="A1285" s="65"/>
      <c r="B1285" s="14"/>
      <c r="C1285" s="17" t="s">
        <v>74</v>
      </c>
      <c r="D1285" s="272" t="str">
        <f t="shared" si="188"/>
        <v/>
      </c>
      <c r="E1285" s="273"/>
      <c r="F1285" s="273"/>
      <c r="G1285" s="273"/>
      <c r="H1285" s="274"/>
      <c r="I1285" s="275"/>
      <c r="J1285" s="229"/>
      <c r="K1285" s="229"/>
      <c r="L1285" s="276"/>
      <c r="M1285" s="275"/>
      <c r="N1285" s="276"/>
      <c r="O1285" s="275"/>
      <c r="P1285" s="276"/>
      <c r="Q1285" s="275"/>
      <c r="R1285" s="276"/>
      <c r="S1285" s="275"/>
      <c r="T1285" s="276"/>
      <c r="U1285" s="275"/>
      <c r="V1285" s="276"/>
      <c r="W1285" s="275"/>
      <c r="X1285" s="276"/>
      <c r="Y1285" s="275"/>
      <c r="Z1285" s="276"/>
      <c r="AA1285" s="275"/>
      <c r="AB1285" s="276"/>
      <c r="AC1285" s="275"/>
      <c r="AD1285" s="276"/>
      <c r="AG1285">
        <f t="shared" si="189"/>
        <v>0</v>
      </c>
      <c r="AH1285">
        <f t="shared" si="190"/>
        <v>0</v>
      </c>
    </row>
    <row r="1286" spans="1:34" ht="15">
      <c r="A1286" s="65"/>
      <c r="B1286" s="14"/>
      <c r="C1286" s="17" t="s">
        <v>75</v>
      </c>
      <c r="D1286" s="272" t="str">
        <f t="shared" si="188"/>
        <v/>
      </c>
      <c r="E1286" s="273"/>
      <c r="F1286" s="273"/>
      <c r="G1286" s="273"/>
      <c r="H1286" s="274"/>
      <c r="I1286" s="275"/>
      <c r="J1286" s="229"/>
      <c r="K1286" s="229"/>
      <c r="L1286" s="276"/>
      <c r="M1286" s="275"/>
      <c r="N1286" s="276"/>
      <c r="O1286" s="275"/>
      <c r="P1286" s="276"/>
      <c r="Q1286" s="275"/>
      <c r="R1286" s="276"/>
      <c r="S1286" s="275"/>
      <c r="T1286" s="276"/>
      <c r="U1286" s="275"/>
      <c r="V1286" s="276"/>
      <c r="W1286" s="275"/>
      <c r="X1286" s="276"/>
      <c r="Y1286" s="275"/>
      <c r="Z1286" s="276"/>
      <c r="AA1286" s="275"/>
      <c r="AB1286" s="276"/>
      <c r="AC1286" s="275"/>
      <c r="AD1286" s="276"/>
      <c r="AG1286">
        <f t="shared" si="189"/>
        <v>0</v>
      </c>
      <c r="AH1286">
        <f t="shared" si="190"/>
        <v>0</v>
      </c>
    </row>
    <row r="1287" spans="1:34" ht="15">
      <c r="A1287" s="65"/>
      <c r="B1287" s="14"/>
      <c r="C1287" s="17" t="s">
        <v>76</v>
      </c>
      <c r="D1287" s="272" t="str">
        <f t="shared" si="188"/>
        <v/>
      </c>
      <c r="E1287" s="273"/>
      <c r="F1287" s="273"/>
      <c r="G1287" s="273"/>
      <c r="H1287" s="274"/>
      <c r="I1287" s="275"/>
      <c r="J1287" s="229"/>
      <c r="K1287" s="229"/>
      <c r="L1287" s="276"/>
      <c r="M1287" s="275"/>
      <c r="N1287" s="276"/>
      <c r="O1287" s="275"/>
      <c r="P1287" s="276"/>
      <c r="Q1287" s="275"/>
      <c r="R1287" s="276"/>
      <c r="S1287" s="275"/>
      <c r="T1287" s="276"/>
      <c r="U1287" s="275"/>
      <c r="V1287" s="276"/>
      <c r="W1287" s="275"/>
      <c r="X1287" s="276"/>
      <c r="Y1287" s="275"/>
      <c r="Z1287" s="276"/>
      <c r="AA1287" s="275"/>
      <c r="AB1287" s="276"/>
      <c r="AC1287" s="275"/>
      <c r="AD1287" s="276"/>
      <c r="AG1287">
        <f t="shared" si="189"/>
        <v>0</v>
      </c>
      <c r="AH1287">
        <f t="shared" si="190"/>
        <v>0</v>
      </c>
    </row>
    <row r="1288" spans="1:34" ht="15">
      <c r="A1288" s="65"/>
      <c r="B1288" s="14"/>
      <c r="C1288" s="17" t="s">
        <v>77</v>
      </c>
      <c r="D1288" s="272" t="str">
        <f t="shared" si="188"/>
        <v/>
      </c>
      <c r="E1288" s="273"/>
      <c r="F1288" s="273"/>
      <c r="G1288" s="273"/>
      <c r="H1288" s="274"/>
      <c r="I1288" s="275"/>
      <c r="J1288" s="229"/>
      <c r="K1288" s="229"/>
      <c r="L1288" s="276"/>
      <c r="M1288" s="275"/>
      <c r="N1288" s="276"/>
      <c r="O1288" s="275"/>
      <c r="P1288" s="276"/>
      <c r="Q1288" s="275"/>
      <c r="R1288" s="276"/>
      <c r="S1288" s="275"/>
      <c r="T1288" s="276"/>
      <c r="U1288" s="275"/>
      <c r="V1288" s="276"/>
      <c r="W1288" s="275"/>
      <c r="X1288" s="276"/>
      <c r="Y1288" s="275"/>
      <c r="Z1288" s="276"/>
      <c r="AA1288" s="275"/>
      <c r="AB1288" s="276"/>
      <c r="AC1288" s="275"/>
      <c r="AD1288" s="276"/>
      <c r="AG1288">
        <f t="shared" si="189"/>
        <v>0</v>
      </c>
      <c r="AH1288">
        <f t="shared" si="190"/>
        <v>0</v>
      </c>
    </row>
    <row r="1289" spans="1:34" ht="15">
      <c r="A1289" s="65"/>
      <c r="B1289" s="14"/>
      <c r="C1289" s="17" t="s">
        <v>78</v>
      </c>
      <c r="D1289" s="272" t="str">
        <f t="shared" si="188"/>
        <v/>
      </c>
      <c r="E1289" s="273"/>
      <c r="F1289" s="273"/>
      <c r="G1289" s="273"/>
      <c r="H1289" s="274"/>
      <c r="I1289" s="275"/>
      <c r="J1289" s="229"/>
      <c r="K1289" s="229"/>
      <c r="L1289" s="276"/>
      <c r="M1289" s="275"/>
      <c r="N1289" s="276"/>
      <c r="O1289" s="275"/>
      <c r="P1289" s="276"/>
      <c r="Q1289" s="275"/>
      <c r="R1289" s="276"/>
      <c r="S1289" s="275"/>
      <c r="T1289" s="276"/>
      <c r="U1289" s="275"/>
      <c r="V1289" s="276"/>
      <c r="W1289" s="275"/>
      <c r="X1289" s="276"/>
      <c r="Y1289" s="275"/>
      <c r="Z1289" s="276"/>
      <c r="AA1289" s="275"/>
      <c r="AB1289" s="276"/>
      <c r="AC1289" s="275"/>
      <c r="AD1289" s="276"/>
      <c r="AG1289">
        <f t="shared" si="189"/>
        <v>0</v>
      </c>
      <c r="AH1289">
        <f t="shared" si="190"/>
        <v>0</v>
      </c>
    </row>
    <row r="1290" spans="1:34" ht="15">
      <c r="A1290" s="65"/>
      <c r="B1290" s="14"/>
      <c r="C1290" s="17" t="s">
        <v>79</v>
      </c>
      <c r="D1290" s="272" t="str">
        <f t="shared" si="188"/>
        <v/>
      </c>
      <c r="E1290" s="273"/>
      <c r="F1290" s="273"/>
      <c r="G1290" s="273"/>
      <c r="H1290" s="274"/>
      <c r="I1290" s="275"/>
      <c r="J1290" s="229"/>
      <c r="K1290" s="229"/>
      <c r="L1290" s="276"/>
      <c r="M1290" s="275"/>
      <c r="N1290" s="276"/>
      <c r="O1290" s="275"/>
      <c r="P1290" s="276"/>
      <c r="Q1290" s="275"/>
      <c r="R1290" s="276"/>
      <c r="S1290" s="275"/>
      <c r="T1290" s="276"/>
      <c r="U1290" s="275"/>
      <c r="V1290" s="276"/>
      <c r="W1290" s="275"/>
      <c r="X1290" s="276"/>
      <c r="Y1290" s="275"/>
      <c r="Z1290" s="276"/>
      <c r="AA1290" s="275"/>
      <c r="AB1290" s="276"/>
      <c r="AC1290" s="275"/>
      <c r="AD1290" s="276"/>
      <c r="AG1290">
        <f t="shared" si="189"/>
        <v>0</v>
      </c>
      <c r="AH1290">
        <f t="shared" si="190"/>
        <v>0</v>
      </c>
    </row>
    <row r="1291" spans="1:34" ht="15">
      <c r="A1291" s="65"/>
      <c r="B1291" s="14"/>
      <c r="C1291" s="17" t="s">
        <v>80</v>
      </c>
      <c r="D1291" s="272" t="str">
        <f t="shared" si="188"/>
        <v/>
      </c>
      <c r="E1291" s="273"/>
      <c r="F1291" s="273"/>
      <c r="G1291" s="273"/>
      <c r="H1291" s="274"/>
      <c r="I1291" s="275"/>
      <c r="J1291" s="229"/>
      <c r="K1291" s="229"/>
      <c r="L1291" s="276"/>
      <c r="M1291" s="275"/>
      <c r="N1291" s="276"/>
      <c r="O1291" s="275"/>
      <c r="P1291" s="276"/>
      <c r="Q1291" s="275"/>
      <c r="R1291" s="276"/>
      <c r="S1291" s="275"/>
      <c r="T1291" s="276"/>
      <c r="U1291" s="275"/>
      <c r="V1291" s="276"/>
      <c r="W1291" s="275"/>
      <c r="X1291" s="276"/>
      <c r="Y1291" s="275"/>
      <c r="Z1291" s="276"/>
      <c r="AA1291" s="275"/>
      <c r="AB1291" s="276"/>
      <c r="AC1291" s="275"/>
      <c r="AD1291" s="276"/>
      <c r="AG1291">
        <f t="shared" si="189"/>
        <v>0</v>
      </c>
      <c r="AH1291">
        <f t="shared" si="190"/>
        <v>0</v>
      </c>
    </row>
    <row r="1292" spans="1:34" ht="15">
      <c r="A1292" s="65"/>
      <c r="B1292" s="14"/>
      <c r="C1292" s="17" t="s">
        <v>81</v>
      </c>
      <c r="D1292" s="272" t="str">
        <f t="shared" si="188"/>
        <v/>
      </c>
      <c r="E1292" s="273"/>
      <c r="F1292" s="273"/>
      <c r="G1292" s="273"/>
      <c r="H1292" s="274"/>
      <c r="I1292" s="275"/>
      <c r="J1292" s="229"/>
      <c r="K1292" s="229"/>
      <c r="L1292" s="276"/>
      <c r="M1292" s="275"/>
      <c r="N1292" s="276"/>
      <c r="O1292" s="275"/>
      <c r="P1292" s="276"/>
      <c r="Q1292" s="275"/>
      <c r="R1292" s="276"/>
      <c r="S1292" s="275"/>
      <c r="T1292" s="276"/>
      <c r="U1292" s="275"/>
      <c r="V1292" s="276"/>
      <c r="W1292" s="275"/>
      <c r="X1292" s="276"/>
      <c r="Y1292" s="275"/>
      <c r="Z1292" s="276"/>
      <c r="AA1292" s="275"/>
      <c r="AB1292" s="276"/>
      <c r="AC1292" s="275"/>
      <c r="AD1292" s="276"/>
      <c r="AG1292">
        <f t="shared" si="189"/>
        <v>0</v>
      </c>
      <c r="AH1292">
        <f t="shared" si="190"/>
        <v>0</v>
      </c>
    </row>
    <row r="1293" spans="1:34" ht="15">
      <c r="A1293" s="65"/>
      <c r="B1293" s="14"/>
      <c r="C1293" s="17" t="s">
        <v>82</v>
      </c>
      <c r="D1293" s="272" t="str">
        <f t="shared" si="188"/>
        <v/>
      </c>
      <c r="E1293" s="273"/>
      <c r="F1293" s="273"/>
      <c r="G1293" s="273"/>
      <c r="H1293" s="274"/>
      <c r="I1293" s="275"/>
      <c r="J1293" s="229"/>
      <c r="K1293" s="229"/>
      <c r="L1293" s="276"/>
      <c r="M1293" s="275"/>
      <c r="N1293" s="276"/>
      <c r="O1293" s="275"/>
      <c r="P1293" s="276"/>
      <c r="Q1293" s="275"/>
      <c r="R1293" s="276"/>
      <c r="S1293" s="275"/>
      <c r="T1293" s="276"/>
      <c r="U1293" s="275"/>
      <c r="V1293" s="276"/>
      <c r="W1293" s="275"/>
      <c r="X1293" s="276"/>
      <c r="Y1293" s="275"/>
      <c r="Z1293" s="276"/>
      <c r="AA1293" s="275"/>
      <c r="AB1293" s="276"/>
      <c r="AC1293" s="275"/>
      <c r="AD1293" s="276"/>
      <c r="AG1293">
        <f t="shared" si="189"/>
        <v>0</v>
      </c>
      <c r="AH1293">
        <f t="shared" si="190"/>
        <v>0</v>
      </c>
    </row>
    <row r="1294" spans="1:34" ht="15">
      <c r="A1294" s="65"/>
      <c r="B1294" s="14"/>
      <c r="C1294" s="17" t="s">
        <v>83</v>
      </c>
      <c r="D1294" s="272" t="str">
        <f t="shared" ref="D1294:D1325" si="191">IF($D64="","",$D64)</f>
        <v/>
      </c>
      <c r="E1294" s="273"/>
      <c r="F1294" s="273"/>
      <c r="G1294" s="273"/>
      <c r="H1294" s="274"/>
      <c r="I1294" s="275"/>
      <c r="J1294" s="229"/>
      <c r="K1294" s="229"/>
      <c r="L1294" s="276"/>
      <c r="M1294" s="275"/>
      <c r="N1294" s="276"/>
      <c r="O1294" s="275"/>
      <c r="P1294" s="276"/>
      <c r="Q1294" s="275"/>
      <c r="R1294" s="276"/>
      <c r="S1294" s="275"/>
      <c r="T1294" s="276"/>
      <c r="U1294" s="275"/>
      <c r="V1294" s="276"/>
      <c r="W1294" s="275"/>
      <c r="X1294" s="276"/>
      <c r="Y1294" s="275"/>
      <c r="Z1294" s="276"/>
      <c r="AA1294" s="275"/>
      <c r="AB1294" s="276"/>
      <c r="AC1294" s="275"/>
      <c r="AD1294" s="276"/>
      <c r="AG1294">
        <f t="shared" si="189"/>
        <v>0</v>
      </c>
      <c r="AH1294">
        <f t="shared" si="190"/>
        <v>0</v>
      </c>
    </row>
    <row r="1295" spans="1:34" ht="15">
      <c r="A1295" s="65"/>
      <c r="B1295" s="14"/>
      <c r="C1295" s="17" t="s">
        <v>84</v>
      </c>
      <c r="D1295" s="272" t="str">
        <f t="shared" si="191"/>
        <v/>
      </c>
      <c r="E1295" s="273"/>
      <c r="F1295" s="273"/>
      <c r="G1295" s="273"/>
      <c r="H1295" s="274"/>
      <c r="I1295" s="275"/>
      <c r="J1295" s="229"/>
      <c r="K1295" s="229"/>
      <c r="L1295" s="276"/>
      <c r="M1295" s="275"/>
      <c r="N1295" s="276"/>
      <c r="O1295" s="275"/>
      <c r="P1295" s="276"/>
      <c r="Q1295" s="275"/>
      <c r="R1295" s="276"/>
      <c r="S1295" s="275"/>
      <c r="T1295" s="276"/>
      <c r="U1295" s="275"/>
      <c r="V1295" s="276"/>
      <c r="W1295" s="275"/>
      <c r="X1295" s="276"/>
      <c r="Y1295" s="275"/>
      <c r="Z1295" s="276"/>
      <c r="AA1295" s="275"/>
      <c r="AB1295" s="276"/>
      <c r="AC1295" s="275"/>
      <c r="AD1295" s="276"/>
      <c r="AG1295">
        <f t="shared" si="189"/>
        <v>0</v>
      </c>
      <c r="AH1295">
        <f t="shared" si="190"/>
        <v>0</v>
      </c>
    </row>
    <row r="1296" spans="1:34" ht="15">
      <c r="A1296" s="65"/>
      <c r="B1296" s="14"/>
      <c r="C1296" s="17" t="s">
        <v>85</v>
      </c>
      <c r="D1296" s="272" t="str">
        <f t="shared" si="191"/>
        <v/>
      </c>
      <c r="E1296" s="273"/>
      <c r="F1296" s="273"/>
      <c r="G1296" s="273"/>
      <c r="H1296" s="274"/>
      <c r="I1296" s="275"/>
      <c r="J1296" s="229"/>
      <c r="K1296" s="229"/>
      <c r="L1296" s="276"/>
      <c r="M1296" s="275"/>
      <c r="N1296" s="276"/>
      <c r="O1296" s="275"/>
      <c r="P1296" s="276"/>
      <c r="Q1296" s="275"/>
      <c r="R1296" s="276"/>
      <c r="S1296" s="275"/>
      <c r="T1296" s="276"/>
      <c r="U1296" s="275"/>
      <c r="V1296" s="276"/>
      <c r="W1296" s="275"/>
      <c r="X1296" s="276"/>
      <c r="Y1296" s="275"/>
      <c r="Z1296" s="276"/>
      <c r="AA1296" s="275"/>
      <c r="AB1296" s="276"/>
      <c r="AC1296" s="275"/>
      <c r="AD1296" s="276"/>
      <c r="AG1296">
        <f t="shared" si="189"/>
        <v>0</v>
      </c>
      <c r="AH1296">
        <f t="shared" si="190"/>
        <v>0</v>
      </c>
    </row>
    <row r="1297" spans="1:34" ht="15">
      <c r="A1297" s="65"/>
      <c r="B1297" s="14"/>
      <c r="C1297" s="17" t="s">
        <v>86</v>
      </c>
      <c r="D1297" s="272" t="str">
        <f t="shared" si="191"/>
        <v/>
      </c>
      <c r="E1297" s="273"/>
      <c r="F1297" s="273"/>
      <c r="G1297" s="273"/>
      <c r="H1297" s="274"/>
      <c r="I1297" s="275"/>
      <c r="J1297" s="229"/>
      <c r="K1297" s="229"/>
      <c r="L1297" s="276"/>
      <c r="M1297" s="275"/>
      <c r="N1297" s="276"/>
      <c r="O1297" s="275"/>
      <c r="P1297" s="276"/>
      <c r="Q1297" s="275"/>
      <c r="R1297" s="276"/>
      <c r="S1297" s="275"/>
      <c r="T1297" s="276"/>
      <c r="U1297" s="275"/>
      <c r="V1297" s="276"/>
      <c r="W1297" s="275"/>
      <c r="X1297" s="276"/>
      <c r="Y1297" s="275"/>
      <c r="Z1297" s="276"/>
      <c r="AA1297" s="275"/>
      <c r="AB1297" s="276"/>
      <c r="AC1297" s="275"/>
      <c r="AD1297" s="276"/>
      <c r="AG1297">
        <f t="shared" si="189"/>
        <v>0</v>
      </c>
      <c r="AH1297">
        <f t="shared" si="190"/>
        <v>0</v>
      </c>
    </row>
    <row r="1298" spans="1:34" ht="15">
      <c r="A1298" s="65"/>
      <c r="B1298" s="14"/>
      <c r="C1298" s="17" t="s">
        <v>87</v>
      </c>
      <c r="D1298" s="272" t="str">
        <f t="shared" si="191"/>
        <v/>
      </c>
      <c r="E1298" s="273"/>
      <c r="F1298" s="273"/>
      <c r="G1298" s="273"/>
      <c r="H1298" s="274"/>
      <c r="I1298" s="275"/>
      <c r="J1298" s="229"/>
      <c r="K1298" s="229"/>
      <c r="L1298" s="276"/>
      <c r="M1298" s="275"/>
      <c r="N1298" s="276"/>
      <c r="O1298" s="275"/>
      <c r="P1298" s="276"/>
      <c r="Q1298" s="275"/>
      <c r="R1298" s="276"/>
      <c r="S1298" s="275"/>
      <c r="T1298" s="276"/>
      <c r="U1298" s="275"/>
      <c r="V1298" s="276"/>
      <c r="W1298" s="275"/>
      <c r="X1298" s="276"/>
      <c r="Y1298" s="275"/>
      <c r="Z1298" s="276"/>
      <c r="AA1298" s="275"/>
      <c r="AB1298" s="276"/>
      <c r="AC1298" s="275"/>
      <c r="AD1298" s="276"/>
      <c r="AG1298">
        <f t="shared" si="189"/>
        <v>0</v>
      </c>
      <c r="AH1298">
        <f t="shared" si="190"/>
        <v>0</v>
      </c>
    </row>
    <row r="1299" spans="1:34" ht="15">
      <c r="A1299" s="65"/>
      <c r="B1299" s="14"/>
      <c r="C1299" s="17" t="s">
        <v>88</v>
      </c>
      <c r="D1299" s="272" t="str">
        <f t="shared" si="191"/>
        <v/>
      </c>
      <c r="E1299" s="273"/>
      <c r="F1299" s="273"/>
      <c r="G1299" s="273"/>
      <c r="H1299" s="274"/>
      <c r="I1299" s="275"/>
      <c r="J1299" s="229"/>
      <c r="K1299" s="229"/>
      <c r="L1299" s="276"/>
      <c r="M1299" s="275"/>
      <c r="N1299" s="276"/>
      <c r="O1299" s="275"/>
      <c r="P1299" s="276"/>
      <c r="Q1299" s="275"/>
      <c r="R1299" s="276"/>
      <c r="S1299" s="275"/>
      <c r="T1299" s="276"/>
      <c r="U1299" s="275"/>
      <c r="V1299" s="276"/>
      <c r="W1299" s="275"/>
      <c r="X1299" s="276"/>
      <c r="Y1299" s="275"/>
      <c r="Z1299" s="276"/>
      <c r="AA1299" s="275"/>
      <c r="AB1299" s="276"/>
      <c r="AC1299" s="275"/>
      <c r="AD1299" s="276"/>
      <c r="AG1299">
        <f t="shared" si="189"/>
        <v>0</v>
      </c>
      <c r="AH1299">
        <f t="shared" si="190"/>
        <v>0</v>
      </c>
    </row>
    <row r="1300" spans="1:34" ht="15">
      <c r="A1300" s="65"/>
      <c r="B1300" s="14"/>
      <c r="C1300" s="17" t="s">
        <v>89</v>
      </c>
      <c r="D1300" s="272" t="str">
        <f t="shared" si="191"/>
        <v/>
      </c>
      <c r="E1300" s="273"/>
      <c r="F1300" s="273"/>
      <c r="G1300" s="273"/>
      <c r="H1300" s="274"/>
      <c r="I1300" s="275"/>
      <c r="J1300" s="229"/>
      <c r="K1300" s="229"/>
      <c r="L1300" s="276"/>
      <c r="M1300" s="275"/>
      <c r="N1300" s="276"/>
      <c r="O1300" s="275"/>
      <c r="P1300" s="276"/>
      <c r="Q1300" s="275"/>
      <c r="R1300" s="276"/>
      <c r="S1300" s="275"/>
      <c r="T1300" s="276"/>
      <c r="U1300" s="275"/>
      <c r="V1300" s="276"/>
      <c r="W1300" s="275"/>
      <c r="X1300" s="276"/>
      <c r="Y1300" s="275"/>
      <c r="Z1300" s="276"/>
      <c r="AA1300" s="275"/>
      <c r="AB1300" s="276"/>
      <c r="AC1300" s="275"/>
      <c r="AD1300" s="276"/>
      <c r="AG1300">
        <f t="shared" si="189"/>
        <v>0</v>
      </c>
      <c r="AH1300">
        <f t="shared" si="190"/>
        <v>0</v>
      </c>
    </row>
    <row r="1301" spans="1:34" ht="15">
      <c r="A1301" s="65"/>
      <c r="B1301" s="14"/>
      <c r="C1301" s="17" t="s">
        <v>90</v>
      </c>
      <c r="D1301" s="272" t="str">
        <f t="shared" si="191"/>
        <v/>
      </c>
      <c r="E1301" s="273"/>
      <c r="F1301" s="273"/>
      <c r="G1301" s="273"/>
      <c r="H1301" s="274"/>
      <c r="I1301" s="275"/>
      <c r="J1301" s="229"/>
      <c r="K1301" s="229"/>
      <c r="L1301" s="276"/>
      <c r="M1301" s="275"/>
      <c r="N1301" s="276"/>
      <c r="O1301" s="275"/>
      <c r="P1301" s="276"/>
      <c r="Q1301" s="275"/>
      <c r="R1301" s="276"/>
      <c r="S1301" s="275"/>
      <c r="T1301" s="276"/>
      <c r="U1301" s="275"/>
      <c r="V1301" s="276"/>
      <c r="W1301" s="275"/>
      <c r="X1301" s="276"/>
      <c r="Y1301" s="275"/>
      <c r="Z1301" s="276"/>
      <c r="AA1301" s="275"/>
      <c r="AB1301" s="276"/>
      <c r="AC1301" s="275"/>
      <c r="AD1301" s="276"/>
      <c r="AG1301">
        <f t="shared" si="189"/>
        <v>0</v>
      </c>
      <c r="AH1301">
        <f t="shared" si="190"/>
        <v>0</v>
      </c>
    </row>
    <row r="1302" spans="1:34" ht="15">
      <c r="A1302" s="65"/>
      <c r="B1302" s="14"/>
      <c r="C1302" s="17" t="s">
        <v>91</v>
      </c>
      <c r="D1302" s="272" t="str">
        <f t="shared" si="191"/>
        <v/>
      </c>
      <c r="E1302" s="273"/>
      <c r="F1302" s="273"/>
      <c r="G1302" s="273"/>
      <c r="H1302" s="274"/>
      <c r="I1302" s="275"/>
      <c r="J1302" s="229"/>
      <c r="K1302" s="229"/>
      <c r="L1302" s="276"/>
      <c r="M1302" s="275"/>
      <c r="N1302" s="276"/>
      <c r="O1302" s="275"/>
      <c r="P1302" s="276"/>
      <c r="Q1302" s="275"/>
      <c r="R1302" s="276"/>
      <c r="S1302" s="275"/>
      <c r="T1302" s="276"/>
      <c r="U1302" s="275"/>
      <c r="V1302" s="276"/>
      <c r="W1302" s="275"/>
      <c r="X1302" s="276"/>
      <c r="Y1302" s="275"/>
      <c r="Z1302" s="276"/>
      <c r="AA1302" s="275"/>
      <c r="AB1302" s="276"/>
      <c r="AC1302" s="275"/>
      <c r="AD1302" s="276"/>
      <c r="AG1302">
        <f t="shared" si="189"/>
        <v>0</v>
      </c>
      <c r="AH1302">
        <f t="shared" si="190"/>
        <v>0</v>
      </c>
    </row>
    <row r="1303" spans="1:34" ht="15">
      <c r="A1303" s="65"/>
      <c r="B1303" s="14"/>
      <c r="C1303" s="17" t="s">
        <v>92</v>
      </c>
      <c r="D1303" s="272" t="str">
        <f t="shared" si="191"/>
        <v/>
      </c>
      <c r="E1303" s="273"/>
      <c r="F1303" s="273"/>
      <c r="G1303" s="273"/>
      <c r="H1303" s="274"/>
      <c r="I1303" s="275"/>
      <c r="J1303" s="229"/>
      <c r="K1303" s="229"/>
      <c r="L1303" s="276"/>
      <c r="M1303" s="275"/>
      <c r="N1303" s="276"/>
      <c r="O1303" s="275"/>
      <c r="P1303" s="276"/>
      <c r="Q1303" s="275"/>
      <c r="R1303" s="276"/>
      <c r="S1303" s="275"/>
      <c r="T1303" s="276"/>
      <c r="U1303" s="275"/>
      <c r="V1303" s="276"/>
      <c r="W1303" s="275"/>
      <c r="X1303" s="276"/>
      <c r="Y1303" s="275"/>
      <c r="Z1303" s="276"/>
      <c r="AA1303" s="275"/>
      <c r="AB1303" s="276"/>
      <c r="AC1303" s="275"/>
      <c r="AD1303" s="276"/>
      <c r="AG1303">
        <f t="shared" si="189"/>
        <v>0</v>
      </c>
      <c r="AH1303">
        <f t="shared" si="190"/>
        <v>0</v>
      </c>
    </row>
    <row r="1304" spans="1:34" ht="15">
      <c r="A1304" s="65"/>
      <c r="B1304" s="14"/>
      <c r="C1304" s="17" t="s">
        <v>93</v>
      </c>
      <c r="D1304" s="272" t="str">
        <f t="shared" si="191"/>
        <v/>
      </c>
      <c r="E1304" s="273"/>
      <c r="F1304" s="273"/>
      <c r="G1304" s="273"/>
      <c r="H1304" s="274"/>
      <c r="I1304" s="275"/>
      <c r="J1304" s="229"/>
      <c r="K1304" s="229"/>
      <c r="L1304" s="276"/>
      <c r="M1304" s="275"/>
      <c r="N1304" s="276"/>
      <c r="O1304" s="275"/>
      <c r="P1304" s="276"/>
      <c r="Q1304" s="275"/>
      <c r="R1304" s="276"/>
      <c r="S1304" s="275"/>
      <c r="T1304" s="276"/>
      <c r="U1304" s="275"/>
      <c r="V1304" s="276"/>
      <c r="W1304" s="275"/>
      <c r="X1304" s="276"/>
      <c r="Y1304" s="275"/>
      <c r="Z1304" s="276"/>
      <c r="AA1304" s="275"/>
      <c r="AB1304" s="276"/>
      <c r="AC1304" s="275"/>
      <c r="AD1304" s="276"/>
      <c r="AG1304">
        <f t="shared" si="189"/>
        <v>0</v>
      </c>
      <c r="AH1304">
        <f t="shared" si="190"/>
        <v>0</v>
      </c>
    </row>
    <row r="1305" spans="1:34" ht="15">
      <c r="A1305" s="65"/>
      <c r="B1305" s="14"/>
      <c r="C1305" s="17" t="s">
        <v>94</v>
      </c>
      <c r="D1305" s="272" t="str">
        <f t="shared" si="191"/>
        <v/>
      </c>
      <c r="E1305" s="273"/>
      <c r="F1305" s="273"/>
      <c r="G1305" s="273"/>
      <c r="H1305" s="274"/>
      <c r="I1305" s="275"/>
      <c r="J1305" s="229"/>
      <c r="K1305" s="229"/>
      <c r="L1305" s="276"/>
      <c r="M1305" s="275"/>
      <c r="N1305" s="276"/>
      <c r="O1305" s="275"/>
      <c r="P1305" s="276"/>
      <c r="Q1305" s="275"/>
      <c r="R1305" s="276"/>
      <c r="S1305" s="275"/>
      <c r="T1305" s="276"/>
      <c r="U1305" s="275"/>
      <c r="V1305" s="276"/>
      <c r="W1305" s="275"/>
      <c r="X1305" s="276"/>
      <c r="Y1305" s="275"/>
      <c r="Z1305" s="276"/>
      <c r="AA1305" s="275"/>
      <c r="AB1305" s="276"/>
      <c r="AC1305" s="275"/>
      <c r="AD1305" s="276"/>
      <c r="AG1305">
        <f t="shared" si="189"/>
        <v>0</v>
      </c>
      <c r="AH1305">
        <f t="shared" si="190"/>
        <v>0</v>
      </c>
    </row>
    <row r="1306" spans="1:34" ht="15">
      <c r="A1306" s="65"/>
      <c r="B1306" s="14"/>
      <c r="C1306" s="17" t="s">
        <v>95</v>
      </c>
      <c r="D1306" s="272" t="str">
        <f t="shared" si="191"/>
        <v/>
      </c>
      <c r="E1306" s="273"/>
      <c r="F1306" s="273"/>
      <c r="G1306" s="273"/>
      <c r="H1306" s="274"/>
      <c r="I1306" s="275"/>
      <c r="J1306" s="229"/>
      <c r="K1306" s="229"/>
      <c r="L1306" s="276"/>
      <c r="M1306" s="275"/>
      <c r="N1306" s="276"/>
      <c r="O1306" s="275"/>
      <c r="P1306" s="276"/>
      <c r="Q1306" s="275"/>
      <c r="R1306" s="276"/>
      <c r="S1306" s="275"/>
      <c r="T1306" s="276"/>
      <c r="U1306" s="275"/>
      <c r="V1306" s="276"/>
      <c r="W1306" s="275"/>
      <c r="X1306" s="276"/>
      <c r="Y1306" s="275"/>
      <c r="Z1306" s="276"/>
      <c r="AA1306" s="275"/>
      <c r="AB1306" s="276"/>
      <c r="AC1306" s="275"/>
      <c r="AD1306" s="276"/>
      <c r="AG1306">
        <f t="shared" si="189"/>
        <v>0</v>
      </c>
      <c r="AH1306">
        <f t="shared" si="190"/>
        <v>0</v>
      </c>
    </row>
    <row r="1307" spans="1:34" ht="15">
      <c r="A1307" s="65"/>
      <c r="B1307" s="14"/>
      <c r="C1307" s="17" t="s">
        <v>96</v>
      </c>
      <c r="D1307" s="272" t="str">
        <f t="shared" si="191"/>
        <v/>
      </c>
      <c r="E1307" s="273"/>
      <c r="F1307" s="273"/>
      <c r="G1307" s="273"/>
      <c r="H1307" s="274"/>
      <c r="I1307" s="275"/>
      <c r="J1307" s="229"/>
      <c r="K1307" s="229"/>
      <c r="L1307" s="276"/>
      <c r="M1307" s="275"/>
      <c r="N1307" s="276"/>
      <c r="O1307" s="275"/>
      <c r="P1307" s="276"/>
      <c r="Q1307" s="275"/>
      <c r="R1307" s="276"/>
      <c r="S1307" s="275"/>
      <c r="T1307" s="276"/>
      <c r="U1307" s="275"/>
      <c r="V1307" s="276"/>
      <c r="W1307" s="275"/>
      <c r="X1307" s="276"/>
      <c r="Y1307" s="275"/>
      <c r="Z1307" s="276"/>
      <c r="AA1307" s="275"/>
      <c r="AB1307" s="276"/>
      <c r="AC1307" s="275"/>
      <c r="AD1307" s="276"/>
      <c r="AG1307">
        <f t="shared" si="189"/>
        <v>0</v>
      </c>
      <c r="AH1307">
        <f t="shared" si="190"/>
        <v>0</v>
      </c>
    </row>
    <row r="1308" spans="1:34" ht="15">
      <c r="A1308" s="65"/>
      <c r="B1308" s="14"/>
      <c r="C1308" s="17" t="s">
        <v>97</v>
      </c>
      <c r="D1308" s="272" t="str">
        <f t="shared" si="191"/>
        <v/>
      </c>
      <c r="E1308" s="273"/>
      <c r="F1308" s="273"/>
      <c r="G1308" s="273"/>
      <c r="H1308" s="274"/>
      <c r="I1308" s="275"/>
      <c r="J1308" s="229"/>
      <c r="K1308" s="229"/>
      <c r="L1308" s="276"/>
      <c r="M1308" s="275"/>
      <c r="N1308" s="276"/>
      <c r="O1308" s="275"/>
      <c r="P1308" s="276"/>
      <c r="Q1308" s="275"/>
      <c r="R1308" s="276"/>
      <c r="S1308" s="275"/>
      <c r="T1308" s="276"/>
      <c r="U1308" s="275"/>
      <c r="V1308" s="276"/>
      <c r="W1308" s="275"/>
      <c r="X1308" s="276"/>
      <c r="Y1308" s="275"/>
      <c r="Z1308" s="276"/>
      <c r="AA1308" s="275"/>
      <c r="AB1308" s="276"/>
      <c r="AC1308" s="275"/>
      <c r="AD1308" s="276"/>
      <c r="AG1308">
        <f t="shared" si="189"/>
        <v>0</v>
      </c>
      <c r="AH1308">
        <f t="shared" si="190"/>
        <v>0</v>
      </c>
    </row>
    <row r="1309" spans="1:34" ht="15">
      <c r="A1309" s="65"/>
      <c r="B1309" s="14"/>
      <c r="C1309" s="17" t="s">
        <v>98</v>
      </c>
      <c r="D1309" s="272" t="str">
        <f t="shared" si="191"/>
        <v/>
      </c>
      <c r="E1309" s="273"/>
      <c r="F1309" s="273"/>
      <c r="G1309" s="273"/>
      <c r="H1309" s="274"/>
      <c r="I1309" s="275"/>
      <c r="J1309" s="229"/>
      <c r="K1309" s="229"/>
      <c r="L1309" s="276"/>
      <c r="M1309" s="275"/>
      <c r="N1309" s="276"/>
      <c r="O1309" s="275"/>
      <c r="P1309" s="276"/>
      <c r="Q1309" s="275"/>
      <c r="R1309" s="276"/>
      <c r="S1309" s="275"/>
      <c r="T1309" s="276"/>
      <c r="U1309" s="275"/>
      <c r="V1309" s="276"/>
      <c r="W1309" s="275"/>
      <c r="X1309" s="276"/>
      <c r="Y1309" s="275"/>
      <c r="Z1309" s="276"/>
      <c r="AA1309" s="275"/>
      <c r="AB1309" s="276"/>
      <c r="AC1309" s="275"/>
      <c r="AD1309" s="276"/>
      <c r="AG1309">
        <f t="shared" si="189"/>
        <v>0</v>
      </c>
      <c r="AH1309">
        <f t="shared" si="190"/>
        <v>0</v>
      </c>
    </row>
    <row r="1310" spans="1:34" ht="15">
      <c r="A1310" s="65"/>
      <c r="B1310" s="14"/>
      <c r="C1310" s="17" t="s">
        <v>99</v>
      </c>
      <c r="D1310" s="272" t="str">
        <f t="shared" si="191"/>
        <v/>
      </c>
      <c r="E1310" s="273"/>
      <c r="F1310" s="273"/>
      <c r="G1310" s="273"/>
      <c r="H1310" s="274"/>
      <c r="I1310" s="275"/>
      <c r="J1310" s="229"/>
      <c r="K1310" s="229"/>
      <c r="L1310" s="276"/>
      <c r="M1310" s="275"/>
      <c r="N1310" s="276"/>
      <c r="O1310" s="275"/>
      <c r="P1310" s="276"/>
      <c r="Q1310" s="275"/>
      <c r="R1310" s="276"/>
      <c r="S1310" s="275"/>
      <c r="T1310" s="276"/>
      <c r="U1310" s="275"/>
      <c r="V1310" s="276"/>
      <c r="W1310" s="275"/>
      <c r="X1310" s="276"/>
      <c r="Y1310" s="275"/>
      <c r="Z1310" s="276"/>
      <c r="AA1310" s="275"/>
      <c r="AB1310" s="276"/>
      <c r="AC1310" s="275"/>
      <c r="AD1310" s="276"/>
      <c r="AG1310">
        <f t="shared" si="189"/>
        <v>0</v>
      </c>
      <c r="AH1310">
        <f t="shared" si="190"/>
        <v>0</v>
      </c>
    </row>
    <row r="1311" spans="1:34" ht="15">
      <c r="A1311" s="65"/>
      <c r="B1311" s="14"/>
      <c r="C1311" s="17" t="s">
        <v>100</v>
      </c>
      <c r="D1311" s="272" t="str">
        <f t="shared" si="191"/>
        <v/>
      </c>
      <c r="E1311" s="273"/>
      <c r="F1311" s="273"/>
      <c r="G1311" s="273"/>
      <c r="H1311" s="274"/>
      <c r="I1311" s="275"/>
      <c r="J1311" s="229"/>
      <c r="K1311" s="229"/>
      <c r="L1311" s="276"/>
      <c r="M1311" s="275"/>
      <c r="N1311" s="276"/>
      <c r="O1311" s="275"/>
      <c r="P1311" s="276"/>
      <c r="Q1311" s="275"/>
      <c r="R1311" s="276"/>
      <c r="S1311" s="275"/>
      <c r="T1311" s="276"/>
      <c r="U1311" s="275"/>
      <c r="V1311" s="276"/>
      <c r="W1311" s="275"/>
      <c r="X1311" s="276"/>
      <c r="Y1311" s="275"/>
      <c r="Z1311" s="276"/>
      <c r="AA1311" s="275"/>
      <c r="AB1311" s="276"/>
      <c r="AC1311" s="275"/>
      <c r="AD1311" s="276"/>
      <c r="AG1311">
        <f t="shared" si="189"/>
        <v>0</v>
      </c>
      <c r="AH1311">
        <f t="shared" si="190"/>
        <v>0</v>
      </c>
    </row>
    <row r="1312" spans="1:34" ht="15">
      <c r="A1312" s="65"/>
      <c r="B1312" s="14"/>
      <c r="C1312" s="17" t="s">
        <v>101</v>
      </c>
      <c r="D1312" s="272" t="str">
        <f t="shared" si="191"/>
        <v/>
      </c>
      <c r="E1312" s="273"/>
      <c r="F1312" s="273"/>
      <c r="G1312" s="273"/>
      <c r="H1312" s="274"/>
      <c r="I1312" s="275"/>
      <c r="J1312" s="229"/>
      <c r="K1312" s="229"/>
      <c r="L1312" s="276"/>
      <c r="M1312" s="275"/>
      <c r="N1312" s="276"/>
      <c r="O1312" s="275"/>
      <c r="P1312" s="276"/>
      <c r="Q1312" s="275"/>
      <c r="R1312" s="276"/>
      <c r="S1312" s="275"/>
      <c r="T1312" s="276"/>
      <c r="U1312" s="275"/>
      <c r="V1312" s="276"/>
      <c r="W1312" s="275"/>
      <c r="X1312" s="276"/>
      <c r="Y1312" s="275"/>
      <c r="Z1312" s="276"/>
      <c r="AA1312" s="275"/>
      <c r="AB1312" s="276"/>
      <c r="AC1312" s="275"/>
      <c r="AD1312" s="276"/>
      <c r="AG1312">
        <f t="shared" si="189"/>
        <v>0</v>
      </c>
      <c r="AH1312">
        <f t="shared" si="190"/>
        <v>0</v>
      </c>
    </row>
    <row r="1313" spans="1:34" ht="15">
      <c r="A1313" s="65"/>
      <c r="B1313" s="14"/>
      <c r="C1313" s="17" t="s">
        <v>102</v>
      </c>
      <c r="D1313" s="272" t="str">
        <f t="shared" si="191"/>
        <v/>
      </c>
      <c r="E1313" s="273"/>
      <c r="F1313" s="273"/>
      <c r="G1313" s="273"/>
      <c r="H1313" s="274"/>
      <c r="I1313" s="275"/>
      <c r="J1313" s="229"/>
      <c r="K1313" s="229"/>
      <c r="L1313" s="276"/>
      <c r="M1313" s="275"/>
      <c r="N1313" s="276"/>
      <c r="O1313" s="275"/>
      <c r="P1313" s="276"/>
      <c r="Q1313" s="275"/>
      <c r="R1313" s="276"/>
      <c r="S1313" s="275"/>
      <c r="T1313" s="276"/>
      <c r="U1313" s="275"/>
      <c r="V1313" s="276"/>
      <c r="W1313" s="275"/>
      <c r="X1313" s="276"/>
      <c r="Y1313" s="275"/>
      <c r="Z1313" s="276"/>
      <c r="AA1313" s="275"/>
      <c r="AB1313" s="276"/>
      <c r="AC1313" s="275"/>
      <c r="AD1313" s="276"/>
      <c r="AG1313">
        <f t="shared" si="189"/>
        <v>0</v>
      </c>
      <c r="AH1313">
        <f t="shared" si="190"/>
        <v>0</v>
      </c>
    </row>
    <row r="1314" spans="1:34" ht="15">
      <c r="A1314" s="65"/>
      <c r="B1314" s="14"/>
      <c r="C1314" s="17" t="s">
        <v>103</v>
      </c>
      <c r="D1314" s="272" t="str">
        <f t="shared" si="191"/>
        <v/>
      </c>
      <c r="E1314" s="273"/>
      <c r="F1314" s="273"/>
      <c r="G1314" s="273"/>
      <c r="H1314" s="274"/>
      <c r="I1314" s="275"/>
      <c r="J1314" s="229"/>
      <c r="K1314" s="229"/>
      <c r="L1314" s="276"/>
      <c r="M1314" s="275"/>
      <c r="N1314" s="276"/>
      <c r="O1314" s="275"/>
      <c r="P1314" s="276"/>
      <c r="Q1314" s="275"/>
      <c r="R1314" s="276"/>
      <c r="S1314" s="275"/>
      <c r="T1314" s="276"/>
      <c r="U1314" s="275"/>
      <c r="V1314" s="276"/>
      <c r="W1314" s="275"/>
      <c r="X1314" s="276"/>
      <c r="Y1314" s="275"/>
      <c r="Z1314" s="276"/>
      <c r="AA1314" s="275"/>
      <c r="AB1314" s="276"/>
      <c r="AC1314" s="275"/>
      <c r="AD1314" s="276"/>
      <c r="AG1314">
        <f t="shared" si="189"/>
        <v>0</v>
      </c>
      <c r="AH1314">
        <f t="shared" si="190"/>
        <v>0</v>
      </c>
    </row>
    <row r="1315" spans="1:34" ht="15">
      <c r="A1315" s="65"/>
      <c r="B1315" s="14"/>
      <c r="C1315" s="18" t="s">
        <v>104</v>
      </c>
      <c r="D1315" s="272" t="str">
        <f t="shared" si="191"/>
        <v/>
      </c>
      <c r="E1315" s="273"/>
      <c r="F1315" s="273"/>
      <c r="G1315" s="273"/>
      <c r="H1315" s="274"/>
      <c r="I1315" s="275"/>
      <c r="J1315" s="229"/>
      <c r="K1315" s="229"/>
      <c r="L1315" s="276"/>
      <c r="M1315" s="275"/>
      <c r="N1315" s="276"/>
      <c r="O1315" s="275"/>
      <c r="P1315" s="276"/>
      <c r="Q1315" s="275"/>
      <c r="R1315" s="276"/>
      <c r="S1315" s="275"/>
      <c r="T1315" s="276"/>
      <c r="U1315" s="275"/>
      <c r="V1315" s="276"/>
      <c r="W1315" s="275"/>
      <c r="X1315" s="276"/>
      <c r="Y1315" s="275"/>
      <c r="Z1315" s="276"/>
      <c r="AA1315" s="275"/>
      <c r="AB1315" s="276"/>
      <c r="AC1315" s="275"/>
      <c r="AD1315" s="276"/>
      <c r="AG1315">
        <f t="shared" si="189"/>
        <v>0</v>
      </c>
      <c r="AH1315">
        <f t="shared" si="190"/>
        <v>0</v>
      </c>
    </row>
    <row r="1316" spans="1:34" ht="15">
      <c r="A1316" s="65"/>
      <c r="B1316" s="14"/>
      <c r="C1316" s="18" t="s">
        <v>105</v>
      </c>
      <c r="D1316" s="272" t="str">
        <f t="shared" si="191"/>
        <v/>
      </c>
      <c r="E1316" s="273"/>
      <c r="F1316" s="273"/>
      <c r="G1316" s="273"/>
      <c r="H1316" s="274"/>
      <c r="I1316" s="275"/>
      <c r="J1316" s="229"/>
      <c r="K1316" s="229"/>
      <c r="L1316" s="276"/>
      <c r="M1316" s="275"/>
      <c r="N1316" s="276"/>
      <c r="O1316" s="275"/>
      <c r="P1316" s="276"/>
      <c r="Q1316" s="275"/>
      <c r="R1316" s="276"/>
      <c r="S1316" s="275"/>
      <c r="T1316" s="276"/>
      <c r="U1316" s="275"/>
      <c r="V1316" s="276"/>
      <c r="W1316" s="275"/>
      <c r="X1316" s="276"/>
      <c r="Y1316" s="275"/>
      <c r="Z1316" s="276"/>
      <c r="AA1316" s="275"/>
      <c r="AB1316" s="276"/>
      <c r="AC1316" s="275"/>
      <c r="AD1316" s="276"/>
      <c r="AG1316">
        <f t="shared" si="189"/>
        <v>0</v>
      </c>
      <c r="AH1316">
        <f t="shared" si="190"/>
        <v>0</v>
      </c>
    </row>
    <row r="1317" spans="1:34" ht="15">
      <c r="A1317" s="65"/>
      <c r="B1317" s="14"/>
      <c r="C1317" s="18" t="s">
        <v>106</v>
      </c>
      <c r="D1317" s="272" t="str">
        <f t="shared" si="191"/>
        <v/>
      </c>
      <c r="E1317" s="273"/>
      <c r="F1317" s="273"/>
      <c r="G1317" s="273"/>
      <c r="H1317" s="274"/>
      <c r="I1317" s="275"/>
      <c r="J1317" s="229"/>
      <c r="K1317" s="229"/>
      <c r="L1317" s="276"/>
      <c r="M1317" s="275"/>
      <c r="N1317" s="276"/>
      <c r="O1317" s="275"/>
      <c r="P1317" s="276"/>
      <c r="Q1317" s="275"/>
      <c r="R1317" s="276"/>
      <c r="S1317" s="275"/>
      <c r="T1317" s="276"/>
      <c r="U1317" s="275"/>
      <c r="V1317" s="276"/>
      <c r="W1317" s="275"/>
      <c r="X1317" s="276"/>
      <c r="Y1317" s="275"/>
      <c r="Z1317" s="276"/>
      <c r="AA1317" s="275"/>
      <c r="AB1317" s="276"/>
      <c r="AC1317" s="275"/>
      <c r="AD1317" s="276"/>
      <c r="AG1317">
        <f t="shared" si="189"/>
        <v>0</v>
      </c>
      <c r="AH1317">
        <f t="shared" si="190"/>
        <v>0</v>
      </c>
    </row>
    <row r="1318" spans="1:34" ht="15">
      <c r="A1318" s="65"/>
      <c r="B1318" s="14"/>
      <c r="C1318" s="18" t="s">
        <v>107</v>
      </c>
      <c r="D1318" s="272" t="str">
        <f t="shared" si="191"/>
        <v/>
      </c>
      <c r="E1318" s="273"/>
      <c r="F1318" s="273"/>
      <c r="G1318" s="273"/>
      <c r="H1318" s="274"/>
      <c r="I1318" s="275"/>
      <c r="J1318" s="229"/>
      <c r="K1318" s="229"/>
      <c r="L1318" s="276"/>
      <c r="M1318" s="275"/>
      <c r="N1318" s="276"/>
      <c r="O1318" s="275"/>
      <c r="P1318" s="276"/>
      <c r="Q1318" s="275"/>
      <c r="R1318" s="276"/>
      <c r="S1318" s="275"/>
      <c r="T1318" s="276"/>
      <c r="U1318" s="275"/>
      <c r="V1318" s="276"/>
      <c r="W1318" s="275"/>
      <c r="X1318" s="276"/>
      <c r="Y1318" s="275"/>
      <c r="Z1318" s="276"/>
      <c r="AA1318" s="275"/>
      <c r="AB1318" s="276"/>
      <c r="AC1318" s="275"/>
      <c r="AD1318" s="276"/>
      <c r="AG1318">
        <f t="shared" si="189"/>
        <v>0</v>
      </c>
      <c r="AH1318">
        <f t="shared" si="190"/>
        <v>0</v>
      </c>
    </row>
    <row r="1319" spans="1:34" ht="15">
      <c r="A1319" s="65"/>
      <c r="B1319" s="14"/>
      <c r="C1319" s="18" t="s">
        <v>108</v>
      </c>
      <c r="D1319" s="272" t="str">
        <f t="shared" si="191"/>
        <v/>
      </c>
      <c r="E1319" s="273"/>
      <c r="F1319" s="273"/>
      <c r="G1319" s="273"/>
      <c r="H1319" s="274"/>
      <c r="I1319" s="275"/>
      <c r="J1319" s="229"/>
      <c r="K1319" s="229"/>
      <c r="L1319" s="276"/>
      <c r="M1319" s="275"/>
      <c r="N1319" s="276"/>
      <c r="O1319" s="275"/>
      <c r="P1319" s="276"/>
      <c r="Q1319" s="275"/>
      <c r="R1319" s="276"/>
      <c r="S1319" s="275"/>
      <c r="T1319" s="276"/>
      <c r="U1319" s="275"/>
      <c r="V1319" s="276"/>
      <c r="W1319" s="275"/>
      <c r="X1319" s="276"/>
      <c r="Y1319" s="275"/>
      <c r="Z1319" s="276"/>
      <c r="AA1319" s="275"/>
      <c r="AB1319" s="276"/>
      <c r="AC1319" s="275"/>
      <c r="AD1319" s="276"/>
      <c r="AG1319">
        <f t="shared" si="189"/>
        <v>0</v>
      </c>
      <c r="AH1319">
        <f t="shared" si="190"/>
        <v>0</v>
      </c>
    </row>
    <row r="1320" spans="1:34" ht="15">
      <c r="A1320" s="65"/>
      <c r="B1320" s="14"/>
      <c r="C1320" s="18" t="s">
        <v>109</v>
      </c>
      <c r="D1320" s="272" t="str">
        <f t="shared" si="191"/>
        <v/>
      </c>
      <c r="E1320" s="273"/>
      <c r="F1320" s="273"/>
      <c r="G1320" s="273"/>
      <c r="H1320" s="274"/>
      <c r="I1320" s="275"/>
      <c r="J1320" s="229"/>
      <c r="K1320" s="229"/>
      <c r="L1320" s="276"/>
      <c r="M1320" s="275"/>
      <c r="N1320" s="276"/>
      <c r="O1320" s="275"/>
      <c r="P1320" s="276"/>
      <c r="Q1320" s="275"/>
      <c r="R1320" s="276"/>
      <c r="S1320" s="275"/>
      <c r="T1320" s="276"/>
      <c r="U1320" s="275"/>
      <c r="V1320" s="276"/>
      <c r="W1320" s="275"/>
      <c r="X1320" s="276"/>
      <c r="Y1320" s="275"/>
      <c r="Z1320" s="276"/>
      <c r="AA1320" s="275"/>
      <c r="AB1320" s="276"/>
      <c r="AC1320" s="275"/>
      <c r="AD1320" s="276"/>
      <c r="AG1320">
        <f t="shared" si="189"/>
        <v>0</v>
      </c>
      <c r="AH1320">
        <f t="shared" si="190"/>
        <v>0</v>
      </c>
    </row>
    <row r="1321" spans="1:34" ht="15">
      <c r="A1321" s="65"/>
      <c r="B1321" s="14"/>
      <c r="C1321" s="18" t="s">
        <v>110</v>
      </c>
      <c r="D1321" s="272" t="str">
        <f t="shared" si="191"/>
        <v/>
      </c>
      <c r="E1321" s="273"/>
      <c r="F1321" s="273"/>
      <c r="G1321" s="273"/>
      <c r="H1321" s="274"/>
      <c r="I1321" s="275"/>
      <c r="J1321" s="229"/>
      <c r="K1321" s="229"/>
      <c r="L1321" s="276"/>
      <c r="M1321" s="275"/>
      <c r="N1321" s="276"/>
      <c r="O1321" s="275"/>
      <c r="P1321" s="276"/>
      <c r="Q1321" s="275"/>
      <c r="R1321" s="276"/>
      <c r="S1321" s="275"/>
      <c r="T1321" s="276"/>
      <c r="U1321" s="275"/>
      <c r="V1321" s="276"/>
      <c r="W1321" s="275"/>
      <c r="X1321" s="276"/>
      <c r="Y1321" s="275"/>
      <c r="Z1321" s="276"/>
      <c r="AA1321" s="275"/>
      <c r="AB1321" s="276"/>
      <c r="AC1321" s="275"/>
      <c r="AD1321" s="276"/>
      <c r="AG1321">
        <f t="shared" si="189"/>
        <v>0</v>
      </c>
      <c r="AH1321">
        <f t="shared" si="190"/>
        <v>0</v>
      </c>
    </row>
    <row r="1322" spans="1:34" ht="15">
      <c r="A1322" s="65"/>
      <c r="B1322" s="14"/>
      <c r="C1322" s="18" t="s">
        <v>111</v>
      </c>
      <c r="D1322" s="272" t="str">
        <f t="shared" si="191"/>
        <v/>
      </c>
      <c r="E1322" s="273"/>
      <c r="F1322" s="273"/>
      <c r="G1322" s="273"/>
      <c r="H1322" s="274"/>
      <c r="I1322" s="275"/>
      <c r="J1322" s="229"/>
      <c r="K1322" s="229"/>
      <c r="L1322" s="276"/>
      <c r="M1322" s="275"/>
      <c r="N1322" s="276"/>
      <c r="O1322" s="275"/>
      <c r="P1322" s="276"/>
      <c r="Q1322" s="275"/>
      <c r="R1322" s="276"/>
      <c r="S1322" s="275"/>
      <c r="T1322" s="276"/>
      <c r="U1322" s="275"/>
      <c r="V1322" s="276"/>
      <c r="W1322" s="275"/>
      <c r="X1322" s="276"/>
      <c r="Y1322" s="275"/>
      <c r="Z1322" s="276"/>
      <c r="AA1322" s="275"/>
      <c r="AB1322" s="276"/>
      <c r="AC1322" s="275"/>
      <c r="AD1322" s="276"/>
      <c r="AG1322">
        <f t="shared" si="189"/>
        <v>0</v>
      </c>
      <c r="AH1322">
        <f t="shared" si="190"/>
        <v>0</v>
      </c>
    </row>
    <row r="1323" spans="1:34" ht="15">
      <c r="A1323" s="65"/>
      <c r="B1323" s="14"/>
      <c r="C1323" s="18" t="s">
        <v>112</v>
      </c>
      <c r="D1323" s="272" t="str">
        <f t="shared" si="191"/>
        <v/>
      </c>
      <c r="E1323" s="273"/>
      <c r="F1323" s="273"/>
      <c r="G1323" s="273"/>
      <c r="H1323" s="274"/>
      <c r="I1323" s="275"/>
      <c r="J1323" s="229"/>
      <c r="K1323" s="229"/>
      <c r="L1323" s="276"/>
      <c r="M1323" s="275"/>
      <c r="N1323" s="276"/>
      <c r="O1323" s="275"/>
      <c r="P1323" s="276"/>
      <c r="Q1323" s="275"/>
      <c r="R1323" s="276"/>
      <c r="S1323" s="275"/>
      <c r="T1323" s="276"/>
      <c r="U1323" s="275"/>
      <c r="V1323" s="276"/>
      <c r="W1323" s="275"/>
      <c r="X1323" s="276"/>
      <c r="Y1323" s="275"/>
      <c r="Z1323" s="276"/>
      <c r="AA1323" s="275"/>
      <c r="AB1323" s="276"/>
      <c r="AC1323" s="275"/>
      <c r="AD1323" s="276"/>
      <c r="AG1323">
        <f t="shared" si="189"/>
        <v>0</v>
      </c>
      <c r="AH1323">
        <f t="shared" si="190"/>
        <v>0</v>
      </c>
    </row>
    <row r="1324" spans="1:34" ht="15">
      <c r="A1324" s="65"/>
      <c r="B1324" s="14"/>
      <c r="C1324" s="18" t="s">
        <v>113</v>
      </c>
      <c r="D1324" s="272" t="str">
        <f t="shared" si="191"/>
        <v/>
      </c>
      <c r="E1324" s="273"/>
      <c r="F1324" s="273"/>
      <c r="G1324" s="273"/>
      <c r="H1324" s="274"/>
      <c r="I1324" s="275"/>
      <c r="J1324" s="229"/>
      <c r="K1324" s="229"/>
      <c r="L1324" s="276"/>
      <c r="M1324" s="275"/>
      <c r="N1324" s="276"/>
      <c r="O1324" s="275"/>
      <c r="P1324" s="276"/>
      <c r="Q1324" s="275"/>
      <c r="R1324" s="276"/>
      <c r="S1324" s="275"/>
      <c r="T1324" s="276"/>
      <c r="U1324" s="275"/>
      <c r="V1324" s="276"/>
      <c r="W1324" s="275"/>
      <c r="X1324" s="276"/>
      <c r="Y1324" s="275"/>
      <c r="Z1324" s="276"/>
      <c r="AA1324" s="275"/>
      <c r="AB1324" s="276"/>
      <c r="AC1324" s="275"/>
      <c r="AD1324" s="276"/>
      <c r="AG1324">
        <f t="shared" si="189"/>
        <v>0</v>
      </c>
      <c r="AH1324">
        <f t="shared" si="190"/>
        <v>0</v>
      </c>
    </row>
    <row r="1325" spans="1:34" ht="15">
      <c r="A1325" s="65"/>
      <c r="B1325" s="14"/>
      <c r="C1325" s="18" t="s">
        <v>114</v>
      </c>
      <c r="D1325" s="272" t="str">
        <f t="shared" si="191"/>
        <v/>
      </c>
      <c r="E1325" s="273"/>
      <c r="F1325" s="273"/>
      <c r="G1325" s="273"/>
      <c r="H1325" s="274"/>
      <c r="I1325" s="275"/>
      <c r="J1325" s="229"/>
      <c r="K1325" s="229"/>
      <c r="L1325" s="276"/>
      <c r="M1325" s="275"/>
      <c r="N1325" s="276"/>
      <c r="O1325" s="275"/>
      <c r="P1325" s="276"/>
      <c r="Q1325" s="275"/>
      <c r="R1325" s="276"/>
      <c r="S1325" s="275"/>
      <c r="T1325" s="276"/>
      <c r="U1325" s="275"/>
      <c r="V1325" s="276"/>
      <c r="W1325" s="275"/>
      <c r="X1325" s="276"/>
      <c r="Y1325" s="275"/>
      <c r="Z1325" s="276"/>
      <c r="AA1325" s="275"/>
      <c r="AB1325" s="276"/>
      <c r="AC1325" s="275"/>
      <c r="AD1325" s="276"/>
      <c r="AG1325">
        <f t="shared" si="189"/>
        <v>0</v>
      </c>
      <c r="AH1325">
        <f t="shared" si="190"/>
        <v>0</v>
      </c>
    </row>
    <row r="1326" spans="1:34" ht="15">
      <c r="A1326" s="65"/>
      <c r="B1326" s="14"/>
      <c r="C1326" s="18" t="s">
        <v>115</v>
      </c>
      <c r="D1326" s="272" t="str">
        <f t="shared" ref="D1326:D1357" si="192">IF($D96="","",$D96)</f>
        <v/>
      </c>
      <c r="E1326" s="273"/>
      <c r="F1326" s="273"/>
      <c r="G1326" s="273"/>
      <c r="H1326" s="274"/>
      <c r="I1326" s="275"/>
      <c r="J1326" s="229"/>
      <c r="K1326" s="229"/>
      <c r="L1326" s="276"/>
      <c r="M1326" s="275"/>
      <c r="N1326" s="276"/>
      <c r="O1326" s="275"/>
      <c r="P1326" s="276"/>
      <c r="Q1326" s="275"/>
      <c r="R1326" s="276"/>
      <c r="S1326" s="275"/>
      <c r="T1326" s="276"/>
      <c r="U1326" s="275"/>
      <c r="V1326" s="276"/>
      <c r="W1326" s="275"/>
      <c r="X1326" s="276"/>
      <c r="Y1326" s="275"/>
      <c r="Z1326" s="276"/>
      <c r="AA1326" s="275"/>
      <c r="AB1326" s="276"/>
      <c r="AC1326" s="275"/>
      <c r="AD1326" s="276"/>
      <c r="AG1326">
        <f t="shared" si="189"/>
        <v>0</v>
      </c>
      <c r="AH1326">
        <f t="shared" si="190"/>
        <v>0</v>
      </c>
    </row>
    <row r="1327" spans="1:34" ht="15">
      <c r="A1327" s="65"/>
      <c r="B1327" s="14"/>
      <c r="C1327" s="18" t="s">
        <v>116</v>
      </c>
      <c r="D1327" s="272" t="str">
        <f t="shared" si="192"/>
        <v/>
      </c>
      <c r="E1327" s="273"/>
      <c r="F1327" s="273"/>
      <c r="G1327" s="273"/>
      <c r="H1327" s="274"/>
      <c r="I1327" s="275"/>
      <c r="J1327" s="229"/>
      <c r="K1327" s="229"/>
      <c r="L1327" s="276"/>
      <c r="M1327" s="275"/>
      <c r="N1327" s="276"/>
      <c r="O1327" s="275"/>
      <c r="P1327" s="276"/>
      <c r="Q1327" s="275"/>
      <c r="R1327" s="276"/>
      <c r="S1327" s="275"/>
      <c r="T1327" s="276"/>
      <c r="U1327" s="275"/>
      <c r="V1327" s="276"/>
      <c r="W1327" s="275"/>
      <c r="X1327" s="276"/>
      <c r="Y1327" s="275"/>
      <c r="Z1327" s="276"/>
      <c r="AA1327" s="275"/>
      <c r="AB1327" s="276"/>
      <c r="AC1327" s="275"/>
      <c r="AD1327" s="276"/>
      <c r="AG1327">
        <f t="shared" ref="AG1327:AG1381" si="193">IF(OR(AND($AH$1260=$AG$1260),AND(D1327="",COUNTBLANK(I1327:AD1327)=22),AND(D1327&lt;&gt;"",I1327=1,COUNTIF(M1327:AD1327,"x")&gt;0),AND(D1327&lt;&gt;"",OR(I1327=2,I1327=3,I1327=9),COUNTBLANK(M1327:AD1327)=18)),0,1)</f>
        <v>0</v>
      </c>
      <c r="AH1327">
        <f t="shared" ref="AH1327:AH1381" si="194">IF(AND(AC1327="X",COUNTIF(M1327:AD1327,"x")&lt;&gt;1),1,0)</f>
        <v>0</v>
      </c>
    </row>
    <row r="1328" spans="1:34" ht="15">
      <c r="A1328" s="65"/>
      <c r="B1328" s="14"/>
      <c r="C1328" s="18" t="s">
        <v>117</v>
      </c>
      <c r="D1328" s="272" t="str">
        <f t="shared" si="192"/>
        <v/>
      </c>
      <c r="E1328" s="273"/>
      <c r="F1328" s="273"/>
      <c r="G1328" s="273"/>
      <c r="H1328" s="274"/>
      <c r="I1328" s="275"/>
      <c r="J1328" s="229"/>
      <c r="K1328" s="229"/>
      <c r="L1328" s="276"/>
      <c r="M1328" s="275"/>
      <c r="N1328" s="276"/>
      <c r="O1328" s="275"/>
      <c r="P1328" s="276"/>
      <c r="Q1328" s="275"/>
      <c r="R1328" s="276"/>
      <c r="S1328" s="275"/>
      <c r="T1328" s="276"/>
      <c r="U1328" s="275"/>
      <c r="V1328" s="276"/>
      <c r="W1328" s="275"/>
      <c r="X1328" s="276"/>
      <c r="Y1328" s="275"/>
      <c r="Z1328" s="276"/>
      <c r="AA1328" s="275"/>
      <c r="AB1328" s="276"/>
      <c r="AC1328" s="275"/>
      <c r="AD1328" s="276"/>
      <c r="AG1328">
        <f t="shared" si="193"/>
        <v>0</v>
      </c>
      <c r="AH1328">
        <f t="shared" si="194"/>
        <v>0</v>
      </c>
    </row>
    <row r="1329" spans="1:34" ht="15">
      <c r="A1329" s="65"/>
      <c r="B1329" s="14"/>
      <c r="C1329" s="18" t="s">
        <v>118</v>
      </c>
      <c r="D1329" s="272" t="str">
        <f t="shared" si="192"/>
        <v/>
      </c>
      <c r="E1329" s="273"/>
      <c r="F1329" s="273"/>
      <c r="G1329" s="273"/>
      <c r="H1329" s="274"/>
      <c r="I1329" s="275"/>
      <c r="J1329" s="229"/>
      <c r="K1329" s="229"/>
      <c r="L1329" s="276"/>
      <c r="M1329" s="275"/>
      <c r="N1329" s="276"/>
      <c r="O1329" s="275"/>
      <c r="P1329" s="276"/>
      <c r="Q1329" s="275"/>
      <c r="R1329" s="276"/>
      <c r="S1329" s="275"/>
      <c r="T1329" s="276"/>
      <c r="U1329" s="275"/>
      <c r="V1329" s="276"/>
      <c r="W1329" s="275"/>
      <c r="X1329" s="276"/>
      <c r="Y1329" s="275"/>
      <c r="Z1329" s="276"/>
      <c r="AA1329" s="275"/>
      <c r="AB1329" s="276"/>
      <c r="AC1329" s="275"/>
      <c r="AD1329" s="276"/>
      <c r="AG1329">
        <f t="shared" si="193"/>
        <v>0</v>
      </c>
      <c r="AH1329">
        <f t="shared" si="194"/>
        <v>0</v>
      </c>
    </row>
    <row r="1330" spans="1:34" ht="15">
      <c r="A1330" s="65"/>
      <c r="B1330" s="14"/>
      <c r="C1330" s="18" t="s">
        <v>119</v>
      </c>
      <c r="D1330" s="272" t="str">
        <f t="shared" si="192"/>
        <v/>
      </c>
      <c r="E1330" s="273"/>
      <c r="F1330" s="273"/>
      <c r="G1330" s="273"/>
      <c r="H1330" s="274"/>
      <c r="I1330" s="275"/>
      <c r="J1330" s="229"/>
      <c r="K1330" s="229"/>
      <c r="L1330" s="276"/>
      <c r="M1330" s="275"/>
      <c r="N1330" s="276"/>
      <c r="O1330" s="275"/>
      <c r="P1330" s="276"/>
      <c r="Q1330" s="275"/>
      <c r="R1330" s="276"/>
      <c r="S1330" s="275"/>
      <c r="T1330" s="276"/>
      <c r="U1330" s="275"/>
      <c r="V1330" s="276"/>
      <c r="W1330" s="275"/>
      <c r="X1330" s="276"/>
      <c r="Y1330" s="275"/>
      <c r="Z1330" s="276"/>
      <c r="AA1330" s="275"/>
      <c r="AB1330" s="276"/>
      <c r="AC1330" s="275"/>
      <c r="AD1330" s="276"/>
      <c r="AG1330">
        <f t="shared" si="193"/>
        <v>0</v>
      </c>
      <c r="AH1330">
        <f t="shared" si="194"/>
        <v>0</v>
      </c>
    </row>
    <row r="1331" spans="1:34" ht="15">
      <c r="A1331" s="65"/>
      <c r="B1331" s="14"/>
      <c r="C1331" s="18" t="s">
        <v>120</v>
      </c>
      <c r="D1331" s="272" t="str">
        <f t="shared" si="192"/>
        <v/>
      </c>
      <c r="E1331" s="273"/>
      <c r="F1331" s="273"/>
      <c r="G1331" s="273"/>
      <c r="H1331" s="274"/>
      <c r="I1331" s="275"/>
      <c r="J1331" s="229"/>
      <c r="K1331" s="229"/>
      <c r="L1331" s="276"/>
      <c r="M1331" s="275"/>
      <c r="N1331" s="276"/>
      <c r="O1331" s="275"/>
      <c r="P1331" s="276"/>
      <c r="Q1331" s="275"/>
      <c r="R1331" s="276"/>
      <c r="S1331" s="275"/>
      <c r="T1331" s="276"/>
      <c r="U1331" s="275"/>
      <c r="V1331" s="276"/>
      <c r="W1331" s="275"/>
      <c r="X1331" s="276"/>
      <c r="Y1331" s="275"/>
      <c r="Z1331" s="276"/>
      <c r="AA1331" s="275"/>
      <c r="AB1331" s="276"/>
      <c r="AC1331" s="275"/>
      <c r="AD1331" s="276"/>
      <c r="AG1331">
        <f t="shared" si="193"/>
        <v>0</v>
      </c>
      <c r="AH1331">
        <f t="shared" si="194"/>
        <v>0</v>
      </c>
    </row>
    <row r="1332" spans="1:34" ht="15">
      <c r="A1332" s="65"/>
      <c r="B1332" s="14"/>
      <c r="C1332" s="18" t="s">
        <v>121</v>
      </c>
      <c r="D1332" s="272" t="str">
        <f t="shared" si="192"/>
        <v/>
      </c>
      <c r="E1332" s="273"/>
      <c r="F1332" s="273"/>
      <c r="G1332" s="273"/>
      <c r="H1332" s="274"/>
      <c r="I1332" s="275"/>
      <c r="J1332" s="229"/>
      <c r="K1332" s="229"/>
      <c r="L1332" s="276"/>
      <c r="M1332" s="275"/>
      <c r="N1332" s="276"/>
      <c r="O1332" s="275"/>
      <c r="P1332" s="276"/>
      <c r="Q1332" s="275"/>
      <c r="R1332" s="276"/>
      <c r="S1332" s="275"/>
      <c r="T1332" s="276"/>
      <c r="U1332" s="275"/>
      <c r="V1332" s="276"/>
      <c r="W1332" s="275"/>
      <c r="X1332" s="276"/>
      <c r="Y1332" s="275"/>
      <c r="Z1332" s="276"/>
      <c r="AA1332" s="275"/>
      <c r="AB1332" s="276"/>
      <c r="AC1332" s="275"/>
      <c r="AD1332" s="276"/>
      <c r="AG1332">
        <f t="shared" si="193"/>
        <v>0</v>
      </c>
      <c r="AH1332">
        <f t="shared" si="194"/>
        <v>0</v>
      </c>
    </row>
    <row r="1333" spans="1:34" ht="15">
      <c r="A1333" s="65"/>
      <c r="B1333" s="14"/>
      <c r="C1333" s="18" t="s">
        <v>122</v>
      </c>
      <c r="D1333" s="272" t="str">
        <f t="shared" si="192"/>
        <v/>
      </c>
      <c r="E1333" s="273"/>
      <c r="F1333" s="273"/>
      <c r="G1333" s="273"/>
      <c r="H1333" s="274"/>
      <c r="I1333" s="275"/>
      <c r="J1333" s="229"/>
      <c r="K1333" s="229"/>
      <c r="L1333" s="276"/>
      <c r="M1333" s="275"/>
      <c r="N1333" s="276"/>
      <c r="O1333" s="275"/>
      <c r="P1333" s="276"/>
      <c r="Q1333" s="275"/>
      <c r="R1333" s="276"/>
      <c r="S1333" s="275"/>
      <c r="T1333" s="276"/>
      <c r="U1333" s="275"/>
      <c r="V1333" s="276"/>
      <c r="W1333" s="275"/>
      <c r="X1333" s="276"/>
      <c r="Y1333" s="275"/>
      <c r="Z1333" s="276"/>
      <c r="AA1333" s="275"/>
      <c r="AB1333" s="276"/>
      <c r="AC1333" s="275"/>
      <c r="AD1333" s="276"/>
      <c r="AG1333">
        <f t="shared" si="193"/>
        <v>0</v>
      </c>
      <c r="AH1333">
        <f t="shared" si="194"/>
        <v>0</v>
      </c>
    </row>
    <row r="1334" spans="1:34" ht="15">
      <c r="A1334" s="65"/>
      <c r="B1334" s="14"/>
      <c r="C1334" s="18" t="s">
        <v>123</v>
      </c>
      <c r="D1334" s="272" t="str">
        <f t="shared" si="192"/>
        <v/>
      </c>
      <c r="E1334" s="273"/>
      <c r="F1334" s="273"/>
      <c r="G1334" s="273"/>
      <c r="H1334" s="274"/>
      <c r="I1334" s="275"/>
      <c r="J1334" s="229"/>
      <c r="K1334" s="229"/>
      <c r="L1334" s="276"/>
      <c r="M1334" s="275"/>
      <c r="N1334" s="276"/>
      <c r="O1334" s="275"/>
      <c r="P1334" s="276"/>
      <c r="Q1334" s="275"/>
      <c r="R1334" s="276"/>
      <c r="S1334" s="275"/>
      <c r="T1334" s="276"/>
      <c r="U1334" s="275"/>
      <c r="V1334" s="276"/>
      <c r="W1334" s="275"/>
      <c r="X1334" s="276"/>
      <c r="Y1334" s="275"/>
      <c r="Z1334" s="276"/>
      <c r="AA1334" s="275"/>
      <c r="AB1334" s="276"/>
      <c r="AC1334" s="275"/>
      <c r="AD1334" s="276"/>
      <c r="AG1334">
        <f t="shared" si="193"/>
        <v>0</v>
      </c>
      <c r="AH1334">
        <f t="shared" si="194"/>
        <v>0</v>
      </c>
    </row>
    <row r="1335" spans="1:34" ht="15">
      <c r="A1335" s="65"/>
      <c r="B1335" s="14"/>
      <c r="C1335" s="18" t="s">
        <v>124</v>
      </c>
      <c r="D1335" s="272" t="str">
        <f t="shared" si="192"/>
        <v/>
      </c>
      <c r="E1335" s="273"/>
      <c r="F1335" s="273"/>
      <c r="G1335" s="273"/>
      <c r="H1335" s="274"/>
      <c r="I1335" s="275"/>
      <c r="J1335" s="229"/>
      <c r="K1335" s="229"/>
      <c r="L1335" s="276"/>
      <c r="M1335" s="275"/>
      <c r="N1335" s="276"/>
      <c r="O1335" s="275"/>
      <c r="P1335" s="276"/>
      <c r="Q1335" s="275"/>
      <c r="R1335" s="276"/>
      <c r="S1335" s="275"/>
      <c r="T1335" s="276"/>
      <c r="U1335" s="275"/>
      <c r="V1335" s="276"/>
      <c r="W1335" s="275"/>
      <c r="X1335" s="276"/>
      <c r="Y1335" s="275"/>
      <c r="Z1335" s="276"/>
      <c r="AA1335" s="275"/>
      <c r="AB1335" s="276"/>
      <c r="AC1335" s="275"/>
      <c r="AD1335" s="276"/>
      <c r="AG1335">
        <f t="shared" si="193"/>
        <v>0</v>
      </c>
      <c r="AH1335">
        <f t="shared" si="194"/>
        <v>0</v>
      </c>
    </row>
    <row r="1336" spans="1:34" ht="15">
      <c r="A1336" s="65"/>
      <c r="B1336" s="14"/>
      <c r="C1336" s="18" t="s">
        <v>125</v>
      </c>
      <c r="D1336" s="272" t="str">
        <f t="shared" si="192"/>
        <v/>
      </c>
      <c r="E1336" s="273"/>
      <c r="F1336" s="273"/>
      <c r="G1336" s="273"/>
      <c r="H1336" s="274"/>
      <c r="I1336" s="275"/>
      <c r="J1336" s="229"/>
      <c r="K1336" s="229"/>
      <c r="L1336" s="276"/>
      <c r="M1336" s="275"/>
      <c r="N1336" s="276"/>
      <c r="O1336" s="275"/>
      <c r="P1336" s="276"/>
      <c r="Q1336" s="275"/>
      <c r="R1336" s="276"/>
      <c r="S1336" s="275"/>
      <c r="T1336" s="276"/>
      <c r="U1336" s="275"/>
      <c r="V1336" s="276"/>
      <c r="W1336" s="275"/>
      <c r="X1336" s="276"/>
      <c r="Y1336" s="275"/>
      <c r="Z1336" s="276"/>
      <c r="AA1336" s="275"/>
      <c r="AB1336" s="276"/>
      <c r="AC1336" s="275"/>
      <c r="AD1336" s="276"/>
      <c r="AG1336">
        <f t="shared" si="193"/>
        <v>0</v>
      </c>
      <c r="AH1336">
        <f t="shared" si="194"/>
        <v>0</v>
      </c>
    </row>
    <row r="1337" spans="1:34" ht="15">
      <c r="A1337" s="65"/>
      <c r="B1337" s="14"/>
      <c r="C1337" s="18" t="s">
        <v>126</v>
      </c>
      <c r="D1337" s="272" t="str">
        <f t="shared" si="192"/>
        <v/>
      </c>
      <c r="E1337" s="273"/>
      <c r="F1337" s="273"/>
      <c r="G1337" s="273"/>
      <c r="H1337" s="274"/>
      <c r="I1337" s="275"/>
      <c r="J1337" s="229"/>
      <c r="K1337" s="229"/>
      <c r="L1337" s="276"/>
      <c r="M1337" s="275"/>
      <c r="N1337" s="276"/>
      <c r="O1337" s="275"/>
      <c r="P1337" s="276"/>
      <c r="Q1337" s="275"/>
      <c r="R1337" s="276"/>
      <c r="S1337" s="275"/>
      <c r="T1337" s="276"/>
      <c r="U1337" s="275"/>
      <c r="V1337" s="276"/>
      <c r="W1337" s="275"/>
      <c r="X1337" s="276"/>
      <c r="Y1337" s="275"/>
      <c r="Z1337" s="276"/>
      <c r="AA1337" s="275"/>
      <c r="AB1337" s="276"/>
      <c r="AC1337" s="275"/>
      <c r="AD1337" s="276"/>
      <c r="AG1337">
        <f t="shared" si="193"/>
        <v>0</v>
      </c>
      <c r="AH1337">
        <f t="shared" si="194"/>
        <v>0</v>
      </c>
    </row>
    <row r="1338" spans="1:34" ht="15">
      <c r="A1338" s="65"/>
      <c r="B1338" s="14"/>
      <c r="C1338" s="18" t="s">
        <v>127</v>
      </c>
      <c r="D1338" s="272" t="str">
        <f t="shared" si="192"/>
        <v/>
      </c>
      <c r="E1338" s="273"/>
      <c r="F1338" s="273"/>
      <c r="G1338" s="273"/>
      <c r="H1338" s="274"/>
      <c r="I1338" s="275"/>
      <c r="J1338" s="229"/>
      <c r="K1338" s="229"/>
      <c r="L1338" s="276"/>
      <c r="M1338" s="275"/>
      <c r="N1338" s="276"/>
      <c r="O1338" s="275"/>
      <c r="P1338" s="276"/>
      <c r="Q1338" s="275"/>
      <c r="R1338" s="276"/>
      <c r="S1338" s="275"/>
      <c r="T1338" s="276"/>
      <c r="U1338" s="275"/>
      <c r="V1338" s="276"/>
      <c r="W1338" s="275"/>
      <c r="X1338" s="276"/>
      <c r="Y1338" s="275"/>
      <c r="Z1338" s="276"/>
      <c r="AA1338" s="275"/>
      <c r="AB1338" s="276"/>
      <c r="AC1338" s="275"/>
      <c r="AD1338" s="276"/>
      <c r="AG1338">
        <f t="shared" si="193"/>
        <v>0</v>
      </c>
      <c r="AH1338">
        <f t="shared" si="194"/>
        <v>0</v>
      </c>
    </row>
    <row r="1339" spans="1:34" ht="15">
      <c r="A1339" s="65"/>
      <c r="B1339" s="14"/>
      <c r="C1339" s="18" t="s">
        <v>128</v>
      </c>
      <c r="D1339" s="272" t="str">
        <f t="shared" si="192"/>
        <v/>
      </c>
      <c r="E1339" s="273"/>
      <c r="F1339" s="273"/>
      <c r="G1339" s="273"/>
      <c r="H1339" s="274"/>
      <c r="I1339" s="275"/>
      <c r="J1339" s="229"/>
      <c r="K1339" s="229"/>
      <c r="L1339" s="276"/>
      <c r="M1339" s="275"/>
      <c r="N1339" s="276"/>
      <c r="O1339" s="275"/>
      <c r="P1339" s="276"/>
      <c r="Q1339" s="275"/>
      <c r="R1339" s="276"/>
      <c r="S1339" s="275"/>
      <c r="T1339" s="276"/>
      <c r="U1339" s="275"/>
      <c r="V1339" s="276"/>
      <c r="W1339" s="275"/>
      <c r="X1339" s="276"/>
      <c r="Y1339" s="275"/>
      <c r="Z1339" s="276"/>
      <c r="AA1339" s="275"/>
      <c r="AB1339" s="276"/>
      <c r="AC1339" s="275"/>
      <c r="AD1339" s="276"/>
      <c r="AG1339">
        <f t="shared" si="193"/>
        <v>0</v>
      </c>
      <c r="AH1339">
        <f t="shared" si="194"/>
        <v>0</v>
      </c>
    </row>
    <row r="1340" spans="1:34" ht="15">
      <c r="A1340" s="65"/>
      <c r="B1340" s="14"/>
      <c r="C1340" s="18" t="s">
        <v>129</v>
      </c>
      <c r="D1340" s="272" t="str">
        <f t="shared" si="192"/>
        <v/>
      </c>
      <c r="E1340" s="273"/>
      <c r="F1340" s="273"/>
      <c r="G1340" s="273"/>
      <c r="H1340" s="274"/>
      <c r="I1340" s="275"/>
      <c r="J1340" s="229"/>
      <c r="K1340" s="229"/>
      <c r="L1340" s="276"/>
      <c r="M1340" s="275"/>
      <c r="N1340" s="276"/>
      <c r="O1340" s="275"/>
      <c r="P1340" s="276"/>
      <c r="Q1340" s="275"/>
      <c r="R1340" s="276"/>
      <c r="S1340" s="275"/>
      <c r="T1340" s="276"/>
      <c r="U1340" s="275"/>
      <c r="V1340" s="276"/>
      <c r="W1340" s="275"/>
      <c r="X1340" s="276"/>
      <c r="Y1340" s="275"/>
      <c r="Z1340" s="276"/>
      <c r="AA1340" s="275"/>
      <c r="AB1340" s="276"/>
      <c r="AC1340" s="275"/>
      <c r="AD1340" s="276"/>
      <c r="AG1340">
        <f t="shared" si="193"/>
        <v>0</v>
      </c>
      <c r="AH1340">
        <f t="shared" si="194"/>
        <v>0</v>
      </c>
    </row>
    <row r="1341" spans="1:34" ht="15">
      <c r="A1341" s="65"/>
      <c r="B1341" s="14"/>
      <c r="C1341" s="18" t="s">
        <v>130</v>
      </c>
      <c r="D1341" s="272" t="str">
        <f t="shared" si="192"/>
        <v/>
      </c>
      <c r="E1341" s="273"/>
      <c r="F1341" s="273"/>
      <c r="G1341" s="273"/>
      <c r="H1341" s="274"/>
      <c r="I1341" s="275"/>
      <c r="J1341" s="229"/>
      <c r="K1341" s="229"/>
      <c r="L1341" s="276"/>
      <c r="M1341" s="275"/>
      <c r="N1341" s="276"/>
      <c r="O1341" s="275"/>
      <c r="P1341" s="276"/>
      <c r="Q1341" s="275"/>
      <c r="R1341" s="276"/>
      <c r="S1341" s="275"/>
      <c r="T1341" s="276"/>
      <c r="U1341" s="275"/>
      <c r="V1341" s="276"/>
      <c r="W1341" s="275"/>
      <c r="X1341" s="276"/>
      <c r="Y1341" s="275"/>
      <c r="Z1341" s="276"/>
      <c r="AA1341" s="275"/>
      <c r="AB1341" s="276"/>
      <c r="AC1341" s="275"/>
      <c r="AD1341" s="276"/>
      <c r="AG1341">
        <f t="shared" si="193"/>
        <v>0</v>
      </c>
      <c r="AH1341">
        <f t="shared" si="194"/>
        <v>0</v>
      </c>
    </row>
    <row r="1342" spans="1:34" ht="15">
      <c r="A1342" s="65"/>
      <c r="B1342" s="14"/>
      <c r="C1342" s="18" t="s">
        <v>131</v>
      </c>
      <c r="D1342" s="272" t="str">
        <f t="shared" si="192"/>
        <v/>
      </c>
      <c r="E1342" s="273"/>
      <c r="F1342" s="273"/>
      <c r="G1342" s="273"/>
      <c r="H1342" s="274"/>
      <c r="I1342" s="275"/>
      <c r="J1342" s="229"/>
      <c r="K1342" s="229"/>
      <c r="L1342" s="276"/>
      <c r="M1342" s="275"/>
      <c r="N1342" s="276"/>
      <c r="O1342" s="275"/>
      <c r="P1342" s="276"/>
      <c r="Q1342" s="275"/>
      <c r="R1342" s="276"/>
      <c r="S1342" s="275"/>
      <c r="T1342" s="276"/>
      <c r="U1342" s="275"/>
      <c r="V1342" s="276"/>
      <c r="W1342" s="275"/>
      <c r="X1342" s="276"/>
      <c r="Y1342" s="275"/>
      <c r="Z1342" s="276"/>
      <c r="AA1342" s="275"/>
      <c r="AB1342" s="276"/>
      <c r="AC1342" s="275"/>
      <c r="AD1342" s="276"/>
      <c r="AG1342">
        <f t="shared" si="193"/>
        <v>0</v>
      </c>
      <c r="AH1342">
        <f t="shared" si="194"/>
        <v>0</v>
      </c>
    </row>
    <row r="1343" spans="1:34" ht="15">
      <c r="A1343" s="65"/>
      <c r="B1343" s="14"/>
      <c r="C1343" s="18" t="s">
        <v>132</v>
      </c>
      <c r="D1343" s="272" t="str">
        <f t="shared" si="192"/>
        <v/>
      </c>
      <c r="E1343" s="273"/>
      <c r="F1343" s="273"/>
      <c r="G1343" s="273"/>
      <c r="H1343" s="274"/>
      <c r="I1343" s="275"/>
      <c r="J1343" s="229"/>
      <c r="K1343" s="229"/>
      <c r="L1343" s="276"/>
      <c r="M1343" s="275"/>
      <c r="N1343" s="276"/>
      <c r="O1343" s="275"/>
      <c r="P1343" s="276"/>
      <c r="Q1343" s="275"/>
      <c r="R1343" s="276"/>
      <c r="S1343" s="275"/>
      <c r="T1343" s="276"/>
      <c r="U1343" s="275"/>
      <c r="V1343" s="276"/>
      <c r="W1343" s="275"/>
      <c r="X1343" s="276"/>
      <c r="Y1343" s="275"/>
      <c r="Z1343" s="276"/>
      <c r="AA1343" s="275"/>
      <c r="AB1343" s="276"/>
      <c r="AC1343" s="275"/>
      <c r="AD1343" s="276"/>
      <c r="AG1343">
        <f t="shared" si="193"/>
        <v>0</v>
      </c>
      <c r="AH1343">
        <f t="shared" si="194"/>
        <v>0</v>
      </c>
    </row>
    <row r="1344" spans="1:34" ht="15">
      <c r="A1344" s="65"/>
      <c r="B1344" s="14"/>
      <c r="C1344" s="18" t="s">
        <v>133</v>
      </c>
      <c r="D1344" s="272" t="str">
        <f t="shared" si="192"/>
        <v/>
      </c>
      <c r="E1344" s="273"/>
      <c r="F1344" s="273"/>
      <c r="G1344" s="273"/>
      <c r="H1344" s="274"/>
      <c r="I1344" s="275"/>
      <c r="J1344" s="229"/>
      <c r="K1344" s="229"/>
      <c r="L1344" s="276"/>
      <c r="M1344" s="275"/>
      <c r="N1344" s="276"/>
      <c r="O1344" s="275"/>
      <c r="P1344" s="276"/>
      <c r="Q1344" s="275"/>
      <c r="R1344" s="276"/>
      <c r="S1344" s="275"/>
      <c r="T1344" s="276"/>
      <c r="U1344" s="275"/>
      <c r="V1344" s="276"/>
      <c r="W1344" s="275"/>
      <c r="X1344" s="276"/>
      <c r="Y1344" s="275"/>
      <c r="Z1344" s="276"/>
      <c r="AA1344" s="275"/>
      <c r="AB1344" s="276"/>
      <c r="AC1344" s="275"/>
      <c r="AD1344" s="276"/>
      <c r="AG1344">
        <f t="shared" si="193"/>
        <v>0</v>
      </c>
      <c r="AH1344">
        <f t="shared" si="194"/>
        <v>0</v>
      </c>
    </row>
    <row r="1345" spans="1:34" ht="15">
      <c r="A1345" s="65"/>
      <c r="B1345" s="14"/>
      <c r="C1345" s="18" t="s">
        <v>134</v>
      </c>
      <c r="D1345" s="272" t="str">
        <f t="shared" si="192"/>
        <v/>
      </c>
      <c r="E1345" s="273"/>
      <c r="F1345" s="273"/>
      <c r="G1345" s="273"/>
      <c r="H1345" s="274"/>
      <c r="I1345" s="275"/>
      <c r="J1345" s="229"/>
      <c r="K1345" s="229"/>
      <c r="L1345" s="276"/>
      <c r="M1345" s="275"/>
      <c r="N1345" s="276"/>
      <c r="O1345" s="275"/>
      <c r="P1345" s="276"/>
      <c r="Q1345" s="275"/>
      <c r="R1345" s="276"/>
      <c r="S1345" s="275"/>
      <c r="T1345" s="276"/>
      <c r="U1345" s="275"/>
      <c r="V1345" s="276"/>
      <c r="W1345" s="275"/>
      <c r="X1345" s="276"/>
      <c r="Y1345" s="275"/>
      <c r="Z1345" s="276"/>
      <c r="AA1345" s="275"/>
      <c r="AB1345" s="276"/>
      <c r="AC1345" s="275"/>
      <c r="AD1345" s="276"/>
      <c r="AG1345">
        <f t="shared" si="193"/>
        <v>0</v>
      </c>
      <c r="AH1345">
        <f t="shared" si="194"/>
        <v>0</v>
      </c>
    </row>
    <row r="1346" spans="1:34" ht="15">
      <c r="A1346" s="65"/>
      <c r="B1346" s="14"/>
      <c r="C1346" s="18" t="s">
        <v>135</v>
      </c>
      <c r="D1346" s="272" t="str">
        <f t="shared" si="192"/>
        <v/>
      </c>
      <c r="E1346" s="273"/>
      <c r="F1346" s="273"/>
      <c r="G1346" s="273"/>
      <c r="H1346" s="274"/>
      <c r="I1346" s="275"/>
      <c r="J1346" s="229"/>
      <c r="K1346" s="229"/>
      <c r="L1346" s="276"/>
      <c r="M1346" s="275"/>
      <c r="N1346" s="276"/>
      <c r="O1346" s="275"/>
      <c r="P1346" s="276"/>
      <c r="Q1346" s="275"/>
      <c r="R1346" s="276"/>
      <c r="S1346" s="275"/>
      <c r="T1346" s="276"/>
      <c r="U1346" s="275"/>
      <c r="V1346" s="276"/>
      <c r="W1346" s="275"/>
      <c r="X1346" s="276"/>
      <c r="Y1346" s="275"/>
      <c r="Z1346" s="276"/>
      <c r="AA1346" s="275"/>
      <c r="AB1346" s="276"/>
      <c r="AC1346" s="275"/>
      <c r="AD1346" s="276"/>
      <c r="AG1346">
        <f t="shared" si="193"/>
        <v>0</v>
      </c>
      <c r="AH1346">
        <f t="shared" si="194"/>
        <v>0</v>
      </c>
    </row>
    <row r="1347" spans="1:34" ht="15">
      <c r="A1347" s="65"/>
      <c r="B1347" s="14"/>
      <c r="C1347" s="18" t="s">
        <v>136</v>
      </c>
      <c r="D1347" s="272" t="str">
        <f t="shared" si="192"/>
        <v/>
      </c>
      <c r="E1347" s="273"/>
      <c r="F1347" s="273"/>
      <c r="G1347" s="273"/>
      <c r="H1347" s="274"/>
      <c r="I1347" s="275"/>
      <c r="J1347" s="229"/>
      <c r="K1347" s="229"/>
      <c r="L1347" s="276"/>
      <c r="M1347" s="275"/>
      <c r="N1347" s="276"/>
      <c r="O1347" s="275"/>
      <c r="P1347" s="276"/>
      <c r="Q1347" s="275"/>
      <c r="R1347" s="276"/>
      <c r="S1347" s="275"/>
      <c r="T1347" s="276"/>
      <c r="U1347" s="275"/>
      <c r="V1347" s="276"/>
      <c r="W1347" s="275"/>
      <c r="X1347" s="276"/>
      <c r="Y1347" s="275"/>
      <c r="Z1347" s="276"/>
      <c r="AA1347" s="275"/>
      <c r="AB1347" s="276"/>
      <c r="AC1347" s="275"/>
      <c r="AD1347" s="276"/>
      <c r="AG1347">
        <f t="shared" si="193"/>
        <v>0</v>
      </c>
      <c r="AH1347">
        <f t="shared" si="194"/>
        <v>0</v>
      </c>
    </row>
    <row r="1348" spans="1:34" ht="15">
      <c r="A1348" s="65"/>
      <c r="B1348" s="14"/>
      <c r="C1348" s="18" t="s">
        <v>137</v>
      </c>
      <c r="D1348" s="272" t="str">
        <f t="shared" si="192"/>
        <v/>
      </c>
      <c r="E1348" s="273"/>
      <c r="F1348" s="273"/>
      <c r="G1348" s="273"/>
      <c r="H1348" s="274"/>
      <c r="I1348" s="275"/>
      <c r="J1348" s="229"/>
      <c r="K1348" s="229"/>
      <c r="L1348" s="276"/>
      <c r="M1348" s="275"/>
      <c r="N1348" s="276"/>
      <c r="O1348" s="275"/>
      <c r="P1348" s="276"/>
      <c r="Q1348" s="275"/>
      <c r="R1348" s="276"/>
      <c r="S1348" s="275"/>
      <c r="T1348" s="276"/>
      <c r="U1348" s="275"/>
      <c r="V1348" s="276"/>
      <c r="W1348" s="275"/>
      <c r="X1348" s="276"/>
      <c r="Y1348" s="275"/>
      <c r="Z1348" s="276"/>
      <c r="AA1348" s="275"/>
      <c r="AB1348" s="276"/>
      <c r="AC1348" s="275"/>
      <c r="AD1348" s="276"/>
      <c r="AG1348">
        <f t="shared" si="193"/>
        <v>0</v>
      </c>
      <c r="AH1348">
        <f t="shared" si="194"/>
        <v>0</v>
      </c>
    </row>
    <row r="1349" spans="1:34" ht="15">
      <c r="A1349" s="65"/>
      <c r="B1349" s="14"/>
      <c r="C1349" s="18" t="s">
        <v>138</v>
      </c>
      <c r="D1349" s="272" t="str">
        <f t="shared" si="192"/>
        <v/>
      </c>
      <c r="E1349" s="273"/>
      <c r="F1349" s="273"/>
      <c r="G1349" s="273"/>
      <c r="H1349" s="274"/>
      <c r="I1349" s="275"/>
      <c r="J1349" s="229"/>
      <c r="K1349" s="229"/>
      <c r="L1349" s="276"/>
      <c r="M1349" s="275"/>
      <c r="N1349" s="276"/>
      <c r="O1349" s="275"/>
      <c r="P1349" s="276"/>
      <c r="Q1349" s="275"/>
      <c r="R1349" s="276"/>
      <c r="S1349" s="275"/>
      <c r="T1349" s="276"/>
      <c r="U1349" s="275"/>
      <c r="V1349" s="276"/>
      <c r="W1349" s="275"/>
      <c r="X1349" s="276"/>
      <c r="Y1349" s="275"/>
      <c r="Z1349" s="276"/>
      <c r="AA1349" s="275"/>
      <c r="AB1349" s="276"/>
      <c r="AC1349" s="275"/>
      <c r="AD1349" s="276"/>
      <c r="AG1349">
        <f t="shared" si="193"/>
        <v>0</v>
      </c>
      <c r="AH1349">
        <f t="shared" si="194"/>
        <v>0</v>
      </c>
    </row>
    <row r="1350" spans="1:34" ht="15">
      <c r="A1350" s="65"/>
      <c r="B1350" s="14"/>
      <c r="C1350" s="18" t="s">
        <v>139</v>
      </c>
      <c r="D1350" s="272" t="str">
        <f t="shared" si="192"/>
        <v/>
      </c>
      <c r="E1350" s="273"/>
      <c r="F1350" s="273"/>
      <c r="G1350" s="273"/>
      <c r="H1350" s="274"/>
      <c r="I1350" s="275"/>
      <c r="J1350" s="229"/>
      <c r="K1350" s="229"/>
      <c r="L1350" s="276"/>
      <c r="M1350" s="275"/>
      <c r="N1350" s="276"/>
      <c r="O1350" s="275"/>
      <c r="P1350" s="276"/>
      <c r="Q1350" s="275"/>
      <c r="R1350" s="276"/>
      <c r="S1350" s="275"/>
      <c r="T1350" s="276"/>
      <c r="U1350" s="275"/>
      <c r="V1350" s="276"/>
      <c r="W1350" s="275"/>
      <c r="X1350" s="276"/>
      <c r="Y1350" s="275"/>
      <c r="Z1350" s="276"/>
      <c r="AA1350" s="275"/>
      <c r="AB1350" s="276"/>
      <c r="AC1350" s="275"/>
      <c r="AD1350" s="276"/>
      <c r="AG1350">
        <f t="shared" si="193"/>
        <v>0</v>
      </c>
      <c r="AH1350">
        <f t="shared" si="194"/>
        <v>0</v>
      </c>
    </row>
    <row r="1351" spans="1:34" ht="15">
      <c r="A1351" s="65"/>
      <c r="B1351" s="14"/>
      <c r="C1351" s="18" t="s">
        <v>140</v>
      </c>
      <c r="D1351" s="272" t="str">
        <f t="shared" si="192"/>
        <v/>
      </c>
      <c r="E1351" s="273"/>
      <c r="F1351" s="273"/>
      <c r="G1351" s="273"/>
      <c r="H1351" s="274"/>
      <c r="I1351" s="275"/>
      <c r="J1351" s="229"/>
      <c r="K1351" s="229"/>
      <c r="L1351" s="276"/>
      <c r="M1351" s="275"/>
      <c r="N1351" s="276"/>
      <c r="O1351" s="275"/>
      <c r="P1351" s="276"/>
      <c r="Q1351" s="275"/>
      <c r="R1351" s="276"/>
      <c r="S1351" s="275"/>
      <c r="T1351" s="276"/>
      <c r="U1351" s="275"/>
      <c r="V1351" s="276"/>
      <c r="W1351" s="275"/>
      <c r="X1351" s="276"/>
      <c r="Y1351" s="275"/>
      <c r="Z1351" s="276"/>
      <c r="AA1351" s="275"/>
      <c r="AB1351" s="276"/>
      <c r="AC1351" s="275"/>
      <c r="AD1351" s="276"/>
      <c r="AG1351">
        <f t="shared" si="193"/>
        <v>0</v>
      </c>
      <c r="AH1351">
        <f t="shared" si="194"/>
        <v>0</v>
      </c>
    </row>
    <row r="1352" spans="1:34" ht="15">
      <c r="A1352" s="65"/>
      <c r="B1352" s="14"/>
      <c r="C1352" s="18" t="s">
        <v>141</v>
      </c>
      <c r="D1352" s="272" t="str">
        <f t="shared" si="192"/>
        <v/>
      </c>
      <c r="E1352" s="273"/>
      <c r="F1352" s="273"/>
      <c r="G1352" s="273"/>
      <c r="H1352" s="274"/>
      <c r="I1352" s="275"/>
      <c r="J1352" s="229"/>
      <c r="K1352" s="229"/>
      <c r="L1352" s="276"/>
      <c r="M1352" s="275"/>
      <c r="N1352" s="276"/>
      <c r="O1352" s="275"/>
      <c r="P1352" s="276"/>
      <c r="Q1352" s="275"/>
      <c r="R1352" s="276"/>
      <c r="S1352" s="275"/>
      <c r="T1352" s="276"/>
      <c r="U1352" s="275"/>
      <c r="V1352" s="276"/>
      <c r="W1352" s="275"/>
      <c r="X1352" s="276"/>
      <c r="Y1352" s="275"/>
      <c r="Z1352" s="276"/>
      <c r="AA1352" s="275"/>
      <c r="AB1352" s="276"/>
      <c r="AC1352" s="275"/>
      <c r="AD1352" s="276"/>
      <c r="AG1352">
        <f t="shared" si="193"/>
        <v>0</v>
      </c>
      <c r="AH1352">
        <f t="shared" si="194"/>
        <v>0</v>
      </c>
    </row>
    <row r="1353" spans="1:34" ht="15">
      <c r="A1353" s="65"/>
      <c r="B1353" s="14"/>
      <c r="C1353" s="18" t="s">
        <v>142</v>
      </c>
      <c r="D1353" s="272" t="str">
        <f t="shared" si="192"/>
        <v/>
      </c>
      <c r="E1353" s="273"/>
      <c r="F1353" s="273"/>
      <c r="G1353" s="273"/>
      <c r="H1353" s="274"/>
      <c r="I1353" s="275"/>
      <c r="J1353" s="229"/>
      <c r="K1353" s="229"/>
      <c r="L1353" s="276"/>
      <c r="M1353" s="275"/>
      <c r="N1353" s="276"/>
      <c r="O1353" s="275"/>
      <c r="P1353" s="276"/>
      <c r="Q1353" s="275"/>
      <c r="R1353" s="276"/>
      <c r="S1353" s="275"/>
      <c r="T1353" s="276"/>
      <c r="U1353" s="275"/>
      <c r="V1353" s="276"/>
      <c r="W1353" s="275"/>
      <c r="X1353" s="276"/>
      <c r="Y1353" s="275"/>
      <c r="Z1353" s="276"/>
      <c r="AA1353" s="275"/>
      <c r="AB1353" s="276"/>
      <c r="AC1353" s="275"/>
      <c r="AD1353" s="276"/>
      <c r="AG1353">
        <f t="shared" si="193"/>
        <v>0</v>
      </c>
      <c r="AH1353">
        <f t="shared" si="194"/>
        <v>0</v>
      </c>
    </row>
    <row r="1354" spans="1:34" ht="15">
      <c r="A1354" s="65"/>
      <c r="B1354" s="14"/>
      <c r="C1354" s="18" t="s">
        <v>143</v>
      </c>
      <c r="D1354" s="272" t="str">
        <f t="shared" si="192"/>
        <v/>
      </c>
      <c r="E1354" s="273"/>
      <c r="F1354" s="273"/>
      <c r="G1354" s="273"/>
      <c r="H1354" s="274"/>
      <c r="I1354" s="275"/>
      <c r="J1354" s="229"/>
      <c r="K1354" s="229"/>
      <c r="L1354" s="276"/>
      <c r="M1354" s="275"/>
      <c r="N1354" s="276"/>
      <c r="O1354" s="275"/>
      <c r="P1354" s="276"/>
      <c r="Q1354" s="275"/>
      <c r="R1354" s="276"/>
      <c r="S1354" s="275"/>
      <c r="T1354" s="276"/>
      <c r="U1354" s="275"/>
      <c r="V1354" s="276"/>
      <c r="W1354" s="275"/>
      <c r="X1354" s="276"/>
      <c r="Y1354" s="275"/>
      <c r="Z1354" s="276"/>
      <c r="AA1354" s="275"/>
      <c r="AB1354" s="276"/>
      <c r="AC1354" s="275"/>
      <c r="AD1354" s="276"/>
      <c r="AG1354">
        <f t="shared" si="193"/>
        <v>0</v>
      </c>
      <c r="AH1354">
        <f t="shared" si="194"/>
        <v>0</v>
      </c>
    </row>
    <row r="1355" spans="1:34" ht="15">
      <c r="A1355" s="65"/>
      <c r="B1355" s="14"/>
      <c r="C1355" s="18" t="s">
        <v>144</v>
      </c>
      <c r="D1355" s="272" t="str">
        <f t="shared" si="192"/>
        <v/>
      </c>
      <c r="E1355" s="273"/>
      <c r="F1355" s="273"/>
      <c r="G1355" s="273"/>
      <c r="H1355" s="274"/>
      <c r="I1355" s="275"/>
      <c r="J1355" s="229"/>
      <c r="K1355" s="229"/>
      <c r="L1355" s="276"/>
      <c r="M1355" s="275"/>
      <c r="N1355" s="276"/>
      <c r="O1355" s="275"/>
      <c r="P1355" s="276"/>
      <c r="Q1355" s="275"/>
      <c r="R1355" s="276"/>
      <c r="S1355" s="275"/>
      <c r="T1355" s="276"/>
      <c r="U1355" s="275"/>
      <c r="V1355" s="276"/>
      <c r="W1355" s="275"/>
      <c r="X1355" s="276"/>
      <c r="Y1355" s="275"/>
      <c r="Z1355" s="276"/>
      <c r="AA1355" s="275"/>
      <c r="AB1355" s="276"/>
      <c r="AC1355" s="275"/>
      <c r="AD1355" s="276"/>
      <c r="AG1355">
        <f t="shared" si="193"/>
        <v>0</v>
      </c>
      <c r="AH1355">
        <f t="shared" si="194"/>
        <v>0</v>
      </c>
    </row>
    <row r="1356" spans="1:34" ht="15">
      <c r="A1356" s="65"/>
      <c r="B1356" s="14"/>
      <c r="C1356" s="18" t="s">
        <v>145</v>
      </c>
      <c r="D1356" s="272" t="str">
        <f t="shared" si="192"/>
        <v/>
      </c>
      <c r="E1356" s="273"/>
      <c r="F1356" s="273"/>
      <c r="G1356" s="273"/>
      <c r="H1356" s="274"/>
      <c r="I1356" s="275"/>
      <c r="J1356" s="229"/>
      <c r="K1356" s="229"/>
      <c r="L1356" s="276"/>
      <c r="M1356" s="275"/>
      <c r="N1356" s="276"/>
      <c r="O1356" s="275"/>
      <c r="P1356" s="276"/>
      <c r="Q1356" s="275"/>
      <c r="R1356" s="276"/>
      <c r="S1356" s="275"/>
      <c r="T1356" s="276"/>
      <c r="U1356" s="275"/>
      <c r="V1356" s="276"/>
      <c r="W1356" s="275"/>
      <c r="X1356" s="276"/>
      <c r="Y1356" s="275"/>
      <c r="Z1356" s="276"/>
      <c r="AA1356" s="275"/>
      <c r="AB1356" s="276"/>
      <c r="AC1356" s="275"/>
      <c r="AD1356" s="276"/>
      <c r="AG1356">
        <f t="shared" si="193"/>
        <v>0</v>
      </c>
      <c r="AH1356">
        <f t="shared" si="194"/>
        <v>0</v>
      </c>
    </row>
    <row r="1357" spans="1:34" ht="15">
      <c r="A1357" s="65"/>
      <c r="B1357" s="14"/>
      <c r="C1357" s="18" t="s">
        <v>146</v>
      </c>
      <c r="D1357" s="272" t="str">
        <f t="shared" si="192"/>
        <v/>
      </c>
      <c r="E1357" s="273"/>
      <c r="F1357" s="273"/>
      <c r="G1357" s="273"/>
      <c r="H1357" s="274"/>
      <c r="I1357" s="275"/>
      <c r="J1357" s="229"/>
      <c r="K1357" s="229"/>
      <c r="L1357" s="276"/>
      <c r="M1357" s="275"/>
      <c r="N1357" s="276"/>
      <c r="O1357" s="275"/>
      <c r="P1357" s="276"/>
      <c r="Q1357" s="275"/>
      <c r="R1357" s="276"/>
      <c r="S1357" s="275"/>
      <c r="T1357" s="276"/>
      <c r="U1357" s="275"/>
      <c r="V1357" s="276"/>
      <c r="W1357" s="275"/>
      <c r="X1357" s="276"/>
      <c r="Y1357" s="275"/>
      <c r="Z1357" s="276"/>
      <c r="AA1357" s="275"/>
      <c r="AB1357" s="276"/>
      <c r="AC1357" s="275"/>
      <c r="AD1357" s="276"/>
      <c r="AG1357">
        <f t="shared" si="193"/>
        <v>0</v>
      </c>
      <c r="AH1357">
        <f t="shared" si="194"/>
        <v>0</v>
      </c>
    </row>
    <row r="1358" spans="1:34" ht="15">
      <c r="A1358" s="65"/>
      <c r="B1358" s="14"/>
      <c r="C1358" s="18" t="s">
        <v>147</v>
      </c>
      <c r="D1358" s="272" t="str">
        <f t="shared" ref="D1358:D1381" si="195">IF($D128="","",$D128)</f>
        <v/>
      </c>
      <c r="E1358" s="273"/>
      <c r="F1358" s="273"/>
      <c r="G1358" s="273"/>
      <c r="H1358" s="274"/>
      <c r="I1358" s="275"/>
      <c r="J1358" s="229"/>
      <c r="K1358" s="229"/>
      <c r="L1358" s="276"/>
      <c r="M1358" s="275"/>
      <c r="N1358" s="276"/>
      <c r="O1358" s="275"/>
      <c r="P1358" s="276"/>
      <c r="Q1358" s="275"/>
      <c r="R1358" s="276"/>
      <c r="S1358" s="275"/>
      <c r="T1358" s="276"/>
      <c r="U1358" s="275"/>
      <c r="V1358" s="276"/>
      <c r="W1358" s="275"/>
      <c r="X1358" s="276"/>
      <c r="Y1358" s="275"/>
      <c r="Z1358" s="276"/>
      <c r="AA1358" s="275"/>
      <c r="AB1358" s="276"/>
      <c r="AC1358" s="275"/>
      <c r="AD1358" s="276"/>
      <c r="AG1358">
        <f t="shared" si="193"/>
        <v>0</v>
      </c>
      <c r="AH1358">
        <f t="shared" si="194"/>
        <v>0</v>
      </c>
    </row>
    <row r="1359" spans="1:34" ht="15">
      <c r="A1359" s="65"/>
      <c r="B1359" s="14"/>
      <c r="C1359" s="18" t="s">
        <v>148</v>
      </c>
      <c r="D1359" s="272" t="str">
        <f t="shared" si="195"/>
        <v/>
      </c>
      <c r="E1359" s="273"/>
      <c r="F1359" s="273"/>
      <c r="G1359" s="273"/>
      <c r="H1359" s="274"/>
      <c r="I1359" s="275"/>
      <c r="J1359" s="229"/>
      <c r="K1359" s="229"/>
      <c r="L1359" s="276"/>
      <c r="M1359" s="275"/>
      <c r="N1359" s="276"/>
      <c r="O1359" s="275"/>
      <c r="P1359" s="276"/>
      <c r="Q1359" s="275"/>
      <c r="R1359" s="276"/>
      <c r="S1359" s="275"/>
      <c r="T1359" s="276"/>
      <c r="U1359" s="275"/>
      <c r="V1359" s="276"/>
      <c r="W1359" s="275"/>
      <c r="X1359" s="276"/>
      <c r="Y1359" s="275"/>
      <c r="Z1359" s="276"/>
      <c r="AA1359" s="275"/>
      <c r="AB1359" s="276"/>
      <c r="AC1359" s="275"/>
      <c r="AD1359" s="276"/>
      <c r="AG1359">
        <f t="shared" si="193"/>
        <v>0</v>
      </c>
      <c r="AH1359">
        <f t="shared" si="194"/>
        <v>0</v>
      </c>
    </row>
    <row r="1360" spans="1:34" ht="15">
      <c r="A1360" s="65"/>
      <c r="B1360" s="14"/>
      <c r="C1360" s="18" t="s">
        <v>149</v>
      </c>
      <c r="D1360" s="272" t="str">
        <f t="shared" si="195"/>
        <v/>
      </c>
      <c r="E1360" s="273"/>
      <c r="F1360" s="273"/>
      <c r="G1360" s="273"/>
      <c r="H1360" s="274"/>
      <c r="I1360" s="275"/>
      <c r="J1360" s="229"/>
      <c r="K1360" s="229"/>
      <c r="L1360" s="276"/>
      <c r="M1360" s="275"/>
      <c r="N1360" s="276"/>
      <c r="O1360" s="275"/>
      <c r="P1360" s="276"/>
      <c r="Q1360" s="275"/>
      <c r="R1360" s="276"/>
      <c r="S1360" s="275"/>
      <c r="T1360" s="276"/>
      <c r="U1360" s="275"/>
      <c r="V1360" s="276"/>
      <c r="W1360" s="275"/>
      <c r="X1360" s="276"/>
      <c r="Y1360" s="275"/>
      <c r="Z1360" s="276"/>
      <c r="AA1360" s="275"/>
      <c r="AB1360" s="276"/>
      <c r="AC1360" s="275"/>
      <c r="AD1360" s="276"/>
      <c r="AG1360">
        <f t="shared" si="193"/>
        <v>0</v>
      </c>
      <c r="AH1360">
        <f t="shared" si="194"/>
        <v>0</v>
      </c>
    </row>
    <row r="1361" spans="1:34" ht="15">
      <c r="A1361" s="65"/>
      <c r="B1361" s="14"/>
      <c r="C1361" s="17" t="s">
        <v>150</v>
      </c>
      <c r="D1361" s="272" t="str">
        <f t="shared" si="195"/>
        <v/>
      </c>
      <c r="E1361" s="273"/>
      <c r="F1361" s="273"/>
      <c r="G1361" s="273"/>
      <c r="H1361" s="274"/>
      <c r="I1361" s="275"/>
      <c r="J1361" s="229"/>
      <c r="K1361" s="229"/>
      <c r="L1361" s="276"/>
      <c r="M1361" s="275"/>
      <c r="N1361" s="276"/>
      <c r="O1361" s="275"/>
      <c r="P1361" s="276"/>
      <c r="Q1361" s="275"/>
      <c r="R1361" s="276"/>
      <c r="S1361" s="275"/>
      <c r="T1361" s="276"/>
      <c r="U1361" s="275"/>
      <c r="V1361" s="276"/>
      <c r="W1361" s="275"/>
      <c r="X1361" s="276"/>
      <c r="Y1361" s="275"/>
      <c r="Z1361" s="276"/>
      <c r="AA1361" s="275"/>
      <c r="AB1361" s="276"/>
      <c r="AC1361" s="275"/>
      <c r="AD1361" s="276"/>
      <c r="AG1361">
        <f t="shared" si="193"/>
        <v>0</v>
      </c>
      <c r="AH1361">
        <f t="shared" si="194"/>
        <v>0</v>
      </c>
    </row>
    <row r="1362" spans="1:34" ht="15">
      <c r="A1362" s="65"/>
      <c r="B1362" s="14"/>
      <c r="C1362" s="17" t="s">
        <v>151</v>
      </c>
      <c r="D1362" s="272" t="str">
        <f t="shared" si="195"/>
        <v/>
      </c>
      <c r="E1362" s="273"/>
      <c r="F1362" s="273"/>
      <c r="G1362" s="273"/>
      <c r="H1362" s="274"/>
      <c r="I1362" s="275"/>
      <c r="J1362" s="229"/>
      <c r="K1362" s="229"/>
      <c r="L1362" s="276"/>
      <c r="M1362" s="275"/>
      <c r="N1362" s="276"/>
      <c r="O1362" s="275"/>
      <c r="P1362" s="276"/>
      <c r="Q1362" s="275"/>
      <c r="R1362" s="276"/>
      <c r="S1362" s="275"/>
      <c r="T1362" s="276"/>
      <c r="U1362" s="275"/>
      <c r="V1362" s="276"/>
      <c r="W1362" s="275"/>
      <c r="X1362" s="276"/>
      <c r="Y1362" s="275"/>
      <c r="Z1362" s="276"/>
      <c r="AA1362" s="275"/>
      <c r="AB1362" s="276"/>
      <c r="AC1362" s="275"/>
      <c r="AD1362" s="276"/>
      <c r="AG1362">
        <f t="shared" si="193"/>
        <v>0</v>
      </c>
      <c r="AH1362">
        <f t="shared" si="194"/>
        <v>0</v>
      </c>
    </row>
    <row r="1363" spans="1:34" ht="15">
      <c r="A1363" s="65"/>
      <c r="B1363" s="14"/>
      <c r="C1363" s="17" t="s">
        <v>152</v>
      </c>
      <c r="D1363" s="272" t="str">
        <f t="shared" si="195"/>
        <v/>
      </c>
      <c r="E1363" s="273"/>
      <c r="F1363" s="273"/>
      <c r="G1363" s="273"/>
      <c r="H1363" s="274"/>
      <c r="I1363" s="275"/>
      <c r="J1363" s="229"/>
      <c r="K1363" s="229"/>
      <c r="L1363" s="276"/>
      <c r="M1363" s="275"/>
      <c r="N1363" s="276"/>
      <c r="O1363" s="275"/>
      <c r="P1363" s="276"/>
      <c r="Q1363" s="275"/>
      <c r="R1363" s="276"/>
      <c r="S1363" s="275"/>
      <c r="T1363" s="276"/>
      <c r="U1363" s="275"/>
      <c r="V1363" s="276"/>
      <c r="W1363" s="275"/>
      <c r="X1363" s="276"/>
      <c r="Y1363" s="275"/>
      <c r="Z1363" s="276"/>
      <c r="AA1363" s="275"/>
      <c r="AB1363" s="276"/>
      <c r="AC1363" s="275"/>
      <c r="AD1363" s="276"/>
      <c r="AG1363">
        <f t="shared" si="193"/>
        <v>0</v>
      </c>
      <c r="AH1363">
        <f t="shared" si="194"/>
        <v>0</v>
      </c>
    </row>
    <row r="1364" spans="1:34" ht="15">
      <c r="A1364" s="65"/>
      <c r="B1364" s="14"/>
      <c r="C1364" s="17" t="s">
        <v>153</v>
      </c>
      <c r="D1364" s="272" t="str">
        <f t="shared" si="195"/>
        <v/>
      </c>
      <c r="E1364" s="273"/>
      <c r="F1364" s="273"/>
      <c r="G1364" s="273"/>
      <c r="H1364" s="274"/>
      <c r="I1364" s="275"/>
      <c r="J1364" s="229"/>
      <c r="K1364" s="229"/>
      <c r="L1364" s="276"/>
      <c r="M1364" s="275"/>
      <c r="N1364" s="276"/>
      <c r="O1364" s="275"/>
      <c r="P1364" s="276"/>
      <c r="Q1364" s="275"/>
      <c r="R1364" s="276"/>
      <c r="S1364" s="275"/>
      <c r="T1364" s="276"/>
      <c r="U1364" s="275"/>
      <c r="V1364" s="276"/>
      <c r="W1364" s="275"/>
      <c r="X1364" s="276"/>
      <c r="Y1364" s="275"/>
      <c r="Z1364" s="276"/>
      <c r="AA1364" s="275"/>
      <c r="AB1364" s="276"/>
      <c r="AC1364" s="275"/>
      <c r="AD1364" s="276"/>
      <c r="AG1364">
        <f t="shared" si="193"/>
        <v>0</v>
      </c>
      <c r="AH1364">
        <f t="shared" si="194"/>
        <v>0</v>
      </c>
    </row>
    <row r="1365" spans="1:34" ht="15">
      <c r="A1365" s="65"/>
      <c r="B1365" s="14"/>
      <c r="C1365" s="17" t="s">
        <v>154</v>
      </c>
      <c r="D1365" s="272" t="str">
        <f t="shared" si="195"/>
        <v/>
      </c>
      <c r="E1365" s="273"/>
      <c r="F1365" s="273"/>
      <c r="G1365" s="273"/>
      <c r="H1365" s="274"/>
      <c r="I1365" s="275"/>
      <c r="J1365" s="229"/>
      <c r="K1365" s="229"/>
      <c r="L1365" s="276"/>
      <c r="M1365" s="275"/>
      <c r="N1365" s="276"/>
      <c r="O1365" s="275"/>
      <c r="P1365" s="276"/>
      <c r="Q1365" s="275"/>
      <c r="R1365" s="276"/>
      <c r="S1365" s="275"/>
      <c r="T1365" s="276"/>
      <c r="U1365" s="275"/>
      <c r="V1365" s="276"/>
      <c r="W1365" s="275"/>
      <c r="X1365" s="276"/>
      <c r="Y1365" s="275"/>
      <c r="Z1365" s="276"/>
      <c r="AA1365" s="275"/>
      <c r="AB1365" s="276"/>
      <c r="AC1365" s="275"/>
      <c r="AD1365" s="276"/>
      <c r="AG1365">
        <f t="shared" si="193"/>
        <v>0</v>
      </c>
      <c r="AH1365">
        <f t="shared" si="194"/>
        <v>0</v>
      </c>
    </row>
    <row r="1366" spans="1:34" ht="15">
      <c r="A1366" s="65"/>
      <c r="B1366" s="14"/>
      <c r="C1366" s="17" t="s">
        <v>155</v>
      </c>
      <c r="D1366" s="272" t="str">
        <f t="shared" si="195"/>
        <v/>
      </c>
      <c r="E1366" s="273"/>
      <c r="F1366" s="273"/>
      <c r="G1366" s="273"/>
      <c r="H1366" s="274"/>
      <c r="I1366" s="275"/>
      <c r="J1366" s="229"/>
      <c r="K1366" s="229"/>
      <c r="L1366" s="276"/>
      <c r="M1366" s="275"/>
      <c r="N1366" s="276"/>
      <c r="O1366" s="275"/>
      <c r="P1366" s="276"/>
      <c r="Q1366" s="275"/>
      <c r="R1366" s="276"/>
      <c r="S1366" s="275"/>
      <c r="T1366" s="276"/>
      <c r="U1366" s="275"/>
      <c r="V1366" s="276"/>
      <c r="W1366" s="275"/>
      <c r="X1366" s="276"/>
      <c r="Y1366" s="275"/>
      <c r="Z1366" s="276"/>
      <c r="AA1366" s="275"/>
      <c r="AB1366" s="276"/>
      <c r="AC1366" s="275"/>
      <c r="AD1366" s="276"/>
      <c r="AG1366">
        <f t="shared" si="193"/>
        <v>0</v>
      </c>
      <c r="AH1366">
        <f t="shared" si="194"/>
        <v>0</v>
      </c>
    </row>
    <row r="1367" spans="1:34" ht="15">
      <c r="A1367" s="65"/>
      <c r="B1367" s="14"/>
      <c r="C1367" s="17" t="s">
        <v>156</v>
      </c>
      <c r="D1367" s="272" t="str">
        <f t="shared" si="195"/>
        <v/>
      </c>
      <c r="E1367" s="273"/>
      <c r="F1367" s="273"/>
      <c r="G1367" s="273"/>
      <c r="H1367" s="274"/>
      <c r="I1367" s="275"/>
      <c r="J1367" s="229"/>
      <c r="K1367" s="229"/>
      <c r="L1367" s="276"/>
      <c r="M1367" s="275"/>
      <c r="N1367" s="276"/>
      <c r="O1367" s="275"/>
      <c r="P1367" s="276"/>
      <c r="Q1367" s="275"/>
      <c r="R1367" s="276"/>
      <c r="S1367" s="275"/>
      <c r="T1367" s="276"/>
      <c r="U1367" s="275"/>
      <c r="V1367" s="276"/>
      <c r="W1367" s="275"/>
      <c r="X1367" s="276"/>
      <c r="Y1367" s="275"/>
      <c r="Z1367" s="276"/>
      <c r="AA1367" s="275"/>
      <c r="AB1367" s="276"/>
      <c r="AC1367" s="275"/>
      <c r="AD1367" s="276"/>
      <c r="AG1367">
        <f t="shared" si="193"/>
        <v>0</v>
      </c>
      <c r="AH1367">
        <f t="shared" si="194"/>
        <v>0</v>
      </c>
    </row>
    <row r="1368" spans="1:34" ht="15">
      <c r="A1368" s="65"/>
      <c r="B1368" s="14"/>
      <c r="C1368" s="17" t="s">
        <v>157</v>
      </c>
      <c r="D1368" s="272" t="str">
        <f t="shared" si="195"/>
        <v/>
      </c>
      <c r="E1368" s="273"/>
      <c r="F1368" s="273"/>
      <c r="G1368" s="273"/>
      <c r="H1368" s="274"/>
      <c r="I1368" s="275"/>
      <c r="J1368" s="229"/>
      <c r="K1368" s="229"/>
      <c r="L1368" s="276"/>
      <c r="M1368" s="275"/>
      <c r="N1368" s="276"/>
      <c r="O1368" s="275"/>
      <c r="P1368" s="276"/>
      <c r="Q1368" s="275"/>
      <c r="R1368" s="276"/>
      <c r="S1368" s="275"/>
      <c r="T1368" s="276"/>
      <c r="U1368" s="275"/>
      <c r="V1368" s="276"/>
      <c r="W1368" s="275"/>
      <c r="X1368" s="276"/>
      <c r="Y1368" s="275"/>
      <c r="Z1368" s="276"/>
      <c r="AA1368" s="275"/>
      <c r="AB1368" s="276"/>
      <c r="AC1368" s="275"/>
      <c r="AD1368" s="276"/>
      <c r="AG1368">
        <f t="shared" si="193"/>
        <v>0</v>
      </c>
      <c r="AH1368">
        <f t="shared" si="194"/>
        <v>0</v>
      </c>
    </row>
    <row r="1369" spans="1:34" ht="15">
      <c r="A1369" s="65"/>
      <c r="B1369" s="14"/>
      <c r="C1369" s="17" t="s">
        <v>158</v>
      </c>
      <c r="D1369" s="272" t="str">
        <f t="shared" si="195"/>
        <v/>
      </c>
      <c r="E1369" s="273"/>
      <c r="F1369" s="273"/>
      <c r="G1369" s="273"/>
      <c r="H1369" s="274"/>
      <c r="I1369" s="275"/>
      <c r="J1369" s="229"/>
      <c r="K1369" s="229"/>
      <c r="L1369" s="276"/>
      <c r="M1369" s="275"/>
      <c r="N1369" s="276"/>
      <c r="O1369" s="275"/>
      <c r="P1369" s="276"/>
      <c r="Q1369" s="275"/>
      <c r="R1369" s="276"/>
      <c r="S1369" s="275"/>
      <c r="T1369" s="276"/>
      <c r="U1369" s="275"/>
      <c r="V1369" s="276"/>
      <c r="W1369" s="275"/>
      <c r="X1369" s="276"/>
      <c r="Y1369" s="275"/>
      <c r="Z1369" s="276"/>
      <c r="AA1369" s="275"/>
      <c r="AB1369" s="276"/>
      <c r="AC1369" s="275"/>
      <c r="AD1369" s="276"/>
      <c r="AG1369">
        <f t="shared" si="193"/>
        <v>0</v>
      </c>
      <c r="AH1369">
        <f t="shared" si="194"/>
        <v>0</v>
      </c>
    </row>
    <row r="1370" spans="1:34" ht="15">
      <c r="A1370" s="65"/>
      <c r="B1370" s="14"/>
      <c r="C1370" s="17" t="s">
        <v>159</v>
      </c>
      <c r="D1370" s="272" t="str">
        <f t="shared" si="195"/>
        <v/>
      </c>
      <c r="E1370" s="273"/>
      <c r="F1370" s="273"/>
      <c r="G1370" s="273"/>
      <c r="H1370" s="274"/>
      <c r="I1370" s="275"/>
      <c r="J1370" s="229"/>
      <c r="K1370" s="229"/>
      <c r="L1370" s="276"/>
      <c r="M1370" s="275"/>
      <c r="N1370" s="276"/>
      <c r="O1370" s="275"/>
      <c r="P1370" s="276"/>
      <c r="Q1370" s="275"/>
      <c r="R1370" s="276"/>
      <c r="S1370" s="275"/>
      <c r="T1370" s="276"/>
      <c r="U1370" s="275"/>
      <c r="V1370" s="276"/>
      <c r="W1370" s="275"/>
      <c r="X1370" s="276"/>
      <c r="Y1370" s="275"/>
      <c r="Z1370" s="276"/>
      <c r="AA1370" s="275"/>
      <c r="AB1370" s="276"/>
      <c r="AC1370" s="275"/>
      <c r="AD1370" s="276"/>
      <c r="AG1370">
        <f t="shared" si="193"/>
        <v>0</v>
      </c>
      <c r="AH1370">
        <f t="shared" si="194"/>
        <v>0</v>
      </c>
    </row>
    <row r="1371" spans="1:34" ht="15">
      <c r="A1371" s="65"/>
      <c r="B1371" s="14"/>
      <c r="C1371" s="17" t="s">
        <v>160</v>
      </c>
      <c r="D1371" s="272" t="str">
        <f t="shared" si="195"/>
        <v/>
      </c>
      <c r="E1371" s="273"/>
      <c r="F1371" s="273"/>
      <c r="G1371" s="273"/>
      <c r="H1371" s="274"/>
      <c r="I1371" s="275"/>
      <c r="J1371" s="229"/>
      <c r="K1371" s="229"/>
      <c r="L1371" s="276"/>
      <c r="M1371" s="275"/>
      <c r="N1371" s="276"/>
      <c r="O1371" s="275"/>
      <c r="P1371" s="276"/>
      <c r="Q1371" s="275"/>
      <c r="R1371" s="276"/>
      <c r="S1371" s="275"/>
      <c r="T1371" s="276"/>
      <c r="U1371" s="275"/>
      <c r="V1371" s="276"/>
      <c r="W1371" s="275"/>
      <c r="X1371" s="276"/>
      <c r="Y1371" s="275"/>
      <c r="Z1371" s="276"/>
      <c r="AA1371" s="275"/>
      <c r="AB1371" s="276"/>
      <c r="AC1371" s="275"/>
      <c r="AD1371" s="276"/>
      <c r="AG1371">
        <f t="shared" si="193"/>
        <v>0</v>
      </c>
      <c r="AH1371">
        <f t="shared" si="194"/>
        <v>0</v>
      </c>
    </row>
    <row r="1372" spans="1:34" ht="15">
      <c r="A1372" s="65"/>
      <c r="B1372" s="14"/>
      <c r="C1372" s="17" t="s">
        <v>161</v>
      </c>
      <c r="D1372" s="272" t="str">
        <f t="shared" si="195"/>
        <v/>
      </c>
      <c r="E1372" s="273"/>
      <c r="F1372" s="273"/>
      <c r="G1372" s="273"/>
      <c r="H1372" s="274"/>
      <c r="I1372" s="275"/>
      <c r="J1372" s="229"/>
      <c r="K1372" s="229"/>
      <c r="L1372" s="276"/>
      <c r="M1372" s="275"/>
      <c r="N1372" s="276"/>
      <c r="O1372" s="275"/>
      <c r="P1372" s="276"/>
      <c r="Q1372" s="275"/>
      <c r="R1372" s="276"/>
      <c r="S1372" s="275"/>
      <c r="T1372" s="276"/>
      <c r="U1372" s="275"/>
      <c r="V1372" s="276"/>
      <c r="W1372" s="275"/>
      <c r="X1372" s="276"/>
      <c r="Y1372" s="275"/>
      <c r="Z1372" s="276"/>
      <c r="AA1372" s="275"/>
      <c r="AB1372" s="276"/>
      <c r="AC1372" s="275"/>
      <c r="AD1372" s="276"/>
      <c r="AG1372">
        <f t="shared" si="193"/>
        <v>0</v>
      </c>
      <c r="AH1372">
        <f t="shared" si="194"/>
        <v>0</v>
      </c>
    </row>
    <row r="1373" spans="1:34" ht="15">
      <c r="A1373" s="65"/>
      <c r="B1373" s="14"/>
      <c r="C1373" s="17" t="s">
        <v>162</v>
      </c>
      <c r="D1373" s="272" t="str">
        <f t="shared" si="195"/>
        <v/>
      </c>
      <c r="E1373" s="273"/>
      <c r="F1373" s="273"/>
      <c r="G1373" s="273"/>
      <c r="H1373" s="274"/>
      <c r="I1373" s="275"/>
      <c r="J1373" s="229"/>
      <c r="K1373" s="229"/>
      <c r="L1373" s="276"/>
      <c r="M1373" s="275"/>
      <c r="N1373" s="276"/>
      <c r="O1373" s="275"/>
      <c r="P1373" s="276"/>
      <c r="Q1373" s="275"/>
      <c r="R1373" s="276"/>
      <c r="S1373" s="275"/>
      <c r="T1373" s="276"/>
      <c r="U1373" s="275"/>
      <c r="V1373" s="276"/>
      <c r="W1373" s="275"/>
      <c r="X1373" s="276"/>
      <c r="Y1373" s="275"/>
      <c r="Z1373" s="276"/>
      <c r="AA1373" s="275"/>
      <c r="AB1373" s="276"/>
      <c r="AC1373" s="275"/>
      <c r="AD1373" s="276"/>
      <c r="AG1373">
        <f t="shared" si="193"/>
        <v>0</v>
      </c>
      <c r="AH1373">
        <f t="shared" si="194"/>
        <v>0</v>
      </c>
    </row>
    <row r="1374" spans="1:34" ht="15">
      <c r="A1374" s="65"/>
      <c r="B1374" s="14"/>
      <c r="C1374" s="17" t="s">
        <v>163</v>
      </c>
      <c r="D1374" s="272" t="str">
        <f t="shared" si="195"/>
        <v/>
      </c>
      <c r="E1374" s="273"/>
      <c r="F1374" s="273"/>
      <c r="G1374" s="273"/>
      <c r="H1374" s="274"/>
      <c r="I1374" s="275"/>
      <c r="J1374" s="229"/>
      <c r="K1374" s="229"/>
      <c r="L1374" s="276"/>
      <c r="M1374" s="275"/>
      <c r="N1374" s="276"/>
      <c r="O1374" s="275"/>
      <c r="P1374" s="276"/>
      <c r="Q1374" s="275"/>
      <c r="R1374" s="276"/>
      <c r="S1374" s="275"/>
      <c r="T1374" s="276"/>
      <c r="U1374" s="275"/>
      <c r="V1374" s="276"/>
      <c r="W1374" s="275"/>
      <c r="X1374" s="276"/>
      <c r="Y1374" s="275"/>
      <c r="Z1374" s="276"/>
      <c r="AA1374" s="275"/>
      <c r="AB1374" s="276"/>
      <c r="AC1374" s="275"/>
      <c r="AD1374" s="276"/>
      <c r="AG1374">
        <f t="shared" si="193"/>
        <v>0</v>
      </c>
      <c r="AH1374">
        <f t="shared" si="194"/>
        <v>0</v>
      </c>
    </row>
    <row r="1375" spans="1:34" ht="15">
      <c r="A1375" s="65"/>
      <c r="B1375" s="14"/>
      <c r="C1375" s="17" t="s">
        <v>164</v>
      </c>
      <c r="D1375" s="272" t="str">
        <f t="shared" si="195"/>
        <v/>
      </c>
      <c r="E1375" s="273"/>
      <c r="F1375" s="273"/>
      <c r="G1375" s="273"/>
      <c r="H1375" s="274"/>
      <c r="I1375" s="275"/>
      <c r="J1375" s="229"/>
      <c r="K1375" s="229"/>
      <c r="L1375" s="276"/>
      <c r="M1375" s="275"/>
      <c r="N1375" s="276"/>
      <c r="O1375" s="275"/>
      <c r="P1375" s="276"/>
      <c r="Q1375" s="275"/>
      <c r="R1375" s="276"/>
      <c r="S1375" s="275"/>
      <c r="T1375" s="276"/>
      <c r="U1375" s="275"/>
      <c r="V1375" s="276"/>
      <c r="W1375" s="275"/>
      <c r="X1375" s="276"/>
      <c r="Y1375" s="275"/>
      <c r="Z1375" s="276"/>
      <c r="AA1375" s="275"/>
      <c r="AB1375" s="276"/>
      <c r="AC1375" s="275"/>
      <c r="AD1375" s="276"/>
      <c r="AG1375">
        <f t="shared" si="193"/>
        <v>0</v>
      </c>
      <c r="AH1375">
        <f t="shared" si="194"/>
        <v>0</v>
      </c>
    </row>
    <row r="1376" spans="1:34" ht="15">
      <c r="A1376" s="65"/>
      <c r="B1376" s="14"/>
      <c r="C1376" s="17" t="s">
        <v>165</v>
      </c>
      <c r="D1376" s="272" t="str">
        <f t="shared" si="195"/>
        <v/>
      </c>
      <c r="E1376" s="273"/>
      <c r="F1376" s="273"/>
      <c r="G1376" s="273"/>
      <c r="H1376" s="274"/>
      <c r="I1376" s="275"/>
      <c r="J1376" s="229"/>
      <c r="K1376" s="229"/>
      <c r="L1376" s="276"/>
      <c r="M1376" s="275"/>
      <c r="N1376" s="276"/>
      <c r="O1376" s="275"/>
      <c r="P1376" s="276"/>
      <c r="Q1376" s="275"/>
      <c r="R1376" s="276"/>
      <c r="S1376" s="275"/>
      <c r="T1376" s="276"/>
      <c r="U1376" s="275"/>
      <c r="V1376" s="276"/>
      <c r="W1376" s="275"/>
      <c r="X1376" s="276"/>
      <c r="Y1376" s="275"/>
      <c r="Z1376" s="276"/>
      <c r="AA1376" s="275"/>
      <c r="AB1376" s="276"/>
      <c r="AC1376" s="275"/>
      <c r="AD1376" s="276"/>
      <c r="AG1376">
        <f t="shared" si="193"/>
        <v>0</v>
      </c>
      <c r="AH1376">
        <f t="shared" si="194"/>
        <v>0</v>
      </c>
    </row>
    <row r="1377" spans="1:34" ht="15">
      <c r="A1377" s="65"/>
      <c r="B1377" s="14"/>
      <c r="C1377" s="17" t="s">
        <v>166</v>
      </c>
      <c r="D1377" s="272" t="str">
        <f t="shared" si="195"/>
        <v/>
      </c>
      <c r="E1377" s="273"/>
      <c r="F1377" s="273"/>
      <c r="G1377" s="273"/>
      <c r="H1377" s="274"/>
      <c r="I1377" s="275"/>
      <c r="J1377" s="229"/>
      <c r="K1377" s="229"/>
      <c r="L1377" s="276"/>
      <c r="M1377" s="275"/>
      <c r="N1377" s="276"/>
      <c r="O1377" s="275"/>
      <c r="P1377" s="276"/>
      <c r="Q1377" s="275"/>
      <c r="R1377" s="276"/>
      <c r="S1377" s="275"/>
      <c r="T1377" s="276"/>
      <c r="U1377" s="275"/>
      <c r="V1377" s="276"/>
      <c r="W1377" s="275"/>
      <c r="X1377" s="276"/>
      <c r="Y1377" s="275"/>
      <c r="Z1377" s="276"/>
      <c r="AA1377" s="275"/>
      <c r="AB1377" s="276"/>
      <c r="AC1377" s="275"/>
      <c r="AD1377" s="276"/>
      <c r="AG1377">
        <f t="shared" si="193"/>
        <v>0</v>
      </c>
      <c r="AH1377">
        <f t="shared" si="194"/>
        <v>0</v>
      </c>
    </row>
    <row r="1378" spans="1:34" ht="15">
      <c r="A1378" s="65"/>
      <c r="B1378" s="14"/>
      <c r="C1378" s="17" t="s">
        <v>167</v>
      </c>
      <c r="D1378" s="272" t="str">
        <f t="shared" si="195"/>
        <v/>
      </c>
      <c r="E1378" s="273"/>
      <c r="F1378" s="273"/>
      <c r="G1378" s="273"/>
      <c r="H1378" s="274"/>
      <c r="I1378" s="275"/>
      <c r="J1378" s="229"/>
      <c r="K1378" s="229"/>
      <c r="L1378" s="276"/>
      <c r="M1378" s="275"/>
      <c r="N1378" s="276"/>
      <c r="O1378" s="275"/>
      <c r="P1378" s="276"/>
      <c r="Q1378" s="275"/>
      <c r="R1378" s="276"/>
      <c r="S1378" s="275"/>
      <c r="T1378" s="276"/>
      <c r="U1378" s="275"/>
      <c r="V1378" s="276"/>
      <c r="W1378" s="275"/>
      <c r="X1378" s="276"/>
      <c r="Y1378" s="275"/>
      <c r="Z1378" s="276"/>
      <c r="AA1378" s="275"/>
      <c r="AB1378" s="276"/>
      <c r="AC1378" s="275"/>
      <c r="AD1378" s="276"/>
      <c r="AG1378">
        <f t="shared" si="193"/>
        <v>0</v>
      </c>
      <c r="AH1378">
        <f t="shared" si="194"/>
        <v>0</v>
      </c>
    </row>
    <row r="1379" spans="1:34" ht="15">
      <c r="A1379" s="65"/>
      <c r="B1379" s="14"/>
      <c r="C1379" s="17" t="s">
        <v>168</v>
      </c>
      <c r="D1379" s="272" t="str">
        <f t="shared" si="195"/>
        <v/>
      </c>
      <c r="E1379" s="273"/>
      <c r="F1379" s="273"/>
      <c r="G1379" s="273"/>
      <c r="H1379" s="274"/>
      <c r="I1379" s="275"/>
      <c r="J1379" s="229"/>
      <c r="K1379" s="229"/>
      <c r="L1379" s="276"/>
      <c r="M1379" s="275"/>
      <c r="N1379" s="276"/>
      <c r="O1379" s="275"/>
      <c r="P1379" s="276"/>
      <c r="Q1379" s="275"/>
      <c r="R1379" s="276"/>
      <c r="S1379" s="275"/>
      <c r="T1379" s="276"/>
      <c r="U1379" s="275"/>
      <c r="V1379" s="276"/>
      <c r="W1379" s="275"/>
      <c r="X1379" s="276"/>
      <c r="Y1379" s="275"/>
      <c r="Z1379" s="276"/>
      <c r="AA1379" s="275"/>
      <c r="AB1379" s="276"/>
      <c r="AC1379" s="275"/>
      <c r="AD1379" s="276"/>
      <c r="AG1379">
        <f t="shared" si="193"/>
        <v>0</v>
      </c>
      <c r="AH1379">
        <f t="shared" si="194"/>
        <v>0</v>
      </c>
    </row>
    <row r="1380" spans="1:34" ht="15">
      <c r="A1380" s="65"/>
      <c r="B1380" s="14"/>
      <c r="C1380" s="17" t="s">
        <v>169</v>
      </c>
      <c r="D1380" s="272" t="str">
        <f t="shared" si="195"/>
        <v/>
      </c>
      <c r="E1380" s="273"/>
      <c r="F1380" s="273"/>
      <c r="G1380" s="273"/>
      <c r="H1380" s="274"/>
      <c r="I1380" s="275"/>
      <c r="J1380" s="229"/>
      <c r="K1380" s="229"/>
      <c r="L1380" s="276"/>
      <c r="M1380" s="275"/>
      <c r="N1380" s="276"/>
      <c r="O1380" s="275"/>
      <c r="P1380" s="276"/>
      <c r="Q1380" s="275"/>
      <c r="R1380" s="276"/>
      <c r="S1380" s="275"/>
      <c r="T1380" s="276"/>
      <c r="U1380" s="275"/>
      <c r="V1380" s="276"/>
      <c r="W1380" s="275"/>
      <c r="X1380" s="276"/>
      <c r="Y1380" s="275"/>
      <c r="Z1380" s="276"/>
      <c r="AA1380" s="275"/>
      <c r="AB1380" s="276"/>
      <c r="AC1380" s="275"/>
      <c r="AD1380" s="276"/>
      <c r="AG1380">
        <f t="shared" si="193"/>
        <v>0</v>
      </c>
      <c r="AH1380">
        <f t="shared" si="194"/>
        <v>0</v>
      </c>
    </row>
    <row r="1381" spans="1:34" ht="15">
      <c r="A1381" s="65"/>
      <c r="B1381" s="14"/>
      <c r="C1381" s="17" t="s">
        <v>170</v>
      </c>
      <c r="D1381" s="272" t="str">
        <f t="shared" si="195"/>
        <v/>
      </c>
      <c r="E1381" s="273"/>
      <c r="F1381" s="273"/>
      <c r="G1381" s="273"/>
      <c r="H1381" s="274"/>
      <c r="I1381" s="275"/>
      <c r="J1381" s="229"/>
      <c r="K1381" s="229"/>
      <c r="L1381" s="276"/>
      <c r="M1381" s="275"/>
      <c r="N1381" s="276"/>
      <c r="O1381" s="275"/>
      <c r="P1381" s="276"/>
      <c r="Q1381" s="275"/>
      <c r="R1381" s="276"/>
      <c r="S1381" s="275"/>
      <c r="T1381" s="276"/>
      <c r="U1381" s="275"/>
      <c r="V1381" s="276"/>
      <c r="W1381" s="275"/>
      <c r="X1381" s="276"/>
      <c r="Y1381" s="275"/>
      <c r="Z1381" s="276"/>
      <c r="AA1381" s="275"/>
      <c r="AB1381" s="276"/>
      <c r="AC1381" s="275"/>
      <c r="AD1381" s="276"/>
      <c r="AG1381">
        <f t="shared" si="193"/>
        <v>0</v>
      </c>
      <c r="AH1381">
        <f t="shared" si="194"/>
        <v>0</v>
      </c>
    </row>
    <row r="1382" spans="1:34" ht="15" customHeight="1">
      <c r="AG1382" s="181">
        <f t="shared" ref="AG1382:AH1382" si="196">SUM(AG1262:AG1381)</f>
        <v>0</v>
      </c>
      <c r="AH1382" s="181">
        <f t="shared" si="196"/>
        <v>0</v>
      </c>
    </row>
    <row r="1383" spans="1:34" ht="45" customHeight="1">
      <c r="A1383" s="64"/>
      <c r="C1383" s="343" t="s">
        <v>343</v>
      </c>
      <c r="D1383" s="343"/>
      <c r="E1383" s="343"/>
      <c r="F1383" s="234"/>
      <c r="G1383" s="234"/>
      <c r="H1383" s="234"/>
      <c r="I1383" s="234"/>
      <c r="J1383" s="234"/>
      <c r="K1383" s="234"/>
      <c r="L1383" s="234"/>
      <c r="M1383" s="234"/>
      <c r="N1383" s="234"/>
      <c r="O1383" s="234"/>
      <c r="P1383" s="234"/>
      <c r="Q1383" s="234"/>
      <c r="R1383" s="234"/>
      <c r="S1383" s="234"/>
      <c r="T1383" s="234"/>
      <c r="U1383" s="234"/>
      <c r="V1383" s="234"/>
      <c r="W1383" s="234"/>
      <c r="X1383" s="234"/>
      <c r="Y1383" s="234"/>
      <c r="Z1383" s="234"/>
      <c r="AA1383" s="234"/>
      <c r="AB1383" s="234"/>
      <c r="AC1383" s="234"/>
      <c r="AD1383" s="234"/>
      <c r="AG1383">
        <f>IF(OR(AND(COUNTIF(AA1262:AB1381,"X")&gt;0,F1383=""),AND(F1383&lt;&gt;"",COUNTIF(AA1262:AB1381,"X")=0)),1,0)</f>
        <v>0</v>
      </c>
    </row>
    <row r="1384" spans="1:34" ht="15" customHeight="1">
      <c r="A1384" s="64"/>
    </row>
    <row r="1385" spans="1:34" s="14" customFormat="1" ht="24" customHeight="1">
      <c r="A1385" s="62"/>
      <c r="B1385" s="13"/>
      <c r="C1385" s="312" t="s">
        <v>206</v>
      </c>
      <c r="D1385" s="312"/>
      <c r="E1385" s="312"/>
      <c r="F1385" s="312"/>
      <c r="G1385" s="312"/>
      <c r="H1385" s="312"/>
      <c r="I1385" s="312"/>
      <c r="J1385" s="312"/>
      <c r="K1385" s="312"/>
      <c r="L1385" s="312"/>
      <c r="M1385" s="312"/>
      <c r="N1385" s="312"/>
      <c r="O1385" s="312"/>
      <c r="P1385" s="312"/>
      <c r="Q1385" s="312"/>
      <c r="R1385" s="312"/>
      <c r="S1385" s="312"/>
      <c r="T1385" s="312"/>
      <c r="U1385" s="312"/>
      <c r="V1385" s="312"/>
      <c r="W1385" s="312"/>
      <c r="X1385" s="312"/>
      <c r="Y1385" s="312"/>
      <c r="Z1385" s="312"/>
      <c r="AA1385" s="312"/>
      <c r="AB1385" s="312"/>
      <c r="AC1385" s="312"/>
      <c r="AD1385" s="312"/>
      <c r="AE1385" s="13"/>
      <c r="AF1385" s="164"/>
    </row>
    <row r="1386" spans="1:34" s="14" customFormat="1" ht="60" customHeight="1">
      <c r="A1386" s="62"/>
      <c r="B1386" s="13"/>
      <c r="C1386" s="313"/>
      <c r="D1386" s="314"/>
      <c r="E1386" s="314"/>
      <c r="F1386" s="314"/>
      <c r="G1386" s="314"/>
      <c r="H1386" s="314"/>
      <c r="I1386" s="314"/>
      <c r="J1386" s="314"/>
      <c r="K1386" s="314"/>
      <c r="L1386" s="314"/>
      <c r="M1386" s="314"/>
      <c r="N1386" s="314"/>
      <c r="O1386" s="314"/>
      <c r="P1386" s="314"/>
      <c r="Q1386" s="314"/>
      <c r="R1386" s="314"/>
      <c r="S1386" s="314"/>
      <c r="T1386" s="314"/>
      <c r="U1386" s="314"/>
      <c r="V1386" s="314"/>
      <c r="W1386" s="314"/>
      <c r="X1386" s="314"/>
      <c r="Y1386" s="314"/>
      <c r="Z1386" s="314"/>
      <c r="AA1386" s="314"/>
      <c r="AB1386" s="314"/>
      <c r="AC1386" s="314"/>
      <c r="AD1386" s="315"/>
      <c r="AE1386" s="13"/>
      <c r="AF1386" s="164"/>
      <c r="AG1386">
        <f>IF(AND($AH$1260&gt;$AG$1260,SUM(COUNTIF(I1262:L1381,3),COUNTIF(I1262:L1381,9))=COUNT(I1262:L1381),C1386=""),1,0)</f>
        <v>0</v>
      </c>
    </row>
    <row r="1387" spans="1:34" s="14" customFormat="1">
      <c r="A1387" s="62"/>
      <c r="B1387" s="13"/>
      <c r="C1387" s="24"/>
      <c r="D1387" s="24"/>
      <c r="E1387" s="24"/>
      <c r="F1387" s="24"/>
      <c r="G1387" s="24"/>
      <c r="H1387" s="24"/>
      <c r="I1387" s="24"/>
      <c r="J1387" s="24"/>
      <c r="K1387" s="24"/>
      <c r="L1387" s="24"/>
      <c r="M1387" s="24"/>
      <c r="N1387" s="24"/>
      <c r="O1387" s="24"/>
      <c r="P1387" s="24"/>
      <c r="Q1387" s="24"/>
      <c r="R1387" s="24"/>
      <c r="S1387" s="24"/>
      <c r="T1387" s="24"/>
      <c r="U1387" s="24"/>
      <c r="V1387" s="24"/>
      <c r="W1387" s="24"/>
      <c r="X1387" s="24"/>
      <c r="Y1387" s="24"/>
      <c r="Z1387" s="24"/>
      <c r="AA1387" s="24"/>
      <c r="AB1387" s="24"/>
      <c r="AC1387" s="24"/>
      <c r="AD1387" s="24"/>
      <c r="AE1387" s="13"/>
      <c r="AF1387" s="164"/>
    </row>
    <row r="1388" spans="1:34" ht="15" customHeight="1">
      <c r="B1388" s="269" t="str">
        <f>IF(AG1383&gt;0,"Error: debe especificar Otro mecanismo de control.","")</f>
        <v/>
      </c>
      <c r="C1388" s="269"/>
      <c r="D1388" s="269"/>
      <c r="E1388" s="269"/>
      <c r="F1388" s="269"/>
      <c r="G1388" s="269"/>
      <c r="H1388" s="269"/>
      <c r="I1388" s="269"/>
      <c r="J1388" s="269"/>
      <c r="K1388" s="269"/>
      <c r="L1388" s="269"/>
      <c r="M1388" s="269"/>
      <c r="N1388" s="269"/>
      <c r="O1388" s="269"/>
      <c r="P1388" s="269"/>
      <c r="Q1388" s="269"/>
      <c r="R1388" s="269"/>
      <c r="S1388" s="269"/>
      <c r="T1388" s="269"/>
      <c r="U1388" s="269"/>
      <c r="V1388" s="269"/>
      <c r="W1388" s="269"/>
      <c r="X1388" s="269"/>
      <c r="Y1388" s="269"/>
      <c r="Z1388" s="269"/>
      <c r="AA1388" s="269"/>
      <c r="AB1388" s="269"/>
      <c r="AC1388" s="269"/>
      <c r="AD1388" s="269"/>
    </row>
    <row r="1389" spans="1:34" ht="15" customHeight="1">
      <c r="B1389" s="269" t="str">
        <f>IF(AG1386&gt;0,"Error: explicar el uso de código 3 y 9 en la columna ¿cuenta algún programa de seguridad de información?","")</f>
        <v/>
      </c>
      <c r="C1389" s="269"/>
      <c r="D1389" s="269"/>
      <c r="E1389" s="269"/>
      <c r="F1389" s="269"/>
      <c r="G1389" s="269"/>
      <c r="H1389" s="269"/>
      <c r="I1389" s="269"/>
      <c r="J1389" s="269"/>
      <c r="K1389" s="269"/>
      <c r="L1389" s="269"/>
      <c r="M1389" s="269"/>
      <c r="N1389" s="269"/>
      <c r="O1389" s="269"/>
      <c r="P1389" s="269"/>
      <c r="Q1389" s="269"/>
      <c r="R1389" s="269"/>
      <c r="S1389" s="269"/>
      <c r="T1389" s="269"/>
      <c r="U1389" s="269"/>
      <c r="V1389" s="269"/>
      <c r="W1389" s="269"/>
      <c r="X1389" s="269"/>
      <c r="Y1389" s="269"/>
      <c r="Z1389" s="269"/>
      <c r="AA1389" s="269"/>
      <c r="AB1389" s="269"/>
      <c r="AC1389" s="269"/>
      <c r="AD1389" s="269"/>
    </row>
    <row r="1390" spans="1:34" ht="15" customHeight="1">
      <c r="B1390" s="269" t="str">
        <f>IF(SUM(AH1382)&gt;0,"el registro No identificado excluye al resto de los mecanismos de control.","")</f>
        <v/>
      </c>
      <c r="C1390" s="269"/>
      <c r="D1390" s="269"/>
      <c r="E1390" s="269"/>
      <c r="F1390" s="269"/>
      <c r="G1390" s="269"/>
      <c r="H1390" s="269"/>
      <c r="I1390" s="269"/>
      <c r="J1390" s="269"/>
      <c r="K1390" s="269"/>
      <c r="L1390" s="269"/>
      <c r="M1390" s="269"/>
      <c r="N1390" s="269"/>
      <c r="O1390" s="269"/>
      <c r="P1390" s="269"/>
      <c r="Q1390" s="269"/>
      <c r="R1390" s="269"/>
      <c r="S1390" s="269"/>
      <c r="T1390" s="269"/>
      <c r="U1390" s="269"/>
      <c r="V1390" s="269"/>
      <c r="W1390" s="269"/>
      <c r="X1390" s="269"/>
      <c r="Y1390" s="269"/>
      <c r="Z1390" s="269"/>
      <c r="AA1390" s="269"/>
      <c r="AB1390" s="269"/>
      <c r="AC1390" s="269"/>
      <c r="AD1390" s="269"/>
    </row>
    <row r="1391" spans="1:34" ht="15" customHeight="1">
      <c r="B1391" s="268" t="str">
        <f>IF(SUM(AJ1260)=0,"","Error: debe completar toda la información.")</f>
        <v/>
      </c>
      <c r="C1391" s="268"/>
      <c r="D1391" s="268"/>
      <c r="E1391" s="268"/>
      <c r="F1391" s="268"/>
      <c r="G1391" s="268"/>
      <c r="H1391" s="268"/>
      <c r="I1391" s="268"/>
      <c r="J1391" s="268"/>
      <c r="K1391" s="268"/>
      <c r="L1391" s="268"/>
      <c r="M1391" s="268"/>
      <c r="N1391" s="268"/>
      <c r="O1391" s="268"/>
      <c r="P1391" s="268"/>
      <c r="Q1391" s="268"/>
      <c r="R1391" s="268"/>
      <c r="S1391" s="268"/>
      <c r="T1391" s="268"/>
      <c r="U1391" s="268"/>
      <c r="V1391" s="268"/>
      <c r="W1391" s="268"/>
      <c r="X1391" s="268"/>
      <c r="Y1391" s="268"/>
      <c r="Z1391" s="268"/>
      <c r="AA1391" s="268"/>
      <c r="AB1391" s="268"/>
      <c r="AC1391" s="268"/>
      <c r="AD1391" s="268"/>
    </row>
    <row r="1392" spans="1:34" ht="15" customHeight="1"/>
    <row r="1393" spans="1:36" ht="24" customHeight="1">
      <c r="A1393" s="69" t="s">
        <v>344</v>
      </c>
      <c r="B1393" s="339" t="s">
        <v>347</v>
      </c>
      <c r="C1393" s="339"/>
      <c r="D1393" s="339"/>
      <c r="E1393" s="339"/>
      <c r="F1393" s="339"/>
      <c r="G1393" s="339"/>
      <c r="H1393" s="339"/>
      <c r="I1393" s="339"/>
      <c r="J1393" s="339"/>
      <c r="K1393" s="339"/>
      <c r="L1393" s="339"/>
      <c r="M1393" s="339"/>
      <c r="N1393" s="339"/>
      <c r="O1393" s="339"/>
      <c r="P1393" s="339"/>
      <c r="Q1393" s="339"/>
      <c r="R1393" s="339"/>
      <c r="S1393" s="339"/>
      <c r="T1393" s="339"/>
      <c r="U1393" s="339"/>
      <c r="V1393" s="339"/>
      <c r="W1393" s="339"/>
      <c r="X1393" s="339"/>
      <c r="Y1393" s="339"/>
      <c r="Z1393" s="339"/>
      <c r="AA1393" s="339"/>
      <c r="AB1393" s="339"/>
      <c r="AC1393" s="339"/>
      <c r="AD1393" s="339"/>
    </row>
    <row r="1394" spans="1:36" ht="24" customHeight="1">
      <c r="A1394" s="65"/>
      <c r="B1394" s="14"/>
      <c r="C1394" s="251" t="s">
        <v>569</v>
      </c>
      <c r="D1394" s="251"/>
      <c r="E1394" s="251"/>
      <c r="F1394" s="251"/>
      <c r="G1394" s="251"/>
      <c r="H1394" s="251"/>
      <c r="I1394" s="251"/>
      <c r="J1394" s="251"/>
      <c r="K1394" s="251"/>
      <c r="L1394" s="251"/>
      <c r="M1394" s="251"/>
      <c r="N1394" s="251"/>
      <c r="O1394" s="251"/>
      <c r="P1394" s="251"/>
      <c r="Q1394" s="251"/>
      <c r="R1394" s="251"/>
      <c r="S1394" s="251"/>
      <c r="T1394" s="251"/>
      <c r="U1394" s="251"/>
      <c r="V1394" s="251"/>
      <c r="W1394" s="251"/>
      <c r="X1394" s="251"/>
      <c r="Y1394" s="251"/>
      <c r="Z1394" s="251"/>
      <c r="AA1394" s="251"/>
      <c r="AB1394" s="251"/>
      <c r="AC1394" s="251"/>
      <c r="AD1394" s="251"/>
    </row>
    <row r="1395" spans="1:36" ht="15" customHeight="1">
      <c r="A1395" s="66"/>
      <c r="B1395" s="23"/>
      <c r="C1395" s="251" t="s">
        <v>570</v>
      </c>
      <c r="D1395" s="326"/>
      <c r="E1395" s="326"/>
      <c r="F1395" s="326"/>
      <c r="G1395" s="326"/>
      <c r="H1395" s="326"/>
      <c r="I1395" s="326"/>
      <c r="J1395" s="326"/>
      <c r="K1395" s="326"/>
      <c r="L1395" s="326"/>
      <c r="M1395" s="326"/>
      <c r="N1395" s="326"/>
      <c r="O1395" s="326"/>
      <c r="P1395" s="326"/>
      <c r="Q1395" s="326"/>
      <c r="R1395" s="326"/>
      <c r="S1395" s="326"/>
      <c r="T1395" s="326"/>
      <c r="U1395" s="326"/>
      <c r="V1395" s="326"/>
      <c r="W1395" s="326"/>
      <c r="X1395" s="326"/>
      <c r="Y1395" s="326"/>
      <c r="Z1395" s="326"/>
      <c r="AA1395" s="326"/>
      <c r="AB1395" s="326"/>
      <c r="AC1395" s="326"/>
      <c r="AD1395" s="326"/>
    </row>
    <row r="1396" spans="1:36" ht="24" customHeight="1">
      <c r="A1396" s="63"/>
      <c r="B1396" s="23"/>
      <c r="C1396" s="327" t="s">
        <v>349</v>
      </c>
      <c r="D1396" s="327"/>
      <c r="E1396" s="327"/>
      <c r="F1396" s="327"/>
      <c r="G1396" s="327"/>
      <c r="H1396" s="327"/>
      <c r="I1396" s="327"/>
      <c r="J1396" s="327"/>
      <c r="K1396" s="327"/>
      <c r="L1396" s="327"/>
      <c r="M1396" s="327"/>
      <c r="N1396" s="327"/>
      <c r="O1396" s="327"/>
      <c r="P1396" s="327"/>
      <c r="Q1396" s="327"/>
      <c r="R1396" s="327"/>
      <c r="S1396" s="327"/>
      <c r="T1396" s="327"/>
      <c r="U1396" s="327"/>
      <c r="V1396" s="327"/>
      <c r="W1396" s="327"/>
      <c r="X1396" s="327"/>
      <c r="Y1396" s="327"/>
      <c r="Z1396" s="327"/>
      <c r="AA1396" s="327"/>
      <c r="AB1396" s="327"/>
      <c r="AC1396" s="327"/>
      <c r="AD1396" s="327"/>
    </row>
    <row r="1397" spans="1:36" ht="24" customHeight="1">
      <c r="A1397" s="63"/>
      <c r="B1397" s="23"/>
      <c r="C1397" s="326" t="s">
        <v>571</v>
      </c>
      <c r="D1397" s="326"/>
      <c r="E1397" s="326"/>
      <c r="F1397" s="326"/>
      <c r="G1397" s="326"/>
      <c r="H1397" s="326"/>
      <c r="I1397" s="326"/>
      <c r="J1397" s="326"/>
      <c r="K1397" s="326"/>
      <c r="L1397" s="326"/>
      <c r="M1397" s="326"/>
      <c r="N1397" s="326"/>
      <c r="O1397" s="326"/>
      <c r="P1397" s="326"/>
      <c r="Q1397" s="326"/>
      <c r="R1397" s="326"/>
      <c r="S1397" s="326"/>
      <c r="T1397" s="326"/>
      <c r="U1397" s="326"/>
      <c r="V1397" s="326"/>
      <c r="W1397" s="326"/>
      <c r="X1397" s="326"/>
      <c r="Y1397" s="326"/>
      <c r="Z1397" s="326"/>
      <c r="AA1397" s="326"/>
      <c r="AB1397" s="326"/>
      <c r="AC1397" s="326"/>
      <c r="AD1397" s="326"/>
    </row>
    <row r="1398" spans="1:36" ht="15" customHeight="1">
      <c r="AG1398" t="s">
        <v>5497</v>
      </c>
      <c r="AH1398" t="s">
        <v>5498</v>
      </c>
      <c r="AI1398" t="s">
        <v>5499</v>
      </c>
      <c r="AJ1398" t="s">
        <v>5500</v>
      </c>
    </row>
    <row r="1399" spans="1:36" ht="15" customHeight="1">
      <c r="C1399" s="295" t="s">
        <v>49</v>
      </c>
      <c r="D1399" s="295"/>
      <c r="E1399" s="295"/>
      <c r="F1399" s="295"/>
      <c r="G1399" s="295"/>
      <c r="H1399" s="295"/>
      <c r="I1399" s="295" t="s">
        <v>346</v>
      </c>
      <c r="J1399" s="295"/>
      <c r="K1399" s="295"/>
      <c r="L1399" s="295"/>
      <c r="M1399" s="295" t="s">
        <v>237</v>
      </c>
      <c r="N1399" s="295"/>
      <c r="O1399" s="295"/>
      <c r="P1399" s="295"/>
      <c r="Q1399" s="295"/>
      <c r="R1399" s="295"/>
      <c r="S1399" s="295"/>
      <c r="T1399" s="295"/>
      <c r="U1399" s="295"/>
      <c r="V1399" s="295"/>
      <c r="W1399" s="295"/>
      <c r="X1399" s="295"/>
      <c r="Y1399" s="295"/>
      <c r="Z1399" s="295"/>
      <c r="AA1399" s="295"/>
      <c r="AB1399" s="295"/>
      <c r="AC1399" s="295"/>
      <c r="AD1399" s="295"/>
      <c r="AG1399">
        <f>COUNTBLANK(I1401:AD1520)</f>
        <v>2640</v>
      </c>
      <c r="AH1399">
        <v>2640</v>
      </c>
      <c r="AI1399">
        <f>IF(SUM(AG1401:AG1520)=0,AG1399,1)</f>
        <v>2640</v>
      </c>
      <c r="AJ1399" s="180">
        <f>IF(OR(AG1399=AH1399, AG1399=AI1399 ), 0, 1)</f>
        <v>0</v>
      </c>
    </row>
    <row r="1400" spans="1:36" s="33" customFormat="1" ht="120" customHeight="1">
      <c r="A1400" s="137"/>
      <c r="C1400" s="295"/>
      <c r="D1400" s="295"/>
      <c r="E1400" s="295"/>
      <c r="F1400" s="295"/>
      <c r="G1400" s="295"/>
      <c r="H1400" s="295"/>
      <c r="I1400" s="295"/>
      <c r="J1400" s="295"/>
      <c r="K1400" s="295"/>
      <c r="L1400" s="295"/>
      <c r="M1400" s="293" t="s">
        <v>238</v>
      </c>
      <c r="N1400" s="293"/>
      <c r="O1400" s="293"/>
      <c r="P1400" s="293" t="s">
        <v>239</v>
      </c>
      <c r="Q1400" s="293"/>
      <c r="R1400" s="293"/>
      <c r="S1400" s="293" t="s">
        <v>240</v>
      </c>
      <c r="T1400" s="293"/>
      <c r="U1400" s="293"/>
      <c r="V1400" s="293" t="s">
        <v>345</v>
      </c>
      <c r="W1400" s="293"/>
      <c r="X1400" s="293"/>
      <c r="Y1400" s="293" t="s">
        <v>348</v>
      </c>
      <c r="Z1400" s="293"/>
      <c r="AA1400" s="293"/>
      <c r="AB1400" s="293" t="s">
        <v>311</v>
      </c>
      <c r="AC1400" s="293"/>
      <c r="AD1400" s="293"/>
      <c r="AF1400" s="165"/>
      <c r="AG1400" t="s">
        <v>5501</v>
      </c>
      <c r="AH1400" t="s">
        <v>5510</v>
      </c>
      <c r="AI1400" t="s">
        <v>5508</v>
      </c>
      <c r="AJ1400"/>
    </row>
    <row r="1401" spans="1:36" ht="15">
      <c r="A1401" s="65"/>
      <c r="B1401" s="14"/>
      <c r="C1401" s="34" t="s">
        <v>51</v>
      </c>
      <c r="D1401" s="272" t="str">
        <f t="shared" ref="D1401:D1432" si="197">IF($D32="","",$D32)</f>
        <v/>
      </c>
      <c r="E1401" s="273"/>
      <c r="F1401" s="273"/>
      <c r="G1401" s="273"/>
      <c r="H1401" s="274"/>
      <c r="I1401" s="275"/>
      <c r="J1401" s="229"/>
      <c r="K1401" s="229"/>
      <c r="L1401" s="276"/>
      <c r="M1401" s="275"/>
      <c r="N1401" s="229"/>
      <c r="O1401" s="276"/>
      <c r="P1401" s="275"/>
      <c r="Q1401" s="229"/>
      <c r="R1401" s="276"/>
      <c r="S1401" s="275"/>
      <c r="T1401" s="229"/>
      <c r="U1401" s="276"/>
      <c r="V1401" s="275"/>
      <c r="W1401" s="229"/>
      <c r="X1401" s="276"/>
      <c r="Y1401" s="275"/>
      <c r="Z1401" s="229"/>
      <c r="AA1401" s="276"/>
      <c r="AB1401" s="275"/>
      <c r="AC1401" s="229"/>
      <c r="AD1401" s="276"/>
      <c r="AG1401">
        <f>IF(OR(AND($AH$1399=$AG$1399),AND(D1401="",COUNTBLANK(I1401:AD1401)=22),AND(D1401&lt;&gt;"",I1401=1,COUNTIF(M1401:AD1401,"x")&gt;0),AND(D1401&lt;&gt;"",OR(I1401=2,I1401=3,I1401=9),COUNTBLANK(M1401:AD1401)=18)),0,1)</f>
        <v>0</v>
      </c>
      <c r="AH1401">
        <f>IF(AND(Y1401="X",COUNTIF(M1401:AD1401,"x")&lt;&gt;1),1,0)</f>
        <v>0</v>
      </c>
      <c r="AI1401">
        <f>IF(AND(AB1401="X",COUNTIF(M1401:AD1401,"x")&lt;&gt;1),1,0)</f>
        <v>0</v>
      </c>
    </row>
    <row r="1402" spans="1:36" ht="15">
      <c r="A1402" s="65"/>
      <c r="B1402" s="14"/>
      <c r="C1402" s="17" t="s">
        <v>52</v>
      </c>
      <c r="D1402" s="272" t="str">
        <f t="shared" si="197"/>
        <v/>
      </c>
      <c r="E1402" s="273"/>
      <c r="F1402" s="273"/>
      <c r="G1402" s="273"/>
      <c r="H1402" s="274"/>
      <c r="I1402" s="275"/>
      <c r="J1402" s="229"/>
      <c r="K1402" s="229"/>
      <c r="L1402" s="276"/>
      <c r="M1402" s="275"/>
      <c r="N1402" s="229"/>
      <c r="O1402" s="276"/>
      <c r="P1402" s="275"/>
      <c r="Q1402" s="229"/>
      <c r="R1402" s="276"/>
      <c r="S1402" s="275"/>
      <c r="T1402" s="229"/>
      <c r="U1402" s="276"/>
      <c r="V1402" s="275"/>
      <c r="W1402" s="229"/>
      <c r="X1402" s="276"/>
      <c r="Y1402" s="275"/>
      <c r="Z1402" s="229"/>
      <c r="AA1402" s="276"/>
      <c r="AB1402" s="275"/>
      <c r="AC1402" s="229"/>
      <c r="AD1402" s="276"/>
      <c r="AG1402">
        <f t="shared" ref="AG1402:AG1465" si="198">IF(OR(AND($AH$1399=$AG$1399),AND(D1402="",COUNTBLANK(I1402:AD1402)=22),AND(D1402&lt;&gt;"",I1402=1,COUNTIF(M1402:AD1402,"x")&gt;0),AND(D1402&lt;&gt;"",OR(I1402=2,I1402=3,I1402=9),COUNTBLANK(M1402:AD1402)=18)),0,1)</f>
        <v>0</v>
      </c>
      <c r="AH1402">
        <f t="shared" ref="AH1402:AH1465" si="199">IF(AND(Y1402="X",COUNTIF(M1402:AD1402,"x")&lt;&gt;1),1,0)</f>
        <v>0</v>
      </c>
      <c r="AI1402">
        <f t="shared" ref="AI1402:AI1465" si="200">IF(AND(AB1402="X",COUNTIF(M1402:AD1402,"x")&lt;&gt;1),1,0)</f>
        <v>0</v>
      </c>
    </row>
    <row r="1403" spans="1:36" ht="15">
      <c r="A1403" s="65"/>
      <c r="B1403" s="14"/>
      <c r="C1403" s="17" t="s">
        <v>53</v>
      </c>
      <c r="D1403" s="272" t="str">
        <f t="shared" si="197"/>
        <v/>
      </c>
      <c r="E1403" s="273"/>
      <c r="F1403" s="273"/>
      <c r="G1403" s="273"/>
      <c r="H1403" s="274"/>
      <c r="I1403" s="275"/>
      <c r="J1403" s="229"/>
      <c r="K1403" s="229"/>
      <c r="L1403" s="276"/>
      <c r="M1403" s="275"/>
      <c r="N1403" s="229"/>
      <c r="O1403" s="276"/>
      <c r="P1403" s="275"/>
      <c r="Q1403" s="229"/>
      <c r="R1403" s="276"/>
      <c r="S1403" s="275"/>
      <c r="T1403" s="229"/>
      <c r="U1403" s="276"/>
      <c r="V1403" s="275"/>
      <c r="W1403" s="229"/>
      <c r="X1403" s="276"/>
      <c r="Y1403" s="275"/>
      <c r="Z1403" s="229"/>
      <c r="AA1403" s="276"/>
      <c r="AB1403" s="275"/>
      <c r="AC1403" s="229"/>
      <c r="AD1403" s="276"/>
      <c r="AG1403">
        <f t="shared" si="198"/>
        <v>0</v>
      </c>
      <c r="AH1403">
        <f t="shared" si="199"/>
        <v>0</v>
      </c>
      <c r="AI1403">
        <f t="shared" si="200"/>
        <v>0</v>
      </c>
    </row>
    <row r="1404" spans="1:36" ht="15">
      <c r="A1404" s="65"/>
      <c r="B1404" s="14"/>
      <c r="C1404" s="17" t="s">
        <v>54</v>
      </c>
      <c r="D1404" s="272" t="str">
        <f t="shared" si="197"/>
        <v/>
      </c>
      <c r="E1404" s="273"/>
      <c r="F1404" s="273"/>
      <c r="G1404" s="273"/>
      <c r="H1404" s="274"/>
      <c r="I1404" s="275"/>
      <c r="J1404" s="229"/>
      <c r="K1404" s="229"/>
      <c r="L1404" s="276"/>
      <c r="M1404" s="275"/>
      <c r="N1404" s="229"/>
      <c r="O1404" s="276"/>
      <c r="P1404" s="275"/>
      <c r="Q1404" s="229"/>
      <c r="R1404" s="276"/>
      <c r="S1404" s="275"/>
      <c r="T1404" s="229"/>
      <c r="U1404" s="276"/>
      <c r="V1404" s="275"/>
      <c r="W1404" s="229"/>
      <c r="X1404" s="276"/>
      <c r="Y1404" s="275"/>
      <c r="Z1404" s="229"/>
      <c r="AA1404" s="276"/>
      <c r="AB1404" s="275"/>
      <c r="AC1404" s="229"/>
      <c r="AD1404" s="276"/>
      <c r="AG1404">
        <f t="shared" si="198"/>
        <v>0</v>
      </c>
      <c r="AH1404">
        <f t="shared" si="199"/>
        <v>0</v>
      </c>
      <c r="AI1404">
        <f t="shared" si="200"/>
        <v>0</v>
      </c>
    </row>
    <row r="1405" spans="1:36" ht="15">
      <c r="A1405" s="65"/>
      <c r="B1405" s="14"/>
      <c r="C1405" s="17" t="s">
        <v>55</v>
      </c>
      <c r="D1405" s="272" t="str">
        <f t="shared" si="197"/>
        <v/>
      </c>
      <c r="E1405" s="273"/>
      <c r="F1405" s="273"/>
      <c r="G1405" s="273"/>
      <c r="H1405" s="274"/>
      <c r="I1405" s="275"/>
      <c r="J1405" s="229"/>
      <c r="K1405" s="229"/>
      <c r="L1405" s="276"/>
      <c r="M1405" s="275"/>
      <c r="N1405" s="229"/>
      <c r="O1405" s="276"/>
      <c r="P1405" s="275"/>
      <c r="Q1405" s="229"/>
      <c r="R1405" s="276"/>
      <c r="S1405" s="275"/>
      <c r="T1405" s="229"/>
      <c r="U1405" s="276"/>
      <c r="V1405" s="275"/>
      <c r="W1405" s="229"/>
      <c r="X1405" s="276"/>
      <c r="Y1405" s="275"/>
      <c r="Z1405" s="229"/>
      <c r="AA1405" s="276"/>
      <c r="AB1405" s="275"/>
      <c r="AC1405" s="229"/>
      <c r="AD1405" s="276"/>
      <c r="AG1405">
        <f t="shared" si="198"/>
        <v>0</v>
      </c>
      <c r="AH1405">
        <f t="shared" si="199"/>
        <v>0</v>
      </c>
      <c r="AI1405">
        <f t="shared" si="200"/>
        <v>0</v>
      </c>
    </row>
    <row r="1406" spans="1:36" ht="15">
      <c r="A1406" s="65"/>
      <c r="B1406" s="14"/>
      <c r="C1406" s="17" t="s">
        <v>56</v>
      </c>
      <c r="D1406" s="272" t="str">
        <f t="shared" si="197"/>
        <v/>
      </c>
      <c r="E1406" s="273"/>
      <c r="F1406" s="273"/>
      <c r="G1406" s="273"/>
      <c r="H1406" s="274"/>
      <c r="I1406" s="275"/>
      <c r="J1406" s="229"/>
      <c r="K1406" s="229"/>
      <c r="L1406" s="276"/>
      <c r="M1406" s="275"/>
      <c r="N1406" s="229"/>
      <c r="O1406" s="276"/>
      <c r="P1406" s="275"/>
      <c r="Q1406" s="229"/>
      <c r="R1406" s="276"/>
      <c r="S1406" s="275"/>
      <c r="T1406" s="229"/>
      <c r="U1406" s="276"/>
      <c r="V1406" s="275"/>
      <c r="W1406" s="229"/>
      <c r="X1406" s="276"/>
      <c r="Y1406" s="275"/>
      <c r="Z1406" s="229"/>
      <c r="AA1406" s="276"/>
      <c r="AB1406" s="275"/>
      <c r="AC1406" s="229"/>
      <c r="AD1406" s="276"/>
      <c r="AG1406">
        <f t="shared" si="198"/>
        <v>0</v>
      </c>
      <c r="AH1406">
        <f t="shared" si="199"/>
        <v>0</v>
      </c>
      <c r="AI1406">
        <f t="shared" si="200"/>
        <v>0</v>
      </c>
    </row>
    <row r="1407" spans="1:36" ht="15">
      <c r="A1407" s="65"/>
      <c r="B1407" s="14"/>
      <c r="C1407" s="17" t="s">
        <v>57</v>
      </c>
      <c r="D1407" s="272" t="str">
        <f t="shared" si="197"/>
        <v/>
      </c>
      <c r="E1407" s="273"/>
      <c r="F1407" s="273"/>
      <c r="G1407" s="273"/>
      <c r="H1407" s="274"/>
      <c r="I1407" s="275"/>
      <c r="J1407" s="229"/>
      <c r="K1407" s="229"/>
      <c r="L1407" s="276"/>
      <c r="M1407" s="275"/>
      <c r="N1407" s="229"/>
      <c r="O1407" s="276"/>
      <c r="P1407" s="275"/>
      <c r="Q1407" s="229"/>
      <c r="R1407" s="276"/>
      <c r="S1407" s="275"/>
      <c r="T1407" s="229"/>
      <c r="U1407" s="276"/>
      <c r="V1407" s="275"/>
      <c r="W1407" s="229"/>
      <c r="X1407" s="276"/>
      <c r="Y1407" s="275"/>
      <c r="Z1407" s="229"/>
      <c r="AA1407" s="276"/>
      <c r="AB1407" s="275"/>
      <c r="AC1407" s="229"/>
      <c r="AD1407" s="276"/>
      <c r="AG1407">
        <f t="shared" si="198"/>
        <v>0</v>
      </c>
      <c r="AH1407">
        <f t="shared" si="199"/>
        <v>0</v>
      </c>
      <c r="AI1407">
        <f t="shared" si="200"/>
        <v>0</v>
      </c>
    </row>
    <row r="1408" spans="1:36" ht="15">
      <c r="A1408" s="65"/>
      <c r="B1408" s="14"/>
      <c r="C1408" s="17" t="s">
        <v>58</v>
      </c>
      <c r="D1408" s="272" t="str">
        <f t="shared" si="197"/>
        <v/>
      </c>
      <c r="E1408" s="273"/>
      <c r="F1408" s="273"/>
      <c r="G1408" s="273"/>
      <c r="H1408" s="274"/>
      <c r="I1408" s="275"/>
      <c r="J1408" s="229"/>
      <c r="K1408" s="229"/>
      <c r="L1408" s="276"/>
      <c r="M1408" s="275"/>
      <c r="N1408" s="229"/>
      <c r="O1408" s="276"/>
      <c r="P1408" s="275"/>
      <c r="Q1408" s="229"/>
      <c r="R1408" s="276"/>
      <c r="S1408" s="275"/>
      <c r="T1408" s="229"/>
      <c r="U1408" s="276"/>
      <c r="V1408" s="275"/>
      <c r="W1408" s="229"/>
      <c r="X1408" s="276"/>
      <c r="Y1408" s="275"/>
      <c r="Z1408" s="229"/>
      <c r="AA1408" s="276"/>
      <c r="AB1408" s="275"/>
      <c r="AC1408" s="229"/>
      <c r="AD1408" s="276"/>
      <c r="AG1408">
        <f t="shared" si="198"/>
        <v>0</v>
      </c>
      <c r="AH1408">
        <f t="shared" si="199"/>
        <v>0</v>
      </c>
      <c r="AI1408">
        <f t="shared" si="200"/>
        <v>0</v>
      </c>
    </row>
    <row r="1409" spans="1:35" ht="15">
      <c r="A1409" s="65"/>
      <c r="B1409" s="14"/>
      <c r="C1409" s="17" t="s">
        <v>59</v>
      </c>
      <c r="D1409" s="272" t="str">
        <f t="shared" si="197"/>
        <v/>
      </c>
      <c r="E1409" s="273"/>
      <c r="F1409" s="273"/>
      <c r="G1409" s="273"/>
      <c r="H1409" s="274"/>
      <c r="I1409" s="275"/>
      <c r="J1409" s="229"/>
      <c r="K1409" s="229"/>
      <c r="L1409" s="276"/>
      <c r="M1409" s="275"/>
      <c r="N1409" s="229"/>
      <c r="O1409" s="276"/>
      <c r="P1409" s="275"/>
      <c r="Q1409" s="229"/>
      <c r="R1409" s="276"/>
      <c r="S1409" s="275"/>
      <c r="T1409" s="229"/>
      <c r="U1409" s="276"/>
      <c r="V1409" s="275"/>
      <c r="W1409" s="229"/>
      <c r="X1409" s="276"/>
      <c r="Y1409" s="275"/>
      <c r="Z1409" s="229"/>
      <c r="AA1409" s="276"/>
      <c r="AB1409" s="275"/>
      <c r="AC1409" s="229"/>
      <c r="AD1409" s="276"/>
      <c r="AG1409">
        <f t="shared" si="198"/>
        <v>0</v>
      </c>
      <c r="AH1409">
        <f t="shared" si="199"/>
        <v>0</v>
      </c>
      <c r="AI1409">
        <f t="shared" si="200"/>
        <v>0</v>
      </c>
    </row>
    <row r="1410" spans="1:35" ht="15">
      <c r="A1410" s="65"/>
      <c r="B1410" s="14"/>
      <c r="C1410" s="17" t="s">
        <v>60</v>
      </c>
      <c r="D1410" s="272" t="str">
        <f t="shared" si="197"/>
        <v/>
      </c>
      <c r="E1410" s="273"/>
      <c r="F1410" s="273"/>
      <c r="G1410" s="273"/>
      <c r="H1410" s="274"/>
      <c r="I1410" s="275"/>
      <c r="J1410" s="229"/>
      <c r="K1410" s="229"/>
      <c r="L1410" s="276"/>
      <c r="M1410" s="275"/>
      <c r="N1410" s="229"/>
      <c r="O1410" s="276"/>
      <c r="P1410" s="275"/>
      <c r="Q1410" s="229"/>
      <c r="R1410" s="276"/>
      <c r="S1410" s="275"/>
      <c r="T1410" s="229"/>
      <c r="U1410" s="276"/>
      <c r="V1410" s="275"/>
      <c r="W1410" s="229"/>
      <c r="X1410" s="276"/>
      <c r="Y1410" s="275"/>
      <c r="Z1410" s="229"/>
      <c r="AA1410" s="276"/>
      <c r="AB1410" s="275"/>
      <c r="AC1410" s="229"/>
      <c r="AD1410" s="276"/>
      <c r="AG1410">
        <f t="shared" si="198"/>
        <v>0</v>
      </c>
      <c r="AH1410">
        <f t="shared" si="199"/>
        <v>0</v>
      </c>
      <c r="AI1410">
        <f t="shared" si="200"/>
        <v>0</v>
      </c>
    </row>
    <row r="1411" spans="1:35" ht="15">
      <c r="A1411" s="65"/>
      <c r="B1411" s="14"/>
      <c r="C1411" s="17" t="s">
        <v>61</v>
      </c>
      <c r="D1411" s="272" t="str">
        <f t="shared" si="197"/>
        <v/>
      </c>
      <c r="E1411" s="273"/>
      <c r="F1411" s="273"/>
      <c r="G1411" s="273"/>
      <c r="H1411" s="274"/>
      <c r="I1411" s="275"/>
      <c r="J1411" s="229"/>
      <c r="K1411" s="229"/>
      <c r="L1411" s="276"/>
      <c r="M1411" s="275"/>
      <c r="N1411" s="229"/>
      <c r="O1411" s="276"/>
      <c r="P1411" s="275"/>
      <c r="Q1411" s="229"/>
      <c r="R1411" s="276"/>
      <c r="S1411" s="275"/>
      <c r="T1411" s="229"/>
      <c r="U1411" s="276"/>
      <c r="V1411" s="275"/>
      <c r="W1411" s="229"/>
      <c r="X1411" s="276"/>
      <c r="Y1411" s="275"/>
      <c r="Z1411" s="229"/>
      <c r="AA1411" s="276"/>
      <c r="AB1411" s="275"/>
      <c r="AC1411" s="229"/>
      <c r="AD1411" s="276"/>
      <c r="AG1411">
        <f t="shared" si="198"/>
        <v>0</v>
      </c>
      <c r="AH1411">
        <f t="shared" si="199"/>
        <v>0</v>
      </c>
      <c r="AI1411">
        <f t="shared" si="200"/>
        <v>0</v>
      </c>
    </row>
    <row r="1412" spans="1:35" ht="15">
      <c r="A1412" s="65"/>
      <c r="B1412" s="14"/>
      <c r="C1412" s="17" t="s">
        <v>62</v>
      </c>
      <c r="D1412" s="272" t="str">
        <f t="shared" si="197"/>
        <v/>
      </c>
      <c r="E1412" s="273"/>
      <c r="F1412" s="273"/>
      <c r="G1412" s="273"/>
      <c r="H1412" s="274"/>
      <c r="I1412" s="275"/>
      <c r="J1412" s="229"/>
      <c r="K1412" s="229"/>
      <c r="L1412" s="276"/>
      <c r="M1412" s="275"/>
      <c r="N1412" s="229"/>
      <c r="O1412" s="276"/>
      <c r="P1412" s="275"/>
      <c r="Q1412" s="229"/>
      <c r="R1412" s="276"/>
      <c r="S1412" s="275"/>
      <c r="T1412" s="229"/>
      <c r="U1412" s="276"/>
      <c r="V1412" s="275"/>
      <c r="W1412" s="229"/>
      <c r="X1412" s="276"/>
      <c r="Y1412" s="275"/>
      <c r="Z1412" s="229"/>
      <c r="AA1412" s="276"/>
      <c r="AB1412" s="275"/>
      <c r="AC1412" s="229"/>
      <c r="AD1412" s="276"/>
      <c r="AG1412">
        <f t="shared" si="198"/>
        <v>0</v>
      </c>
      <c r="AH1412">
        <f t="shared" si="199"/>
        <v>0</v>
      </c>
      <c r="AI1412">
        <f t="shared" si="200"/>
        <v>0</v>
      </c>
    </row>
    <row r="1413" spans="1:35" ht="15">
      <c r="A1413" s="65"/>
      <c r="B1413" s="14"/>
      <c r="C1413" s="17" t="s">
        <v>63</v>
      </c>
      <c r="D1413" s="272" t="str">
        <f t="shared" si="197"/>
        <v/>
      </c>
      <c r="E1413" s="273"/>
      <c r="F1413" s="273"/>
      <c r="G1413" s="273"/>
      <c r="H1413" s="274"/>
      <c r="I1413" s="275"/>
      <c r="J1413" s="229"/>
      <c r="K1413" s="229"/>
      <c r="L1413" s="276"/>
      <c r="M1413" s="275"/>
      <c r="N1413" s="229"/>
      <c r="O1413" s="276"/>
      <c r="P1413" s="275"/>
      <c r="Q1413" s="229"/>
      <c r="R1413" s="276"/>
      <c r="S1413" s="275"/>
      <c r="T1413" s="229"/>
      <c r="U1413" s="276"/>
      <c r="V1413" s="275"/>
      <c r="W1413" s="229"/>
      <c r="X1413" s="276"/>
      <c r="Y1413" s="275"/>
      <c r="Z1413" s="229"/>
      <c r="AA1413" s="276"/>
      <c r="AB1413" s="275"/>
      <c r="AC1413" s="229"/>
      <c r="AD1413" s="276"/>
      <c r="AG1413">
        <f t="shared" si="198"/>
        <v>0</v>
      </c>
      <c r="AH1413">
        <f t="shared" si="199"/>
        <v>0</v>
      </c>
      <c r="AI1413">
        <f t="shared" si="200"/>
        <v>0</v>
      </c>
    </row>
    <row r="1414" spans="1:35" ht="15">
      <c r="A1414" s="65"/>
      <c r="B1414" s="14"/>
      <c r="C1414" s="17" t="s">
        <v>64</v>
      </c>
      <c r="D1414" s="272" t="str">
        <f t="shared" si="197"/>
        <v/>
      </c>
      <c r="E1414" s="273"/>
      <c r="F1414" s="273"/>
      <c r="G1414" s="273"/>
      <c r="H1414" s="274"/>
      <c r="I1414" s="275"/>
      <c r="J1414" s="229"/>
      <c r="K1414" s="229"/>
      <c r="L1414" s="276"/>
      <c r="M1414" s="275"/>
      <c r="N1414" s="229"/>
      <c r="O1414" s="276"/>
      <c r="P1414" s="275"/>
      <c r="Q1414" s="229"/>
      <c r="R1414" s="276"/>
      <c r="S1414" s="275"/>
      <c r="T1414" s="229"/>
      <c r="U1414" s="276"/>
      <c r="V1414" s="275"/>
      <c r="W1414" s="229"/>
      <c r="X1414" s="276"/>
      <c r="Y1414" s="275"/>
      <c r="Z1414" s="229"/>
      <c r="AA1414" s="276"/>
      <c r="AB1414" s="275"/>
      <c r="AC1414" s="229"/>
      <c r="AD1414" s="276"/>
      <c r="AG1414">
        <f t="shared" si="198"/>
        <v>0</v>
      </c>
      <c r="AH1414">
        <f t="shared" si="199"/>
        <v>0</v>
      </c>
      <c r="AI1414">
        <f t="shared" si="200"/>
        <v>0</v>
      </c>
    </row>
    <row r="1415" spans="1:35" ht="15">
      <c r="A1415" s="65"/>
      <c r="B1415" s="14"/>
      <c r="C1415" s="17" t="s">
        <v>65</v>
      </c>
      <c r="D1415" s="272" t="str">
        <f t="shared" si="197"/>
        <v/>
      </c>
      <c r="E1415" s="273"/>
      <c r="F1415" s="273"/>
      <c r="G1415" s="273"/>
      <c r="H1415" s="274"/>
      <c r="I1415" s="275"/>
      <c r="J1415" s="229"/>
      <c r="K1415" s="229"/>
      <c r="L1415" s="276"/>
      <c r="M1415" s="275"/>
      <c r="N1415" s="229"/>
      <c r="O1415" s="276"/>
      <c r="P1415" s="275"/>
      <c r="Q1415" s="229"/>
      <c r="R1415" s="276"/>
      <c r="S1415" s="275"/>
      <c r="T1415" s="229"/>
      <c r="U1415" s="276"/>
      <c r="V1415" s="275"/>
      <c r="W1415" s="229"/>
      <c r="X1415" s="276"/>
      <c r="Y1415" s="275"/>
      <c r="Z1415" s="229"/>
      <c r="AA1415" s="276"/>
      <c r="AB1415" s="275"/>
      <c r="AC1415" s="229"/>
      <c r="AD1415" s="276"/>
      <c r="AG1415">
        <f t="shared" si="198"/>
        <v>0</v>
      </c>
      <c r="AH1415">
        <f t="shared" si="199"/>
        <v>0</v>
      </c>
      <c r="AI1415">
        <f t="shared" si="200"/>
        <v>0</v>
      </c>
    </row>
    <row r="1416" spans="1:35" ht="15">
      <c r="A1416" s="65"/>
      <c r="B1416" s="14"/>
      <c r="C1416" s="17" t="s">
        <v>66</v>
      </c>
      <c r="D1416" s="272" t="str">
        <f t="shared" si="197"/>
        <v/>
      </c>
      <c r="E1416" s="273"/>
      <c r="F1416" s="273"/>
      <c r="G1416" s="273"/>
      <c r="H1416" s="274"/>
      <c r="I1416" s="275"/>
      <c r="J1416" s="229"/>
      <c r="K1416" s="229"/>
      <c r="L1416" s="276"/>
      <c r="M1416" s="275"/>
      <c r="N1416" s="229"/>
      <c r="O1416" s="276"/>
      <c r="P1416" s="275"/>
      <c r="Q1416" s="229"/>
      <c r="R1416" s="276"/>
      <c r="S1416" s="275"/>
      <c r="T1416" s="229"/>
      <c r="U1416" s="276"/>
      <c r="V1416" s="275"/>
      <c r="W1416" s="229"/>
      <c r="X1416" s="276"/>
      <c r="Y1416" s="275"/>
      <c r="Z1416" s="229"/>
      <c r="AA1416" s="276"/>
      <c r="AB1416" s="275"/>
      <c r="AC1416" s="229"/>
      <c r="AD1416" s="276"/>
      <c r="AG1416">
        <f t="shared" si="198"/>
        <v>0</v>
      </c>
      <c r="AH1416">
        <f t="shared" si="199"/>
        <v>0</v>
      </c>
      <c r="AI1416">
        <f t="shared" si="200"/>
        <v>0</v>
      </c>
    </row>
    <row r="1417" spans="1:35" ht="15">
      <c r="A1417" s="65"/>
      <c r="B1417" s="14"/>
      <c r="C1417" s="17" t="s">
        <v>67</v>
      </c>
      <c r="D1417" s="272" t="str">
        <f t="shared" si="197"/>
        <v/>
      </c>
      <c r="E1417" s="273"/>
      <c r="F1417" s="273"/>
      <c r="G1417" s="273"/>
      <c r="H1417" s="274"/>
      <c r="I1417" s="275"/>
      <c r="J1417" s="229"/>
      <c r="K1417" s="229"/>
      <c r="L1417" s="276"/>
      <c r="M1417" s="275"/>
      <c r="N1417" s="229"/>
      <c r="O1417" s="276"/>
      <c r="P1417" s="275"/>
      <c r="Q1417" s="229"/>
      <c r="R1417" s="276"/>
      <c r="S1417" s="275"/>
      <c r="T1417" s="229"/>
      <c r="U1417" s="276"/>
      <c r="V1417" s="275"/>
      <c r="W1417" s="229"/>
      <c r="X1417" s="276"/>
      <c r="Y1417" s="275"/>
      <c r="Z1417" s="229"/>
      <c r="AA1417" s="276"/>
      <c r="AB1417" s="275"/>
      <c r="AC1417" s="229"/>
      <c r="AD1417" s="276"/>
      <c r="AG1417">
        <f t="shared" si="198"/>
        <v>0</v>
      </c>
      <c r="AH1417">
        <f t="shared" si="199"/>
        <v>0</v>
      </c>
      <c r="AI1417">
        <f t="shared" si="200"/>
        <v>0</v>
      </c>
    </row>
    <row r="1418" spans="1:35" ht="15">
      <c r="A1418" s="65"/>
      <c r="B1418" s="14"/>
      <c r="C1418" s="17" t="s">
        <v>68</v>
      </c>
      <c r="D1418" s="272" t="str">
        <f t="shared" si="197"/>
        <v/>
      </c>
      <c r="E1418" s="273"/>
      <c r="F1418" s="273"/>
      <c r="G1418" s="273"/>
      <c r="H1418" s="274"/>
      <c r="I1418" s="275"/>
      <c r="J1418" s="229"/>
      <c r="K1418" s="229"/>
      <c r="L1418" s="276"/>
      <c r="M1418" s="275"/>
      <c r="N1418" s="229"/>
      <c r="O1418" s="276"/>
      <c r="P1418" s="275"/>
      <c r="Q1418" s="229"/>
      <c r="R1418" s="276"/>
      <c r="S1418" s="275"/>
      <c r="T1418" s="229"/>
      <c r="U1418" s="276"/>
      <c r="V1418" s="275"/>
      <c r="W1418" s="229"/>
      <c r="X1418" s="276"/>
      <c r="Y1418" s="275"/>
      <c r="Z1418" s="229"/>
      <c r="AA1418" s="276"/>
      <c r="AB1418" s="275"/>
      <c r="AC1418" s="229"/>
      <c r="AD1418" s="276"/>
      <c r="AG1418">
        <f t="shared" si="198"/>
        <v>0</v>
      </c>
      <c r="AH1418">
        <f t="shared" si="199"/>
        <v>0</v>
      </c>
      <c r="AI1418">
        <f t="shared" si="200"/>
        <v>0</v>
      </c>
    </row>
    <row r="1419" spans="1:35" ht="15">
      <c r="A1419" s="65"/>
      <c r="B1419" s="14"/>
      <c r="C1419" s="17" t="s">
        <v>69</v>
      </c>
      <c r="D1419" s="272" t="str">
        <f t="shared" si="197"/>
        <v/>
      </c>
      <c r="E1419" s="273"/>
      <c r="F1419" s="273"/>
      <c r="G1419" s="273"/>
      <c r="H1419" s="274"/>
      <c r="I1419" s="275"/>
      <c r="J1419" s="229"/>
      <c r="K1419" s="229"/>
      <c r="L1419" s="276"/>
      <c r="M1419" s="275"/>
      <c r="N1419" s="229"/>
      <c r="O1419" s="276"/>
      <c r="P1419" s="275"/>
      <c r="Q1419" s="229"/>
      <c r="R1419" s="276"/>
      <c r="S1419" s="275"/>
      <c r="T1419" s="229"/>
      <c r="U1419" s="276"/>
      <c r="V1419" s="275"/>
      <c r="W1419" s="229"/>
      <c r="X1419" s="276"/>
      <c r="Y1419" s="275"/>
      <c r="Z1419" s="229"/>
      <c r="AA1419" s="276"/>
      <c r="AB1419" s="275"/>
      <c r="AC1419" s="229"/>
      <c r="AD1419" s="276"/>
      <c r="AG1419">
        <f t="shared" si="198"/>
        <v>0</v>
      </c>
      <c r="AH1419">
        <f t="shared" si="199"/>
        <v>0</v>
      </c>
      <c r="AI1419">
        <f t="shared" si="200"/>
        <v>0</v>
      </c>
    </row>
    <row r="1420" spans="1:35" ht="15">
      <c r="A1420" s="65"/>
      <c r="B1420" s="14"/>
      <c r="C1420" s="17" t="s">
        <v>70</v>
      </c>
      <c r="D1420" s="272" t="str">
        <f t="shared" si="197"/>
        <v/>
      </c>
      <c r="E1420" s="273"/>
      <c r="F1420" s="273"/>
      <c r="G1420" s="273"/>
      <c r="H1420" s="274"/>
      <c r="I1420" s="275"/>
      <c r="J1420" s="229"/>
      <c r="K1420" s="229"/>
      <c r="L1420" s="276"/>
      <c r="M1420" s="275"/>
      <c r="N1420" s="229"/>
      <c r="O1420" s="276"/>
      <c r="P1420" s="275"/>
      <c r="Q1420" s="229"/>
      <c r="R1420" s="276"/>
      <c r="S1420" s="275"/>
      <c r="T1420" s="229"/>
      <c r="U1420" s="276"/>
      <c r="V1420" s="275"/>
      <c r="W1420" s="229"/>
      <c r="X1420" s="276"/>
      <c r="Y1420" s="275"/>
      <c r="Z1420" s="229"/>
      <c r="AA1420" s="276"/>
      <c r="AB1420" s="275"/>
      <c r="AC1420" s="229"/>
      <c r="AD1420" s="276"/>
      <c r="AG1420">
        <f t="shared" si="198"/>
        <v>0</v>
      </c>
      <c r="AH1420">
        <f t="shared" si="199"/>
        <v>0</v>
      </c>
      <c r="AI1420">
        <f t="shared" si="200"/>
        <v>0</v>
      </c>
    </row>
    <row r="1421" spans="1:35" ht="15">
      <c r="A1421" s="65"/>
      <c r="B1421" s="14"/>
      <c r="C1421" s="17" t="s">
        <v>71</v>
      </c>
      <c r="D1421" s="272" t="str">
        <f t="shared" si="197"/>
        <v/>
      </c>
      <c r="E1421" s="273"/>
      <c r="F1421" s="273"/>
      <c r="G1421" s="273"/>
      <c r="H1421" s="274"/>
      <c r="I1421" s="275"/>
      <c r="J1421" s="229"/>
      <c r="K1421" s="229"/>
      <c r="L1421" s="276"/>
      <c r="M1421" s="275"/>
      <c r="N1421" s="229"/>
      <c r="O1421" s="276"/>
      <c r="P1421" s="275"/>
      <c r="Q1421" s="229"/>
      <c r="R1421" s="276"/>
      <c r="S1421" s="275"/>
      <c r="T1421" s="229"/>
      <c r="U1421" s="276"/>
      <c r="V1421" s="275"/>
      <c r="W1421" s="229"/>
      <c r="X1421" s="276"/>
      <c r="Y1421" s="275"/>
      <c r="Z1421" s="229"/>
      <c r="AA1421" s="276"/>
      <c r="AB1421" s="275"/>
      <c r="AC1421" s="229"/>
      <c r="AD1421" s="276"/>
      <c r="AG1421">
        <f t="shared" si="198"/>
        <v>0</v>
      </c>
      <c r="AH1421">
        <f t="shared" si="199"/>
        <v>0</v>
      </c>
      <c r="AI1421">
        <f t="shared" si="200"/>
        <v>0</v>
      </c>
    </row>
    <row r="1422" spans="1:35" ht="15">
      <c r="A1422" s="65"/>
      <c r="B1422" s="14"/>
      <c r="C1422" s="17" t="s">
        <v>72</v>
      </c>
      <c r="D1422" s="272" t="str">
        <f t="shared" si="197"/>
        <v/>
      </c>
      <c r="E1422" s="273"/>
      <c r="F1422" s="273"/>
      <c r="G1422" s="273"/>
      <c r="H1422" s="274"/>
      <c r="I1422" s="275"/>
      <c r="J1422" s="229"/>
      <c r="K1422" s="229"/>
      <c r="L1422" s="276"/>
      <c r="M1422" s="275"/>
      <c r="N1422" s="229"/>
      <c r="O1422" s="276"/>
      <c r="P1422" s="275"/>
      <c r="Q1422" s="229"/>
      <c r="R1422" s="276"/>
      <c r="S1422" s="275"/>
      <c r="T1422" s="229"/>
      <c r="U1422" s="276"/>
      <c r="V1422" s="275"/>
      <c r="W1422" s="229"/>
      <c r="X1422" s="276"/>
      <c r="Y1422" s="275"/>
      <c r="Z1422" s="229"/>
      <c r="AA1422" s="276"/>
      <c r="AB1422" s="275"/>
      <c r="AC1422" s="229"/>
      <c r="AD1422" s="276"/>
      <c r="AG1422">
        <f t="shared" si="198"/>
        <v>0</v>
      </c>
      <c r="AH1422">
        <f t="shared" si="199"/>
        <v>0</v>
      </c>
      <c r="AI1422">
        <f t="shared" si="200"/>
        <v>0</v>
      </c>
    </row>
    <row r="1423" spans="1:35" ht="15">
      <c r="A1423" s="65"/>
      <c r="B1423" s="14"/>
      <c r="C1423" s="17" t="s">
        <v>73</v>
      </c>
      <c r="D1423" s="272" t="str">
        <f t="shared" si="197"/>
        <v/>
      </c>
      <c r="E1423" s="273"/>
      <c r="F1423" s="273"/>
      <c r="G1423" s="273"/>
      <c r="H1423" s="274"/>
      <c r="I1423" s="275"/>
      <c r="J1423" s="229"/>
      <c r="K1423" s="229"/>
      <c r="L1423" s="276"/>
      <c r="M1423" s="275"/>
      <c r="N1423" s="229"/>
      <c r="O1423" s="276"/>
      <c r="P1423" s="275"/>
      <c r="Q1423" s="229"/>
      <c r="R1423" s="276"/>
      <c r="S1423" s="275"/>
      <c r="T1423" s="229"/>
      <c r="U1423" s="276"/>
      <c r="V1423" s="275"/>
      <c r="W1423" s="229"/>
      <c r="X1423" s="276"/>
      <c r="Y1423" s="275"/>
      <c r="Z1423" s="229"/>
      <c r="AA1423" s="276"/>
      <c r="AB1423" s="275"/>
      <c r="AC1423" s="229"/>
      <c r="AD1423" s="276"/>
      <c r="AG1423">
        <f t="shared" si="198"/>
        <v>0</v>
      </c>
      <c r="AH1423">
        <f t="shared" si="199"/>
        <v>0</v>
      </c>
      <c r="AI1423">
        <f t="shared" si="200"/>
        <v>0</v>
      </c>
    </row>
    <row r="1424" spans="1:35" ht="15">
      <c r="A1424" s="65"/>
      <c r="B1424" s="14"/>
      <c r="C1424" s="17" t="s">
        <v>74</v>
      </c>
      <c r="D1424" s="272" t="str">
        <f t="shared" si="197"/>
        <v/>
      </c>
      <c r="E1424" s="273"/>
      <c r="F1424" s="273"/>
      <c r="G1424" s="273"/>
      <c r="H1424" s="274"/>
      <c r="I1424" s="275"/>
      <c r="J1424" s="229"/>
      <c r="K1424" s="229"/>
      <c r="L1424" s="276"/>
      <c r="M1424" s="275"/>
      <c r="N1424" s="229"/>
      <c r="O1424" s="276"/>
      <c r="P1424" s="275"/>
      <c r="Q1424" s="229"/>
      <c r="R1424" s="276"/>
      <c r="S1424" s="275"/>
      <c r="T1424" s="229"/>
      <c r="U1424" s="276"/>
      <c r="V1424" s="275"/>
      <c r="W1424" s="229"/>
      <c r="X1424" s="276"/>
      <c r="Y1424" s="275"/>
      <c r="Z1424" s="229"/>
      <c r="AA1424" s="276"/>
      <c r="AB1424" s="275"/>
      <c r="AC1424" s="229"/>
      <c r="AD1424" s="276"/>
      <c r="AG1424">
        <f t="shared" si="198"/>
        <v>0</v>
      </c>
      <c r="AH1424">
        <f t="shared" si="199"/>
        <v>0</v>
      </c>
      <c r="AI1424">
        <f t="shared" si="200"/>
        <v>0</v>
      </c>
    </row>
    <row r="1425" spans="1:35" ht="15">
      <c r="A1425" s="65"/>
      <c r="B1425" s="14"/>
      <c r="C1425" s="17" t="s">
        <v>75</v>
      </c>
      <c r="D1425" s="272" t="str">
        <f t="shared" si="197"/>
        <v/>
      </c>
      <c r="E1425" s="273"/>
      <c r="F1425" s="273"/>
      <c r="G1425" s="273"/>
      <c r="H1425" s="274"/>
      <c r="I1425" s="275"/>
      <c r="J1425" s="229"/>
      <c r="K1425" s="229"/>
      <c r="L1425" s="276"/>
      <c r="M1425" s="275"/>
      <c r="N1425" s="229"/>
      <c r="O1425" s="276"/>
      <c r="P1425" s="275"/>
      <c r="Q1425" s="229"/>
      <c r="R1425" s="276"/>
      <c r="S1425" s="275"/>
      <c r="T1425" s="229"/>
      <c r="U1425" s="276"/>
      <c r="V1425" s="275"/>
      <c r="W1425" s="229"/>
      <c r="X1425" s="276"/>
      <c r="Y1425" s="275"/>
      <c r="Z1425" s="229"/>
      <c r="AA1425" s="276"/>
      <c r="AB1425" s="275"/>
      <c r="AC1425" s="229"/>
      <c r="AD1425" s="276"/>
      <c r="AG1425">
        <f t="shared" si="198"/>
        <v>0</v>
      </c>
      <c r="AH1425">
        <f t="shared" si="199"/>
        <v>0</v>
      </c>
      <c r="AI1425">
        <f t="shared" si="200"/>
        <v>0</v>
      </c>
    </row>
    <row r="1426" spans="1:35" ht="15">
      <c r="A1426" s="65"/>
      <c r="B1426" s="14"/>
      <c r="C1426" s="17" t="s">
        <v>76</v>
      </c>
      <c r="D1426" s="272" t="str">
        <f t="shared" si="197"/>
        <v/>
      </c>
      <c r="E1426" s="273"/>
      <c r="F1426" s="273"/>
      <c r="G1426" s="273"/>
      <c r="H1426" s="274"/>
      <c r="I1426" s="275"/>
      <c r="J1426" s="229"/>
      <c r="K1426" s="229"/>
      <c r="L1426" s="276"/>
      <c r="M1426" s="275"/>
      <c r="N1426" s="229"/>
      <c r="O1426" s="276"/>
      <c r="P1426" s="275"/>
      <c r="Q1426" s="229"/>
      <c r="R1426" s="276"/>
      <c r="S1426" s="275"/>
      <c r="T1426" s="229"/>
      <c r="U1426" s="276"/>
      <c r="V1426" s="275"/>
      <c r="W1426" s="229"/>
      <c r="X1426" s="276"/>
      <c r="Y1426" s="275"/>
      <c r="Z1426" s="229"/>
      <c r="AA1426" s="276"/>
      <c r="AB1426" s="275"/>
      <c r="AC1426" s="229"/>
      <c r="AD1426" s="276"/>
      <c r="AG1426">
        <f t="shared" si="198"/>
        <v>0</v>
      </c>
      <c r="AH1426">
        <f t="shared" si="199"/>
        <v>0</v>
      </c>
      <c r="AI1426">
        <f t="shared" si="200"/>
        <v>0</v>
      </c>
    </row>
    <row r="1427" spans="1:35" ht="15">
      <c r="A1427" s="65"/>
      <c r="B1427" s="14"/>
      <c r="C1427" s="17" t="s">
        <v>77</v>
      </c>
      <c r="D1427" s="272" t="str">
        <f t="shared" si="197"/>
        <v/>
      </c>
      <c r="E1427" s="273"/>
      <c r="F1427" s="273"/>
      <c r="G1427" s="273"/>
      <c r="H1427" s="274"/>
      <c r="I1427" s="275"/>
      <c r="J1427" s="229"/>
      <c r="K1427" s="229"/>
      <c r="L1427" s="276"/>
      <c r="M1427" s="275"/>
      <c r="N1427" s="229"/>
      <c r="O1427" s="276"/>
      <c r="P1427" s="275"/>
      <c r="Q1427" s="229"/>
      <c r="R1427" s="276"/>
      <c r="S1427" s="275"/>
      <c r="T1427" s="229"/>
      <c r="U1427" s="276"/>
      <c r="V1427" s="275"/>
      <c r="W1427" s="229"/>
      <c r="X1427" s="276"/>
      <c r="Y1427" s="275"/>
      <c r="Z1427" s="229"/>
      <c r="AA1427" s="276"/>
      <c r="AB1427" s="275"/>
      <c r="AC1427" s="229"/>
      <c r="AD1427" s="276"/>
      <c r="AG1427">
        <f t="shared" si="198"/>
        <v>0</v>
      </c>
      <c r="AH1427">
        <f t="shared" si="199"/>
        <v>0</v>
      </c>
      <c r="AI1427">
        <f t="shared" si="200"/>
        <v>0</v>
      </c>
    </row>
    <row r="1428" spans="1:35" ht="15">
      <c r="A1428" s="65"/>
      <c r="B1428" s="14"/>
      <c r="C1428" s="17" t="s">
        <v>78</v>
      </c>
      <c r="D1428" s="272" t="str">
        <f t="shared" si="197"/>
        <v/>
      </c>
      <c r="E1428" s="273"/>
      <c r="F1428" s="273"/>
      <c r="G1428" s="273"/>
      <c r="H1428" s="274"/>
      <c r="I1428" s="275"/>
      <c r="J1428" s="229"/>
      <c r="K1428" s="229"/>
      <c r="L1428" s="276"/>
      <c r="M1428" s="275"/>
      <c r="N1428" s="229"/>
      <c r="O1428" s="276"/>
      <c r="P1428" s="275"/>
      <c r="Q1428" s="229"/>
      <c r="R1428" s="276"/>
      <c r="S1428" s="275"/>
      <c r="T1428" s="229"/>
      <c r="U1428" s="276"/>
      <c r="V1428" s="275"/>
      <c r="W1428" s="229"/>
      <c r="X1428" s="276"/>
      <c r="Y1428" s="275"/>
      <c r="Z1428" s="229"/>
      <c r="AA1428" s="276"/>
      <c r="AB1428" s="275"/>
      <c r="AC1428" s="229"/>
      <c r="AD1428" s="276"/>
      <c r="AG1428">
        <f t="shared" si="198"/>
        <v>0</v>
      </c>
      <c r="AH1428">
        <f t="shared" si="199"/>
        <v>0</v>
      </c>
      <c r="AI1428">
        <f t="shared" si="200"/>
        <v>0</v>
      </c>
    </row>
    <row r="1429" spans="1:35" ht="15">
      <c r="A1429" s="65"/>
      <c r="B1429" s="14"/>
      <c r="C1429" s="17" t="s">
        <v>79</v>
      </c>
      <c r="D1429" s="272" t="str">
        <f t="shared" si="197"/>
        <v/>
      </c>
      <c r="E1429" s="273"/>
      <c r="F1429" s="273"/>
      <c r="G1429" s="273"/>
      <c r="H1429" s="274"/>
      <c r="I1429" s="275"/>
      <c r="J1429" s="229"/>
      <c r="K1429" s="229"/>
      <c r="L1429" s="276"/>
      <c r="M1429" s="275"/>
      <c r="N1429" s="229"/>
      <c r="O1429" s="276"/>
      <c r="P1429" s="275"/>
      <c r="Q1429" s="229"/>
      <c r="R1429" s="276"/>
      <c r="S1429" s="275"/>
      <c r="T1429" s="229"/>
      <c r="U1429" s="276"/>
      <c r="V1429" s="275"/>
      <c r="W1429" s="229"/>
      <c r="X1429" s="276"/>
      <c r="Y1429" s="275"/>
      <c r="Z1429" s="229"/>
      <c r="AA1429" s="276"/>
      <c r="AB1429" s="275"/>
      <c r="AC1429" s="229"/>
      <c r="AD1429" s="276"/>
      <c r="AG1429">
        <f t="shared" si="198"/>
        <v>0</v>
      </c>
      <c r="AH1429">
        <f t="shared" si="199"/>
        <v>0</v>
      </c>
      <c r="AI1429">
        <f t="shared" si="200"/>
        <v>0</v>
      </c>
    </row>
    <row r="1430" spans="1:35" ht="15">
      <c r="A1430" s="65"/>
      <c r="B1430" s="14"/>
      <c r="C1430" s="17" t="s">
        <v>80</v>
      </c>
      <c r="D1430" s="272" t="str">
        <f t="shared" si="197"/>
        <v/>
      </c>
      <c r="E1430" s="273"/>
      <c r="F1430" s="273"/>
      <c r="G1430" s="273"/>
      <c r="H1430" s="274"/>
      <c r="I1430" s="275"/>
      <c r="J1430" s="229"/>
      <c r="K1430" s="229"/>
      <c r="L1430" s="276"/>
      <c r="M1430" s="275"/>
      <c r="N1430" s="229"/>
      <c r="O1430" s="276"/>
      <c r="P1430" s="275"/>
      <c r="Q1430" s="229"/>
      <c r="R1430" s="276"/>
      <c r="S1430" s="275"/>
      <c r="T1430" s="229"/>
      <c r="U1430" s="276"/>
      <c r="V1430" s="275"/>
      <c r="W1430" s="229"/>
      <c r="X1430" s="276"/>
      <c r="Y1430" s="275"/>
      <c r="Z1430" s="229"/>
      <c r="AA1430" s="276"/>
      <c r="AB1430" s="275"/>
      <c r="AC1430" s="229"/>
      <c r="AD1430" s="276"/>
      <c r="AG1430">
        <f t="shared" si="198"/>
        <v>0</v>
      </c>
      <c r="AH1430">
        <f t="shared" si="199"/>
        <v>0</v>
      </c>
      <c r="AI1430">
        <f t="shared" si="200"/>
        <v>0</v>
      </c>
    </row>
    <row r="1431" spans="1:35" ht="15">
      <c r="A1431" s="65"/>
      <c r="B1431" s="14"/>
      <c r="C1431" s="17" t="s">
        <v>81</v>
      </c>
      <c r="D1431" s="272" t="str">
        <f t="shared" si="197"/>
        <v/>
      </c>
      <c r="E1431" s="273"/>
      <c r="F1431" s="273"/>
      <c r="G1431" s="273"/>
      <c r="H1431" s="274"/>
      <c r="I1431" s="275"/>
      <c r="J1431" s="229"/>
      <c r="K1431" s="229"/>
      <c r="L1431" s="276"/>
      <c r="M1431" s="275"/>
      <c r="N1431" s="229"/>
      <c r="O1431" s="276"/>
      <c r="P1431" s="275"/>
      <c r="Q1431" s="229"/>
      <c r="R1431" s="276"/>
      <c r="S1431" s="275"/>
      <c r="T1431" s="229"/>
      <c r="U1431" s="276"/>
      <c r="V1431" s="275"/>
      <c r="W1431" s="229"/>
      <c r="X1431" s="276"/>
      <c r="Y1431" s="275"/>
      <c r="Z1431" s="229"/>
      <c r="AA1431" s="276"/>
      <c r="AB1431" s="275"/>
      <c r="AC1431" s="229"/>
      <c r="AD1431" s="276"/>
      <c r="AG1431">
        <f t="shared" si="198"/>
        <v>0</v>
      </c>
      <c r="AH1431">
        <f t="shared" si="199"/>
        <v>0</v>
      </c>
      <c r="AI1431">
        <f t="shared" si="200"/>
        <v>0</v>
      </c>
    </row>
    <row r="1432" spans="1:35" ht="15">
      <c r="A1432" s="65"/>
      <c r="B1432" s="14"/>
      <c r="C1432" s="17" t="s">
        <v>82</v>
      </c>
      <c r="D1432" s="272" t="str">
        <f t="shared" si="197"/>
        <v/>
      </c>
      <c r="E1432" s="273"/>
      <c r="F1432" s="273"/>
      <c r="G1432" s="273"/>
      <c r="H1432" s="274"/>
      <c r="I1432" s="275"/>
      <c r="J1432" s="229"/>
      <c r="K1432" s="229"/>
      <c r="L1432" s="276"/>
      <c r="M1432" s="275"/>
      <c r="N1432" s="229"/>
      <c r="O1432" s="276"/>
      <c r="P1432" s="275"/>
      <c r="Q1432" s="229"/>
      <c r="R1432" s="276"/>
      <c r="S1432" s="275"/>
      <c r="T1432" s="229"/>
      <c r="U1432" s="276"/>
      <c r="V1432" s="275"/>
      <c r="W1432" s="229"/>
      <c r="X1432" s="276"/>
      <c r="Y1432" s="275"/>
      <c r="Z1432" s="229"/>
      <c r="AA1432" s="276"/>
      <c r="AB1432" s="275"/>
      <c r="AC1432" s="229"/>
      <c r="AD1432" s="276"/>
      <c r="AG1432">
        <f t="shared" si="198"/>
        <v>0</v>
      </c>
      <c r="AH1432">
        <f t="shared" si="199"/>
        <v>0</v>
      </c>
      <c r="AI1432">
        <f t="shared" si="200"/>
        <v>0</v>
      </c>
    </row>
    <row r="1433" spans="1:35" ht="15">
      <c r="A1433" s="65"/>
      <c r="B1433" s="14"/>
      <c r="C1433" s="17" t="s">
        <v>83</v>
      </c>
      <c r="D1433" s="272" t="str">
        <f t="shared" ref="D1433:D1464" si="201">IF($D64="","",$D64)</f>
        <v/>
      </c>
      <c r="E1433" s="273"/>
      <c r="F1433" s="273"/>
      <c r="G1433" s="273"/>
      <c r="H1433" s="274"/>
      <c r="I1433" s="275"/>
      <c r="J1433" s="229"/>
      <c r="K1433" s="229"/>
      <c r="L1433" s="276"/>
      <c r="M1433" s="275"/>
      <c r="N1433" s="229"/>
      <c r="O1433" s="276"/>
      <c r="P1433" s="275"/>
      <c r="Q1433" s="229"/>
      <c r="R1433" s="276"/>
      <c r="S1433" s="275"/>
      <c r="T1433" s="229"/>
      <c r="U1433" s="276"/>
      <c r="V1433" s="275"/>
      <c r="W1433" s="229"/>
      <c r="X1433" s="276"/>
      <c r="Y1433" s="275"/>
      <c r="Z1433" s="229"/>
      <c r="AA1433" s="276"/>
      <c r="AB1433" s="275"/>
      <c r="AC1433" s="229"/>
      <c r="AD1433" s="276"/>
      <c r="AG1433">
        <f t="shared" si="198"/>
        <v>0</v>
      </c>
      <c r="AH1433">
        <f t="shared" si="199"/>
        <v>0</v>
      </c>
      <c r="AI1433">
        <f t="shared" si="200"/>
        <v>0</v>
      </c>
    </row>
    <row r="1434" spans="1:35" ht="15">
      <c r="A1434" s="65"/>
      <c r="B1434" s="14"/>
      <c r="C1434" s="17" t="s">
        <v>84</v>
      </c>
      <c r="D1434" s="272" t="str">
        <f t="shared" si="201"/>
        <v/>
      </c>
      <c r="E1434" s="273"/>
      <c r="F1434" s="273"/>
      <c r="G1434" s="273"/>
      <c r="H1434" s="274"/>
      <c r="I1434" s="275"/>
      <c r="J1434" s="229"/>
      <c r="K1434" s="229"/>
      <c r="L1434" s="276"/>
      <c r="M1434" s="275"/>
      <c r="N1434" s="229"/>
      <c r="O1434" s="276"/>
      <c r="P1434" s="275"/>
      <c r="Q1434" s="229"/>
      <c r="R1434" s="276"/>
      <c r="S1434" s="275"/>
      <c r="T1434" s="229"/>
      <c r="U1434" s="276"/>
      <c r="V1434" s="275"/>
      <c r="W1434" s="229"/>
      <c r="X1434" s="276"/>
      <c r="Y1434" s="275"/>
      <c r="Z1434" s="229"/>
      <c r="AA1434" s="276"/>
      <c r="AB1434" s="275"/>
      <c r="AC1434" s="229"/>
      <c r="AD1434" s="276"/>
      <c r="AG1434">
        <f t="shared" si="198"/>
        <v>0</v>
      </c>
      <c r="AH1434">
        <f t="shared" si="199"/>
        <v>0</v>
      </c>
      <c r="AI1434">
        <f t="shared" si="200"/>
        <v>0</v>
      </c>
    </row>
    <row r="1435" spans="1:35" ht="15">
      <c r="A1435" s="65"/>
      <c r="B1435" s="14"/>
      <c r="C1435" s="17" t="s">
        <v>85</v>
      </c>
      <c r="D1435" s="272" t="str">
        <f t="shared" si="201"/>
        <v/>
      </c>
      <c r="E1435" s="273"/>
      <c r="F1435" s="273"/>
      <c r="G1435" s="273"/>
      <c r="H1435" s="274"/>
      <c r="I1435" s="275"/>
      <c r="J1435" s="229"/>
      <c r="K1435" s="229"/>
      <c r="L1435" s="276"/>
      <c r="M1435" s="275"/>
      <c r="N1435" s="229"/>
      <c r="O1435" s="276"/>
      <c r="P1435" s="275"/>
      <c r="Q1435" s="229"/>
      <c r="R1435" s="276"/>
      <c r="S1435" s="275"/>
      <c r="T1435" s="229"/>
      <c r="U1435" s="276"/>
      <c r="V1435" s="275"/>
      <c r="W1435" s="229"/>
      <c r="X1435" s="276"/>
      <c r="Y1435" s="275"/>
      <c r="Z1435" s="229"/>
      <c r="AA1435" s="276"/>
      <c r="AB1435" s="275"/>
      <c r="AC1435" s="229"/>
      <c r="AD1435" s="276"/>
      <c r="AG1435">
        <f t="shared" si="198"/>
        <v>0</v>
      </c>
      <c r="AH1435">
        <f t="shared" si="199"/>
        <v>0</v>
      </c>
      <c r="AI1435">
        <f t="shared" si="200"/>
        <v>0</v>
      </c>
    </row>
    <row r="1436" spans="1:35" ht="15">
      <c r="A1436" s="65"/>
      <c r="B1436" s="14"/>
      <c r="C1436" s="17" t="s">
        <v>86</v>
      </c>
      <c r="D1436" s="272" t="str">
        <f t="shared" si="201"/>
        <v/>
      </c>
      <c r="E1436" s="273"/>
      <c r="F1436" s="273"/>
      <c r="G1436" s="273"/>
      <c r="H1436" s="274"/>
      <c r="I1436" s="275"/>
      <c r="J1436" s="229"/>
      <c r="K1436" s="229"/>
      <c r="L1436" s="276"/>
      <c r="M1436" s="275"/>
      <c r="N1436" s="229"/>
      <c r="O1436" s="276"/>
      <c r="P1436" s="275"/>
      <c r="Q1436" s="229"/>
      <c r="R1436" s="276"/>
      <c r="S1436" s="275"/>
      <c r="T1436" s="229"/>
      <c r="U1436" s="276"/>
      <c r="V1436" s="275"/>
      <c r="W1436" s="229"/>
      <c r="X1436" s="276"/>
      <c r="Y1436" s="275"/>
      <c r="Z1436" s="229"/>
      <c r="AA1436" s="276"/>
      <c r="AB1436" s="275"/>
      <c r="AC1436" s="229"/>
      <c r="AD1436" s="276"/>
      <c r="AG1436">
        <f t="shared" si="198"/>
        <v>0</v>
      </c>
      <c r="AH1436">
        <f t="shared" si="199"/>
        <v>0</v>
      </c>
      <c r="AI1436">
        <f t="shared" si="200"/>
        <v>0</v>
      </c>
    </row>
    <row r="1437" spans="1:35" ht="15">
      <c r="A1437" s="65"/>
      <c r="B1437" s="14"/>
      <c r="C1437" s="17" t="s">
        <v>87</v>
      </c>
      <c r="D1437" s="272" t="str">
        <f t="shared" si="201"/>
        <v/>
      </c>
      <c r="E1437" s="273"/>
      <c r="F1437" s="273"/>
      <c r="G1437" s="273"/>
      <c r="H1437" s="274"/>
      <c r="I1437" s="275"/>
      <c r="J1437" s="229"/>
      <c r="K1437" s="229"/>
      <c r="L1437" s="276"/>
      <c r="M1437" s="275"/>
      <c r="N1437" s="229"/>
      <c r="O1437" s="276"/>
      <c r="P1437" s="275"/>
      <c r="Q1437" s="229"/>
      <c r="R1437" s="276"/>
      <c r="S1437" s="275"/>
      <c r="T1437" s="229"/>
      <c r="U1437" s="276"/>
      <c r="V1437" s="275"/>
      <c r="W1437" s="229"/>
      <c r="X1437" s="276"/>
      <c r="Y1437" s="275"/>
      <c r="Z1437" s="229"/>
      <c r="AA1437" s="276"/>
      <c r="AB1437" s="275"/>
      <c r="AC1437" s="229"/>
      <c r="AD1437" s="276"/>
      <c r="AG1437">
        <f t="shared" si="198"/>
        <v>0</v>
      </c>
      <c r="AH1437">
        <f t="shared" si="199"/>
        <v>0</v>
      </c>
      <c r="AI1437">
        <f t="shared" si="200"/>
        <v>0</v>
      </c>
    </row>
    <row r="1438" spans="1:35" ht="15">
      <c r="A1438" s="65"/>
      <c r="B1438" s="14"/>
      <c r="C1438" s="17" t="s">
        <v>88</v>
      </c>
      <c r="D1438" s="272" t="str">
        <f t="shared" si="201"/>
        <v/>
      </c>
      <c r="E1438" s="273"/>
      <c r="F1438" s="273"/>
      <c r="G1438" s="273"/>
      <c r="H1438" s="274"/>
      <c r="I1438" s="275"/>
      <c r="J1438" s="229"/>
      <c r="K1438" s="229"/>
      <c r="L1438" s="276"/>
      <c r="M1438" s="275"/>
      <c r="N1438" s="229"/>
      <c r="O1438" s="276"/>
      <c r="P1438" s="275"/>
      <c r="Q1438" s="229"/>
      <c r="R1438" s="276"/>
      <c r="S1438" s="275"/>
      <c r="T1438" s="229"/>
      <c r="U1438" s="276"/>
      <c r="V1438" s="275"/>
      <c r="W1438" s="229"/>
      <c r="X1438" s="276"/>
      <c r="Y1438" s="275"/>
      <c r="Z1438" s="229"/>
      <c r="AA1438" s="276"/>
      <c r="AB1438" s="275"/>
      <c r="AC1438" s="229"/>
      <c r="AD1438" s="276"/>
      <c r="AG1438">
        <f t="shared" si="198"/>
        <v>0</v>
      </c>
      <c r="AH1438">
        <f t="shared" si="199"/>
        <v>0</v>
      </c>
      <c r="AI1438">
        <f t="shared" si="200"/>
        <v>0</v>
      </c>
    </row>
    <row r="1439" spans="1:35" ht="15">
      <c r="A1439" s="65"/>
      <c r="B1439" s="14"/>
      <c r="C1439" s="17" t="s">
        <v>89</v>
      </c>
      <c r="D1439" s="272" t="str">
        <f t="shared" si="201"/>
        <v/>
      </c>
      <c r="E1439" s="273"/>
      <c r="F1439" s="273"/>
      <c r="G1439" s="273"/>
      <c r="H1439" s="274"/>
      <c r="I1439" s="275"/>
      <c r="J1439" s="229"/>
      <c r="K1439" s="229"/>
      <c r="L1439" s="276"/>
      <c r="M1439" s="275"/>
      <c r="N1439" s="229"/>
      <c r="O1439" s="276"/>
      <c r="P1439" s="275"/>
      <c r="Q1439" s="229"/>
      <c r="R1439" s="276"/>
      <c r="S1439" s="275"/>
      <c r="T1439" s="229"/>
      <c r="U1439" s="276"/>
      <c r="V1439" s="275"/>
      <c r="W1439" s="229"/>
      <c r="X1439" s="276"/>
      <c r="Y1439" s="275"/>
      <c r="Z1439" s="229"/>
      <c r="AA1439" s="276"/>
      <c r="AB1439" s="275"/>
      <c r="AC1439" s="229"/>
      <c r="AD1439" s="276"/>
      <c r="AG1439">
        <f t="shared" si="198"/>
        <v>0</v>
      </c>
      <c r="AH1439">
        <f t="shared" si="199"/>
        <v>0</v>
      </c>
      <c r="AI1439">
        <f t="shared" si="200"/>
        <v>0</v>
      </c>
    </row>
    <row r="1440" spans="1:35" ht="15">
      <c r="A1440" s="65"/>
      <c r="B1440" s="14"/>
      <c r="C1440" s="17" t="s">
        <v>90</v>
      </c>
      <c r="D1440" s="272" t="str">
        <f t="shared" si="201"/>
        <v/>
      </c>
      <c r="E1440" s="273"/>
      <c r="F1440" s="273"/>
      <c r="G1440" s="273"/>
      <c r="H1440" s="274"/>
      <c r="I1440" s="275"/>
      <c r="J1440" s="229"/>
      <c r="K1440" s="229"/>
      <c r="L1440" s="276"/>
      <c r="M1440" s="275"/>
      <c r="N1440" s="229"/>
      <c r="O1440" s="276"/>
      <c r="P1440" s="275"/>
      <c r="Q1440" s="229"/>
      <c r="R1440" s="276"/>
      <c r="S1440" s="275"/>
      <c r="T1440" s="229"/>
      <c r="U1440" s="276"/>
      <c r="V1440" s="275"/>
      <c r="W1440" s="229"/>
      <c r="X1440" s="276"/>
      <c r="Y1440" s="275"/>
      <c r="Z1440" s="229"/>
      <c r="AA1440" s="276"/>
      <c r="AB1440" s="275"/>
      <c r="AC1440" s="229"/>
      <c r="AD1440" s="276"/>
      <c r="AG1440">
        <f t="shared" si="198"/>
        <v>0</v>
      </c>
      <c r="AH1440">
        <f t="shared" si="199"/>
        <v>0</v>
      </c>
      <c r="AI1440">
        <f t="shared" si="200"/>
        <v>0</v>
      </c>
    </row>
    <row r="1441" spans="1:35" ht="15">
      <c r="A1441" s="65"/>
      <c r="B1441" s="14"/>
      <c r="C1441" s="17" t="s">
        <v>91</v>
      </c>
      <c r="D1441" s="272" t="str">
        <f t="shared" si="201"/>
        <v/>
      </c>
      <c r="E1441" s="273"/>
      <c r="F1441" s="273"/>
      <c r="G1441" s="273"/>
      <c r="H1441" s="274"/>
      <c r="I1441" s="275"/>
      <c r="J1441" s="229"/>
      <c r="K1441" s="229"/>
      <c r="L1441" s="276"/>
      <c r="M1441" s="275"/>
      <c r="N1441" s="229"/>
      <c r="O1441" s="276"/>
      <c r="P1441" s="275"/>
      <c r="Q1441" s="229"/>
      <c r="R1441" s="276"/>
      <c r="S1441" s="275"/>
      <c r="T1441" s="229"/>
      <c r="U1441" s="276"/>
      <c r="V1441" s="275"/>
      <c r="W1441" s="229"/>
      <c r="X1441" s="276"/>
      <c r="Y1441" s="275"/>
      <c r="Z1441" s="229"/>
      <c r="AA1441" s="276"/>
      <c r="AB1441" s="275"/>
      <c r="AC1441" s="229"/>
      <c r="AD1441" s="276"/>
      <c r="AG1441">
        <f t="shared" si="198"/>
        <v>0</v>
      </c>
      <c r="AH1441">
        <f t="shared" si="199"/>
        <v>0</v>
      </c>
      <c r="AI1441">
        <f t="shared" si="200"/>
        <v>0</v>
      </c>
    </row>
    <row r="1442" spans="1:35" ht="15">
      <c r="A1442" s="65"/>
      <c r="B1442" s="14"/>
      <c r="C1442" s="17" t="s">
        <v>92</v>
      </c>
      <c r="D1442" s="272" t="str">
        <f t="shared" si="201"/>
        <v/>
      </c>
      <c r="E1442" s="273"/>
      <c r="F1442" s="273"/>
      <c r="G1442" s="273"/>
      <c r="H1442" s="274"/>
      <c r="I1442" s="275"/>
      <c r="J1442" s="229"/>
      <c r="K1442" s="229"/>
      <c r="L1442" s="276"/>
      <c r="M1442" s="275"/>
      <c r="N1442" s="229"/>
      <c r="O1442" s="276"/>
      <c r="P1442" s="275"/>
      <c r="Q1442" s="229"/>
      <c r="R1442" s="276"/>
      <c r="S1442" s="275"/>
      <c r="T1442" s="229"/>
      <c r="U1442" s="276"/>
      <c r="V1442" s="275"/>
      <c r="W1442" s="229"/>
      <c r="X1442" s="276"/>
      <c r="Y1442" s="275"/>
      <c r="Z1442" s="229"/>
      <c r="AA1442" s="276"/>
      <c r="AB1442" s="275"/>
      <c r="AC1442" s="229"/>
      <c r="AD1442" s="276"/>
      <c r="AG1442">
        <f t="shared" si="198"/>
        <v>0</v>
      </c>
      <c r="AH1442">
        <f t="shared" si="199"/>
        <v>0</v>
      </c>
      <c r="AI1442">
        <f t="shared" si="200"/>
        <v>0</v>
      </c>
    </row>
    <row r="1443" spans="1:35" ht="15">
      <c r="A1443" s="65"/>
      <c r="B1443" s="14"/>
      <c r="C1443" s="17" t="s">
        <v>93</v>
      </c>
      <c r="D1443" s="272" t="str">
        <f t="shared" si="201"/>
        <v/>
      </c>
      <c r="E1443" s="273"/>
      <c r="F1443" s="273"/>
      <c r="G1443" s="273"/>
      <c r="H1443" s="274"/>
      <c r="I1443" s="275"/>
      <c r="J1443" s="229"/>
      <c r="K1443" s="229"/>
      <c r="L1443" s="276"/>
      <c r="M1443" s="275"/>
      <c r="N1443" s="229"/>
      <c r="O1443" s="276"/>
      <c r="P1443" s="275"/>
      <c r="Q1443" s="229"/>
      <c r="R1443" s="276"/>
      <c r="S1443" s="275"/>
      <c r="T1443" s="229"/>
      <c r="U1443" s="276"/>
      <c r="V1443" s="275"/>
      <c r="W1443" s="229"/>
      <c r="X1443" s="276"/>
      <c r="Y1443" s="275"/>
      <c r="Z1443" s="229"/>
      <c r="AA1443" s="276"/>
      <c r="AB1443" s="275"/>
      <c r="AC1443" s="229"/>
      <c r="AD1443" s="276"/>
      <c r="AG1443">
        <f t="shared" si="198"/>
        <v>0</v>
      </c>
      <c r="AH1443">
        <f t="shared" si="199"/>
        <v>0</v>
      </c>
      <c r="AI1443">
        <f t="shared" si="200"/>
        <v>0</v>
      </c>
    </row>
    <row r="1444" spans="1:35" ht="15">
      <c r="A1444" s="65"/>
      <c r="B1444" s="14"/>
      <c r="C1444" s="17" t="s">
        <v>94</v>
      </c>
      <c r="D1444" s="272" t="str">
        <f t="shared" si="201"/>
        <v/>
      </c>
      <c r="E1444" s="273"/>
      <c r="F1444" s="273"/>
      <c r="G1444" s="273"/>
      <c r="H1444" s="274"/>
      <c r="I1444" s="275"/>
      <c r="J1444" s="229"/>
      <c r="K1444" s="229"/>
      <c r="L1444" s="276"/>
      <c r="M1444" s="275"/>
      <c r="N1444" s="229"/>
      <c r="O1444" s="276"/>
      <c r="P1444" s="275"/>
      <c r="Q1444" s="229"/>
      <c r="R1444" s="276"/>
      <c r="S1444" s="275"/>
      <c r="T1444" s="229"/>
      <c r="U1444" s="276"/>
      <c r="V1444" s="275"/>
      <c r="W1444" s="229"/>
      <c r="X1444" s="276"/>
      <c r="Y1444" s="275"/>
      <c r="Z1444" s="229"/>
      <c r="AA1444" s="276"/>
      <c r="AB1444" s="275"/>
      <c r="AC1444" s="229"/>
      <c r="AD1444" s="276"/>
      <c r="AG1444">
        <f t="shared" si="198"/>
        <v>0</v>
      </c>
      <c r="AH1444">
        <f t="shared" si="199"/>
        <v>0</v>
      </c>
      <c r="AI1444">
        <f t="shared" si="200"/>
        <v>0</v>
      </c>
    </row>
    <row r="1445" spans="1:35" ht="15">
      <c r="A1445" s="65"/>
      <c r="B1445" s="14"/>
      <c r="C1445" s="17" t="s">
        <v>95</v>
      </c>
      <c r="D1445" s="272" t="str">
        <f t="shared" si="201"/>
        <v/>
      </c>
      <c r="E1445" s="273"/>
      <c r="F1445" s="273"/>
      <c r="G1445" s="273"/>
      <c r="H1445" s="274"/>
      <c r="I1445" s="275"/>
      <c r="J1445" s="229"/>
      <c r="K1445" s="229"/>
      <c r="L1445" s="276"/>
      <c r="M1445" s="275"/>
      <c r="N1445" s="229"/>
      <c r="O1445" s="276"/>
      <c r="P1445" s="275"/>
      <c r="Q1445" s="229"/>
      <c r="R1445" s="276"/>
      <c r="S1445" s="275"/>
      <c r="T1445" s="229"/>
      <c r="U1445" s="276"/>
      <c r="V1445" s="275"/>
      <c r="W1445" s="229"/>
      <c r="X1445" s="276"/>
      <c r="Y1445" s="275"/>
      <c r="Z1445" s="229"/>
      <c r="AA1445" s="276"/>
      <c r="AB1445" s="275"/>
      <c r="AC1445" s="229"/>
      <c r="AD1445" s="276"/>
      <c r="AG1445">
        <f t="shared" si="198"/>
        <v>0</v>
      </c>
      <c r="AH1445">
        <f t="shared" si="199"/>
        <v>0</v>
      </c>
      <c r="AI1445">
        <f t="shared" si="200"/>
        <v>0</v>
      </c>
    </row>
    <row r="1446" spans="1:35" ht="15">
      <c r="A1446" s="65"/>
      <c r="B1446" s="14"/>
      <c r="C1446" s="17" t="s">
        <v>96</v>
      </c>
      <c r="D1446" s="272" t="str">
        <f t="shared" si="201"/>
        <v/>
      </c>
      <c r="E1446" s="273"/>
      <c r="F1446" s="273"/>
      <c r="G1446" s="273"/>
      <c r="H1446" s="274"/>
      <c r="I1446" s="275"/>
      <c r="J1446" s="229"/>
      <c r="K1446" s="229"/>
      <c r="L1446" s="276"/>
      <c r="M1446" s="275"/>
      <c r="N1446" s="229"/>
      <c r="O1446" s="276"/>
      <c r="P1446" s="275"/>
      <c r="Q1446" s="229"/>
      <c r="R1446" s="276"/>
      <c r="S1446" s="275"/>
      <c r="T1446" s="229"/>
      <c r="U1446" s="276"/>
      <c r="V1446" s="275"/>
      <c r="W1446" s="229"/>
      <c r="X1446" s="276"/>
      <c r="Y1446" s="275"/>
      <c r="Z1446" s="229"/>
      <c r="AA1446" s="276"/>
      <c r="AB1446" s="275"/>
      <c r="AC1446" s="229"/>
      <c r="AD1446" s="276"/>
      <c r="AG1446">
        <f t="shared" si="198"/>
        <v>0</v>
      </c>
      <c r="AH1446">
        <f t="shared" si="199"/>
        <v>0</v>
      </c>
      <c r="AI1446">
        <f t="shared" si="200"/>
        <v>0</v>
      </c>
    </row>
    <row r="1447" spans="1:35" ht="15">
      <c r="A1447" s="65"/>
      <c r="B1447" s="14"/>
      <c r="C1447" s="17" t="s">
        <v>97</v>
      </c>
      <c r="D1447" s="272" t="str">
        <f t="shared" si="201"/>
        <v/>
      </c>
      <c r="E1447" s="273"/>
      <c r="F1447" s="273"/>
      <c r="G1447" s="273"/>
      <c r="H1447" s="274"/>
      <c r="I1447" s="275"/>
      <c r="J1447" s="229"/>
      <c r="K1447" s="229"/>
      <c r="L1447" s="276"/>
      <c r="M1447" s="275"/>
      <c r="N1447" s="229"/>
      <c r="O1447" s="276"/>
      <c r="P1447" s="275"/>
      <c r="Q1447" s="229"/>
      <c r="R1447" s="276"/>
      <c r="S1447" s="275"/>
      <c r="T1447" s="229"/>
      <c r="U1447" s="276"/>
      <c r="V1447" s="275"/>
      <c r="W1447" s="229"/>
      <c r="X1447" s="276"/>
      <c r="Y1447" s="275"/>
      <c r="Z1447" s="229"/>
      <c r="AA1447" s="276"/>
      <c r="AB1447" s="275"/>
      <c r="AC1447" s="229"/>
      <c r="AD1447" s="276"/>
      <c r="AG1447">
        <f t="shared" si="198"/>
        <v>0</v>
      </c>
      <c r="AH1447">
        <f t="shared" si="199"/>
        <v>0</v>
      </c>
      <c r="AI1447">
        <f t="shared" si="200"/>
        <v>0</v>
      </c>
    </row>
    <row r="1448" spans="1:35" ht="15">
      <c r="A1448" s="65"/>
      <c r="B1448" s="14"/>
      <c r="C1448" s="17" t="s">
        <v>98</v>
      </c>
      <c r="D1448" s="272" t="str">
        <f t="shared" si="201"/>
        <v/>
      </c>
      <c r="E1448" s="273"/>
      <c r="F1448" s="273"/>
      <c r="G1448" s="273"/>
      <c r="H1448" s="274"/>
      <c r="I1448" s="275"/>
      <c r="J1448" s="229"/>
      <c r="K1448" s="229"/>
      <c r="L1448" s="276"/>
      <c r="M1448" s="275"/>
      <c r="N1448" s="229"/>
      <c r="O1448" s="276"/>
      <c r="P1448" s="275"/>
      <c r="Q1448" s="229"/>
      <c r="R1448" s="276"/>
      <c r="S1448" s="275"/>
      <c r="T1448" s="229"/>
      <c r="U1448" s="276"/>
      <c r="V1448" s="275"/>
      <c r="W1448" s="229"/>
      <c r="X1448" s="276"/>
      <c r="Y1448" s="275"/>
      <c r="Z1448" s="229"/>
      <c r="AA1448" s="276"/>
      <c r="AB1448" s="275"/>
      <c r="AC1448" s="229"/>
      <c r="AD1448" s="276"/>
      <c r="AG1448">
        <f t="shared" si="198"/>
        <v>0</v>
      </c>
      <c r="AH1448">
        <f t="shared" si="199"/>
        <v>0</v>
      </c>
      <c r="AI1448">
        <f t="shared" si="200"/>
        <v>0</v>
      </c>
    </row>
    <row r="1449" spans="1:35" ht="15">
      <c r="A1449" s="65"/>
      <c r="B1449" s="14"/>
      <c r="C1449" s="17" t="s">
        <v>99</v>
      </c>
      <c r="D1449" s="272" t="str">
        <f t="shared" si="201"/>
        <v/>
      </c>
      <c r="E1449" s="273"/>
      <c r="F1449" s="273"/>
      <c r="G1449" s="273"/>
      <c r="H1449" s="274"/>
      <c r="I1449" s="275"/>
      <c r="J1449" s="229"/>
      <c r="K1449" s="229"/>
      <c r="L1449" s="276"/>
      <c r="M1449" s="275"/>
      <c r="N1449" s="229"/>
      <c r="O1449" s="276"/>
      <c r="P1449" s="275"/>
      <c r="Q1449" s="229"/>
      <c r="R1449" s="276"/>
      <c r="S1449" s="275"/>
      <c r="T1449" s="229"/>
      <c r="U1449" s="276"/>
      <c r="V1449" s="275"/>
      <c r="W1449" s="229"/>
      <c r="X1449" s="276"/>
      <c r="Y1449" s="275"/>
      <c r="Z1449" s="229"/>
      <c r="AA1449" s="276"/>
      <c r="AB1449" s="275"/>
      <c r="AC1449" s="229"/>
      <c r="AD1449" s="276"/>
      <c r="AG1449">
        <f t="shared" si="198"/>
        <v>0</v>
      </c>
      <c r="AH1449">
        <f t="shared" si="199"/>
        <v>0</v>
      </c>
      <c r="AI1449">
        <f t="shared" si="200"/>
        <v>0</v>
      </c>
    </row>
    <row r="1450" spans="1:35" ht="15">
      <c r="A1450" s="65"/>
      <c r="B1450" s="14"/>
      <c r="C1450" s="17" t="s">
        <v>100</v>
      </c>
      <c r="D1450" s="272" t="str">
        <f t="shared" si="201"/>
        <v/>
      </c>
      <c r="E1450" s="273"/>
      <c r="F1450" s="273"/>
      <c r="G1450" s="273"/>
      <c r="H1450" s="274"/>
      <c r="I1450" s="275"/>
      <c r="J1450" s="229"/>
      <c r="K1450" s="229"/>
      <c r="L1450" s="276"/>
      <c r="M1450" s="275"/>
      <c r="N1450" s="229"/>
      <c r="O1450" s="276"/>
      <c r="P1450" s="275"/>
      <c r="Q1450" s="229"/>
      <c r="R1450" s="276"/>
      <c r="S1450" s="275"/>
      <c r="T1450" s="229"/>
      <c r="U1450" s="276"/>
      <c r="V1450" s="275"/>
      <c r="W1450" s="229"/>
      <c r="X1450" s="276"/>
      <c r="Y1450" s="275"/>
      <c r="Z1450" s="229"/>
      <c r="AA1450" s="276"/>
      <c r="AB1450" s="275"/>
      <c r="AC1450" s="229"/>
      <c r="AD1450" s="276"/>
      <c r="AG1450">
        <f t="shared" si="198"/>
        <v>0</v>
      </c>
      <c r="AH1450">
        <f t="shared" si="199"/>
        <v>0</v>
      </c>
      <c r="AI1450">
        <f t="shared" si="200"/>
        <v>0</v>
      </c>
    </row>
    <row r="1451" spans="1:35" ht="15">
      <c r="A1451" s="65"/>
      <c r="B1451" s="14"/>
      <c r="C1451" s="17" t="s">
        <v>101</v>
      </c>
      <c r="D1451" s="272" t="str">
        <f t="shared" si="201"/>
        <v/>
      </c>
      <c r="E1451" s="273"/>
      <c r="F1451" s="273"/>
      <c r="G1451" s="273"/>
      <c r="H1451" s="274"/>
      <c r="I1451" s="275"/>
      <c r="J1451" s="229"/>
      <c r="K1451" s="229"/>
      <c r="L1451" s="276"/>
      <c r="M1451" s="275"/>
      <c r="N1451" s="229"/>
      <c r="O1451" s="276"/>
      <c r="P1451" s="275"/>
      <c r="Q1451" s="229"/>
      <c r="R1451" s="276"/>
      <c r="S1451" s="275"/>
      <c r="T1451" s="229"/>
      <c r="U1451" s="276"/>
      <c r="V1451" s="275"/>
      <c r="W1451" s="229"/>
      <c r="X1451" s="276"/>
      <c r="Y1451" s="275"/>
      <c r="Z1451" s="229"/>
      <c r="AA1451" s="276"/>
      <c r="AB1451" s="275"/>
      <c r="AC1451" s="229"/>
      <c r="AD1451" s="276"/>
      <c r="AG1451">
        <f t="shared" si="198"/>
        <v>0</v>
      </c>
      <c r="AH1451">
        <f t="shared" si="199"/>
        <v>0</v>
      </c>
      <c r="AI1451">
        <f t="shared" si="200"/>
        <v>0</v>
      </c>
    </row>
    <row r="1452" spans="1:35" ht="15">
      <c r="A1452" s="65"/>
      <c r="B1452" s="14"/>
      <c r="C1452" s="17" t="s">
        <v>102</v>
      </c>
      <c r="D1452" s="272" t="str">
        <f t="shared" si="201"/>
        <v/>
      </c>
      <c r="E1452" s="273"/>
      <c r="F1452" s="273"/>
      <c r="G1452" s="273"/>
      <c r="H1452" s="274"/>
      <c r="I1452" s="275"/>
      <c r="J1452" s="229"/>
      <c r="K1452" s="229"/>
      <c r="L1452" s="276"/>
      <c r="M1452" s="275"/>
      <c r="N1452" s="229"/>
      <c r="O1452" s="276"/>
      <c r="P1452" s="275"/>
      <c r="Q1452" s="229"/>
      <c r="R1452" s="276"/>
      <c r="S1452" s="275"/>
      <c r="T1452" s="229"/>
      <c r="U1452" s="276"/>
      <c r="V1452" s="275"/>
      <c r="W1452" s="229"/>
      <c r="X1452" s="276"/>
      <c r="Y1452" s="275"/>
      <c r="Z1452" s="229"/>
      <c r="AA1452" s="276"/>
      <c r="AB1452" s="275"/>
      <c r="AC1452" s="229"/>
      <c r="AD1452" s="276"/>
      <c r="AG1452">
        <f t="shared" si="198"/>
        <v>0</v>
      </c>
      <c r="AH1452">
        <f t="shared" si="199"/>
        <v>0</v>
      </c>
      <c r="AI1452">
        <f t="shared" si="200"/>
        <v>0</v>
      </c>
    </row>
    <row r="1453" spans="1:35" ht="15">
      <c r="A1453" s="65"/>
      <c r="B1453" s="14"/>
      <c r="C1453" s="17" t="s">
        <v>103</v>
      </c>
      <c r="D1453" s="272" t="str">
        <f t="shared" si="201"/>
        <v/>
      </c>
      <c r="E1453" s="273"/>
      <c r="F1453" s="273"/>
      <c r="G1453" s="273"/>
      <c r="H1453" s="274"/>
      <c r="I1453" s="275"/>
      <c r="J1453" s="229"/>
      <c r="K1453" s="229"/>
      <c r="L1453" s="276"/>
      <c r="M1453" s="275"/>
      <c r="N1453" s="229"/>
      <c r="O1453" s="276"/>
      <c r="P1453" s="275"/>
      <c r="Q1453" s="229"/>
      <c r="R1453" s="276"/>
      <c r="S1453" s="275"/>
      <c r="T1453" s="229"/>
      <c r="U1453" s="276"/>
      <c r="V1453" s="275"/>
      <c r="W1453" s="229"/>
      <c r="X1453" s="276"/>
      <c r="Y1453" s="275"/>
      <c r="Z1453" s="229"/>
      <c r="AA1453" s="276"/>
      <c r="AB1453" s="275"/>
      <c r="AC1453" s="229"/>
      <c r="AD1453" s="276"/>
      <c r="AG1453">
        <f t="shared" si="198"/>
        <v>0</v>
      </c>
      <c r="AH1453">
        <f t="shared" si="199"/>
        <v>0</v>
      </c>
      <c r="AI1453">
        <f t="shared" si="200"/>
        <v>0</v>
      </c>
    </row>
    <row r="1454" spans="1:35" ht="15">
      <c r="A1454" s="65"/>
      <c r="B1454" s="14"/>
      <c r="C1454" s="18" t="s">
        <v>104</v>
      </c>
      <c r="D1454" s="272" t="str">
        <f t="shared" si="201"/>
        <v/>
      </c>
      <c r="E1454" s="273"/>
      <c r="F1454" s="273"/>
      <c r="G1454" s="273"/>
      <c r="H1454" s="274"/>
      <c r="I1454" s="275"/>
      <c r="J1454" s="229"/>
      <c r="K1454" s="229"/>
      <c r="L1454" s="276"/>
      <c r="M1454" s="275"/>
      <c r="N1454" s="229"/>
      <c r="O1454" s="276"/>
      <c r="P1454" s="275"/>
      <c r="Q1454" s="229"/>
      <c r="R1454" s="276"/>
      <c r="S1454" s="275"/>
      <c r="T1454" s="229"/>
      <c r="U1454" s="276"/>
      <c r="V1454" s="275"/>
      <c r="W1454" s="229"/>
      <c r="X1454" s="276"/>
      <c r="Y1454" s="275"/>
      <c r="Z1454" s="229"/>
      <c r="AA1454" s="276"/>
      <c r="AB1454" s="275"/>
      <c r="AC1454" s="229"/>
      <c r="AD1454" s="276"/>
      <c r="AG1454">
        <f t="shared" si="198"/>
        <v>0</v>
      </c>
      <c r="AH1454">
        <f t="shared" si="199"/>
        <v>0</v>
      </c>
      <c r="AI1454">
        <f t="shared" si="200"/>
        <v>0</v>
      </c>
    </row>
    <row r="1455" spans="1:35" ht="15">
      <c r="A1455" s="65"/>
      <c r="B1455" s="14"/>
      <c r="C1455" s="18" t="s">
        <v>105</v>
      </c>
      <c r="D1455" s="272" t="str">
        <f t="shared" si="201"/>
        <v/>
      </c>
      <c r="E1455" s="273"/>
      <c r="F1455" s="273"/>
      <c r="G1455" s="273"/>
      <c r="H1455" s="274"/>
      <c r="I1455" s="275"/>
      <c r="J1455" s="229"/>
      <c r="K1455" s="229"/>
      <c r="L1455" s="276"/>
      <c r="M1455" s="275"/>
      <c r="N1455" s="229"/>
      <c r="O1455" s="276"/>
      <c r="P1455" s="275"/>
      <c r="Q1455" s="229"/>
      <c r="R1455" s="276"/>
      <c r="S1455" s="275"/>
      <c r="T1455" s="229"/>
      <c r="U1455" s="276"/>
      <c r="V1455" s="275"/>
      <c r="W1455" s="229"/>
      <c r="X1455" s="276"/>
      <c r="Y1455" s="275"/>
      <c r="Z1455" s="229"/>
      <c r="AA1455" s="276"/>
      <c r="AB1455" s="275"/>
      <c r="AC1455" s="229"/>
      <c r="AD1455" s="276"/>
      <c r="AG1455">
        <f t="shared" si="198"/>
        <v>0</v>
      </c>
      <c r="AH1455">
        <f t="shared" si="199"/>
        <v>0</v>
      </c>
      <c r="AI1455">
        <f t="shared" si="200"/>
        <v>0</v>
      </c>
    </row>
    <row r="1456" spans="1:35" ht="15">
      <c r="A1456" s="65"/>
      <c r="B1456" s="14"/>
      <c r="C1456" s="18" t="s">
        <v>106</v>
      </c>
      <c r="D1456" s="272" t="str">
        <f t="shared" si="201"/>
        <v/>
      </c>
      <c r="E1456" s="273"/>
      <c r="F1456" s="273"/>
      <c r="G1456" s="273"/>
      <c r="H1456" s="274"/>
      <c r="I1456" s="275"/>
      <c r="J1456" s="229"/>
      <c r="K1456" s="229"/>
      <c r="L1456" s="276"/>
      <c r="M1456" s="275"/>
      <c r="N1456" s="229"/>
      <c r="O1456" s="276"/>
      <c r="P1456" s="275"/>
      <c r="Q1456" s="229"/>
      <c r="R1456" s="276"/>
      <c r="S1456" s="275"/>
      <c r="T1456" s="229"/>
      <c r="U1456" s="276"/>
      <c r="V1456" s="275"/>
      <c r="W1456" s="229"/>
      <c r="X1456" s="276"/>
      <c r="Y1456" s="275"/>
      <c r="Z1456" s="229"/>
      <c r="AA1456" s="276"/>
      <c r="AB1456" s="275"/>
      <c r="AC1456" s="229"/>
      <c r="AD1456" s="276"/>
      <c r="AG1456">
        <f t="shared" si="198"/>
        <v>0</v>
      </c>
      <c r="AH1456">
        <f t="shared" si="199"/>
        <v>0</v>
      </c>
      <c r="AI1456">
        <f t="shared" si="200"/>
        <v>0</v>
      </c>
    </row>
    <row r="1457" spans="1:35" ht="15">
      <c r="A1457" s="65"/>
      <c r="B1457" s="14"/>
      <c r="C1457" s="18" t="s">
        <v>107</v>
      </c>
      <c r="D1457" s="272" t="str">
        <f t="shared" si="201"/>
        <v/>
      </c>
      <c r="E1457" s="273"/>
      <c r="F1457" s="273"/>
      <c r="G1457" s="273"/>
      <c r="H1457" s="274"/>
      <c r="I1457" s="275"/>
      <c r="J1457" s="229"/>
      <c r="K1457" s="229"/>
      <c r="L1457" s="276"/>
      <c r="M1457" s="275"/>
      <c r="N1457" s="229"/>
      <c r="O1457" s="276"/>
      <c r="P1457" s="275"/>
      <c r="Q1457" s="229"/>
      <c r="R1457" s="276"/>
      <c r="S1457" s="275"/>
      <c r="T1457" s="229"/>
      <c r="U1457" s="276"/>
      <c r="V1457" s="275"/>
      <c r="W1457" s="229"/>
      <c r="X1457" s="276"/>
      <c r="Y1457" s="275"/>
      <c r="Z1457" s="229"/>
      <c r="AA1457" s="276"/>
      <c r="AB1457" s="275"/>
      <c r="AC1457" s="229"/>
      <c r="AD1457" s="276"/>
      <c r="AG1457">
        <f t="shared" si="198"/>
        <v>0</v>
      </c>
      <c r="AH1457">
        <f t="shared" si="199"/>
        <v>0</v>
      </c>
      <c r="AI1457">
        <f t="shared" si="200"/>
        <v>0</v>
      </c>
    </row>
    <row r="1458" spans="1:35" ht="15">
      <c r="A1458" s="65"/>
      <c r="B1458" s="14"/>
      <c r="C1458" s="18" t="s">
        <v>108</v>
      </c>
      <c r="D1458" s="272" t="str">
        <f t="shared" si="201"/>
        <v/>
      </c>
      <c r="E1458" s="273"/>
      <c r="F1458" s="273"/>
      <c r="G1458" s="273"/>
      <c r="H1458" s="274"/>
      <c r="I1458" s="275"/>
      <c r="J1458" s="229"/>
      <c r="K1458" s="229"/>
      <c r="L1458" s="276"/>
      <c r="M1458" s="275"/>
      <c r="N1458" s="229"/>
      <c r="O1458" s="276"/>
      <c r="P1458" s="275"/>
      <c r="Q1458" s="229"/>
      <c r="R1458" s="276"/>
      <c r="S1458" s="275"/>
      <c r="T1458" s="229"/>
      <c r="U1458" s="276"/>
      <c r="V1458" s="275"/>
      <c r="W1458" s="229"/>
      <c r="X1458" s="276"/>
      <c r="Y1458" s="275"/>
      <c r="Z1458" s="229"/>
      <c r="AA1458" s="276"/>
      <c r="AB1458" s="275"/>
      <c r="AC1458" s="229"/>
      <c r="AD1458" s="276"/>
      <c r="AG1458">
        <f t="shared" si="198"/>
        <v>0</v>
      </c>
      <c r="AH1458">
        <f t="shared" si="199"/>
        <v>0</v>
      </c>
      <c r="AI1458">
        <f t="shared" si="200"/>
        <v>0</v>
      </c>
    </row>
    <row r="1459" spans="1:35" ht="15">
      <c r="A1459" s="65"/>
      <c r="B1459" s="14"/>
      <c r="C1459" s="18" t="s">
        <v>109</v>
      </c>
      <c r="D1459" s="272" t="str">
        <f t="shared" si="201"/>
        <v/>
      </c>
      <c r="E1459" s="273"/>
      <c r="F1459" s="273"/>
      <c r="G1459" s="273"/>
      <c r="H1459" s="274"/>
      <c r="I1459" s="275"/>
      <c r="J1459" s="229"/>
      <c r="K1459" s="229"/>
      <c r="L1459" s="276"/>
      <c r="M1459" s="275"/>
      <c r="N1459" s="229"/>
      <c r="O1459" s="276"/>
      <c r="P1459" s="275"/>
      <c r="Q1459" s="229"/>
      <c r="R1459" s="276"/>
      <c r="S1459" s="275"/>
      <c r="T1459" s="229"/>
      <c r="U1459" s="276"/>
      <c r="V1459" s="275"/>
      <c r="W1459" s="229"/>
      <c r="X1459" s="276"/>
      <c r="Y1459" s="275"/>
      <c r="Z1459" s="229"/>
      <c r="AA1459" s="276"/>
      <c r="AB1459" s="275"/>
      <c r="AC1459" s="229"/>
      <c r="AD1459" s="276"/>
      <c r="AG1459">
        <f t="shared" si="198"/>
        <v>0</v>
      </c>
      <c r="AH1459">
        <f t="shared" si="199"/>
        <v>0</v>
      </c>
      <c r="AI1459">
        <f t="shared" si="200"/>
        <v>0</v>
      </c>
    </row>
    <row r="1460" spans="1:35" ht="15">
      <c r="A1460" s="65"/>
      <c r="B1460" s="14"/>
      <c r="C1460" s="18" t="s">
        <v>110</v>
      </c>
      <c r="D1460" s="272" t="str">
        <f t="shared" si="201"/>
        <v/>
      </c>
      <c r="E1460" s="273"/>
      <c r="F1460" s="273"/>
      <c r="G1460" s="273"/>
      <c r="H1460" s="274"/>
      <c r="I1460" s="275"/>
      <c r="J1460" s="229"/>
      <c r="K1460" s="229"/>
      <c r="L1460" s="276"/>
      <c r="M1460" s="275"/>
      <c r="N1460" s="229"/>
      <c r="O1460" s="276"/>
      <c r="P1460" s="275"/>
      <c r="Q1460" s="229"/>
      <c r="R1460" s="276"/>
      <c r="S1460" s="275"/>
      <c r="T1460" s="229"/>
      <c r="U1460" s="276"/>
      <c r="V1460" s="275"/>
      <c r="W1460" s="229"/>
      <c r="X1460" s="276"/>
      <c r="Y1460" s="275"/>
      <c r="Z1460" s="229"/>
      <c r="AA1460" s="276"/>
      <c r="AB1460" s="275"/>
      <c r="AC1460" s="229"/>
      <c r="AD1460" s="276"/>
      <c r="AG1460">
        <f t="shared" si="198"/>
        <v>0</v>
      </c>
      <c r="AH1460">
        <f t="shared" si="199"/>
        <v>0</v>
      </c>
      <c r="AI1460">
        <f t="shared" si="200"/>
        <v>0</v>
      </c>
    </row>
    <row r="1461" spans="1:35" ht="15">
      <c r="A1461" s="65"/>
      <c r="B1461" s="14"/>
      <c r="C1461" s="18" t="s">
        <v>111</v>
      </c>
      <c r="D1461" s="272" t="str">
        <f t="shared" si="201"/>
        <v/>
      </c>
      <c r="E1461" s="273"/>
      <c r="F1461" s="273"/>
      <c r="G1461" s="273"/>
      <c r="H1461" s="274"/>
      <c r="I1461" s="275"/>
      <c r="J1461" s="229"/>
      <c r="K1461" s="229"/>
      <c r="L1461" s="276"/>
      <c r="M1461" s="275"/>
      <c r="N1461" s="229"/>
      <c r="O1461" s="276"/>
      <c r="P1461" s="275"/>
      <c r="Q1461" s="229"/>
      <c r="R1461" s="276"/>
      <c r="S1461" s="275"/>
      <c r="T1461" s="229"/>
      <c r="U1461" s="276"/>
      <c r="V1461" s="275"/>
      <c r="W1461" s="229"/>
      <c r="X1461" s="276"/>
      <c r="Y1461" s="275"/>
      <c r="Z1461" s="229"/>
      <c r="AA1461" s="276"/>
      <c r="AB1461" s="275"/>
      <c r="AC1461" s="229"/>
      <c r="AD1461" s="276"/>
      <c r="AG1461">
        <f t="shared" si="198"/>
        <v>0</v>
      </c>
      <c r="AH1461">
        <f t="shared" si="199"/>
        <v>0</v>
      </c>
      <c r="AI1461">
        <f t="shared" si="200"/>
        <v>0</v>
      </c>
    </row>
    <row r="1462" spans="1:35" ht="15">
      <c r="A1462" s="65"/>
      <c r="B1462" s="14"/>
      <c r="C1462" s="18" t="s">
        <v>112</v>
      </c>
      <c r="D1462" s="272" t="str">
        <f t="shared" si="201"/>
        <v/>
      </c>
      <c r="E1462" s="273"/>
      <c r="F1462" s="273"/>
      <c r="G1462" s="273"/>
      <c r="H1462" s="274"/>
      <c r="I1462" s="275"/>
      <c r="J1462" s="229"/>
      <c r="K1462" s="229"/>
      <c r="L1462" s="276"/>
      <c r="M1462" s="275"/>
      <c r="N1462" s="229"/>
      <c r="O1462" s="276"/>
      <c r="P1462" s="275"/>
      <c r="Q1462" s="229"/>
      <c r="R1462" s="276"/>
      <c r="S1462" s="275"/>
      <c r="T1462" s="229"/>
      <c r="U1462" s="276"/>
      <c r="V1462" s="275"/>
      <c r="W1462" s="229"/>
      <c r="X1462" s="276"/>
      <c r="Y1462" s="275"/>
      <c r="Z1462" s="229"/>
      <c r="AA1462" s="276"/>
      <c r="AB1462" s="275"/>
      <c r="AC1462" s="229"/>
      <c r="AD1462" s="276"/>
      <c r="AG1462">
        <f t="shared" si="198"/>
        <v>0</v>
      </c>
      <c r="AH1462">
        <f t="shared" si="199"/>
        <v>0</v>
      </c>
      <c r="AI1462">
        <f t="shared" si="200"/>
        <v>0</v>
      </c>
    </row>
    <row r="1463" spans="1:35" ht="15">
      <c r="A1463" s="65"/>
      <c r="B1463" s="14"/>
      <c r="C1463" s="18" t="s">
        <v>113</v>
      </c>
      <c r="D1463" s="272" t="str">
        <f t="shared" si="201"/>
        <v/>
      </c>
      <c r="E1463" s="273"/>
      <c r="F1463" s="273"/>
      <c r="G1463" s="273"/>
      <c r="H1463" s="274"/>
      <c r="I1463" s="275"/>
      <c r="J1463" s="229"/>
      <c r="K1463" s="229"/>
      <c r="L1463" s="276"/>
      <c r="M1463" s="275"/>
      <c r="N1463" s="229"/>
      <c r="O1463" s="276"/>
      <c r="P1463" s="275"/>
      <c r="Q1463" s="229"/>
      <c r="R1463" s="276"/>
      <c r="S1463" s="275"/>
      <c r="T1463" s="229"/>
      <c r="U1463" s="276"/>
      <c r="V1463" s="275"/>
      <c r="W1463" s="229"/>
      <c r="X1463" s="276"/>
      <c r="Y1463" s="275"/>
      <c r="Z1463" s="229"/>
      <c r="AA1463" s="276"/>
      <c r="AB1463" s="275"/>
      <c r="AC1463" s="229"/>
      <c r="AD1463" s="276"/>
      <c r="AG1463">
        <f t="shared" si="198"/>
        <v>0</v>
      </c>
      <c r="AH1463">
        <f t="shared" si="199"/>
        <v>0</v>
      </c>
      <c r="AI1463">
        <f t="shared" si="200"/>
        <v>0</v>
      </c>
    </row>
    <row r="1464" spans="1:35" ht="15">
      <c r="A1464" s="65"/>
      <c r="B1464" s="14"/>
      <c r="C1464" s="18" t="s">
        <v>114</v>
      </c>
      <c r="D1464" s="272" t="str">
        <f t="shared" si="201"/>
        <v/>
      </c>
      <c r="E1464" s="273"/>
      <c r="F1464" s="273"/>
      <c r="G1464" s="273"/>
      <c r="H1464" s="274"/>
      <c r="I1464" s="275"/>
      <c r="J1464" s="229"/>
      <c r="K1464" s="229"/>
      <c r="L1464" s="276"/>
      <c r="M1464" s="275"/>
      <c r="N1464" s="229"/>
      <c r="O1464" s="276"/>
      <c r="P1464" s="275"/>
      <c r="Q1464" s="229"/>
      <c r="R1464" s="276"/>
      <c r="S1464" s="275"/>
      <c r="T1464" s="229"/>
      <c r="U1464" s="276"/>
      <c r="V1464" s="275"/>
      <c r="W1464" s="229"/>
      <c r="X1464" s="276"/>
      <c r="Y1464" s="275"/>
      <c r="Z1464" s="229"/>
      <c r="AA1464" s="276"/>
      <c r="AB1464" s="275"/>
      <c r="AC1464" s="229"/>
      <c r="AD1464" s="276"/>
      <c r="AG1464">
        <f t="shared" si="198"/>
        <v>0</v>
      </c>
      <c r="AH1464">
        <f t="shared" si="199"/>
        <v>0</v>
      </c>
      <c r="AI1464">
        <f t="shared" si="200"/>
        <v>0</v>
      </c>
    </row>
    <row r="1465" spans="1:35" ht="15">
      <c r="A1465" s="65"/>
      <c r="B1465" s="14"/>
      <c r="C1465" s="18" t="s">
        <v>115</v>
      </c>
      <c r="D1465" s="272" t="str">
        <f t="shared" ref="D1465:D1496" si="202">IF($D96="","",$D96)</f>
        <v/>
      </c>
      <c r="E1465" s="273"/>
      <c r="F1465" s="273"/>
      <c r="G1465" s="273"/>
      <c r="H1465" s="274"/>
      <c r="I1465" s="275"/>
      <c r="J1465" s="229"/>
      <c r="K1465" s="229"/>
      <c r="L1465" s="276"/>
      <c r="M1465" s="275"/>
      <c r="N1465" s="229"/>
      <c r="O1465" s="276"/>
      <c r="P1465" s="275"/>
      <c r="Q1465" s="229"/>
      <c r="R1465" s="276"/>
      <c r="S1465" s="275"/>
      <c r="T1465" s="229"/>
      <c r="U1465" s="276"/>
      <c r="V1465" s="275"/>
      <c r="W1465" s="229"/>
      <c r="X1465" s="276"/>
      <c r="Y1465" s="275"/>
      <c r="Z1465" s="229"/>
      <c r="AA1465" s="276"/>
      <c r="AB1465" s="275"/>
      <c r="AC1465" s="229"/>
      <c r="AD1465" s="276"/>
      <c r="AG1465">
        <f t="shared" si="198"/>
        <v>0</v>
      </c>
      <c r="AH1465">
        <f t="shared" si="199"/>
        <v>0</v>
      </c>
      <c r="AI1465">
        <f t="shared" si="200"/>
        <v>0</v>
      </c>
    </row>
    <row r="1466" spans="1:35" ht="15">
      <c r="A1466" s="65"/>
      <c r="B1466" s="14"/>
      <c r="C1466" s="18" t="s">
        <v>116</v>
      </c>
      <c r="D1466" s="272" t="str">
        <f t="shared" si="202"/>
        <v/>
      </c>
      <c r="E1466" s="273"/>
      <c r="F1466" s="273"/>
      <c r="G1466" s="273"/>
      <c r="H1466" s="274"/>
      <c r="I1466" s="275"/>
      <c r="J1466" s="229"/>
      <c r="K1466" s="229"/>
      <c r="L1466" s="276"/>
      <c r="M1466" s="275"/>
      <c r="N1466" s="229"/>
      <c r="O1466" s="276"/>
      <c r="P1466" s="275"/>
      <c r="Q1466" s="229"/>
      <c r="R1466" s="276"/>
      <c r="S1466" s="275"/>
      <c r="T1466" s="229"/>
      <c r="U1466" s="276"/>
      <c r="V1466" s="275"/>
      <c r="W1466" s="229"/>
      <c r="X1466" s="276"/>
      <c r="Y1466" s="275"/>
      <c r="Z1466" s="229"/>
      <c r="AA1466" s="276"/>
      <c r="AB1466" s="275"/>
      <c r="AC1466" s="229"/>
      <c r="AD1466" s="276"/>
      <c r="AG1466">
        <f t="shared" ref="AG1466:AG1520" si="203">IF(OR(AND($AH$1399=$AG$1399),AND(D1466="",COUNTBLANK(I1466:AD1466)=22),AND(D1466&lt;&gt;"",I1466=1,COUNTIF(M1466:AD1466,"x")&gt;0),AND(D1466&lt;&gt;"",OR(I1466=2,I1466=3,I1466=9),COUNTBLANK(M1466:AD1466)=18)),0,1)</f>
        <v>0</v>
      </c>
      <c r="AH1466">
        <f t="shared" ref="AH1466:AH1520" si="204">IF(AND(Y1466="X",COUNTIF(M1466:AD1466,"x")&lt;&gt;1),1,0)</f>
        <v>0</v>
      </c>
      <c r="AI1466">
        <f t="shared" ref="AI1466:AI1520" si="205">IF(AND(AB1466="X",COUNTIF(M1466:AD1466,"x")&lt;&gt;1),1,0)</f>
        <v>0</v>
      </c>
    </row>
    <row r="1467" spans="1:35" ht="15">
      <c r="A1467" s="65"/>
      <c r="B1467" s="14"/>
      <c r="C1467" s="18" t="s">
        <v>117</v>
      </c>
      <c r="D1467" s="272" t="str">
        <f t="shared" si="202"/>
        <v/>
      </c>
      <c r="E1467" s="273"/>
      <c r="F1467" s="273"/>
      <c r="G1467" s="273"/>
      <c r="H1467" s="274"/>
      <c r="I1467" s="275"/>
      <c r="J1467" s="229"/>
      <c r="K1467" s="229"/>
      <c r="L1467" s="276"/>
      <c r="M1467" s="275"/>
      <c r="N1467" s="229"/>
      <c r="O1467" s="276"/>
      <c r="P1467" s="275"/>
      <c r="Q1467" s="229"/>
      <c r="R1467" s="276"/>
      <c r="S1467" s="275"/>
      <c r="T1467" s="229"/>
      <c r="U1467" s="276"/>
      <c r="V1467" s="275"/>
      <c r="W1467" s="229"/>
      <c r="X1467" s="276"/>
      <c r="Y1467" s="275"/>
      <c r="Z1467" s="229"/>
      <c r="AA1467" s="276"/>
      <c r="AB1467" s="275"/>
      <c r="AC1467" s="229"/>
      <c r="AD1467" s="276"/>
      <c r="AG1467">
        <f t="shared" si="203"/>
        <v>0</v>
      </c>
      <c r="AH1467">
        <f t="shared" si="204"/>
        <v>0</v>
      </c>
      <c r="AI1467">
        <f t="shared" si="205"/>
        <v>0</v>
      </c>
    </row>
    <row r="1468" spans="1:35" ht="15">
      <c r="A1468" s="65"/>
      <c r="B1468" s="14"/>
      <c r="C1468" s="18" t="s">
        <v>118</v>
      </c>
      <c r="D1468" s="272" t="str">
        <f t="shared" si="202"/>
        <v/>
      </c>
      <c r="E1468" s="273"/>
      <c r="F1468" s="273"/>
      <c r="G1468" s="273"/>
      <c r="H1468" s="274"/>
      <c r="I1468" s="275"/>
      <c r="J1468" s="229"/>
      <c r="K1468" s="229"/>
      <c r="L1468" s="276"/>
      <c r="M1468" s="275"/>
      <c r="N1468" s="229"/>
      <c r="O1468" s="276"/>
      <c r="P1468" s="275"/>
      <c r="Q1468" s="229"/>
      <c r="R1468" s="276"/>
      <c r="S1468" s="275"/>
      <c r="T1468" s="229"/>
      <c r="U1468" s="276"/>
      <c r="V1468" s="275"/>
      <c r="W1468" s="229"/>
      <c r="X1468" s="276"/>
      <c r="Y1468" s="275"/>
      <c r="Z1468" s="229"/>
      <c r="AA1468" s="276"/>
      <c r="AB1468" s="275"/>
      <c r="AC1468" s="229"/>
      <c r="AD1468" s="276"/>
      <c r="AG1468">
        <f t="shared" si="203"/>
        <v>0</v>
      </c>
      <c r="AH1468">
        <f t="shared" si="204"/>
        <v>0</v>
      </c>
      <c r="AI1468">
        <f t="shared" si="205"/>
        <v>0</v>
      </c>
    </row>
    <row r="1469" spans="1:35" ht="15">
      <c r="A1469" s="65"/>
      <c r="B1469" s="14"/>
      <c r="C1469" s="18" t="s">
        <v>119</v>
      </c>
      <c r="D1469" s="272" t="str">
        <f t="shared" si="202"/>
        <v/>
      </c>
      <c r="E1469" s="273"/>
      <c r="F1469" s="273"/>
      <c r="G1469" s="273"/>
      <c r="H1469" s="274"/>
      <c r="I1469" s="275"/>
      <c r="J1469" s="229"/>
      <c r="K1469" s="229"/>
      <c r="L1469" s="276"/>
      <c r="M1469" s="275"/>
      <c r="N1469" s="229"/>
      <c r="O1469" s="276"/>
      <c r="P1469" s="275"/>
      <c r="Q1469" s="229"/>
      <c r="R1469" s="276"/>
      <c r="S1469" s="275"/>
      <c r="T1469" s="229"/>
      <c r="U1469" s="276"/>
      <c r="V1469" s="275"/>
      <c r="W1469" s="229"/>
      <c r="X1469" s="276"/>
      <c r="Y1469" s="275"/>
      <c r="Z1469" s="229"/>
      <c r="AA1469" s="276"/>
      <c r="AB1469" s="275"/>
      <c r="AC1469" s="229"/>
      <c r="AD1469" s="276"/>
      <c r="AG1469">
        <f t="shared" si="203"/>
        <v>0</v>
      </c>
      <c r="AH1469">
        <f t="shared" si="204"/>
        <v>0</v>
      </c>
      <c r="AI1469">
        <f t="shared" si="205"/>
        <v>0</v>
      </c>
    </row>
    <row r="1470" spans="1:35" ht="15">
      <c r="A1470" s="65"/>
      <c r="B1470" s="14"/>
      <c r="C1470" s="18" t="s">
        <v>120</v>
      </c>
      <c r="D1470" s="272" t="str">
        <f t="shared" si="202"/>
        <v/>
      </c>
      <c r="E1470" s="273"/>
      <c r="F1470" s="273"/>
      <c r="G1470" s="273"/>
      <c r="H1470" s="274"/>
      <c r="I1470" s="275"/>
      <c r="J1470" s="229"/>
      <c r="K1470" s="229"/>
      <c r="L1470" s="276"/>
      <c r="M1470" s="275"/>
      <c r="N1470" s="229"/>
      <c r="O1470" s="276"/>
      <c r="P1470" s="275"/>
      <c r="Q1470" s="229"/>
      <c r="R1470" s="276"/>
      <c r="S1470" s="275"/>
      <c r="T1470" s="229"/>
      <c r="U1470" s="276"/>
      <c r="V1470" s="275"/>
      <c r="W1470" s="229"/>
      <c r="X1470" s="276"/>
      <c r="Y1470" s="275"/>
      <c r="Z1470" s="229"/>
      <c r="AA1470" s="276"/>
      <c r="AB1470" s="275"/>
      <c r="AC1470" s="229"/>
      <c r="AD1470" s="276"/>
      <c r="AG1470">
        <f t="shared" si="203"/>
        <v>0</v>
      </c>
      <c r="AH1470">
        <f t="shared" si="204"/>
        <v>0</v>
      </c>
      <c r="AI1470">
        <f t="shared" si="205"/>
        <v>0</v>
      </c>
    </row>
    <row r="1471" spans="1:35" ht="15">
      <c r="A1471" s="65"/>
      <c r="B1471" s="14"/>
      <c r="C1471" s="18" t="s">
        <v>121</v>
      </c>
      <c r="D1471" s="272" t="str">
        <f t="shared" si="202"/>
        <v/>
      </c>
      <c r="E1471" s="273"/>
      <c r="F1471" s="273"/>
      <c r="G1471" s="273"/>
      <c r="H1471" s="274"/>
      <c r="I1471" s="275"/>
      <c r="J1471" s="229"/>
      <c r="K1471" s="229"/>
      <c r="L1471" s="276"/>
      <c r="M1471" s="275"/>
      <c r="N1471" s="229"/>
      <c r="O1471" s="276"/>
      <c r="P1471" s="275"/>
      <c r="Q1471" s="229"/>
      <c r="R1471" s="276"/>
      <c r="S1471" s="275"/>
      <c r="T1471" s="229"/>
      <c r="U1471" s="276"/>
      <c r="V1471" s="275"/>
      <c r="W1471" s="229"/>
      <c r="X1471" s="276"/>
      <c r="Y1471" s="275"/>
      <c r="Z1471" s="229"/>
      <c r="AA1471" s="276"/>
      <c r="AB1471" s="275"/>
      <c r="AC1471" s="229"/>
      <c r="AD1471" s="276"/>
      <c r="AG1471">
        <f t="shared" si="203"/>
        <v>0</v>
      </c>
      <c r="AH1471">
        <f t="shared" si="204"/>
        <v>0</v>
      </c>
      <c r="AI1471">
        <f t="shared" si="205"/>
        <v>0</v>
      </c>
    </row>
    <row r="1472" spans="1:35" ht="15">
      <c r="A1472" s="65"/>
      <c r="B1472" s="14"/>
      <c r="C1472" s="18" t="s">
        <v>122</v>
      </c>
      <c r="D1472" s="272" t="str">
        <f t="shared" si="202"/>
        <v/>
      </c>
      <c r="E1472" s="273"/>
      <c r="F1472" s="273"/>
      <c r="G1472" s="273"/>
      <c r="H1472" s="274"/>
      <c r="I1472" s="275"/>
      <c r="J1472" s="229"/>
      <c r="K1472" s="229"/>
      <c r="L1472" s="276"/>
      <c r="M1472" s="275"/>
      <c r="N1472" s="229"/>
      <c r="O1472" s="276"/>
      <c r="P1472" s="275"/>
      <c r="Q1472" s="229"/>
      <c r="R1472" s="276"/>
      <c r="S1472" s="275"/>
      <c r="T1472" s="229"/>
      <c r="U1472" s="276"/>
      <c r="V1472" s="275"/>
      <c r="W1472" s="229"/>
      <c r="X1472" s="276"/>
      <c r="Y1472" s="275"/>
      <c r="Z1472" s="229"/>
      <c r="AA1472" s="276"/>
      <c r="AB1472" s="275"/>
      <c r="AC1472" s="229"/>
      <c r="AD1472" s="276"/>
      <c r="AG1472">
        <f t="shared" si="203"/>
        <v>0</v>
      </c>
      <c r="AH1472">
        <f t="shared" si="204"/>
        <v>0</v>
      </c>
      <c r="AI1472">
        <f t="shared" si="205"/>
        <v>0</v>
      </c>
    </row>
    <row r="1473" spans="1:35" ht="15">
      <c r="A1473" s="65"/>
      <c r="B1473" s="14"/>
      <c r="C1473" s="18" t="s">
        <v>123</v>
      </c>
      <c r="D1473" s="272" t="str">
        <f t="shared" si="202"/>
        <v/>
      </c>
      <c r="E1473" s="273"/>
      <c r="F1473" s="273"/>
      <c r="G1473" s="273"/>
      <c r="H1473" s="274"/>
      <c r="I1473" s="275"/>
      <c r="J1473" s="229"/>
      <c r="K1473" s="229"/>
      <c r="L1473" s="276"/>
      <c r="M1473" s="275"/>
      <c r="N1473" s="229"/>
      <c r="O1473" s="276"/>
      <c r="P1473" s="275"/>
      <c r="Q1473" s="229"/>
      <c r="R1473" s="276"/>
      <c r="S1473" s="275"/>
      <c r="T1473" s="229"/>
      <c r="U1473" s="276"/>
      <c r="V1473" s="275"/>
      <c r="W1473" s="229"/>
      <c r="X1473" s="276"/>
      <c r="Y1473" s="275"/>
      <c r="Z1473" s="229"/>
      <c r="AA1473" s="276"/>
      <c r="AB1473" s="275"/>
      <c r="AC1473" s="229"/>
      <c r="AD1473" s="276"/>
      <c r="AG1473">
        <f t="shared" si="203"/>
        <v>0</v>
      </c>
      <c r="AH1473">
        <f t="shared" si="204"/>
        <v>0</v>
      </c>
      <c r="AI1473">
        <f t="shared" si="205"/>
        <v>0</v>
      </c>
    </row>
    <row r="1474" spans="1:35" ht="15">
      <c r="A1474" s="65"/>
      <c r="B1474" s="14"/>
      <c r="C1474" s="18" t="s">
        <v>124</v>
      </c>
      <c r="D1474" s="272" t="str">
        <f t="shared" si="202"/>
        <v/>
      </c>
      <c r="E1474" s="273"/>
      <c r="F1474" s="273"/>
      <c r="G1474" s="273"/>
      <c r="H1474" s="274"/>
      <c r="I1474" s="275"/>
      <c r="J1474" s="229"/>
      <c r="K1474" s="229"/>
      <c r="L1474" s="276"/>
      <c r="M1474" s="275"/>
      <c r="N1474" s="229"/>
      <c r="O1474" s="276"/>
      <c r="P1474" s="275"/>
      <c r="Q1474" s="229"/>
      <c r="R1474" s="276"/>
      <c r="S1474" s="275"/>
      <c r="T1474" s="229"/>
      <c r="U1474" s="276"/>
      <c r="V1474" s="275"/>
      <c r="W1474" s="229"/>
      <c r="X1474" s="276"/>
      <c r="Y1474" s="275"/>
      <c r="Z1474" s="229"/>
      <c r="AA1474" s="276"/>
      <c r="AB1474" s="275"/>
      <c r="AC1474" s="229"/>
      <c r="AD1474" s="276"/>
      <c r="AG1474">
        <f t="shared" si="203"/>
        <v>0</v>
      </c>
      <c r="AH1474">
        <f t="shared" si="204"/>
        <v>0</v>
      </c>
      <c r="AI1474">
        <f t="shared" si="205"/>
        <v>0</v>
      </c>
    </row>
    <row r="1475" spans="1:35" ht="15">
      <c r="A1475" s="65"/>
      <c r="B1475" s="14"/>
      <c r="C1475" s="18" t="s">
        <v>125</v>
      </c>
      <c r="D1475" s="272" t="str">
        <f t="shared" si="202"/>
        <v/>
      </c>
      <c r="E1475" s="273"/>
      <c r="F1475" s="273"/>
      <c r="G1475" s="273"/>
      <c r="H1475" s="274"/>
      <c r="I1475" s="275"/>
      <c r="J1475" s="229"/>
      <c r="K1475" s="229"/>
      <c r="L1475" s="276"/>
      <c r="M1475" s="275"/>
      <c r="N1475" s="229"/>
      <c r="O1475" s="276"/>
      <c r="P1475" s="275"/>
      <c r="Q1475" s="229"/>
      <c r="R1475" s="276"/>
      <c r="S1475" s="275"/>
      <c r="T1475" s="229"/>
      <c r="U1475" s="276"/>
      <c r="V1475" s="275"/>
      <c r="W1475" s="229"/>
      <c r="X1475" s="276"/>
      <c r="Y1475" s="275"/>
      <c r="Z1475" s="229"/>
      <c r="AA1475" s="276"/>
      <c r="AB1475" s="275"/>
      <c r="AC1475" s="229"/>
      <c r="AD1475" s="276"/>
      <c r="AG1475">
        <f t="shared" si="203"/>
        <v>0</v>
      </c>
      <c r="AH1475">
        <f t="shared" si="204"/>
        <v>0</v>
      </c>
      <c r="AI1475">
        <f t="shared" si="205"/>
        <v>0</v>
      </c>
    </row>
    <row r="1476" spans="1:35" ht="15">
      <c r="A1476" s="65"/>
      <c r="B1476" s="14"/>
      <c r="C1476" s="18" t="s">
        <v>126</v>
      </c>
      <c r="D1476" s="272" t="str">
        <f t="shared" si="202"/>
        <v/>
      </c>
      <c r="E1476" s="273"/>
      <c r="F1476" s="273"/>
      <c r="G1476" s="273"/>
      <c r="H1476" s="274"/>
      <c r="I1476" s="275"/>
      <c r="J1476" s="229"/>
      <c r="K1476" s="229"/>
      <c r="L1476" s="276"/>
      <c r="M1476" s="275"/>
      <c r="N1476" s="229"/>
      <c r="O1476" s="276"/>
      <c r="P1476" s="275"/>
      <c r="Q1476" s="229"/>
      <c r="R1476" s="276"/>
      <c r="S1476" s="275"/>
      <c r="T1476" s="229"/>
      <c r="U1476" s="276"/>
      <c r="V1476" s="275"/>
      <c r="W1476" s="229"/>
      <c r="X1476" s="276"/>
      <c r="Y1476" s="275"/>
      <c r="Z1476" s="229"/>
      <c r="AA1476" s="276"/>
      <c r="AB1476" s="275"/>
      <c r="AC1476" s="229"/>
      <c r="AD1476" s="276"/>
      <c r="AG1476">
        <f t="shared" si="203"/>
        <v>0</v>
      </c>
      <c r="AH1476">
        <f t="shared" si="204"/>
        <v>0</v>
      </c>
      <c r="AI1476">
        <f t="shared" si="205"/>
        <v>0</v>
      </c>
    </row>
    <row r="1477" spans="1:35" ht="15">
      <c r="A1477" s="65"/>
      <c r="B1477" s="14"/>
      <c r="C1477" s="18" t="s">
        <v>127</v>
      </c>
      <c r="D1477" s="272" t="str">
        <f t="shared" si="202"/>
        <v/>
      </c>
      <c r="E1477" s="273"/>
      <c r="F1477" s="273"/>
      <c r="G1477" s="273"/>
      <c r="H1477" s="274"/>
      <c r="I1477" s="275"/>
      <c r="J1477" s="229"/>
      <c r="K1477" s="229"/>
      <c r="L1477" s="276"/>
      <c r="M1477" s="275"/>
      <c r="N1477" s="229"/>
      <c r="O1477" s="276"/>
      <c r="P1477" s="275"/>
      <c r="Q1477" s="229"/>
      <c r="R1477" s="276"/>
      <c r="S1477" s="275"/>
      <c r="T1477" s="229"/>
      <c r="U1477" s="276"/>
      <c r="V1477" s="275"/>
      <c r="W1477" s="229"/>
      <c r="X1477" s="276"/>
      <c r="Y1477" s="275"/>
      <c r="Z1477" s="229"/>
      <c r="AA1477" s="276"/>
      <c r="AB1477" s="275"/>
      <c r="AC1477" s="229"/>
      <c r="AD1477" s="276"/>
      <c r="AG1477">
        <f t="shared" si="203"/>
        <v>0</v>
      </c>
      <c r="AH1477">
        <f t="shared" si="204"/>
        <v>0</v>
      </c>
      <c r="AI1477">
        <f t="shared" si="205"/>
        <v>0</v>
      </c>
    </row>
    <row r="1478" spans="1:35" ht="15">
      <c r="A1478" s="65"/>
      <c r="B1478" s="14"/>
      <c r="C1478" s="18" t="s">
        <v>128</v>
      </c>
      <c r="D1478" s="272" t="str">
        <f t="shared" si="202"/>
        <v/>
      </c>
      <c r="E1478" s="273"/>
      <c r="F1478" s="273"/>
      <c r="G1478" s="273"/>
      <c r="H1478" s="274"/>
      <c r="I1478" s="275"/>
      <c r="J1478" s="229"/>
      <c r="K1478" s="229"/>
      <c r="L1478" s="276"/>
      <c r="M1478" s="275"/>
      <c r="N1478" s="229"/>
      <c r="O1478" s="276"/>
      <c r="P1478" s="275"/>
      <c r="Q1478" s="229"/>
      <c r="R1478" s="276"/>
      <c r="S1478" s="275"/>
      <c r="T1478" s="229"/>
      <c r="U1478" s="276"/>
      <c r="V1478" s="275"/>
      <c r="W1478" s="229"/>
      <c r="X1478" s="276"/>
      <c r="Y1478" s="275"/>
      <c r="Z1478" s="229"/>
      <c r="AA1478" s="276"/>
      <c r="AB1478" s="275"/>
      <c r="AC1478" s="229"/>
      <c r="AD1478" s="276"/>
      <c r="AG1478">
        <f t="shared" si="203"/>
        <v>0</v>
      </c>
      <c r="AH1478">
        <f t="shared" si="204"/>
        <v>0</v>
      </c>
      <c r="AI1478">
        <f t="shared" si="205"/>
        <v>0</v>
      </c>
    </row>
    <row r="1479" spans="1:35" ht="15">
      <c r="A1479" s="65"/>
      <c r="B1479" s="14"/>
      <c r="C1479" s="18" t="s">
        <v>129</v>
      </c>
      <c r="D1479" s="272" t="str">
        <f t="shared" si="202"/>
        <v/>
      </c>
      <c r="E1479" s="273"/>
      <c r="F1479" s="273"/>
      <c r="G1479" s="273"/>
      <c r="H1479" s="274"/>
      <c r="I1479" s="275"/>
      <c r="J1479" s="229"/>
      <c r="K1479" s="229"/>
      <c r="L1479" s="276"/>
      <c r="M1479" s="275"/>
      <c r="N1479" s="229"/>
      <c r="O1479" s="276"/>
      <c r="P1479" s="275"/>
      <c r="Q1479" s="229"/>
      <c r="R1479" s="276"/>
      <c r="S1479" s="275"/>
      <c r="T1479" s="229"/>
      <c r="U1479" s="276"/>
      <c r="V1479" s="275"/>
      <c r="W1479" s="229"/>
      <c r="X1479" s="276"/>
      <c r="Y1479" s="275"/>
      <c r="Z1479" s="229"/>
      <c r="AA1479" s="276"/>
      <c r="AB1479" s="275"/>
      <c r="AC1479" s="229"/>
      <c r="AD1479" s="276"/>
      <c r="AG1479">
        <f t="shared" si="203"/>
        <v>0</v>
      </c>
      <c r="AH1479">
        <f t="shared" si="204"/>
        <v>0</v>
      </c>
      <c r="AI1479">
        <f t="shared" si="205"/>
        <v>0</v>
      </c>
    </row>
    <row r="1480" spans="1:35" ht="15">
      <c r="A1480" s="65"/>
      <c r="B1480" s="14"/>
      <c r="C1480" s="18" t="s">
        <v>130</v>
      </c>
      <c r="D1480" s="272" t="str">
        <f t="shared" si="202"/>
        <v/>
      </c>
      <c r="E1480" s="273"/>
      <c r="F1480" s="273"/>
      <c r="G1480" s="273"/>
      <c r="H1480" s="274"/>
      <c r="I1480" s="275"/>
      <c r="J1480" s="229"/>
      <c r="K1480" s="229"/>
      <c r="L1480" s="276"/>
      <c r="M1480" s="275"/>
      <c r="N1480" s="229"/>
      <c r="O1480" s="276"/>
      <c r="P1480" s="275"/>
      <c r="Q1480" s="229"/>
      <c r="R1480" s="276"/>
      <c r="S1480" s="275"/>
      <c r="T1480" s="229"/>
      <c r="U1480" s="276"/>
      <c r="V1480" s="275"/>
      <c r="W1480" s="229"/>
      <c r="X1480" s="276"/>
      <c r="Y1480" s="275"/>
      <c r="Z1480" s="229"/>
      <c r="AA1480" s="276"/>
      <c r="AB1480" s="275"/>
      <c r="AC1480" s="229"/>
      <c r="AD1480" s="276"/>
      <c r="AG1480">
        <f t="shared" si="203"/>
        <v>0</v>
      </c>
      <c r="AH1480">
        <f t="shared" si="204"/>
        <v>0</v>
      </c>
      <c r="AI1480">
        <f t="shared" si="205"/>
        <v>0</v>
      </c>
    </row>
    <row r="1481" spans="1:35" ht="15">
      <c r="A1481" s="65"/>
      <c r="B1481" s="14"/>
      <c r="C1481" s="18" t="s">
        <v>131</v>
      </c>
      <c r="D1481" s="272" t="str">
        <f t="shared" si="202"/>
        <v/>
      </c>
      <c r="E1481" s="273"/>
      <c r="F1481" s="273"/>
      <c r="G1481" s="273"/>
      <c r="H1481" s="274"/>
      <c r="I1481" s="275"/>
      <c r="J1481" s="229"/>
      <c r="K1481" s="229"/>
      <c r="L1481" s="276"/>
      <c r="M1481" s="275"/>
      <c r="N1481" s="229"/>
      <c r="O1481" s="276"/>
      <c r="P1481" s="275"/>
      <c r="Q1481" s="229"/>
      <c r="R1481" s="276"/>
      <c r="S1481" s="275"/>
      <c r="T1481" s="229"/>
      <c r="U1481" s="276"/>
      <c r="V1481" s="275"/>
      <c r="W1481" s="229"/>
      <c r="X1481" s="276"/>
      <c r="Y1481" s="275"/>
      <c r="Z1481" s="229"/>
      <c r="AA1481" s="276"/>
      <c r="AB1481" s="275"/>
      <c r="AC1481" s="229"/>
      <c r="AD1481" s="276"/>
      <c r="AG1481">
        <f t="shared" si="203"/>
        <v>0</v>
      </c>
      <c r="AH1481">
        <f t="shared" si="204"/>
        <v>0</v>
      </c>
      <c r="AI1481">
        <f t="shared" si="205"/>
        <v>0</v>
      </c>
    </row>
    <row r="1482" spans="1:35" ht="15">
      <c r="A1482" s="65"/>
      <c r="B1482" s="14"/>
      <c r="C1482" s="18" t="s">
        <v>132</v>
      </c>
      <c r="D1482" s="272" t="str">
        <f t="shared" si="202"/>
        <v/>
      </c>
      <c r="E1482" s="273"/>
      <c r="F1482" s="273"/>
      <c r="G1482" s="273"/>
      <c r="H1482" s="274"/>
      <c r="I1482" s="275"/>
      <c r="J1482" s="229"/>
      <c r="K1482" s="229"/>
      <c r="L1482" s="276"/>
      <c r="M1482" s="275"/>
      <c r="N1482" s="229"/>
      <c r="O1482" s="276"/>
      <c r="P1482" s="275"/>
      <c r="Q1482" s="229"/>
      <c r="R1482" s="276"/>
      <c r="S1482" s="275"/>
      <c r="T1482" s="229"/>
      <c r="U1482" s="276"/>
      <c r="V1482" s="275"/>
      <c r="W1482" s="229"/>
      <c r="X1482" s="276"/>
      <c r="Y1482" s="275"/>
      <c r="Z1482" s="229"/>
      <c r="AA1482" s="276"/>
      <c r="AB1482" s="275"/>
      <c r="AC1482" s="229"/>
      <c r="AD1482" s="276"/>
      <c r="AG1482">
        <f t="shared" si="203"/>
        <v>0</v>
      </c>
      <c r="AH1482">
        <f t="shared" si="204"/>
        <v>0</v>
      </c>
      <c r="AI1482">
        <f t="shared" si="205"/>
        <v>0</v>
      </c>
    </row>
    <row r="1483" spans="1:35" ht="15">
      <c r="A1483" s="65"/>
      <c r="B1483" s="14"/>
      <c r="C1483" s="18" t="s">
        <v>133</v>
      </c>
      <c r="D1483" s="272" t="str">
        <f t="shared" si="202"/>
        <v/>
      </c>
      <c r="E1483" s="273"/>
      <c r="F1483" s="273"/>
      <c r="G1483" s="273"/>
      <c r="H1483" s="274"/>
      <c r="I1483" s="275"/>
      <c r="J1483" s="229"/>
      <c r="K1483" s="229"/>
      <c r="L1483" s="276"/>
      <c r="M1483" s="275"/>
      <c r="N1483" s="229"/>
      <c r="O1483" s="276"/>
      <c r="P1483" s="275"/>
      <c r="Q1483" s="229"/>
      <c r="R1483" s="276"/>
      <c r="S1483" s="275"/>
      <c r="T1483" s="229"/>
      <c r="U1483" s="276"/>
      <c r="V1483" s="275"/>
      <c r="W1483" s="229"/>
      <c r="X1483" s="276"/>
      <c r="Y1483" s="275"/>
      <c r="Z1483" s="229"/>
      <c r="AA1483" s="276"/>
      <c r="AB1483" s="275"/>
      <c r="AC1483" s="229"/>
      <c r="AD1483" s="276"/>
      <c r="AG1483">
        <f t="shared" si="203"/>
        <v>0</v>
      </c>
      <c r="AH1483">
        <f t="shared" si="204"/>
        <v>0</v>
      </c>
      <c r="AI1483">
        <f t="shared" si="205"/>
        <v>0</v>
      </c>
    </row>
    <row r="1484" spans="1:35" ht="15">
      <c r="A1484" s="65"/>
      <c r="B1484" s="14"/>
      <c r="C1484" s="18" t="s">
        <v>134</v>
      </c>
      <c r="D1484" s="272" t="str">
        <f t="shared" si="202"/>
        <v/>
      </c>
      <c r="E1484" s="273"/>
      <c r="F1484" s="273"/>
      <c r="G1484" s="273"/>
      <c r="H1484" s="274"/>
      <c r="I1484" s="275"/>
      <c r="J1484" s="229"/>
      <c r="K1484" s="229"/>
      <c r="L1484" s="276"/>
      <c r="M1484" s="275"/>
      <c r="N1484" s="229"/>
      <c r="O1484" s="276"/>
      <c r="P1484" s="275"/>
      <c r="Q1484" s="229"/>
      <c r="R1484" s="276"/>
      <c r="S1484" s="275"/>
      <c r="T1484" s="229"/>
      <c r="U1484" s="276"/>
      <c r="V1484" s="275"/>
      <c r="W1484" s="229"/>
      <c r="X1484" s="276"/>
      <c r="Y1484" s="275"/>
      <c r="Z1484" s="229"/>
      <c r="AA1484" s="276"/>
      <c r="AB1484" s="275"/>
      <c r="AC1484" s="229"/>
      <c r="AD1484" s="276"/>
      <c r="AG1484">
        <f t="shared" si="203"/>
        <v>0</v>
      </c>
      <c r="AH1484">
        <f t="shared" si="204"/>
        <v>0</v>
      </c>
      <c r="AI1484">
        <f t="shared" si="205"/>
        <v>0</v>
      </c>
    </row>
    <row r="1485" spans="1:35" ht="15">
      <c r="A1485" s="65"/>
      <c r="B1485" s="14"/>
      <c r="C1485" s="18" t="s">
        <v>135</v>
      </c>
      <c r="D1485" s="272" t="str">
        <f t="shared" si="202"/>
        <v/>
      </c>
      <c r="E1485" s="273"/>
      <c r="F1485" s="273"/>
      <c r="G1485" s="273"/>
      <c r="H1485" s="274"/>
      <c r="I1485" s="275"/>
      <c r="J1485" s="229"/>
      <c r="K1485" s="229"/>
      <c r="L1485" s="276"/>
      <c r="M1485" s="275"/>
      <c r="N1485" s="229"/>
      <c r="O1485" s="276"/>
      <c r="P1485" s="275"/>
      <c r="Q1485" s="229"/>
      <c r="R1485" s="276"/>
      <c r="S1485" s="275"/>
      <c r="T1485" s="229"/>
      <c r="U1485" s="276"/>
      <c r="V1485" s="275"/>
      <c r="W1485" s="229"/>
      <c r="X1485" s="276"/>
      <c r="Y1485" s="275"/>
      <c r="Z1485" s="229"/>
      <c r="AA1485" s="276"/>
      <c r="AB1485" s="275"/>
      <c r="AC1485" s="229"/>
      <c r="AD1485" s="276"/>
      <c r="AG1485">
        <f t="shared" si="203"/>
        <v>0</v>
      </c>
      <c r="AH1485">
        <f t="shared" si="204"/>
        <v>0</v>
      </c>
      <c r="AI1485">
        <f t="shared" si="205"/>
        <v>0</v>
      </c>
    </row>
    <row r="1486" spans="1:35" ht="15">
      <c r="A1486" s="65"/>
      <c r="B1486" s="14"/>
      <c r="C1486" s="18" t="s">
        <v>136</v>
      </c>
      <c r="D1486" s="272" t="str">
        <f t="shared" si="202"/>
        <v/>
      </c>
      <c r="E1486" s="273"/>
      <c r="F1486" s="273"/>
      <c r="G1486" s="273"/>
      <c r="H1486" s="274"/>
      <c r="I1486" s="275"/>
      <c r="J1486" s="229"/>
      <c r="K1486" s="229"/>
      <c r="L1486" s="276"/>
      <c r="M1486" s="275"/>
      <c r="N1486" s="229"/>
      <c r="O1486" s="276"/>
      <c r="P1486" s="275"/>
      <c r="Q1486" s="229"/>
      <c r="R1486" s="276"/>
      <c r="S1486" s="275"/>
      <c r="T1486" s="229"/>
      <c r="U1486" s="276"/>
      <c r="V1486" s="275"/>
      <c r="W1486" s="229"/>
      <c r="X1486" s="276"/>
      <c r="Y1486" s="275"/>
      <c r="Z1486" s="229"/>
      <c r="AA1486" s="276"/>
      <c r="AB1486" s="275"/>
      <c r="AC1486" s="229"/>
      <c r="AD1486" s="276"/>
      <c r="AG1486">
        <f t="shared" si="203"/>
        <v>0</v>
      </c>
      <c r="AH1486">
        <f t="shared" si="204"/>
        <v>0</v>
      </c>
      <c r="AI1486">
        <f t="shared" si="205"/>
        <v>0</v>
      </c>
    </row>
    <row r="1487" spans="1:35" ht="15">
      <c r="A1487" s="65"/>
      <c r="B1487" s="14"/>
      <c r="C1487" s="18" t="s">
        <v>137</v>
      </c>
      <c r="D1487" s="272" t="str">
        <f t="shared" si="202"/>
        <v/>
      </c>
      <c r="E1487" s="273"/>
      <c r="F1487" s="273"/>
      <c r="G1487" s="273"/>
      <c r="H1487" s="274"/>
      <c r="I1487" s="275"/>
      <c r="J1487" s="229"/>
      <c r="K1487" s="229"/>
      <c r="L1487" s="276"/>
      <c r="M1487" s="275"/>
      <c r="N1487" s="229"/>
      <c r="O1487" s="276"/>
      <c r="P1487" s="275"/>
      <c r="Q1487" s="229"/>
      <c r="R1487" s="276"/>
      <c r="S1487" s="275"/>
      <c r="T1487" s="229"/>
      <c r="U1487" s="276"/>
      <c r="V1487" s="275"/>
      <c r="W1487" s="229"/>
      <c r="X1487" s="276"/>
      <c r="Y1487" s="275"/>
      <c r="Z1487" s="229"/>
      <c r="AA1487" s="276"/>
      <c r="AB1487" s="275"/>
      <c r="AC1487" s="229"/>
      <c r="AD1487" s="276"/>
      <c r="AG1487">
        <f t="shared" si="203"/>
        <v>0</v>
      </c>
      <c r="AH1487">
        <f t="shared" si="204"/>
        <v>0</v>
      </c>
      <c r="AI1487">
        <f t="shared" si="205"/>
        <v>0</v>
      </c>
    </row>
    <row r="1488" spans="1:35" ht="15">
      <c r="A1488" s="65"/>
      <c r="B1488" s="14"/>
      <c r="C1488" s="18" t="s">
        <v>138</v>
      </c>
      <c r="D1488" s="272" t="str">
        <f t="shared" si="202"/>
        <v/>
      </c>
      <c r="E1488" s="273"/>
      <c r="F1488" s="273"/>
      <c r="G1488" s="273"/>
      <c r="H1488" s="274"/>
      <c r="I1488" s="275"/>
      <c r="J1488" s="229"/>
      <c r="K1488" s="229"/>
      <c r="L1488" s="276"/>
      <c r="M1488" s="275"/>
      <c r="N1488" s="229"/>
      <c r="O1488" s="276"/>
      <c r="P1488" s="275"/>
      <c r="Q1488" s="229"/>
      <c r="R1488" s="276"/>
      <c r="S1488" s="275"/>
      <c r="T1488" s="229"/>
      <c r="U1488" s="276"/>
      <c r="V1488" s="275"/>
      <c r="W1488" s="229"/>
      <c r="X1488" s="276"/>
      <c r="Y1488" s="275"/>
      <c r="Z1488" s="229"/>
      <c r="AA1488" s="276"/>
      <c r="AB1488" s="275"/>
      <c r="AC1488" s="229"/>
      <c r="AD1488" s="276"/>
      <c r="AG1488">
        <f t="shared" si="203"/>
        <v>0</v>
      </c>
      <c r="AH1488">
        <f t="shared" si="204"/>
        <v>0</v>
      </c>
      <c r="AI1488">
        <f t="shared" si="205"/>
        <v>0</v>
      </c>
    </row>
    <row r="1489" spans="1:35" ht="15">
      <c r="A1489" s="65"/>
      <c r="B1489" s="14"/>
      <c r="C1489" s="18" t="s">
        <v>139</v>
      </c>
      <c r="D1489" s="272" t="str">
        <f t="shared" si="202"/>
        <v/>
      </c>
      <c r="E1489" s="273"/>
      <c r="F1489" s="273"/>
      <c r="G1489" s="273"/>
      <c r="H1489" s="274"/>
      <c r="I1489" s="275"/>
      <c r="J1489" s="229"/>
      <c r="K1489" s="229"/>
      <c r="L1489" s="276"/>
      <c r="M1489" s="275"/>
      <c r="N1489" s="229"/>
      <c r="O1489" s="276"/>
      <c r="P1489" s="275"/>
      <c r="Q1489" s="229"/>
      <c r="R1489" s="276"/>
      <c r="S1489" s="275"/>
      <c r="T1489" s="229"/>
      <c r="U1489" s="276"/>
      <c r="V1489" s="275"/>
      <c r="W1489" s="229"/>
      <c r="X1489" s="276"/>
      <c r="Y1489" s="275"/>
      <c r="Z1489" s="229"/>
      <c r="AA1489" s="276"/>
      <c r="AB1489" s="275"/>
      <c r="AC1489" s="229"/>
      <c r="AD1489" s="276"/>
      <c r="AG1489">
        <f t="shared" si="203"/>
        <v>0</v>
      </c>
      <c r="AH1489">
        <f t="shared" si="204"/>
        <v>0</v>
      </c>
      <c r="AI1489">
        <f t="shared" si="205"/>
        <v>0</v>
      </c>
    </row>
    <row r="1490" spans="1:35" ht="15">
      <c r="A1490" s="65"/>
      <c r="B1490" s="14"/>
      <c r="C1490" s="18" t="s">
        <v>140</v>
      </c>
      <c r="D1490" s="272" t="str">
        <f t="shared" si="202"/>
        <v/>
      </c>
      <c r="E1490" s="273"/>
      <c r="F1490" s="273"/>
      <c r="G1490" s="273"/>
      <c r="H1490" s="274"/>
      <c r="I1490" s="275"/>
      <c r="J1490" s="229"/>
      <c r="K1490" s="229"/>
      <c r="L1490" s="276"/>
      <c r="M1490" s="275"/>
      <c r="N1490" s="229"/>
      <c r="O1490" s="276"/>
      <c r="P1490" s="275"/>
      <c r="Q1490" s="229"/>
      <c r="R1490" s="276"/>
      <c r="S1490" s="275"/>
      <c r="T1490" s="229"/>
      <c r="U1490" s="276"/>
      <c r="V1490" s="275"/>
      <c r="W1490" s="229"/>
      <c r="X1490" s="276"/>
      <c r="Y1490" s="275"/>
      <c r="Z1490" s="229"/>
      <c r="AA1490" s="276"/>
      <c r="AB1490" s="275"/>
      <c r="AC1490" s="229"/>
      <c r="AD1490" s="276"/>
      <c r="AG1490">
        <f t="shared" si="203"/>
        <v>0</v>
      </c>
      <c r="AH1490">
        <f t="shared" si="204"/>
        <v>0</v>
      </c>
      <c r="AI1490">
        <f t="shared" si="205"/>
        <v>0</v>
      </c>
    </row>
    <row r="1491" spans="1:35" ht="15">
      <c r="A1491" s="65"/>
      <c r="B1491" s="14"/>
      <c r="C1491" s="18" t="s">
        <v>141</v>
      </c>
      <c r="D1491" s="272" t="str">
        <f t="shared" si="202"/>
        <v/>
      </c>
      <c r="E1491" s="273"/>
      <c r="F1491" s="273"/>
      <c r="G1491" s="273"/>
      <c r="H1491" s="274"/>
      <c r="I1491" s="275"/>
      <c r="J1491" s="229"/>
      <c r="K1491" s="229"/>
      <c r="L1491" s="276"/>
      <c r="M1491" s="275"/>
      <c r="N1491" s="229"/>
      <c r="O1491" s="276"/>
      <c r="P1491" s="275"/>
      <c r="Q1491" s="229"/>
      <c r="R1491" s="276"/>
      <c r="S1491" s="275"/>
      <c r="T1491" s="229"/>
      <c r="U1491" s="276"/>
      <c r="V1491" s="275"/>
      <c r="W1491" s="229"/>
      <c r="X1491" s="276"/>
      <c r="Y1491" s="275"/>
      <c r="Z1491" s="229"/>
      <c r="AA1491" s="276"/>
      <c r="AB1491" s="275"/>
      <c r="AC1491" s="229"/>
      <c r="AD1491" s="276"/>
      <c r="AG1491">
        <f t="shared" si="203"/>
        <v>0</v>
      </c>
      <c r="AH1491">
        <f t="shared" si="204"/>
        <v>0</v>
      </c>
      <c r="AI1491">
        <f t="shared" si="205"/>
        <v>0</v>
      </c>
    </row>
    <row r="1492" spans="1:35" ht="15">
      <c r="A1492" s="65"/>
      <c r="B1492" s="14"/>
      <c r="C1492" s="18" t="s">
        <v>142</v>
      </c>
      <c r="D1492" s="272" t="str">
        <f t="shared" si="202"/>
        <v/>
      </c>
      <c r="E1492" s="273"/>
      <c r="F1492" s="273"/>
      <c r="G1492" s="273"/>
      <c r="H1492" s="274"/>
      <c r="I1492" s="275"/>
      <c r="J1492" s="229"/>
      <c r="K1492" s="229"/>
      <c r="L1492" s="276"/>
      <c r="M1492" s="275"/>
      <c r="N1492" s="229"/>
      <c r="O1492" s="276"/>
      <c r="P1492" s="275"/>
      <c r="Q1492" s="229"/>
      <c r="R1492" s="276"/>
      <c r="S1492" s="275"/>
      <c r="T1492" s="229"/>
      <c r="U1492" s="276"/>
      <c r="V1492" s="275"/>
      <c r="W1492" s="229"/>
      <c r="X1492" s="276"/>
      <c r="Y1492" s="275"/>
      <c r="Z1492" s="229"/>
      <c r="AA1492" s="276"/>
      <c r="AB1492" s="275"/>
      <c r="AC1492" s="229"/>
      <c r="AD1492" s="276"/>
      <c r="AG1492">
        <f t="shared" si="203"/>
        <v>0</v>
      </c>
      <c r="AH1492">
        <f t="shared" si="204"/>
        <v>0</v>
      </c>
      <c r="AI1492">
        <f t="shared" si="205"/>
        <v>0</v>
      </c>
    </row>
    <row r="1493" spans="1:35" ht="15">
      <c r="A1493" s="65"/>
      <c r="B1493" s="14"/>
      <c r="C1493" s="18" t="s">
        <v>143</v>
      </c>
      <c r="D1493" s="272" t="str">
        <f t="shared" si="202"/>
        <v/>
      </c>
      <c r="E1493" s="273"/>
      <c r="F1493" s="273"/>
      <c r="G1493" s="273"/>
      <c r="H1493" s="274"/>
      <c r="I1493" s="275"/>
      <c r="J1493" s="229"/>
      <c r="K1493" s="229"/>
      <c r="L1493" s="276"/>
      <c r="M1493" s="275"/>
      <c r="N1493" s="229"/>
      <c r="O1493" s="276"/>
      <c r="P1493" s="275"/>
      <c r="Q1493" s="229"/>
      <c r="R1493" s="276"/>
      <c r="S1493" s="275"/>
      <c r="T1493" s="229"/>
      <c r="U1493" s="276"/>
      <c r="V1493" s="275"/>
      <c r="W1493" s="229"/>
      <c r="X1493" s="276"/>
      <c r="Y1493" s="275"/>
      <c r="Z1493" s="229"/>
      <c r="AA1493" s="276"/>
      <c r="AB1493" s="275"/>
      <c r="AC1493" s="229"/>
      <c r="AD1493" s="276"/>
      <c r="AG1493">
        <f t="shared" si="203"/>
        <v>0</v>
      </c>
      <c r="AH1493">
        <f t="shared" si="204"/>
        <v>0</v>
      </c>
      <c r="AI1493">
        <f t="shared" si="205"/>
        <v>0</v>
      </c>
    </row>
    <row r="1494" spans="1:35" ht="15">
      <c r="A1494" s="65"/>
      <c r="B1494" s="14"/>
      <c r="C1494" s="18" t="s">
        <v>144</v>
      </c>
      <c r="D1494" s="272" t="str">
        <f t="shared" si="202"/>
        <v/>
      </c>
      <c r="E1494" s="273"/>
      <c r="F1494" s="273"/>
      <c r="G1494" s="273"/>
      <c r="H1494" s="274"/>
      <c r="I1494" s="275"/>
      <c r="J1494" s="229"/>
      <c r="K1494" s="229"/>
      <c r="L1494" s="276"/>
      <c r="M1494" s="275"/>
      <c r="N1494" s="229"/>
      <c r="O1494" s="276"/>
      <c r="P1494" s="275"/>
      <c r="Q1494" s="229"/>
      <c r="R1494" s="276"/>
      <c r="S1494" s="275"/>
      <c r="T1494" s="229"/>
      <c r="U1494" s="276"/>
      <c r="V1494" s="275"/>
      <c r="W1494" s="229"/>
      <c r="X1494" s="276"/>
      <c r="Y1494" s="275"/>
      <c r="Z1494" s="229"/>
      <c r="AA1494" s="276"/>
      <c r="AB1494" s="275"/>
      <c r="AC1494" s="229"/>
      <c r="AD1494" s="276"/>
      <c r="AG1494">
        <f t="shared" si="203"/>
        <v>0</v>
      </c>
      <c r="AH1494">
        <f t="shared" si="204"/>
        <v>0</v>
      </c>
      <c r="AI1494">
        <f t="shared" si="205"/>
        <v>0</v>
      </c>
    </row>
    <row r="1495" spans="1:35" ht="15">
      <c r="A1495" s="65"/>
      <c r="B1495" s="14"/>
      <c r="C1495" s="18" t="s">
        <v>145</v>
      </c>
      <c r="D1495" s="272" t="str">
        <f t="shared" si="202"/>
        <v/>
      </c>
      <c r="E1495" s="273"/>
      <c r="F1495" s="273"/>
      <c r="G1495" s="273"/>
      <c r="H1495" s="274"/>
      <c r="I1495" s="275"/>
      <c r="J1495" s="229"/>
      <c r="K1495" s="229"/>
      <c r="L1495" s="276"/>
      <c r="M1495" s="275"/>
      <c r="N1495" s="229"/>
      <c r="O1495" s="276"/>
      <c r="P1495" s="275"/>
      <c r="Q1495" s="229"/>
      <c r="R1495" s="276"/>
      <c r="S1495" s="275"/>
      <c r="T1495" s="229"/>
      <c r="U1495" s="276"/>
      <c r="V1495" s="275"/>
      <c r="W1495" s="229"/>
      <c r="X1495" s="276"/>
      <c r="Y1495" s="275"/>
      <c r="Z1495" s="229"/>
      <c r="AA1495" s="276"/>
      <c r="AB1495" s="275"/>
      <c r="AC1495" s="229"/>
      <c r="AD1495" s="276"/>
      <c r="AG1495">
        <f t="shared" si="203"/>
        <v>0</v>
      </c>
      <c r="AH1495">
        <f t="shared" si="204"/>
        <v>0</v>
      </c>
      <c r="AI1495">
        <f t="shared" si="205"/>
        <v>0</v>
      </c>
    </row>
    <row r="1496" spans="1:35" ht="15">
      <c r="A1496" s="65"/>
      <c r="B1496" s="14"/>
      <c r="C1496" s="18" t="s">
        <v>146</v>
      </c>
      <c r="D1496" s="272" t="str">
        <f t="shared" si="202"/>
        <v/>
      </c>
      <c r="E1496" s="273"/>
      <c r="F1496" s="273"/>
      <c r="G1496" s="273"/>
      <c r="H1496" s="274"/>
      <c r="I1496" s="275"/>
      <c r="J1496" s="229"/>
      <c r="K1496" s="229"/>
      <c r="L1496" s="276"/>
      <c r="M1496" s="275"/>
      <c r="N1496" s="229"/>
      <c r="O1496" s="276"/>
      <c r="P1496" s="275"/>
      <c r="Q1496" s="229"/>
      <c r="R1496" s="276"/>
      <c r="S1496" s="275"/>
      <c r="T1496" s="229"/>
      <c r="U1496" s="276"/>
      <c r="V1496" s="275"/>
      <c r="W1496" s="229"/>
      <c r="X1496" s="276"/>
      <c r="Y1496" s="275"/>
      <c r="Z1496" s="229"/>
      <c r="AA1496" s="276"/>
      <c r="AB1496" s="275"/>
      <c r="AC1496" s="229"/>
      <c r="AD1496" s="276"/>
      <c r="AG1496">
        <f t="shared" si="203"/>
        <v>0</v>
      </c>
      <c r="AH1496">
        <f t="shared" si="204"/>
        <v>0</v>
      </c>
      <c r="AI1496">
        <f t="shared" si="205"/>
        <v>0</v>
      </c>
    </row>
    <row r="1497" spans="1:35" ht="15">
      <c r="A1497" s="65"/>
      <c r="B1497" s="14"/>
      <c r="C1497" s="18" t="s">
        <v>147</v>
      </c>
      <c r="D1497" s="272" t="str">
        <f t="shared" ref="D1497:D1520" si="206">IF($D128="","",$D128)</f>
        <v/>
      </c>
      <c r="E1497" s="273"/>
      <c r="F1497" s="273"/>
      <c r="G1497" s="273"/>
      <c r="H1497" s="274"/>
      <c r="I1497" s="275"/>
      <c r="J1497" s="229"/>
      <c r="K1497" s="229"/>
      <c r="L1497" s="276"/>
      <c r="M1497" s="275"/>
      <c r="N1497" s="229"/>
      <c r="O1497" s="276"/>
      <c r="P1497" s="275"/>
      <c r="Q1497" s="229"/>
      <c r="R1497" s="276"/>
      <c r="S1497" s="275"/>
      <c r="T1497" s="229"/>
      <c r="U1497" s="276"/>
      <c r="V1497" s="275"/>
      <c r="W1497" s="229"/>
      <c r="X1497" s="276"/>
      <c r="Y1497" s="275"/>
      <c r="Z1497" s="229"/>
      <c r="AA1497" s="276"/>
      <c r="AB1497" s="275"/>
      <c r="AC1497" s="229"/>
      <c r="AD1497" s="276"/>
      <c r="AG1497">
        <f t="shared" si="203"/>
        <v>0</v>
      </c>
      <c r="AH1497">
        <f t="shared" si="204"/>
        <v>0</v>
      </c>
      <c r="AI1497">
        <f t="shared" si="205"/>
        <v>0</v>
      </c>
    </row>
    <row r="1498" spans="1:35" ht="15">
      <c r="A1498" s="65"/>
      <c r="B1498" s="14"/>
      <c r="C1498" s="18" t="s">
        <v>148</v>
      </c>
      <c r="D1498" s="272" t="str">
        <f t="shared" si="206"/>
        <v/>
      </c>
      <c r="E1498" s="273"/>
      <c r="F1498" s="273"/>
      <c r="G1498" s="273"/>
      <c r="H1498" s="274"/>
      <c r="I1498" s="275"/>
      <c r="J1498" s="229"/>
      <c r="K1498" s="229"/>
      <c r="L1498" s="276"/>
      <c r="M1498" s="275"/>
      <c r="N1498" s="229"/>
      <c r="O1498" s="276"/>
      <c r="P1498" s="275"/>
      <c r="Q1498" s="229"/>
      <c r="R1498" s="276"/>
      <c r="S1498" s="275"/>
      <c r="T1498" s="229"/>
      <c r="U1498" s="276"/>
      <c r="V1498" s="275"/>
      <c r="W1498" s="229"/>
      <c r="X1498" s="276"/>
      <c r="Y1498" s="275"/>
      <c r="Z1498" s="229"/>
      <c r="AA1498" s="276"/>
      <c r="AB1498" s="275"/>
      <c r="AC1498" s="229"/>
      <c r="AD1498" s="276"/>
      <c r="AG1498">
        <f t="shared" si="203"/>
        <v>0</v>
      </c>
      <c r="AH1498">
        <f t="shared" si="204"/>
        <v>0</v>
      </c>
      <c r="AI1498">
        <f t="shared" si="205"/>
        <v>0</v>
      </c>
    </row>
    <row r="1499" spans="1:35" ht="15">
      <c r="A1499" s="65"/>
      <c r="B1499" s="14"/>
      <c r="C1499" s="18" t="s">
        <v>149</v>
      </c>
      <c r="D1499" s="272" t="str">
        <f t="shared" si="206"/>
        <v/>
      </c>
      <c r="E1499" s="273"/>
      <c r="F1499" s="273"/>
      <c r="G1499" s="273"/>
      <c r="H1499" s="274"/>
      <c r="I1499" s="275"/>
      <c r="J1499" s="229"/>
      <c r="K1499" s="229"/>
      <c r="L1499" s="276"/>
      <c r="M1499" s="275"/>
      <c r="N1499" s="229"/>
      <c r="O1499" s="276"/>
      <c r="P1499" s="275"/>
      <c r="Q1499" s="229"/>
      <c r="R1499" s="276"/>
      <c r="S1499" s="275"/>
      <c r="T1499" s="229"/>
      <c r="U1499" s="276"/>
      <c r="V1499" s="275"/>
      <c r="W1499" s="229"/>
      <c r="X1499" s="276"/>
      <c r="Y1499" s="275"/>
      <c r="Z1499" s="229"/>
      <c r="AA1499" s="276"/>
      <c r="AB1499" s="275"/>
      <c r="AC1499" s="229"/>
      <c r="AD1499" s="276"/>
      <c r="AG1499">
        <f t="shared" si="203"/>
        <v>0</v>
      </c>
      <c r="AH1499">
        <f t="shared" si="204"/>
        <v>0</v>
      </c>
      <c r="AI1499">
        <f t="shared" si="205"/>
        <v>0</v>
      </c>
    </row>
    <row r="1500" spans="1:35" ht="15">
      <c r="A1500" s="65"/>
      <c r="B1500" s="14"/>
      <c r="C1500" s="17" t="s">
        <v>150</v>
      </c>
      <c r="D1500" s="272" t="str">
        <f t="shared" si="206"/>
        <v/>
      </c>
      <c r="E1500" s="273"/>
      <c r="F1500" s="273"/>
      <c r="G1500" s="273"/>
      <c r="H1500" s="274"/>
      <c r="I1500" s="275"/>
      <c r="J1500" s="229"/>
      <c r="K1500" s="229"/>
      <c r="L1500" s="276"/>
      <c r="M1500" s="275"/>
      <c r="N1500" s="229"/>
      <c r="O1500" s="276"/>
      <c r="P1500" s="275"/>
      <c r="Q1500" s="229"/>
      <c r="R1500" s="276"/>
      <c r="S1500" s="275"/>
      <c r="T1500" s="229"/>
      <c r="U1500" s="276"/>
      <c r="V1500" s="275"/>
      <c r="W1500" s="229"/>
      <c r="X1500" s="276"/>
      <c r="Y1500" s="275"/>
      <c r="Z1500" s="229"/>
      <c r="AA1500" s="276"/>
      <c r="AB1500" s="275"/>
      <c r="AC1500" s="229"/>
      <c r="AD1500" s="276"/>
      <c r="AG1500">
        <f t="shared" si="203"/>
        <v>0</v>
      </c>
      <c r="AH1500">
        <f t="shared" si="204"/>
        <v>0</v>
      </c>
      <c r="AI1500">
        <f t="shared" si="205"/>
        <v>0</v>
      </c>
    </row>
    <row r="1501" spans="1:35" ht="15">
      <c r="A1501" s="65"/>
      <c r="B1501" s="14"/>
      <c r="C1501" s="17" t="s">
        <v>151</v>
      </c>
      <c r="D1501" s="272" t="str">
        <f t="shared" si="206"/>
        <v/>
      </c>
      <c r="E1501" s="273"/>
      <c r="F1501" s="273"/>
      <c r="G1501" s="273"/>
      <c r="H1501" s="274"/>
      <c r="I1501" s="275"/>
      <c r="J1501" s="229"/>
      <c r="K1501" s="229"/>
      <c r="L1501" s="276"/>
      <c r="M1501" s="275"/>
      <c r="N1501" s="229"/>
      <c r="O1501" s="276"/>
      <c r="P1501" s="275"/>
      <c r="Q1501" s="229"/>
      <c r="R1501" s="276"/>
      <c r="S1501" s="275"/>
      <c r="T1501" s="229"/>
      <c r="U1501" s="276"/>
      <c r="V1501" s="275"/>
      <c r="W1501" s="229"/>
      <c r="X1501" s="276"/>
      <c r="Y1501" s="275"/>
      <c r="Z1501" s="229"/>
      <c r="AA1501" s="276"/>
      <c r="AB1501" s="275"/>
      <c r="AC1501" s="229"/>
      <c r="AD1501" s="276"/>
      <c r="AG1501">
        <f t="shared" si="203"/>
        <v>0</v>
      </c>
      <c r="AH1501">
        <f t="shared" si="204"/>
        <v>0</v>
      </c>
      <c r="AI1501">
        <f t="shared" si="205"/>
        <v>0</v>
      </c>
    </row>
    <row r="1502" spans="1:35" ht="15">
      <c r="A1502" s="65"/>
      <c r="B1502" s="14"/>
      <c r="C1502" s="17" t="s">
        <v>152</v>
      </c>
      <c r="D1502" s="272" t="str">
        <f t="shared" si="206"/>
        <v/>
      </c>
      <c r="E1502" s="273"/>
      <c r="F1502" s="273"/>
      <c r="G1502" s="273"/>
      <c r="H1502" s="274"/>
      <c r="I1502" s="275"/>
      <c r="J1502" s="229"/>
      <c r="K1502" s="229"/>
      <c r="L1502" s="276"/>
      <c r="M1502" s="275"/>
      <c r="N1502" s="229"/>
      <c r="O1502" s="276"/>
      <c r="P1502" s="275"/>
      <c r="Q1502" s="229"/>
      <c r="R1502" s="276"/>
      <c r="S1502" s="275"/>
      <c r="T1502" s="229"/>
      <c r="U1502" s="276"/>
      <c r="V1502" s="275"/>
      <c r="W1502" s="229"/>
      <c r="X1502" s="276"/>
      <c r="Y1502" s="275"/>
      <c r="Z1502" s="229"/>
      <c r="AA1502" s="276"/>
      <c r="AB1502" s="275"/>
      <c r="AC1502" s="229"/>
      <c r="AD1502" s="276"/>
      <c r="AG1502">
        <f t="shared" si="203"/>
        <v>0</v>
      </c>
      <c r="AH1502">
        <f t="shared" si="204"/>
        <v>0</v>
      </c>
      <c r="AI1502">
        <f t="shared" si="205"/>
        <v>0</v>
      </c>
    </row>
    <row r="1503" spans="1:35" ht="15">
      <c r="A1503" s="65"/>
      <c r="B1503" s="14"/>
      <c r="C1503" s="17" t="s">
        <v>153</v>
      </c>
      <c r="D1503" s="272" t="str">
        <f t="shared" si="206"/>
        <v/>
      </c>
      <c r="E1503" s="273"/>
      <c r="F1503" s="273"/>
      <c r="G1503" s="273"/>
      <c r="H1503" s="274"/>
      <c r="I1503" s="275"/>
      <c r="J1503" s="229"/>
      <c r="K1503" s="229"/>
      <c r="L1503" s="276"/>
      <c r="M1503" s="275"/>
      <c r="N1503" s="229"/>
      <c r="O1503" s="276"/>
      <c r="P1503" s="275"/>
      <c r="Q1503" s="229"/>
      <c r="R1503" s="276"/>
      <c r="S1503" s="275"/>
      <c r="T1503" s="229"/>
      <c r="U1503" s="276"/>
      <c r="V1503" s="275"/>
      <c r="W1503" s="229"/>
      <c r="X1503" s="276"/>
      <c r="Y1503" s="275"/>
      <c r="Z1503" s="229"/>
      <c r="AA1503" s="276"/>
      <c r="AB1503" s="275"/>
      <c r="AC1503" s="229"/>
      <c r="AD1503" s="276"/>
      <c r="AG1503">
        <f t="shared" si="203"/>
        <v>0</v>
      </c>
      <c r="AH1503">
        <f t="shared" si="204"/>
        <v>0</v>
      </c>
      <c r="AI1503">
        <f t="shared" si="205"/>
        <v>0</v>
      </c>
    </row>
    <row r="1504" spans="1:35" ht="15">
      <c r="A1504" s="65"/>
      <c r="B1504" s="14"/>
      <c r="C1504" s="17" t="s">
        <v>154</v>
      </c>
      <c r="D1504" s="272" t="str">
        <f t="shared" si="206"/>
        <v/>
      </c>
      <c r="E1504" s="273"/>
      <c r="F1504" s="273"/>
      <c r="G1504" s="273"/>
      <c r="H1504" s="274"/>
      <c r="I1504" s="275"/>
      <c r="J1504" s="229"/>
      <c r="K1504" s="229"/>
      <c r="L1504" s="276"/>
      <c r="M1504" s="275"/>
      <c r="N1504" s="229"/>
      <c r="O1504" s="276"/>
      <c r="P1504" s="275"/>
      <c r="Q1504" s="229"/>
      <c r="R1504" s="276"/>
      <c r="S1504" s="275"/>
      <c r="T1504" s="229"/>
      <c r="U1504" s="276"/>
      <c r="V1504" s="275"/>
      <c r="W1504" s="229"/>
      <c r="X1504" s="276"/>
      <c r="Y1504" s="275"/>
      <c r="Z1504" s="229"/>
      <c r="AA1504" s="276"/>
      <c r="AB1504" s="275"/>
      <c r="AC1504" s="229"/>
      <c r="AD1504" s="276"/>
      <c r="AG1504">
        <f t="shared" si="203"/>
        <v>0</v>
      </c>
      <c r="AH1504">
        <f t="shared" si="204"/>
        <v>0</v>
      </c>
      <c r="AI1504">
        <f t="shared" si="205"/>
        <v>0</v>
      </c>
    </row>
    <row r="1505" spans="1:35" ht="15">
      <c r="A1505" s="65"/>
      <c r="B1505" s="14"/>
      <c r="C1505" s="17" t="s">
        <v>155</v>
      </c>
      <c r="D1505" s="272" t="str">
        <f t="shared" si="206"/>
        <v/>
      </c>
      <c r="E1505" s="273"/>
      <c r="F1505" s="273"/>
      <c r="G1505" s="273"/>
      <c r="H1505" s="274"/>
      <c r="I1505" s="275"/>
      <c r="J1505" s="229"/>
      <c r="K1505" s="229"/>
      <c r="L1505" s="276"/>
      <c r="M1505" s="275"/>
      <c r="N1505" s="229"/>
      <c r="O1505" s="276"/>
      <c r="P1505" s="275"/>
      <c r="Q1505" s="229"/>
      <c r="R1505" s="276"/>
      <c r="S1505" s="275"/>
      <c r="T1505" s="229"/>
      <c r="U1505" s="276"/>
      <c r="V1505" s="275"/>
      <c r="W1505" s="229"/>
      <c r="X1505" s="276"/>
      <c r="Y1505" s="275"/>
      <c r="Z1505" s="229"/>
      <c r="AA1505" s="276"/>
      <c r="AB1505" s="275"/>
      <c r="AC1505" s="229"/>
      <c r="AD1505" s="276"/>
      <c r="AG1505">
        <f t="shared" si="203"/>
        <v>0</v>
      </c>
      <c r="AH1505">
        <f t="shared" si="204"/>
        <v>0</v>
      </c>
      <c r="AI1505">
        <f t="shared" si="205"/>
        <v>0</v>
      </c>
    </row>
    <row r="1506" spans="1:35" ht="15">
      <c r="A1506" s="65"/>
      <c r="B1506" s="14"/>
      <c r="C1506" s="17" t="s">
        <v>156</v>
      </c>
      <c r="D1506" s="272" t="str">
        <f t="shared" si="206"/>
        <v/>
      </c>
      <c r="E1506" s="273"/>
      <c r="F1506" s="273"/>
      <c r="G1506" s="273"/>
      <c r="H1506" s="274"/>
      <c r="I1506" s="275"/>
      <c r="J1506" s="229"/>
      <c r="K1506" s="229"/>
      <c r="L1506" s="276"/>
      <c r="M1506" s="275"/>
      <c r="N1506" s="229"/>
      <c r="O1506" s="276"/>
      <c r="P1506" s="275"/>
      <c r="Q1506" s="229"/>
      <c r="R1506" s="276"/>
      <c r="S1506" s="275"/>
      <c r="T1506" s="229"/>
      <c r="U1506" s="276"/>
      <c r="V1506" s="275"/>
      <c r="W1506" s="229"/>
      <c r="X1506" s="276"/>
      <c r="Y1506" s="275"/>
      <c r="Z1506" s="229"/>
      <c r="AA1506" s="276"/>
      <c r="AB1506" s="275"/>
      <c r="AC1506" s="229"/>
      <c r="AD1506" s="276"/>
      <c r="AG1506">
        <f t="shared" si="203"/>
        <v>0</v>
      </c>
      <c r="AH1506">
        <f t="shared" si="204"/>
        <v>0</v>
      </c>
      <c r="AI1506">
        <f t="shared" si="205"/>
        <v>0</v>
      </c>
    </row>
    <row r="1507" spans="1:35" ht="15">
      <c r="A1507" s="65"/>
      <c r="B1507" s="14"/>
      <c r="C1507" s="17" t="s">
        <v>157</v>
      </c>
      <c r="D1507" s="272" t="str">
        <f t="shared" si="206"/>
        <v/>
      </c>
      <c r="E1507" s="273"/>
      <c r="F1507" s="273"/>
      <c r="G1507" s="273"/>
      <c r="H1507" s="274"/>
      <c r="I1507" s="275"/>
      <c r="J1507" s="229"/>
      <c r="K1507" s="229"/>
      <c r="L1507" s="276"/>
      <c r="M1507" s="275"/>
      <c r="N1507" s="229"/>
      <c r="O1507" s="276"/>
      <c r="P1507" s="275"/>
      <c r="Q1507" s="229"/>
      <c r="R1507" s="276"/>
      <c r="S1507" s="275"/>
      <c r="T1507" s="229"/>
      <c r="U1507" s="276"/>
      <c r="V1507" s="275"/>
      <c r="W1507" s="229"/>
      <c r="X1507" s="276"/>
      <c r="Y1507" s="275"/>
      <c r="Z1507" s="229"/>
      <c r="AA1507" s="276"/>
      <c r="AB1507" s="275"/>
      <c r="AC1507" s="229"/>
      <c r="AD1507" s="276"/>
      <c r="AG1507">
        <f t="shared" si="203"/>
        <v>0</v>
      </c>
      <c r="AH1507">
        <f t="shared" si="204"/>
        <v>0</v>
      </c>
      <c r="AI1507">
        <f t="shared" si="205"/>
        <v>0</v>
      </c>
    </row>
    <row r="1508" spans="1:35" ht="15">
      <c r="A1508" s="65"/>
      <c r="B1508" s="14"/>
      <c r="C1508" s="17" t="s">
        <v>158</v>
      </c>
      <c r="D1508" s="272" t="str">
        <f t="shared" si="206"/>
        <v/>
      </c>
      <c r="E1508" s="273"/>
      <c r="F1508" s="273"/>
      <c r="G1508" s="273"/>
      <c r="H1508" s="274"/>
      <c r="I1508" s="275"/>
      <c r="J1508" s="229"/>
      <c r="K1508" s="229"/>
      <c r="L1508" s="276"/>
      <c r="M1508" s="275"/>
      <c r="N1508" s="229"/>
      <c r="O1508" s="276"/>
      <c r="P1508" s="275"/>
      <c r="Q1508" s="229"/>
      <c r="R1508" s="276"/>
      <c r="S1508" s="275"/>
      <c r="T1508" s="229"/>
      <c r="U1508" s="276"/>
      <c r="V1508" s="275"/>
      <c r="W1508" s="229"/>
      <c r="X1508" s="276"/>
      <c r="Y1508" s="275"/>
      <c r="Z1508" s="229"/>
      <c r="AA1508" s="276"/>
      <c r="AB1508" s="275"/>
      <c r="AC1508" s="229"/>
      <c r="AD1508" s="276"/>
      <c r="AG1508">
        <f t="shared" si="203"/>
        <v>0</v>
      </c>
      <c r="AH1508">
        <f t="shared" si="204"/>
        <v>0</v>
      </c>
      <c r="AI1508">
        <f t="shared" si="205"/>
        <v>0</v>
      </c>
    </row>
    <row r="1509" spans="1:35" ht="15">
      <c r="A1509" s="65"/>
      <c r="B1509" s="14"/>
      <c r="C1509" s="17" t="s">
        <v>159</v>
      </c>
      <c r="D1509" s="272" t="str">
        <f t="shared" si="206"/>
        <v/>
      </c>
      <c r="E1509" s="273"/>
      <c r="F1509" s="273"/>
      <c r="G1509" s="273"/>
      <c r="H1509" s="274"/>
      <c r="I1509" s="275"/>
      <c r="J1509" s="229"/>
      <c r="K1509" s="229"/>
      <c r="L1509" s="276"/>
      <c r="M1509" s="275"/>
      <c r="N1509" s="229"/>
      <c r="O1509" s="276"/>
      <c r="P1509" s="275"/>
      <c r="Q1509" s="229"/>
      <c r="R1509" s="276"/>
      <c r="S1509" s="275"/>
      <c r="T1509" s="229"/>
      <c r="U1509" s="276"/>
      <c r="V1509" s="275"/>
      <c r="W1509" s="229"/>
      <c r="X1509" s="276"/>
      <c r="Y1509" s="275"/>
      <c r="Z1509" s="229"/>
      <c r="AA1509" s="276"/>
      <c r="AB1509" s="275"/>
      <c r="AC1509" s="229"/>
      <c r="AD1509" s="276"/>
      <c r="AG1509">
        <f t="shared" si="203"/>
        <v>0</v>
      </c>
      <c r="AH1509">
        <f t="shared" si="204"/>
        <v>0</v>
      </c>
      <c r="AI1509">
        <f t="shared" si="205"/>
        <v>0</v>
      </c>
    </row>
    <row r="1510" spans="1:35" ht="15">
      <c r="A1510" s="65"/>
      <c r="B1510" s="14"/>
      <c r="C1510" s="17" t="s">
        <v>160</v>
      </c>
      <c r="D1510" s="272" t="str">
        <f t="shared" si="206"/>
        <v/>
      </c>
      <c r="E1510" s="273"/>
      <c r="F1510" s="273"/>
      <c r="G1510" s="273"/>
      <c r="H1510" s="274"/>
      <c r="I1510" s="275"/>
      <c r="J1510" s="229"/>
      <c r="K1510" s="229"/>
      <c r="L1510" s="276"/>
      <c r="M1510" s="275"/>
      <c r="N1510" s="229"/>
      <c r="O1510" s="276"/>
      <c r="P1510" s="275"/>
      <c r="Q1510" s="229"/>
      <c r="R1510" s="276"/>
      <c r="S1510" s="275"/>
      <c r="T1510" s="229"/>
      <c r="U1510" s="276"/>
      <c r="V1510" s="275"/>
      <c r="W1510" s="229"/>
      <c r="X1510" s="276"/>
      <c r="Y1510" s="275"/>
      <c r="Z1510" s="229"/>
      <c r="AA1510" s="276"/>
      <c r="AB1510" s="275"/>
      <c r="AC1510" s="229"/>
      <c r="AD1510" s="276"/>
      <c r="AG1510">
        <f t="shared" si="203"/>
        <v>0</v>
      </c>
      <c r="AH1510">
        <f t="shared" si="204"/>
        <v>0</v>
      </c>
      <c r="AI1510">
        <f t="shared" si="205"/>
        <v>0</v>
      </c>
    </row>
    <row r="1511" spans="1:35" ht="15">
      <c r="A1511" s="65"/>
      <c r="B1511" s="14"/>
      <c r="C1511" s="17" t="s">
        <v>161</v>
      </c>
      <c r="D1511" s="272" t="str">
        <f t="shared" si="206"/>
        <v/>
      </c>
      <c r="E1511" s="273"/>
      <c r="F1511" s="273"/>
      <c r="G1511" s="273"/>
      <c r="H1511" s="274"/>
      <c r="I1511" s="275"/>
      <c r="J1511" s="229"/>
      <c r="K1511" s="229"/>
      <c r="L1511" s="276"/>
      <c r="M1511" s="275"/>
      <c r="N1511" s="229"/>
      <c r="O1511" s="276"/>
      <c r="P1511" s="275"/>
      <c r="Q1511" s="229"/>
      <c r="R1511" s="276"/>
      <c r="S1511" s="275"/>
      <c r="T1511" s="229"/>
      <c r="U1511" s="276"/>
      <c r="V1511" s="275"/>
      <c r="W1511" s="229"/>
      <c r="X1511" s="276"/>
      <c r="Y1511" s="275"/>
      <c r="Z1511" s="229"/>
      <c r="AA1511" s="276"/>
      <c r="AB1511" s="275"/>
      <c r="AC1511" s="229"/>
      <c r="AD1511" s="276"/>
      <c r="AG1511">
        <f t="shared" si="203"/>
        <v>0</v>
      </c>
      <c r="AH1511">
        <f t="shared" si="204"/>
        <v>0</v>
      </c>
      <c r="AI1511">
        <f t="shared" si="205"/>
        <v>0</v>
      </c>
    </row>
    <row r="1512" spans="1:35" ht="15">
      <c r="A1512" s="65"/>
      <c r="B1512" s="14"/>
      <c r="C1512" s="17" t="s">
        <v>162</v>
      </c>
      <c r="D1512" s="272" t="str">
        <f t="shared" si="206"/>
        <v/>
      </c>
      <c r="E1512" s="273"/>
      <c r="F1512" s="273"/>
      <c r="G1512" s="273"/>
      <c r="H1512" s="274"/>
      <c r="I1512" s="275"/>
      <c r="J1512" s="229"/>
      <c r="K1512" s="229"/>
      <c r="L1512" s="276"/>
      <c r="M1512" s="275"/>
      <c r="N1512" s="229"/>
      <c r="O1512" s="276"/>
      <c r="P1512" s="275"/>
      <c r="Q1512" s="229"/>
      <c r="R1512" s="276"/>
      <c r="S1512" s="275"/>
      <c r="T1512" s="229"/>
      <c r="U1512" s="276"/>
      <c r="V1512" s="275"/>
      <c r="W1512" s="229"/>
      <c r="X1512" s="276"/>
      <c r="Y1512" s="275"/>
      <c r="Z1512" s="229"/>
      <c r="AA1512" s="276"/>
      <c r="AB1512" s="275"/>
      <c r="AC1512" s="229"/>
      <c r="AD1512" s="276"/>
      <c r="AG1512">
        <f t="shared" si="203"/>
        <v>0</v>
      </c>
      <c r="AH1512">
        <f t="shared" si="204"/>
        <v>0</v>
      </c>
      <c r="AI1512">
        <f t="shared" si="205"/>
        <v>0</v>
      </c>
    </row>
    <row r="1513" spans="1:35" ht="15">
      <c r="A1513" s="65"/>
      <c r="B1513" s="14"/>
      <c r="C1513" s="17" t="s">
        <v>163</v>
      </c>
      <c r="D1513" s="272" t="str">
        <f t="shared" si="206"/>
        <v/>
      </c>
      <c r="E1513" s="273"/>
      <c r="F1513" s="273"/>
      <c r="G1513" s="273"/>
      <c r="H1513" s="274"/>
      <c r="I1513" s="275"/>
      <c r="J1513" s="229"/>
      <c r="K1513" s="229"/>
      <c r="L1513" s="276"/>
      <c r="M1513" s="275"/>
      <c r="N1513" s="229"/>
      <c r="O1513" s="276"/>
      <c r="P1513" s="275"/>
      <c r="Q1513" s="229"/>
      <c r="R1513" s="276"/>
      <c r="S1513" s="275"/>
      <c r="T1513" s="229"/>
      <c r="U1513" s="276"/>
      <c r="V1513" s="275"/>
      <c r="W1513" s="229"/>
      <c r="X1513" s="276"/>
      <c r="Y1513" s="275"/>
      <c r="Z1513" s="229"/>
      <c r="AA1513" s="276"/>
      <c r="AB1513" s="275"/>
      <c r="AC1513" s="229"/>
      <c r="AD1513" s="276"/>
      <c r="AG1513">
        <f t="shared" si="203"/>
        <v>0</v>
      </c>
      <c r="AH1513">
        <f t="shared" si="204"/>
        <v>0</v>
      </c>
      <c r="AI1513">
        <f t="shared" si="205"/>
        <v>0</v>
      </c>
    </row>
    <row r="1514" spans="1:35" ht="15">
      <c r="A1514" s="65"/>
      <c r="B1514" s="14"/>
      <c r="C1514" s="17" t="s">
        <v>164</v>
      </c>
      <c r="D1514" s="272" t="str">
        <f t="shared" si="206"/>
        <v/>
      </c>
      <c r="E1514" s="273"/>
      <c r="F1514" s="273"/>
      <c r="G1514" s="273"/>
      <c r="H1514" s="274"/>
      <c r="I1514" s="275"/>
      <c r="J1514" s="229"/>
      <c r="K1514" s="229"/>
      <c r="L1514" s="276"/>
      <c r="M1514" s="275"/>
      <c r="N1514" s="229"/>
      <c r="O1514" s="276"/>
      <c r="P1514" s="275"/>
      <c r="Q1514" s="229"/>
      <c r="R1514" s="276"/>
      <c r="S1514" s="275"/>
      <c r="T1514" s="229"/>
      <c r="U1514" s="276"/>
      <c r="V1514" s="275"/>
      <c r="W1514" s="229"/>
      <c r="X1514" s="276"/>
      <c r="Y1514" s="275"/>
      <c r="Z1514" s="229"/>
      <c r="AA1514" s="276"/>
      <c r="AB1514" s="275"/>
      <c r="AC1514" s="229"/>
      <c r="AD1514" s="276"/>
      <c r="AG1514">
        <f t="shared" si="203"/>
        <v>0</v>
      </c>
      <c r="AH1514">
        <f t="shared" si="204"/>
        <v>0</v>
      </c>
      <c r="AI1514">
        <f t="shared" si="205"/>
        <v>0</v>
      </c>
    </row>
    <row r="1515" spans="1:35" ht="15">
      <c r="A1515" s="65"/>
      <c r="B1515" s="14"/>
      <c r="C1515" s="17" t="s">
        <v>165</v>
      </c>
      <c r="D1515" s="272" t="str">
        <f t="shared" si="206"/>
        <v/>
      </c>
      <c r="E1515" s="273"/>
      <c r="F1515" s="273"/>
      <c r="G1515" s="273"/>
      <c r="H1515" s="274"/>
      <c r="I1515" s="275"/>
      <c r="J1515" s="229"/>
      <c r="K1515" s="229"/>
      <c r="L1515" s="276"/>
      <c r="M1515" s="275"/>
      <c r="N1515" s="229"/>
      <c r="O1515" s="276"/>
      <c r="P1515" s="275"/>
      <c r="Q1515" s="229"/>
      <c r="R1515" s="276"/>
      <c r="S1515" s="275"/>
      <c r="T1515" s="229"/>
      <c r="U1515" s="276"/>
      <c r="V1515" s="275"/>
      <c r="W1515" s="229"/>
      <c r="X1515" s="276"/>
      <c r="Y1515" s="275"/>
      <c r="Z1515" s="229"/>
      <c r="AA1515" s="276"/>
      <c r="AB1515" s="275"/>
      <c r="AC1515" s="229"/>
      <c r="AD1515" s="276"/>
      <c r="AG1515">
        <f t="shared" si="203"/>
        <v>0</v>
      </c>
      <c r="AH1515">
        <f t="shared" si="204"/>
        <v>0</v>
      </c>
      <c r="AI1515">
        <f t="shared" si="205"/>
        <v>0</v>
      </c>
    </row>
    <row r="1516" spans="1:35" ht="15">
      <c r="A1516" s="65"/>
      <c r="B1516" s="14"/>
      <c r="C1516" s="17" t="s">
        <v>166</v>
      </c>
      <c r="D1516" s="272" t="str">
        <f t="shared" si="206"/>
        <v/>
      </c>
      <c r="E1516" s="273"/>
      <c r="F1516" s="273"/>
      <c r="G1516" s="273"/>
      <c r="H1516" s="274"/>
      <c r="I1516" s="275"/>
      <c r="J1516" s="229"/>
      <c r="K1516" s="229"/>
      <c r="L1516" s="276"/>
      <c r="M1516" s="275"/>
      <c r="N1516" s="229"/>
      <c r="O1516" s="276"/>
      <c r="P1516" s="275"/>
      <c r="Q1516" s="229"/>
      <c r="R1516" s="276"/>
      <c r="S1516" s="275"/>
      <c r="T1516" s="229"/>
      <c r="U1516" s="276"/>
      <c r="V1516" s="275"/>
      <c r="W1516" s="229"/>
      <c r="X1516" s="276"/>
      <c r="Y1516" s="275"/>
      <c r="Z1516" s="229"/>
      <c r="AA1516" s="276"/>
      <c r="AB1516" s="275"/>
      <c r="AC1516" s="229"/>
      <c r="AD1516" s="276"/>
      <c r="AG1516">
        <f t="shared" si="203"/>
        <v>0</v>
      </c>
      <c r="AH1516">
        <f t="shared" si="204"/>
        <v>0</v>
      </c>
      <c r="AI1516">
        <f t="shared" si="205"/>
        <v>0</v>
      </c>
    </row>
    <row r="1517" spans="1:35" ht="15">
      <c r="A1517" s="65"/>
      <c r="B1517" s="14"/>
      <c r="C1517" s="17" t="s">
        <v>167</v>
      </c>
      <c r="D1517" s="272" t="str">
        <f t="shared" si="206"/>
        <v/>
      </c>
      <c r="E1517" s="273"/>
      <c r="F1517" s="273"/>
      <c r="G1517" s="273"/>
      <c r="H1517" s="274"/>
      <c r="I1517" s="275"/>
      <c r="J1517" s="229"/>
      <c r="K1517" s="229"/>
      <c r="L1517" s="276"/>
      <c r="M1517" s="275"/>
      <c r="N1517" s="229"/>
      <c r="O1517" s="276"/>
      <c r="P1517" s="275"/>
      <c r="Q1517" s="229"/>
      <c r="R1517" s="276"/>
      <c r="S1517" s="275"/>
      <c r="T1517" s="229"/>
      <c r="U1517" s="276"/>
      <c r="V1517" s="275"/>
      <c r="W1517" s="229"/>
      <c r="X1517" s="276"/>
      <c r="Y1517" s="275"/>
      <c r="Z1517" s="229"/>
      <c r="AA1517" s="276"/>
      <c r="AB1517" s="275"/>
      <c r="AC1517" s="229"/>
      <c r="AD1517" s="276"/>
      <c r="AG1517">
        <f t="shared" si="203"/>
        <v>0</v>
      </c>
      <c r="AH1517">
        <f t="shared" si="204"/>
        <v>0</v>
      </c>
      <c r="AI1517">
        <f t="shared" si="205"/>
        <v>0</v>
      </c>
    </row>
    <row r="1518" spans="1:35" ht="15">
      <c r="A1518" s="65"/>
      <c r="B1518" s="14"/>
      <c r="C1518" s="17" t="s">
        <v>168</v>
      </c>
      <c r="D1518" s="272" t="str">
        <f t="shared" si="206"/>
        <v/>
      </c>
      <c r="E1518" s="273"/>
      <c r="F1518" s="273"/>
      <c r="G1518" s="273"/>
      <c r="H1518" s="274"/>
      <c r="I1518" s="275"/>
      <c r="J1518" s="229"/>
      <c r="K1518" s="229"/>
      <c r="L1518" s="276"/>
      <c r="M1518" s="275"/>
      <c r="N1518" s="229"/>
      <c r="O1518" s="276"/>
      <c r="P1518" s="275"/>
      <c r="Q1518" s="229"/>
      <c r="R1518" s="276"/>
      <c r="S1518" s="275"/>
      <c r="T1518" s="229"/>
      <c r="U1518" s="276"/>
      <c r="V1518" s="275"/>
      <c r="W1518" s="229"/>
      <c r="X1518" s="276"/>
      <c r="Y1518" s="275"/>
      <c r="Z1518" s="229"/>
      <c r="AA1518" s="276"/>
      <c r="AB1518" s="275"/>
      <c r="AC1518" s="229"/>
      <c r="AD1518" s="276"/>
      <c r="AG1518">
        <f t="shared" si="203"/>
        <v>0</v>
      </c>
      <c r="AH1518">
        <f t="shared" si="204"/>
        <v>0</v>
      </c>
      <c r="AI1518">
        <f t="shared" si="205"/>
        <v>0</v>
      </c>
    </row>
    <row r="1519" spans="1:35" ht="15">
      <c r="A1519" s="65"/>
      <c r="B1519" s="14"/>
      <c r="C1519" s="17" t="s">
        <v>169</v>
      </c>
      <c r="D1519" s="272" t="str">
        <f t="shared" si="206"/>
        <v/>
      </c>
      <c r="E1519" s="273"/>
      <c r="F1519" s="273"/>
      <c r="G1519" s="273"/>
      <c r="H1519" s="274"/>
      <c r="I1519" s="275"/>
      <c r="J1519" s="229"/>
      <c r="K1519" s="229"/>
      <c r="L1519" s="276"/>
      <c r="M1519" s="275"/>
      <c r="N1519" s="229"/>
      <c r="O1519" s="276"/>
      <c r="P1519" s="275"/>
      <c r="Q1519" s="229"/>
      <c r="R1519" s="276"/>
      <c r="S1519" s="275"/>
      <c r="T1519" s="229"/>
      <c r="U1519" s="276"/>
      <c r="V1519" s="275"/>
      <c r="W1519" s="229"/>
      <c r="X1519" s="276"/>
      <c r="Y1519" s="275"/>
      <c r="Z1519" s="229"/>
      <c r="AA1519" s="276"/>
      <c r="AB1519" s="275"/>
      <c r="AC1519" s="229"/>
      <c r="AD1519" s="276"/>
      <c r="AG1519">
        <f t="shared" si="203"/>
        <v>0</v>
      </c>
      <c r="AH1519">
        <f t="shared" si="204"/>
        <v>0</v>
      </c>
      <c r="AI1519">
        <f t="shared" si="205"/>
        <v>0</v>
      </c>
    </row>
    <row r="1520" spans="1:35" ht="15">
      <c r="A1520" s="65"/>
      <c r="B1520" s="14"/>
      <c r="C1520" s="17" t="s">
        <v>170</v>
      </c>
      <c r="D1520" s="272" t="str">
        <f t="shared" si="206"/>
        <v/>
      </c>
      <c r="E1520" s="273"/>
      <c r="F1520" s="273"/>
      <c r="G1520" s="273"/>
      <c r="H1520" s="274"/>
      <c r="I1520" s="275"/>
      <c r="J1520" s="229"/>
      <c r="K1520" s="229"/>
      <c r="L1520" s="276"/>
      <c r="M1520" s="275"/>
      <c r="N1520" s="229"/>
      <c r="O1520" s="276"/>
      <c r="P1520" s="275"/>
      <c r="Q1520" s="229"/>
      <c r="R1520" s="276"/>
      <c r="S1520" s="275"/>
      <c r="T1520" s="229"/>
      <c r="U1520" s="276"/>
      <c r="V1520" s="275"/>
      <c r="W1520" s="229"/>
      <c r="X1520" s="276"/>
      <c r="Y1520" s="275"/>
      <c r="Z1520" s="229"/>
      <c r="AA1520" s="276"/>
      <c r="AB1520" s="275"/>
      <c r="AC1520" s="229"/>
      <c r="AD1520" s="276"/>
      <c r="AG1520">
        <f t="shared" si="203"/>
        <v>0</v>
      </c>
      <c r="AH1520">
        <f t="shared" si="204"/>
        <v>0</v>
      </c>
      <c r="AI1520">
        <f t="shared" si="205"/>
        <v>0</v>
      </c>
    </row>
    <row r="1521" spans="1:36" ht="15" customHeight="1">
      <c r="AG1521" s="181">
        <f t="shared" ref="AG1521:AI1521" si="207">SUM(AG1401:AG1520)</f>
        <v>0</v>
      </c>
      <c r="AH1521" s="181">
        <f t="shared" si="207"/>
        <v>0</v>
      </c>
      <c r="AI1521" s="181">
        <f t="shared" si="207"/>
        <v>0</v>
      </c>
    </row>
    <row r="1522" spans="1:36" ht="45" customHeight="1">
      <c r="A1522" s="64"/>
      <c r="C1522" s="343" t="s">
        <v>350</v>
      </c>
      <c r="D1522" s="343"/>
      <c r="E1522" s="343"/>
      <c r="F1522" s="234"/>
      <c r="G1522" s="234"/>
      <c r="H1522" s="234"/>
      <c r="I1522" s="234"/>
      <c r="J1522" s="234"/>
      <c r="K1522" s="234"/>
      <c r="L1522" s="234"/>
      <c r="M1522" s="234"/>
      <c r="N1522" s="234"/>
      <c r="O1522" s="234"/>
      <c r="P1522" s="234"/>
      <c r="Q1522" s="234"/>
      <c r="R1522" s="234"/>
      <c r="S1522" s="234"/>
      <c r="T1522" s="234"/>
      <c r="U1522" s="234"/>
      <c r="V1522" s="234"/>
      <c r="W1522" s="234"/>
      <c r="X1522" s="234"/>
      <c r="Y1522" s="234"/>
      <c r="Z1522" s="234"/>
      <c r="AA1522" s="234"/>
      <c r="AB1522" s="234"/>
      <c r="AC1522" s="234"/>
      <c r="AD1522" s="234"/>
      <c r="AG1522">
        <f>IF(OR(AND(COUNTIF(V1401:X1520,"X")&gt;0,F1522=""),AND(F1522&lt;&gt;"",COUNTIF(V1401:X1520,"X")=0)),1,0)</f>
        <v>0</v>
      </c>
    </row>
    <row r="1523" spans="1:36" ht="15" customHeight="1">
      <c r="A1523" s="64"/>
    </row>
    <row r="1524" spans="1:36" s="14" customFormat="1" ht="24" customHeight="1">
      <c r="A1524" s="62"/>
      <c r="B1524" s="13"/>
      <c r="C1524" s="312" t="s">
        <v>206</v>
      </c>
      <c r="D1524" s="312"/>
      <c r="E1524" s="312"/>
      <c r="F1524" s="312"/>
      <c r="G1524" s="312"/>
      <c r="H1524" s="312"/>
      <c r="I1524" s="312"/>
      <c r="J1524" s="312"/>
      <c r="K1524" s="312"/>
      <c r="L1524" s="312"/>
      <c r="M1524" s="312"/>
      <c r="N1524" s="312"/>
      <c r="O1524" s="312"/>
      <c r="P1524" s="312"/>
      <c r="Q1524" s="312"/>
      <c r="R1524" s="312"/>
      <c r="S1524" s="312"/>
      <c r="T1524" s="312"/>
      <c r="U1524" s="312"/>
      <c r="V1524" s="312"/>
      <c r="W1524" s="312"/>
      <c r="X1524" s="312"/>
      <c r="Y1524" s="312"/>
      <c r="Z1524" s="312"/>
      <c r="AA1524" s="312"/>
      <c r="AB1524" s="312"/>
      <c r="AC1524" s="312"/>
      <c r="AD1524" s="312"/>
      <c r="AE1524" s="13"/>
      <c r="AF1524" s="164"/>
    </row>
    <row r="1525" spans="1:36" s="14" customFormat="1" ht="60" customHeight="1">
      <c r="A1525" s="62"/>
      <c r="B1525" s="13"/>
      <c r="C1525" s="313"/>
      <c r="D1525" s="314"/>
      <c r="E1525" s="314"/>
      <c r="F1525" s="314"/>
      <c r="G1525" s="314"/>
      <c r="H1525" s="314"/>
      <c r="I1525" s="314"/>
      <c r="J1525" s="314"/>
      <c r="K1525" s="314"/>
      <c r="L1525" s="314"/>
      <c r="M1525" s="314"/>
      <c r="N1525" s="314"/>
      <c r="O1525" s="314"/>
      <c r="P1525" s="314"/>
      <c r="Q1525" s="314"/>
      <c r="R1525" s="314"/>
      <c r="S1525" s="314"/>
      <c r="T1525" s="314"/>
      <c r="U1525" s="314"/>
      <c r="V1525" s="314"/>
      <c r="W1525" s="314"/>
      <c r="X1525" s="314"/>
      <c r="Y1525" s="314"/>
      <c r="Z1525" s="314"/>
      <c r="AA1525" s="314"/>
      <c r="AB1525" s="314"/>
      <c r="AC1525" s="314"/>
      <c r="AD1525" s="315"/>
      <c r="AE1525" s="13"/>
      <c r="AF1525" s="164"/>
    </row>
    <row r="1526" spans="1:36" s="14" customFormat="1">
      <c r="A1526" s="62"/>
      <c r="B1526" s="13"/>
      <c r="C1526" s="24"/>
      <c r="D1526" s="24"/>
      <c r="E1526" s="24"/>
      <c r="F1526" s="24"/>
      <c r="G1526" s="24"/>
      <c r="H1526" s="24"/>
      <c r="I1526" s="24"/>
      <c r="J1526" s="24"/>
      <c r="K1526" s="24"/>
      <c r="L1526" s="24"/>
      <c r="M1526" s="24"/>
      <c r="N1526" s="24"/>
      <c r="O1526" s="24"/>
      <c r="P1526" s="24"/>
      <c r="Q1526" s="24"/>
      <c r="R1526" s="24"/>
      <c r="S1526" s="24"/>
      <c r="T1526" s="24"/>
      <c r="U1526" s="24"/>
      <c r="V1526" s="24"/>
      <c r="W1526" s="24"/>
      <c r="X1526" s="24"/>
      <c r="Y1526" s="24"/>
      <c r="Z1526" s="24"/>
      <c r="AA1526" s="24"/>
      <c r="AB1526" s="24"/>
      <c r="AC1526" s="24"/>
      <c r="AD1526" s="24"/>
      <c r="AE1526" s="13"/>
      <c r="AF1526" s="164"/>
    </row>
    <row r="1527" spans="1:36" ht="15" customHeight="1">
      <c r="B1527" s="269" t="str">
        <f>IF(AG1522&gt;0,"Error: favor de especificar Otro tipo de tratamiento.","")</f>
        <v/>
      </c>
      <c r="C1527" s="269"/>
      <c r="D1527" s="269"/>
      <c r="E1527" s="269"/>
      <c r="F1527" s="269"/>
      <c r="G1527" s="269"/>
      <c r="H1527" s="269"/>
      <c r="I1527" s="269"/>
      <c r="J1527" s="269"/>
      <c r="K1527" s="269"/>
      <c r="L1527" s="269"/>
      <c r="M1527" s="269"/>
      <c r="N1527" s="269"/>
      <c r="O1527" s="269"/>
      <c r="P1527" s="269"/>
      <c r="Q1527" s="269"/>
      <c r="R1527" s="269"/>
      <c r="S1527" s="269"/>
      <c r="T1527" s="269"/>
      <c r="U1527" s="269"/>
      <c r="V1527" s="269"/>
      <c r="W1527" s="269"/>
      <c r="X1527" s="269"/>
      <c r="Y1527" s="269"/>
      <c r="Z1527" s="269"/>
      <c r="AA1527" s="269"/>
      <c r="AB1527" s="269"/>
      <c r="AC1527" s="269"/>
      <c r="AD1527" s="269"/>
    </row>
    <row r="1528" spans="1:36" ht="15" customHeight="1">
      <c r="B1528" s="269" t="str">
        <f>IF(SUM(AH1521)&gt;0,"Error: el registro No recibe algún tipo de tratamiento excluye al resto de las opciones.","")</f>
        <v/>
      </c>
      <c r="C1528" s="269"/>
      <c r="D1528" s="269"/>
      <c r="E1528" s="269"/>
      <c r="F1528" s="269"/>
      <c r="G1528" s="269"/>
      <c r="H1528" s="269"/>
      <c r="I1528" s="269"/>
      <c r="J1528" s="269"/>
      <c r="K1528" s="269"/>
      <c r="L1528" s="269"/>
      <c r="M1528" s="269"/>
      <c r="N1528" s="269"/>
      <c r="O1528" s="269"/>
      <c r="P1528" s="269"/>
      <c r="Q1528" s="269"/>
      <c r="R1528" s="269"/>
      <c r="S1528" s="269"/>
      <c r="T1528" s="269"/>
      <c r="U1528" s="269"/>
      <c r="V1528" s="269"/>
      <c r="W1528" s="269"/>
      <c r="X1528" s="269"/>
      <c r="Y1528" s="269"/>
      <c r="Z1528" s="269"/>
      <c r="AA1528" s="269"/>
      <c r="AB1528" s="269"/>
      <c r="AC1528" s="269"/>
      <c r="AD1528" s="269"/>
    </row>
    <row r="1529" spans="1:36" ht="15" customHeight="1">
      <c r="B1529" s="269" t="str">
        <f>IF(SUM(AI1521)&gt;0,"Error: el registro No identificado excluye al resto de los Tipos de tratamientos.","")</f>
        <v/>
      </c>
      <c r="C1529" s="269"/>
      <c r="D1529" s="269"/>
      <c r="E1529" s="269"/>
      <c r="F1529" s="269"/>
      <c r="G1529" s="269"/>
      <c r="H1529" s="269"/>
      <c r="I1529" s="269"/>
      <c r="J1529" s="269"/>
      <c r="K1529" s="269"/>
      <c r="L1529" s="269"/>
      <c r="M1529" s="269"/>
      <c r="N1529" s="269"/>
      <c r="O1529" s="269"/>
      <c r="P1529" s="269"/>
      <c r="Q1529" s="269"/>
      <c r="R1529" s="269"/>
      <c r="S1529" s="269"/>
      <c r="T1529" s="269"/>
      <c r="U1529" s="269"/>
      <c r="V1529" s="269"/>
      <c r="W1529" s="269"/>
      <c r="X1529" s="269"/>
      <c r="Y1529" s="269"/>
      <c r="Z1529" s="269"/>
      <c r="AA1529" s="269"/>
      <c r="AB1529" s="269"/>
      <c r="AC1529" s="269"/>
      <c r="AD1529" s="269"/>
    </row>
    <row r="1530" spans="1:36" ht="15" customHeight="1">
      <c r="B1530" s="268" t="str">
        <f>IF(SUM(AJ1399)=0,"","Error: debe completar toda la información.")</f>
        <v/>
      </c>
      <c r="C1530" s="268"/>
      <c r="D1530" s="268"/>
      <c r="E1530" s="268"/>
      <c r="F1530" s="268"/>
      <c r="G1530" s="268"/>
      <c r="H1530" s="268"/>
      <c r="I1530" s="268"/>
      <c r="J1530" s="268"/>
      <c r="K1530" s="268"/>
      <c r="L1530" s="268"/>
      <c r="M1530" s="268"/>
      <c r="N1530" s="268"/>
      <c r="O1530" s="268"/>
      <c r="P1530" s="268"/>
      <c r="Q1530" s="268"/>
      <c r="R1530" s="268"/>
      <c r="S1530" s="268"/>
      <c r="T1530" s="268"/>
      <c r="U1530" s="268"/>
      <c r="V1530" s="268"/>
      <c r="W1530" s="268"/>
      <c r="X1530" s="268"/>
      <c r="Y1530" s="268"/>
      <c r="Z1530" s="268"/>
      <c r="AA1530" s="268"/>
      <c r="AB1530" s="268"/>
      <c r="AC1530" s="268"/>
      <c r="AD1530" s="268"/>
    </row>
    <row r="1531" spans="1:36" ht="15" customHeight="1"/>
    <row r="1532" spans="1:36" ht="24" customHeight="1">
      <c r="A1532" s="69" t="s">
        <v>351</v>
      </c>
      <c r="B1532" s="339" t="s">
        <v>572</v>
      </c>
      <c r="C1532" s="339"/>
      <c r="D1532" s="339"/>
      <c r="E1532" s="339"/>
      <c r="F1532" s="339"/>
      <c r="G1532" s="339"/>
      <c r="H1532" s="339"/>
      <c r="I1532" s="339"/>
      <c r="J1532" s="339"/>
      <c r="K1532" s="339"/>
      <c r="L1532" s="339"/>
      <c r="M1532" s="339"/>
      <c r="N1532" s="339"/>
      <c r="O1532" s="339"/>
      <c r="P1532" s="339"/>
      <c r="Q1532" s="339"/>
      <c r="R1532" s="339"/>
      <c r="S1532" s="339"/>
      <c r="T1532" s="339"/>
      <c r="U1532" s="339"/>
      <c r="V1532" s="339"/>
      <c r="W1532" s="339"/>
      <c r="X1532" s="339"/>
      <c r="Y1532" s="339"/>
      <c r="Z1532" s="339"/>
      <c r="AA1532" s="339"/>
      <c r="AB1532" s="339"/>
      <c r="AC1532" s="339"/>
      <c r="AD1532" s="339"/>
      <c r="AG1532" t="s">
        <v>5497</v>
      </c>
      <c r="AH1532" t="s">
        <v>5498</v>
      </c>
      <c r="AI1532" t="s">
        <v>5499</v>
      </c>
      <c r="AJ1532" t="s">
        <v>5500</v>
      </c>
    </row>
    <row r="1533" spans="1:36" ht="15">
      <c r="A1533" s="65"/>
      <c r="B1533" s="14"/>
      <c r="C1533" s="26"/>
      <c r="D1533" s="26"/>
      <c r="E1533" s="26"/>
      <c r="F1533" s="26"/>
      <c r="G1533" s="26"/>
      <c r="H1533" s="26"/>
      <c r="I1533" s="26"/>
      <c r="J1533" s="26"/>
      <c r="K1533" s="26"/>
      <c r="L1533" s="26"/>
      <c r="M1533" s="26"/>
      <c r="N1533" s="26"/>
      <c r="O1533" s="26"/>
      <c r="P1533" s="26"/>
      <c r="Q1533" s="26"/>
      <c r="R1533" s="26"/>
      <c r="S1533" s="26"/>
      <c r="T1533" s="26"/>
      <c r="U1533" s="26"/>
      <c r="V1533" s="26"/>
      <c r="W1533" s="26"/>
      <c r="X1533" s="26"/>
      <c r="Y1533" s="26"/>
      <c r="Z1533" s="26"/>
      <c r="AA1533" s="26"/>
      <c r="AB1533" s="26"/>
      <c r="AC1533" s="26"/>
      <c r="AD1533" s="26"/>
      <c r="AG1533">
        <f>COUNTBLANK(Y1535:AD1654)</f>
        <v>720</v>
      </c>
      <c r="AH1533">
        <v>720</v>
      </c>
      <c r="AI1533">
        <f>IF(SUM(AG1535:AG1654)=0,AG1533,1)</f>
        <v>720</v>
      </c>
      <c r="AJ1533" s="180">
        <f>IF(OR(AG1533=AH1533, AG1533=AI1533 ), 0, 1)</f>
        <v>0</v>
      </c>
    </row>
    <row r="1534" spans="1:36" ht="84" customHeight="1">
      <c r="C1534" s="281" t="s">
        <v>49</v>
      </c>
      <c r="D1534" s="282"/>
      <c r="E1534" s="282"/>
      <c r="F1534" s="282"/>
      <c r="G1534" s="282"/>
      <c r="H1534" s="282"/>
      <c r="I1534" s="282"/>
      <c r="J1534" s="282"/>
      <c r="K1534" s="282"/>
      <c r="L1534" s="282"/>
      <c r="M1534" s="282"/>
      <c r="N1534" s="282"/>
      <c r="O1534" s="282"/>
      <c r="P1534" s="282"/>
      <c r="Q1534" s="282"/>
      <c r="R1534" s="282"/>
      <c r="S1534" s="282"/>
      <c r="T1534" s="282"/>
      <c r="U1534" s="282"/>
      <c r="V1534" s="282"/>
      <c r="W1534" s="282"/>
      <c r="X1534" s="283"/>
      <c r="Y1534" s="281" t="s">
        <v>573</v>
      </c>
      <c r="Z1534" s="282"/>
      <c r="AA1534" s="282"/>
      <c r="AB1534" s="282"/>
      <c r="AC1534" s="282"/>
      <c r="AD1534" s="283"/>
      <c r="AG1534" t="s">
        <v>5501</v>
      </c>
    </row>
    <row r="1535" spans="1:36" ht="15">
      <c r="A1535" s="65"/>
      <c r="B1535" s="14"/>
      <c r="C1535" s="34" t="s">
        <v>51</v>
      </c>
      <c r="D1535" s="272" t="str">
        <f t="shared" ref="D1535:D1566" si="208">IF($D32="","",$D32)</f>
        <v/>
      </c>
      <c r="E1535" s="273"/>
      <c r="F1535" s="273"/>
      <c r="G1535" s="273"/>
      <c r="H1535" s="273"/>
      <c r="I1535" s="273"/>
      <c r="J1535" s="273"/>
      <c r="K1535" s="273"/>
      <c r="L1535" s="273"/>
      <c r="M1535" s="273"/>
      <c r="N1535" s="273"/>
      <c r="O1535" s="273"/>
      <c r="P1535" s="273"/>
      <c r="Q1535" s="273"/>
      <c r="R1535" s="273"/>
      <c r="S1535" s="273"/>
      <c r="T1535" s="273"/>
      <c r="U1535" s="273"/>
      <c r="V1535" s="273"/>
      <c r="W1535" s="273"/>
      <c r="X1535" s="273"/>
      <c r="Y1535" s="234"/>
      <c r="Z1535" s="234"/>
      <c r="AA1535" s="234"/>
      <c r="AB1535" s="234"/>
      <c r="AC1535" s="234"/>
      <c r="AD1535" s="234"/>
      <c r="AG1535">
        <f>IF(OR(AND($AH$1533=$AG$1533),AND(D1535="",COUNTBLANK(Y1535:AD1535)=6),AND(D1535&lt;&gt;"",COUNTBLANK(Y1535:AD1535)=5)),0,1)</f>
        <v>0</v>
      </c>
    </row>
    <row r="1536" spans="1:36" ht="15">
      <c r="A1536" s="65"/>
      <c r="B1536" s="14"/>
      <c r="C1536" s="17" t="s">
        <v>52</v>
      </c>
      <c r="D1536" s="272" t="str">
        <f t="shared" si="208"/>
        <v/>
      </c>
      <c r="E1536" s="273"/>
      <c r="F1536" s="273"/>
      <c r="G1536" s="273"/>
      <c r="H1536" s="273"/>
      <c r="I1536" s="273"/>
      <c r="J1536" s="273"/>
      <c r="K1536" s="273"/>
      <c r="L1536" s="273"/>
      <c r="M1536" s="273"/>
      <c r="N1536" s="273"/>
      <c r="O1536" s="273"/>
      <c r="P1536" s="273"/>
      <c r="Q1536" s="273"/>
      <c r="R1536" s="273"/>
      <c r="S1536" s="273"/>
      <c r="T1536" s="273"/>
      <c r="U1536" s="273"/>
      <c r="V1536" s="273"/>
      <c r="W1536" s="273"/>
      <c r="X1536" s="273"/>
      <c r="Y1536" s="234"/>
      <c r="Z1536" s="234"/>
      <c r="AA1536" s="234"/>
      <c r="AB1536" s="234"/>
      <c r="AC1536" s="234"/>
      <c r="AD1536" s="234"/>
      <c r="AG1536">
        <f t="shared" ref="AG1536:AG1599" si="209">IF(OR(AND($AH$1533=$AG$1533),AND(D1536="",COUNTBLANK(Y1536:AD1536)=6),AND(D1536&lt;&gt;"",COUNTBLANK(Y1536:AD1536)=5)),0,1)</f>
        <v>0</v>
      </c>
    </row>
    <row r="1537" spans="1:33" ht="15">
      <c r="A1537" s="65"/>
      <c r="B1537" s="14"/>
      <c r="C1537" s="17" t="s">
        <v>53</v>
      </c>
      <c r="D1537" s="272" t="str">
        <f t="shared" si="208"/>
        <v/>
      </c>
      <c r="E1537" s="273"/>
      <c r="F1537" s="273"/>
      <c r="G1537" s="273"/>
      <c r="H1537" s="273"/>
      <c r="I1537" s="273"/>
      <c r="J1537" s="273"/>
      <c r="K1537" s="273"/>
      <c r="L1537" s="273"/>
      <c r="M1537" s="273"/>
      <c r="N1537" s="273"/>
      <c r="O1537" s="273"/>
      <c r="P1537" s="273"/>
      <c r="Q1537" s="273"/>
      <c r="R1537" s="273"/>
      <c r="S1537" s="273"/>
      <c r="T1537" s="273"/>
      <c r="U1537" s="273"/>
      <c r="V1537" s="273"/>
      <c r="W1537" s="273"/>
      <c r="X1537" s="273"/>
      <c r="Y1537" s="234"/>
      <c r="Z1537" s="234"/>
      <c r="AA1537" s="234"/>
      <c r="AB1537" s="234"/>
      <c r="AC1537" s="234"/>
      <c r="AD1537" s="234"/>
      <c r="AG1537">
        <f t="shared" si="209"/>
        <v>0</v>
      </c>
    </row>
    <row r="1538" spans="1:33" ht="15">
      <c r="A1538" s="65"/>
      <c r="B1538" s="14"/>
      <c r="C1538" s="17" t="s">
        <v>54</v>
      </c>
      <c r="D1538" s="272" t="str">
        <f t="shared" si="208"/>
        <v/>
      </c>
      <c r="E1538" s="273"/>
      <c r="F1538" s="273"/>
      <c r="G1538" s="273"/>
      <c r="H1538" s="273"/>
      <c r="I1538" s="273"/>
      <c r="J1538" s="273"/>
      <c r="K1538" s="273"/>
      <c r="L1538" s="273"/>
      <c r="M1538" s="273"/>
      <c r="N1538" s="273"/>
      <c r="O1538" s="273"/>
      <c r="P1538" s="273"/>
      <c r="Q1538" s="273"/>
      <c r="R1538" s="273"/>
      <c r="S1538" s="273"/>
      <c r="T1538" s="273"/>
      <c r="U1538" s="273"/>
      <c r="V1538" s="273"/>
      <c r="W1538" s="273"/>
      <c r="X1538" s="273"/>
      <c r="Y1538" s="234"/>
      <c r="Z1538" s="234"/>
      <c r="AA1538" s="234"/>
      <c r="AB1538" s="234"/>
      <c r="AC1538" s="234"/>
      <c r="AD1538" s="234"/>
      <c r="AG1538">
        <f t="shared" si="209"/>
        <v>0</v>
      </c>
    </row>
    <row r="1539" spans="1:33" ht="15">
      <c r="A1539" s="65"/>
      <c r="B1539" s="14"/>
      <c r="C1539" s="17" t="s">
        <v>55</v>
      </c>
      <c r="D1539" s="272" t="str">
        <f t="shared" si="208"/>
        <v/>
      </c>
      <c r="E1539" s="273"/>
      <c r="F1539" s="273"/>
      <c r="G1539" s="273"/>
      <c r="H1539" s="273"/>
      <c r="I1539" s="273"/>
      <c r="J1539" s="273"/>
      <c r="K1539" s="273"/>
      <c r="L1539" s="273"/>
      <c r="M1539" s="273"/>
      <c r="N1539" s="273"/>
      <c r="O1539" s="273"/>
      <c r="P1539" s="273"/>
      <c r="Q1539" s="273"/>
      <c r="R1539" s="273"/>
      <c r="S1539" s="273"/>
      <c r="T1539" s="273"/>
      <c r="U1539" s="273"/>
      <c r="V1539" s="273"/>
      <c r="W1539" s="273"/>
      <c r="X1539" s="273"/>
      <c r="Y1539" s="234"/>
      <c r="Z1539" s="234"/>
      <c r="AA1539" s="234"/>
      <c r="AB1539" s="234"/>
      <c r="AC1539" s="234"/>
      <c r="AD1539" s="234"/>
      <c r="AG1539">
        <f t="shared" si="209"/>
        <v>0</v>
      </c>
    </row>
    <row r="1540" spans="1:33" ht="15">
      <c r="A1540" s="65"/>
      <c r="B1540" s="14"/>
      <c r="C1540" s="17" t="s">
        <v>56</v>
      </c>
      <c r="D1540" s="272" t="str">
        <f t="shared" si="208"/>
        <v/>
      </c>
      <c r="E1540" s="273"/>
      <c r="F1540" s="273"/>
      <c r="G1540" s="273"/>
      <c r="H1540" s="273"/>
      <c r="I1540" s="273"/>
      <c r="J1540" s="273"/>
      <c r="K1540" s="273"/>
      <c r="L1540" s="273"/>
      <c r="M1540" s="273"/>
      <c r="N1540" s="273"/>
      <c r="O1540" s="273"/>
      <c r="P1540" s="273"/>
      <c r="Q1540" s="273"/>
      <c r="R1540" s="273"/>
      <c r="S1540" s="273"/>
      <c r="T1540" s="273"/>
      <c r="U1540" s="273"/>
      <c r="V1540" s="273"/>
      <c r="W1540" s="273"/>
      <c r="X1540" s="273"/>
      <c r="Y1540" s="234"/>
      <c r="Z1540" s="234"/>
      <c r="AA1540" s="234"/>
      <c r="AB1540" s="234"/>
      <c r="AC1540" s="234"/>
      <c r="AD1540" s="234"/>
      <c r="AG1540">
        <f t="shared" si="209"/>
        <v>0</v>
      </c>
    </row>
    <row r="1541" spans="1:33" ht="15">
      <c r="A1541" s="65"/>
      <c r="B1541" s="14"/>
      <c r="C1541" s="17" t="s">
        <v>57</v>
      </c>
      <c r="D1541" s="272" t="str">
        <f t="shared" si="208"/>
        <v/>
      </c>
      <c r="E1541" s="273"/>
      <c r="F1541" s="273"/>
      <c r="G1541" s="273"/>
      <c r="H1541" s="273"/>
      <c r="I1541" s="273"/>
      <c r="J1541" s="273"/>
      <c r="K1541" s="273"/>
      <c r="L1541" s="273"/>
      <c r="M1541" s="273"/>
      <c r="N1541" s="273"/>
      <c r="O1541" s="273"/>
      <c r="P1541" s="273"/>
      <c r="Q1541" s="273"/>
      <c r="R1541" s="273"/>
      <c r="S1541" s="273"/>
      <c r="T1541" s="273"/>
      <c r="U1541" s="273"/>
      <c r="V1541" s="273"/>
      <c r="W1541" s="273"/>
      <c r="X1541" s="273"/>
      <c r="Y1541" s="234"/>
      <c r="Z1541" s="234"/>
      <c r="AA1541" s="234"/>
      <c r="AB1541" s="234"/>
      <c r="AC1541" s="234"/>
      <c r="AD1541" s="234"/>
      <c r="AG1541">
        <f t="shared" si="209"/>
        <v>0</v>
      </c>
    </row>
    <row r="1542" spans="1:33" ht="15">
      <c r="A1542" s="65"/>
      <c r="B1542" s="14"/>
      <c r="C1542" s="17" t="s">
        <v>58</v>
      </c>
      <c r="D1542" s="272" t="str">
        <f t="shared" si="208"/>
        <v/>
      </c>
      <c r="E1542" s="273"/>
      <c r="F1542" s="273"/>
      <c r="G1542" s="273"/>
      <c r="H1542" s="273"/>
      <c r="I1542" s="273"/>
      <c r="J1542" s="273"/>
      <c r="K1542" s="273"/>
      <c r="L1542" s="273"/>
      <c r="M1542" s="273"/>
      <c r="N1542" s="273"/>
      <c r="O1542" s="273"/>
      <c r="P1542" s="273"/>
      <c r="Q1542" s="273"/>
      <c r="R1542" s="273"/>
      <c r="S1542" s="273"/>
      <c r="T1542" s="273"/>
      <c r="U1542" s="273"/>
      <c r="V1542" s="273"/>
      <c r="W1542" s="273"/>
      <c r="X1542" s="273"/>
      <c r="Y1542" s="234"/>
      <c r="Z1542" s="234"/>
      <c r="AA1542" s="234"/>
      <c r="AB1542" s="234"/>
      <c r="AC1542" s="234"/>
      <c r="AD1542" s="234"/>
      <c r="AG1542">
        <f t="shared" si="209"/>
        <v>0</v>
      </c>
    </row>
    <row r="1543" spans="1:33" ht="15">
      <c r="A1543" s="65"/>
      <c r="B1543" s="14"/>
      <c r="C1543" s="17" t="s">
        <v>59</v>
      </c>
      <c r="D1543" s="272" t="str">
        <f t="shared" si="208"/>
        <v/>
      </c>
      <c r="E1543" s="273"/>
      <c r="F1543" s="273"/>
      <c r="G1543" s="273"/>
      <c r="H1543" s="273"/>
      <c r="I1543" s="273"/>
      <c r="J1543" s="273"/>
      <c r="K1543" s="273"/>
      <c r="L1543" s="273"/>
      <c r="M1543" s="273"/>
      <c r="N1543" s="273"/>
      <c r="O1543" s="273"/>
      <c r="P1543" s="273"/>
      <c r="Q1543" s="273"/>
      <c r="R1543" s="273"/>
      <c r="S1543" s="273"/>
      <c r="T1543" s="273"/>
      <c r="U1543" s="273"/>
      <c r="V1543" s="273"/>
      <c r="W1543" s="273"/>
      <c r="X1543" s="273"/>
      <c r="Y1543" s="234"/>
      <c r="Z1543" s="234"/>
      <c r="AA1543" s="234"/>
      <c r="AB1543" s="234"/>
      <c r="AC1543" s="234"/>
      <c r="AD1543" s="234"/>
      <c r="AG1543">
        <f t="shared" si="209"/>
        <v>0</v>
      </c>
    </row>
    <row r="1544" spans="1:33" ht="15">
      <c r="A1544" s="65"/>
      <c r="B1544" s="14"/>
      <c r="C1544" s="17" t="s">
        <v>60</v>
      </c>
      <c r="D1544" s="272" t="str">
        <f t="shared" si="208"/>
        <v/>
      </c>
      <c r="E1544" s="273"/>
      <c r="F1544" s="273"/>
      <c r="G1544" s="273"/>
      <c r="H1544" s="273"/>
      <c r="I1544" s="273"/>
      <c r="J1544" s="273"/>
      <c r="K1544" s="273"/>
      <c r="L1544" s="273"/>
      <c r="M1544" s="273"/>
      <c r="N1544" s="273"/>
      <c r="O1544" s="273"/>
      <c r="P1544" s="273"/>
      <c r="Q1544" s="273"/>
      <c r="R1544" s="273"/>
      <c r="S1544" s="273"/>
      <c r="T1544" s="273"/>
      <c r="U1544" s="273"/>
      <c r="V1544" s="273"/>
      <c r="W1544" s="273"/>
      <c r="X1544" s="273"/>
      <c r="Y1544" s="234"/>
      <c r="Z1544" s="234"/>
      <c r="AA1544" s="234"/>
      <c r="AB1544" s="234"/>
      <c r="AC1544" s="234"/>
      <c r="AD1544" s="234"/>
      <c r="AG1544">
        <f t="shared" si="209"/>
        <v>0</v>
      </c>
    </row>
    <row r="1545" spans="1:33" ht="15">
      <c r="A1545" s="65"/>
      <c r="B1545" s="14"/>
      <c r="C1545" s="17" t="s">
        <v>61</v>
      </c>
      <c r="D1545" s="272" t="str">
        <f t="shared" si="208"/>
        <v/>
      </c>
      <c r="E1545" s="273"/>
      <c r="F1545" s="273"/>
      <c r="G1545" s="273"/>
      <c r="H1545" s="273"/>
      <c r="I1545" s="273"/>
      <c r="J1545" s="273"/>
      <c r="K1545" s="273"/>
      <c r="L1545" s="273"/>
      <c r="M1545" s="273"/>
      <c r="N1545" s="273"/>
      <c r="O1545" s="273"/>
      <c r="P1545" s="273"/>
      <c r="Q1545" s="273"/>
      <c r="R1545" s="273"/>
      <c r="S1545" s="273"/>
      <c r="T1545" s="273"/>
      <c r="U1545" s="273"/>
      <c r="V1545" s="273"/>
      <c r="W1545" s="273"/>
      <c r="X1545" s="273"/>
      <c r="Y1545" s="234"/>
      <c r="Z1545" s="234"/>
      <c r="AA1545" s="234"/>
      <c r="AB1545" s="234"/>
      <c r="AC1545" s="234"/>
      <c r="AD1545" s="234"/>
      <c r="AG1545">
        <f t="shared" si="209"/>
        <v>0</v>
      </c>
    </row>
    <row r="1546" spans="1:33" ht="15">
      <c r="A1546" s="65"/>
      <c r="B1546" s="14"/>
      <c r="C1546" s="17" t="s">
        <v>62</v>
      </c>
      <c r="D1546" s="272" t="str">
        <f t="shared" si="208"/>
        <v/>
      </c>
      <c r="E1546" s="273"/>
      <c r="F1546" s="273"/>
      <c r="G1546" s="273"/>
      <c r="H1546" s="273"/>
      <c r="I1546" s="273"/>
      <c r="J1546" s="273"/>
      <c r="K1546" s="273"/>
      <c r="L1546" s="273"/>
      <c r="M1546" s="273"/>
      <c r="N1546" s="273"/>
      <c r="O1546" s="273"/>
      <c r="P1546" s="273"/>
      <c r="Q1546" s="273"/>
      <c r="R1546" s="273"/>
      <c r="S1546" s="273"/>
      <c r="T1546" s="273"/>
      <c r="U1546" s="273"/>
      <c r="V1546" s="273"/>
      <c r="W1546" s="273"/>
      <c r="X1546" s="273"/>
      <c r="Y1546" s="234"/>
      <c r="Z1546" s="234"/>
      <c r="AA1546" s="234"/>
      <c r="AB1546" s="234"/>
      <c r="AC1546" s="234"/>
      <c r="AD1546" s="234"/>
      <c r="AG1546">
        <f t="shared" si="209"/>
        <v>0</v>
      </c>
    </row>
    <row r="1547" spans="1:33" ht="15">
      <c r="A1547" s="65"/>
      <c r="B1547" s="14"/>
      <c r="C1547" s="17" t="s">
        <v>63</v>
      </c>
      <c r="D1547" s="272" t="str">
        <f t="shared" si="208"/>
        <v/>
      </c>
      <c r="E1547" s="273"/>
      <c r="F1547" s="273"/>
      <c r="G1547" s="273"/>
      <c r="H1547" s="273"/>
      <c r="I1547" s="273"/>
      <c r="J1547" s="273"/>
      <c r="K1547" s="273"/>
      <c r="L1547" s="273"/>
      <c r="M1547" s="273"/>
      <c r="N1547" s="273"/>
      <c r="O1547" s="273"/>
      <c r="P1547" s="273"/>
      <c r="Q1547" s="273"/>
      <c r="R1547" s="273"/>
      <c r="S1547" s="273"/>
      <c r="T1547" s="273"/>
      <c r="U1547" s="273"/>
      <c r="V1547" s="273"/>
      <c r="W1547" s="273"/>
      <c r="X1547" s="273"/>
      <c r="Y1547" s="234"/>
      <c r="Z1547" s="234"/>
      <c r="AA1547" s="234"/>
      <c r="AB1547" s="234"/>
      <c r="AC1547" s="234"/>
      <c r="AD1547" s="234"/>
      <c r="AG1547">
        <f t="shared" si="209"/>
        <v>0</v>
      </c>
    </row>
    <row r="1548" spans="1:33" ht="15">
      <c r="A1548" s="65"/>
      <c r="B1548" s="14"/>
      <c r="C1548" s="17" t="s">
        <v>64</v>
      </c>
      <c r="D1548" s="272" t="str">
        <f t="shared" si="208"/>
        <v/>
      </c>
      <c r="E1548" s="273"/>
      <c r="F1548" s="273"/>
      <c r="G1548" s="273"/>
      <c r="H1548" s="273"/>
      <c r="I1548" s="273"/>
      <c r="J1548" s="273"/>
      <c r="K1548" s="273"/>
      <c r="L1548" s="273"/>
      <c r="M1548" s="273"/>
      <c r="N1548" s="273"/>
      <c r="O1548" s="273"/>
      <c r="P1548" s="273"/>
      <c r="Q1548" s="273"/>
      <c r="R1548" s="273"/>
      <c r="S1548" s="273"/>
      <c r="T1548" s="273"/>
      <c r="U1548" s="273"/>
      <c r="V1548" s="273"/>
      <c r="W1548" s="273"/>
      <c r="X1548" s="273"/>
      <c r="Y1548" s="234"/>
      <c r="Z1548" s="234"/>
      <c r="AA1548" s="234"/>
      <c r="AB1548" s="234"/>
      <c r="AC1548" s="234"/>
      <c r="AD1548" s="234"/>
      <c r="AG1548">
        <f t="shared" si="209"/>
        <v>0</v>
      </c>
    </row>
    <row r="1549" spans="1:33" ht="15">
      <c r="A1549" s="65"/>
      <c r="B1549" s="14"/>
      <c r="C1549" s="17" t="s">
        <v>65</v>
      </c>
      <c r="D1549" s="272" t="str">
        <f t="shared" si="208"/>
        <v/>
      </c>
      <c r="E1549" s="273"/>
      <c r="F1549" s="273"/>
      <c r="G1549" s="273"/>
      <c r="H1549" s="273"/>
      <c r="I1549" s="273"/>
      <c r="J1549" s="273"/>
      <c r="K1549" s="273"/>
      <c r="L1549" s="273"/>
      <c r="M1549" s="273"/>
      <c r="N1549" s="273"/>
      <c r="O1549" s="273"/>
      <c r="P1549" s="273"/>
      <c r="Q1549" s="273"/>
      <c r="R1549" s="273"/>
      <c r="S1549" s="273"/>
      <c r="T1549" s="273"/>
      <c r="U1549" s="273"/>
      <c r="V1549" s="273"/>
      <c r="W1549" s="273"/>
      <c r="X1549" s="273"/>
      <c r="Y1549" s="234"/>
      <c r="Z1549" s="234"/>
      <c r="AA1549" s="234"/>
      <c r="AB1549" s="234"/>
      <c r="AC1549" s="234"/>
      <c r="AD1549" s="234"/>
      <c r="AG1549">
        <f t="shared" si="209"/>
        <v>0</v>
      </c>
    </row>
    <row r="1550" spans="1:33" ht="15">
      <c r="A1550" s="65"/>
      <c r="B1550" s="14"/>
      <c r="C1550" s="17" t="s">
        <v>66</v>
      </c>
      <c r="D1550" s="272" t="str">
        <f t="shared" si="208"/>
        <v/>
      </c>
      <c r="E1550" s="273"/>
      <c r="F1550" s="273"/>
      <c r="G1550" s="273"/>
      <c r="H1550" s="273"/>
      <c r="I1550" s="273"/>
      <c r="J1550" s="273"/>
      <c r="K1550" s="273"/>
      <c r="L1550" s="273"/>
      <c r="M1550" s="273"/>
      <c r="N1550" s="273"/>
      <c r="O1550" s="273"/>
      <c r="P1550" s="273"/>
      <c r="Q1550" s="273"/>
      <c r="R1550" s="273"/>
      <c r="S1550" s="273"/>
      <c r="T1550" s="273"/>
      <c r="U1550" s="273"/>
      <c r="V1550" s="273"/>
      <c r="W1550" s="273"/>
      <c r="X1550" s="273"/>
      <c r="Y1550" s="234"/>
      <c r="Z1550" s="234"/>
      <c r="AA1550" s="234"/>
      <c r="AB1550" s="234"/>
      <c r="AC1550" s="234"/>
      <c r="AD1550" s="234"/>
      <c r="AG1550">
        <f t="shared" si="209"/>
        <v>0</v>
      </c>
    </row>
    <row r="1551" spans="1:33" ht="15">
      <c r="A1551" s="65"/>
      <c r="B1551" s="14"/>
      <c r="C1551" s="17" t="s">
        <v>67</v>
      </c>
      <c r="D1551" s="272" t="str">
        <f t="shared" si="208"/>
        <v/>
      </c>
      <c r="E1551" s="273"/>
      <c r="F1551" s="273"/>
      <c r="G1551" s="273"/>
      <c r="H1551" s="273"/>
      <c r="I1551" s="273"/>
      <c r="J1551" s="273"/>
      <c r="K1551" s="273"/>
      <c r="L1551" s="273"/>
      <c r="M1551" s="273"/>
      <c r="N1551" s="273"/>
      <c r="O1551" s="273"/>
      <c r="P1551" s="273"/>
      <c r="Q1551" s="273"/>
      <c r="R1551" s="273"/>
      <c r="S1551" s="273"/>
      <c r="T1551" s="273"/>
      <c r="U1551" s="273"/>
      <c r="V1551" s="273"/>
      <c r="W1551" s="273"/>
      <c r="X1551" s="273"/>
      <c r="Y1551" s="234"/>
      <c r="Z1551" s="234"/>
      <c r="AA1551" s="234"/>
      <c r="AB1551" s="234"/>
      <c r="AC1551" s="234"/>
      <c r="AD1551" s="234"/>
      <c r="AG1551">
        <f t="shared" si="209"/>
        <v>0</v>
      </c>
    </row>
    <row r="1552" spans="1:33" ht="15">
      <c r="A1552" s="65"/>
      <c r="B1552" s="14"/>
      <c r="C1552" s="17" t="s">
        <v>68</v>
      </c>
      <c r="D1552" s="272" t="str">
        <f t="shared" si="208"/>
        <v/>
      </c>
      <c r="E1552" s="273"/>
      <c r="F1552" s="273"/>
      <c r="G1552" s="273"/>
      <c r="H1552" s="273"/>
      <c r="I1552" s="273"/>
      <c r="J1552" s="273"/>
      <c r="K1552" s="273"/>
      <c r="L1552" s="273"/>
      <c r="M1552" s="273"/>
      <c r="N1552" s="273"/>
      <c r="O1552" s="273"/>
      <c r="P1552" s="273"/>
      <c r="Q1552" s="273"/>
      <c r="R1552" s="273"/>
      <c r="S1552" s="273"/>
      <c r="T1552" s="273"/>
      <c r="U1552" s="273"/>
      <c r="V1552" s="273"/>
      <c r="W1552" s="273"/>
      <c r="X1552" s="273"/>
      <c r="Y1552" s="234"/>
      <c r="Z1552" s="234"/>
      <c r="AA1552" s="234"/>
      <c r="AB1552" s="234"/>
      <c r="AC1552" s="234"/>
      <c r="AD1552" s="234"/>
      <c r="AG1552">
        <f t="shared" si="209"/>
        <v>0</v>
      </c>
    </row>
    <row r="1553" spans="1:33" ht="15">
      <c r="A1553" s="65"/>
      <c r="B1553" s="14"/>
      <c r="C1553" s="17" t="s">
        <v>69</v>
      </c>
      <c r="D1553" s="272" t="str">
        <f t="shared" si="208"/>
        <v/>
      </c>
      <c r="E1553" s="273"/>
      <c r="F1553" s="273"/>
      <c r="G1553" s="273"/>
      <c r="H1553" s="273"/>
      <c r="I1553" s="273"/>
      <c r="J1553" s="273"/>
      <c r="K1553" s="273"/>
      <c r="L1553" s="273"/>
      <c r="M1553" s="273"/>
      <c r="N1553" s="273"/>
      <c r="O1553" s="273"/>
      <c r="P1553" s="273"/>
      <c r="Q1553" s="273"/>
      <c r="R1553" s="273"/>
      <c r="S1553" s="273"/>
      <c r="T1553" s="273"/>
      <c r="U1553" s="273"/>
      <c r="V1553" s="273"/>
      <c r="W1553" s="273"/>
      <c r="X1553" s="273"/>
      <c r="Y1553" s="234"/>
      <c r="Z1553" s="234"/>
      <c r="AA1553" s="234"/>
      <c r="AB1553" s="234"/>
      <c r="AC1553" s="234"/>
      <c r="AD1553" s="234"/>
      <c r="AG1553">
        <f t="shared" si="209"/>
        <v>0</v>
      </c>
    </row>
    <row r="1554" spans="1:33" ht="15">
      <c r="A1554" s="65"/>
      <c r="B1554" s="14"/>
      <c r="C1554" s="17" t="s">
        <v>70</v>
      </c>
      <c r="D1554" s="272" t="str">
        <f t="shared" si="208"/>
        <v/>
      </c>
      <c r="E1554" s="273"/>
      <c r="F1554" s="273"/>
      <c r="G1554" s="273"/>
      <c r="H1554" s="273"/>
      <c r="I1554" s="273"/>
      <c r="J1554" s="273"/>
      <c r="K1554" s="273"/>
      <c r="L1554" s="273"/>
      <c r="M1554" s="273"/>
      <c r="N1554" s="273"/>
      <c r="O1554" s="273"/>
      <c r="P1554" s="273"/>
      <c r="Q1554" s="273"/>
      <c r="R1554" s="273"/>
      <c r="S1554" s="273"/>
      <c r="T1554" s="273"/>
      <c r="U1554" s="273"/>
      <c r="V1554" s="273"/>
      <c r="W1554" s="273"/>
      <c r="X1554" s="273"/>
      <c r="Y1554" s="234"/>
      <c r="Z1554" s="234"/>
      <c r="AA1554" s="234"/>
      <c r="AB1554" s="234"/>
      <c r="AC1554" s="234"/>
      <c r="AD1554" s="234"/>
      <c r="AG1554">
        <f t="shared" si="209"/>
        <v>0</v>
      </c>
    </row>
    <row r="1555" spans="1:33" ht="15">
      <c r="A1555" s="65"/>
      <c r="B1555" s="14"/>
      <c r="C1555" s="17" t="s">
        <v>71</v>
      </c>
      <c r="D1555" s="272" t="str">
        <f t="shared" si="208"/>
        <v/>
      </c>
      <c r="E1555" s="273"/>
      <c r="F1555" s="273"/>
      <c r="G1555" s="273"/>
      <c r="H1555" s="273"/>
      <c r="I1555" s="273"/>
      <c r="J1555" s="273"/>
      <c r="K1555" s="273"/>
      <c r="L1555" s="273"/>
      <c r="M1555" s="273"/>
      <c r="N1555" s="273"/>
      <c r="O1555" s="273"/>
      <c r="P1555" s="273"/>
      <c r="Q1555" s="273"/>
      <c r="R1555" s="273"/>
      <c r="S1555" s="273"/>
      <c r="T1555" s="273"/>
      <c r="U1555" s="273"/>
      <c r="V1555" s="273"/>
      <c r="W1555" s="273"/>
      <c r="X1555" s="273"/>
      <c r="Y1555" s="234"/>
      <c r="Z1555" s="234"/>
      <c r="AA1555" s="234"/>
      <c r="AB1555" s="234"/>
      <c r="AC1555" s="234"/>
      <c r="AD1555" s="234"/>
      <c r="AG1555">
        <f t="shared" si="209"/>
        <v>0</v>
      </c>
    </row>
    <row r="1556" spans="1:33" ht="15">
      <c r="A1556" s="65"/>
      <c r="B1556" s="14"/>
      <c r="C1556" s="17" t="s">
        <v>72</v>
      </c>
      <c r="D1556" s="272" t="str">
        <f t="shared" si="208"/>
        <v/>
      </c>
      <c r="E1556" s="273"/>
      <c r="F1556" s="273"/>
      <c r="G1556" s="273"/>
      <c r="H1556" s="273"/>
      <c r="I1556" s="273"/>
      <c r="J1556" s="273"/>
      <c r="K1556" s="273"/>
      <c r="L1556" s="273"/>
      <c r="M1556" s="273"/>
      <c r="N1556" s="273"/>
      <c r="O1556" s="273"/>
      <c r="P1556" s="273"/>
      <c r="Q1556" s="273"/>
      <c r="R1556" s="273"/>
      <c r="S1556" s="273"/>
      <c r="T1556" s="273"/>
      <c r="U1556" s="273"/>
      <c r="V1556" s="273"/>
      <c r="W1556" s="273"/>
      <c r="X1556" s="273"/>
      <c r="Y1556" s="234"/>
      <c r="Z1556" s="234"/>
      <c r="AA1556" s="234"/>
      <c r="AB1556" s="234"/>
      <c r="AC1556" s="234"/>
      <c r="AD1556" s="234"/>
      <c r="AG1556">
        <f t="shared" si="209"/>
        <v>0</v>
      </c>
    </row>
    <row r="1557" spans="1:33" ht="15">
      <c r="A1557" s="65"/>
      <c r="B1557" s="14"/>
      <c r="C1557" s="17" t="s">
        <v>73</v>
      </c>
      <c r="D1557" s="272" t="str">
        <f t="shared" si="208"/>
        <v/>
      </c>
      <c r="E1557" s="273"/>
      <c r="F1557" s="273"/>
      <c r="G1557" s="273"/>
      <c r="H1557" s="273"/>
      <c r="I1557" s="273"/>
      <c r="J1557" s="273"/>
      <c r="K1557" s="273"/>
      <c r="L1557" s="273"/>
      <c r="M1557" s="273"/>
      <c r="N1557" s="273"/>
      <c r="O1557" s="273"/>
      <c r="P1557" s="273"/>
      <c r="Q1557" s="273"/>
      <c r="R1557" s="273"/>
      <c r="S1557" s="273"/>
      <c r="T1557" s="273"/>
      <c r="U1557" s="273"/>
      <c r="V1557" s="273"/>
      <c r="W1557" s="273"/>
      <c r="X1557" s="273"/>
      <c r="Y1557" s="234"/>
      <c r="Z1557" s="234"/>
      <c r="AA1557" s="234"/>
      <c r="AB1557" s="234"/>
      <c r="AC1557" s="234"/>
      <c r="AD1557" s="234"/>
      <c r="AG1557">
        <f t="shared" si="209"/>
        <v>0</v>
      </c>
    </row>
    <row r="1558" spans="1:33" ht="15">
      <c r="A1558" s="65"/>
      <c r="B1558" s="14"/>
      <c r="C1558" s="17" t="s">
        <v>74</v>
      </c>
      <c r="D1558" s="272" t="str">
        <f t="shared" si="208"/>
        <v/>
      </c>
      <c r="E1558" s="273"/>
      <c r="F1558" s="273"/>
      <c r="G1558" s="273"/>
      <c r="H1558" s="273"/>
      <c r="I1558" s="273"/>
      <c r="J1558" s="273"/>
      <c r="K1558" s="273"/>
      <c r="L1558" s="273"/>
      <c r="M1558" s="273"/>
      <c r="N1558" s="273"/>
      <c r="O1558" s="273"/>
      <c r="P1558" s="273"/>
      <c r="Q1558" s="273"/>
      <c r="R1558" s="273"/>
      <c r="S1558" s="273"/>
      <c r="T1558" s="273"/>
      <c r="U1558" s="273"/>
      <c r="V1558" s="273"/>
      <c r="W1558" s="273"/>
      <c r="X1558" s="273"/>
      <c r="Y1558" s="234"/>
      <c r="Z1558" s="234"/>
      <c r="AA1558" s="234"/>
      <c r="AB1558" s="234"/>
      <c r="AC1558" s="234"/>
      <c r="AD1558" s="234"/>
      <c r="AG1558">
        <f t="shared" si="209"/>
        <v>0</v>
      </c>
    </row>
    <row r="1559" spans="1:33" ht="15">
      <c r="A1559" s="65"/>
      <c r="B1559" s="14"/>
      <c r="C1559" s="17" t="s">
        <v>75</v>
      </c>
      <c r="D1559" s="272" t="str">
        <f t="shared" si="208"/>
        <v/>
      </c>
      <c r="E1559" s="273"/>
      <c r="F1559" s="273"/>
      <c r="G1559" s="273"/>
      <c r="H1559" s="273"/>
      <c r="I1559" s="273"/>
      <c r="J1559" s="273"/>
      <c r="K1559" s="273"/>
      <c r="L1559" s="273"/>
      <c r="M1559" s="273"/>
      <c r="N1559" s="273"/>
      <c r="O1559" s="273"/>
      <c r="P1559" s="273"/>
      <c r="Q1559" s="273"/>
      <c r="R1559" s="273"/>
      <c r="S1559" s="273"/>
      <c r="T1559" s="273"/>
      <c r="U1559" s="273"/>
      <c r="V1559" s="273"/>
      <c r="W1559" s="273"/>
      <c r="X1559" s="273"/>
      <c r="Y1559" s="234"/>
      <c r="Z1559" s="234"/>
      <c r="AA1559" s="234"/>
      <c r="AB1559" s="234"/>
      <c r="AC1559" s="234"/>
      <c r="AD1559" s="234"/>
      <c r="AG1559">
        <f t="shared" si="209"/>
        <v>0</v>
      </c>
    </row>
    <row r="1560" spans="1:33" ht="15">
      <c r="A1560" s="65"/>
      <c r="B1560" s="14"/>
      <c r="C1560" s="17" t="s">
        <v>76</v>
      </c>
      <c r="D1560" s="272" t="str">
        <f t="shared" si="208"/>
        <v/>
      </c>
      <c r="E1560" s="273"/>
      <c r="F1560" s="273"/>
      <c r="G1560" s="273"/>
      <c r="H1560" s="273"/>
      <c r="I1560" s="273"/>
      <c r="J1560" s="273"/>
      <c r="K1560" s="273"/>
      <c r="L1560" s="273"/>
      <c r="M1560" s="273"/>
      <c r="N1560" s="273"/>
      <c r="O1560" s="273"/>
      <c r="P1560" s="273"/>
      <c r="Q1560" s="273"/>
      <c r="R1560" s="273"/>
      <c r="S1560" s="273"/>
      <c r="T1560" s="273"/>
      <c r="U1560" s="273"/>
      <c r="V1560" s="273"/>
      <c r="W1560" s="273"/>
      <c r="X1560" s="273"/>
      <c r="Y1560" s="234"/>
      <c r="Z1560" s="234"/>
      <c r="AA1560" s="234"/>
      <c r="AB1560" s="234"/>
      <c r="AC1560" s="234"/>
      <c r="AD1560" s="234"/>
      <c r="AG1560">
        <f t="shared" si="209"/>
        <v>0</v>
      </c>
    </row>
    <row r="1561" spans="1:33" ht="15">
      <c r="A1561" s="65"/>
      <c r="B1561" s="14"/>
      <c r="C1561" s="17" t="s">
        <v>77</v>
      </c>
      <c r="D1561" s="272" t="str">
        <f t="shared" si="208"/>
        <v/>
      </c>
      <c r="E1561" s="273"/>
      <c r="F1561" s="273"/>
      <c r="G1561" s="273"/>
      <c r="H1561" s="273"/>
      <c r="I1561" s="273"/>
      <c r="J1561" s="273"/>
      <c r="K1561" s="273"/>
      <c r="L1561" s="273"/>
      <c r="M1561" s="273"/>
      <c r="N1561" s="273"/>
      <c r="O1561" s="273"/>
      <c r="P1561" s="273"/>
      <c r="Q1561" s="273"/>
      <c r="R1561" s="273"/>
      <c r="S1561" s="273"/>
      <c r="T1561" s="273"/>
      <c r="U1561" s="273"/>
      <c r="V1561" s="273"/>
      <c r="W1561" s="273"/>
      <c r="X1561" s="273"/>
      <c r="Y1561" s="234"/>
      <c r="Z1561" s="234"/>
      <c r="AA1561" s="234"/>
      <c r="AB1561" s="234"/>
      <c r="AC1561" s="234"/>
      <c r="AD1561" s="234"/>
      <c r="AG1561">
        <f t="shared" si="209"/>
        <v>0</v>
      </c>
    </row>
    <row r="1562" spans="1:33" ht="15">
      <c r="A1562" s="65"/>
      <c r="B1562" s="14"/>
      <c r="C1562" s="17" t="s">
        <v>78</v>
      </c>
      <c r="D1562" s="272" t="str">
        <f t="shared" si="208"/>
        <v/>
      </c>
      <c r="E1562" s="273"/>
      <c r="F1562" s="273"/>
      <c r="G1562" s="273"/>
      <c r="H1562" s="273"/>
      <c r="I1562" s="273"/>
      <c r="J1562" s="273"/>
      <c r="K1562" s="273"/>
      <c r="L1562" s="273"/>
      <c r="M1562" s="273"/>
      <c r="N1562" s="273"/>
      <c r="O1562" s="273"/>
      <c r="P1562" s="273"/>
      <c r="Q1562" s="273"/>
      <c r="R1562" s="273"/>
      <c r="S1562" s="273"/>
      <c r="T1562" s="273"/>
      <c r="U1562" s="273"/>
      <c r="V1562" s="273"/>
      <c r="W1562" s="273"/>
      <c r="X1562" s="273"/>
      <c r="Y1562" s="234"/>
      <c r="Z1562" s="234"/>
      <c r="AA1562" s="234"/>
      <c r="AB1562" s="234"/>
      <c r="AC1562" s="234"/>
      <c r="AD1562" s="234"/>
      <c r="AG1562">
        <f t="shared" si="209"/>
        <v>0</v>
      </c>
    </row>
    <row r="1563" spans="1:33" ht="15">
      <c r="A1563" s="65"/>
      <c r="B1563" s="14"/>
      <c r="C1563" s="17" t="s">
        <v>79</v>
      </c>
      <c r="D1563" s="272" t="str">
        <f t="shared" si="208"/>
        <v/>
      </c>
      <c r="E1563" s="273"/>
      <c r="F1563" s="273"/>
      <c r="G1563" s="273"/>
      <c r="H1563" s="273"/>
      <c r="I1563" s="273"/>
      <c r="J1563" s="273"/>
      <c r="K1563" s="273"/>
      <c r="L1563" s="273"/>
      <c r="M1563" s="273"/>
      <c r="N1563" s="273"/>
      <c r="O1563" s="273"/>
      <c r="P1563" s="273"/>
      <c r="Q1563" s="273"/>
      <c r="R1563" s="273"/>
      <c r="S1563" s="273"/>
      <c r="T1563" s="273"/>
      <c r="U1563" s="273"/>
      <c r="V1563" s="273"/>
      <c r="W1563" s="273"/>
      <c r="X1563" s="273"/>
      <c r="Y1563" s="234"/>
      <c r="Z1563" s="234"/>
      <c r="AA1563" s="234"/>
      <c r="AB1563" s="234"/>
      <c r="AC1563" s="234"/>
      <c r="AD1563" s="234"/>
      <c r="AG1563">
        <f t="shared" si="209"/>
        <v>0</v>
      </c>
    </row>
    <row r="1564" spans="1:33" ht="15">
      <c r="A1564" s="65"/>
      <c r="B1564" s="14"/>
      <c r="C1564" s="17" t="s">
        <v>80</v>
      </c>
      <c r="D1564" s="272" t="str">
        <f t="shared" si="208"/>
        <v/>
      </c>
      <c r="E1564" s="273"/>
      <c r="F1564" s="273"/>
      <c r="G1564" s="273"/>
      <c r="H1564" s="273"/>
      <c r="I1564" s="273"/>
      <c r="J1564" s="273"/>
      <c r="K1564" s="273"/>
      <c r="L1564" s="273"/>
      <c r="M1564" s="273"/>
      <c r="N1564" s="273"/>
      <c r="O1564" s="273"/>
      <c r="P1564" s="273"/>
      <c r="Q1564" s="273"/>
      <c r="R1564" s="273"/>
      <c r="S1564" s="273"/>
      <c r="T1564" s="273"/>
      <c r="U1564" s="273"/>
      <c r="V1564" s="273"/>
      <c r="W1564" s="273"/>
      <c r="X1564" s="273"/>
      <c r="Y1564" s="234"/>
      <c r="Z1564" s="234"/>
      <c r="AA1564" s="234"/>
      <c r="AB1564" s="234"/>
      <c r="AC1564" s="234"/>
      <c r="AD1564" s="234"/>
      <c r="AG1564">
        <f t="shared" si="209"/>
        <v>0</v>
      </c>
    </row>
    <row r="1565" spans="1:33" ht="15">
      <c r="A1565" s="65"/>
      <c r="B1565" s="14"/>
      <c r="C1565" s="17" t="s">
        <v>81</v>
      </c>
      <c r="D1565" s="272" t="str">
        <f t="shared" si="208"/>
        <v/>
      </c>
      <c r="E1565" s="273"/>
      <c r="F1565" s="273"/>
      <c r="G1565" s="273"/>
      <c r="H1565" s="273"/>
      <c r="I1565" s="273"/>
      <c r="J1565" s="273"/>
      <c r="K1565" s="273"/>
      <c r="L1565" s="273"/>
      <c r="M1565" s="273"/>
      <c r="N1565" s="273"/>
      <c r="O1565" s="273"/>
      <c r="P1565" s="273"/>
      <c r="Q1565" s="273"/>
      <c r="R1565" s="273"/>
      <c r="S1565" s="273"/>
      <c r="T1565" s="273"/>
      <c r="U1565" s="273"/>
      <c r="V1565" s="273"/>
      <c r="W1565" s="273"/>
      <c r="X1565" s="273"/>
      <c r="Y1565" s="234"/>
      <c r="Z1565" s="234"/>
      <c r="AA1565" s="234"/>
      <c r="AB1565" s="234"/>
      <c r="AC1565" s="234"/>
      <c r="AD1565" s="234"/>
      <c r="AG1565">
        <f t="shared" si="209"/>
        <v>0</v>
      </c>
    </row>
    <row r="1566" spans="1:33" ht="15">
      <c r="A1566" s="65"/>
      <c r="B1566" s="14"/>
      <c r="C1566" s="17" t="s">
        <v>82</v>
      </c>
      <c r="D1566" s="272" t="str">
        <f t="shared" si="208"/>
        <v/>
      </c>
      <c r="E1566" s="273"/>
      <c r="F1566" s="273"/>
      <c r="G1566" s="273"/>
      <c r="H1566" s="273"/>
      <c r="I1566" s="273"/>
      <c r="J1566" s="273"/>
      <c r="K1566" s="273"/>
      <c r="L1566" s="273"/>
      <c r="M1566" s="273"/>
      <c r="N1566" s="273"/>
      <c r="O1566" s="273"/>
      <c r="P1566" s="273"/>
      <c r="Q1566" s="273"/>
      <c r="R1566" s="273"/>
      <c r="S1566" s="273"/>
      <c r="T1566" s="273"/>
      <c r="U1566" s="273"/>
      <c r="V1566" s="273"/>
      <c r="W1566" s="273"/>
      <c r="X1566" s="273"/>
      <c r="Y1566" s="234"/>
      <c r="Z1566" s="234"/>
      <c r="AA1566" s="234"/>
      <c r="AB1566" s="234"/>
      <c r="AC1566" s="234"/>
      <c r="AD1566" s="234"/>
      <c r="AG1566">
        <f t="shared" si="209"/>
        <v>0</v>
      </c>
    </row>
    <row r="1567" spans="1:33" ht="15">
      <c r="A1567" s="65"/>
      <c r="B1567" s="14"/>
      <c r="C1567" s="17" t="s">
        <v>83</v>
      </c>
      <c r="D1567" s="272" t="str">
        <f t="shared" ref="D1567:D1598" si="210">IF($D64="","",$D64)</f>
        <v/>
      </c>
      <c r="E1567" s="273"/>
      <c r="F1567" s="273"/>
      <c r="G1567" s="273"/>
      <c r="H1567" s="273"/>
      <c r="I1567" s="273"/>
      <c r="J1567" s="273"/>
      <c r="K1567" s="273"/>
      <c r="L1567" s="273"/>
      <c r="M1567" s="273"/>
      <c r="N1567" s="273"/>
      <c r="O1567" s="273"/>
      <c r="P1567" s="273"/>
      <c r="Q1567" s="273"/>
      <c r="R1567" s="273"/>
      <c r="S1567" s="273"/>
      <c r="T1567" s="273"/>
      <c r="U1567" s="273"/>
      <c r="V1567" s="273"/>
      <c r="W1567" s="273"/>
      <c r="X1567" s="273"/>
      <c r="Y1567" s="234"/>
      <c r="Z1567" s="234"/>
      <c r="AA1567" s="234"/>
      <c r="AB1567" s="234"/>
      <c r="AC1567" s="234"/>
      <c r="AD1567" s="234"/>
      <c r="AG1567">
        <f t="shared" si="209"/>
        <v>0</v>
      </c>
    </row>
    <row r="1568" spans="1:33" ht="15">
      <c r="A1568" s="65"/>
      <c r="B1568" s="14"/>
      <c r="C1568" s="17" t="s">
        <v>84</v>
      </c>
      <c r="D1568" s="272" t="str">
        <f t="shared" si="210"/>
        <v/>
      </c>
      <c r="E1568" s="273"/>
      <c r="F1568" s="273"/>
      <c r="G1568" s="273"/>
      <c r="H1568" s="273"/>
      <c r="I1568" s="273"/>
      <c r="J1568" s="273"/>
      <c r="K1568" s="273"/>
      <c r="L1568" s="273"/>
      <c r="M1568" s="273"/>
      <c r="N1568" s="273"/>
      <c r="O1568" s="273"/>
      <c r="P1568" s="273"/>
      <c r="Q1568" s="273"/>
      <c r="R1568" s="273"/>
      <c r="S1568" s="273"/>
      <c r="T1568" s="273"/>
      <c r="U1568" s="273"/>
      <c r="V1568" s="273"/>
      <c r="W1568" s="273"/>
      <c r="X1568" s="273"/>
      <c r="Y1568" s="234"/>
      <c r="Z1568" s="234"/>
      <c r="AA1568" s="234"/>
      <c r="AB1568" s="234"/>
      <c r="AC1568" s="234"/>
      <c r="AD1568" s="234"/>
      <c r="AG1568">
        <f t="shared" si="209"/>
        <v>0</v>
      </c>
    </row>
    <row r="1569" spans="1:33" ht="15">
      <c r="A1569" s="65"/>
      <c r="B1569" s="14"/>
      <c r="C1569" s="17" t="s">
        <v>85</v>
      </c>
      <c r="D1569" s="272" t="str">
        <f t="shared" si="210"/>
        <v/>
      </c>
      <c r="E1569" s="273"/>
      <c r="F1569" s="273"/>
      <c r="G1569" s="273"/>
      <c r="H1569" s="273"/>
      <c r="I1569" s="273"/>
      <c r="J1569" s="273"/>
      <c r="K1569" s="273"/>
      <c r="L1569" s="273"/>
      <c r="M1569" s="273"/>
      <c r="N1569" s="273"/>
      <c r="O1569" s="273"/>
      <c r="P1569" s="273"/>
      <c r="Q1569" s="273"/>
      <c r="R1569" s="273"/>
      <c r="S1569" s="273"/>
      <c r="T1569" s="273"/>
      <c r="U1569" s="273"/>
      <c r="V1569" s="273"/>
      <c r="W1569" s="273"/>
      <c r="X1569" s="273"/>
      <c r="Y1569" s="234"/>
      <c r="Z1569" s="234"/>
      <c r="AA1569" s="234"/>
      <c r="AB1569" s="234"/>
      <c r="AC1569" s="234"/>
      <c r="AD1569" s="234"/>
      <c r="AG1569">
        <f t="shared" si="209"/>
        <v>0</v>
      </c>
    </row>
    <row r="1570" spans="1:33" ht="15">
      <c r="A1570" s="65"/>
      <c r="B1570" s="14"/>
      <c r="C1570" s="17" t="s">
        <v>86</v>
      </c>
      <c r="D1570" s="272" t="str">
        <f t="shared" si="210"/>
        <v/>
      </c>
      <c r="E1570" s="273"/>
      <c r="F1570" s="273"/>
      <c r="G1570" s="273"/>
      <c r="H1570" s="273"/>
      <c r="I1570" s="273"/>
      <c r="J1570" s="273"/>
      <c r="K1570" s="273"/>
      <c r="L1570" s="273"/>
      <c r="M1570" s="273"/>
      <c r="N1570" s="273"/>
      <c r="O1570" s="273"/>
      <c r="P1570" s="273"/>
      <c r="Q1570" s="273"/>
      <c r="R1570" s="273"/>
      <c r="S1570" s="273"/>
      <c r="T1570" s="273"/>
      <c r="U1570" s="273"/>
      <c r="V1570" s="273"/>
      <c r="W1570" s="273"/>
      <c r="X1570" s="273"/>
      <c r="Y1570" s="234"/>
      <c r="Z1570" s="234"/>
      <c r="AA1570" s="234"/>
      <c r="AB1570" s="234"/>
      <c r="AC1570" s="234"/>
      <c r="AD1570" s="234"/>
      <c r="AG1570">
        <f t="shared" si="209"/>
        <v>0</v>
      </c>
    </row>
    <row r="1571" spans="1:33" ht="15">
      <c r="A1571" s="65"/>
      <c r="B1571" s="14"/>
      <c r="C1571" s="17" t="s">
        <v>87</v>
      </c>
      <c r="D1571" s="272" t="str">
        <f t="shared" si="210"/>
        <v/>
      </c>
      <c r="E1571" s="273"/>
      <c r="F1571" s="273"/>
      <c r="G1571" s="273"/>
      <c r="H1571" s="273"/>
      <c r="I1571" s="273"/>
      <c r="J1571" s="273"/>
      <c r="K1571" s="273"/>
      <c r="L1571" s="273"/>
      <c r="M1571" s="273"/>
      <c r="N1571" s="273"/>
      <c r="O1571" s="273"/>
      <c r="P1571" s="273"/>
      <c r="Q1571" s="273"/>
      <c r="R1571" s="273"/>
      <c r="S1571" s="273"/>
      <c r="T1571" s="273"/>
      <c r="U1571" s="273"/>
      <c r="V1571" s="273"/>
      <c r="W1571" s="273"/>
      <c r="X1571" s="273"/>
      <c r="Y1571" s="234"/>
      <c r="Z1571" s="234"/>
      <c r="AA1571" s="234"/>
      <c r="AB1571" s="234"/>
      <c r="AC1571" s="234"/>
      <c r="AD1571" s="234"/>
      <c r="AG1571">
        <f t="shared" si="209"/>
        <v>0</v>
      </c>
    </row>
    <row r="1572" spans="1:33" ht="15">
      <c r="A1572" s="65"/>
      <c r="B1572" s="14"/>
      <c r="C1572" s="17" t="s">
        <v>88</v>
      </c>
      <c r="D1572" s="272" t="str">
        <f t="shared" si="210"/>
        <v/>
      </c>
      <c r="E1572" s="273"/>
      <c r="F1572" s="273"/>
      <c r="G1572" s="273"/>
      <c r="H1572" s="273"/>
      <c r="I1572" s="273"/>
      <c r="J1572" s="273"/>
      <c r="K1572" s="273"/>
      <c r="L1572" s="273"/>
      <c r="M1572" s="273"/>
      <c r="N1572" s="273"/>
      <c r="O1572" s="273"/>
      <c r="P1572" s="273"/>
      <c r="Q1572" s="273"/>
      <c r="R1572" s="273"/>
      <c r="S1572" s="273"/>
      <c r="T1572" s="273"/>
      <c r="U1572" s="273"/>
      <c r="V1572" s="273"/>
      <c r="W1572" s="273"/>
      <c r="X1572" s="273"/>
      <c r="Y1572" s="234"/>
      <c r="Z1572" s="234"/>
      <c r="AA1572" s="234"/>
      <c r="AB1572" s="234"/>
      <c r="AC1572" s="234"/>
      <c r="AD1572" s="234"/>
      <c r="AG1572">
        <f t="shared" si="209"/>
        <v>0</v>
      </c>
    </row>
    <row r="1573" spans="1:33" ht="15">
      <c r="A1573" s="65"/>
      <c r="B1573" s="14"/>
      <c r="C1573" s="17" t="s">
        <v>89</v>
      </c>
      <c r="D1573" s="272" t="str">
        <f t="shared" si="210"/>
        <v/>
      </c>
      <c r="E1573" s="273"/>
      <c r="F1573" s="273"/>
      <c r="G1573" s="273"/>
      <c r="H1573" s="273"/>
      <c r="I1573" s="273"/>
      <c r="J1573" s="273"/>
      <c r="K1573" s="273"/>
      <c r="L1573" s="273"/>
      <c r="M1573" s="273"/>
      <c r="N1573" s="273"/>
      <c r="O1573" s="273"/>
      <c r="P1573" s="273"/>
      <c r="Q1573" s="273"/>
      <c r="R1573" s="273"/>
      <c r="S1573" s="273"/>
      <c r="T1573" s="273"/>
      <c r="U1573" s="273"/>
      <c r="V1573" s="273"/>
      <c r="W1573" s="273"/>
      <c r="X1573" s="273"/>
      <c r="Y1573" s="234"/>
      <c r="Z1573" s="234"/>
      <c r="AA1573" s="234"/>
      <c r="AB1573" s="234"/>
      <c r="AC1573" s="234"/>
      <c r="AD1573" s="234"/>
      <c r="AG1573">
        <f t="shared" si="209"/>
        <v>0</v>
      </c>
    </row>
    <row r="1574" spans="1:33" ht="15">
      <c r="A1574" s="65"/>
      <c r="B1574" s="14"/>
      <c r="C1574" s="17" t="s">
        <v>90</v>
      </c>
      <c r="D1574" s="272" t="str">
        <f t="shared" si="210"/>
        <v/>
      </c>
      <c r="E1574" s="273"/>
      <c r="F1574" s="273"/>
      <c r="G1574" s="273"/>
      <c r="H1574" s="273"/>
      <c r="I1574" s="273"/>
      <c r="J1574" s="273"/>
      <c r="K1574" s="273"/>
      <c r="L1574" s="273"/>
      <c r="M1574" s="273"/>
      <c r="N1574" s="273"/>
      <c r="O1574" s="273"/>
      <c r="P1574" s="273"/>
      <c r="Q1574" s="273"/>
      <c r="R1574" s="273"/>
      <c r="S1574" s="273"/>
      <c r="T1574" s="273"/>
      <c r="U1574" s="273"/>
      <c r="V1574" s="273"/>
      <c r="W1574" s="273"/>
      <c r="X1574" s="273"/>
      <c r="Y1574" s="234"/>
      <c r="Z1574" s="234"/>
      <c r="AA1574" s="234"/>
      <c r="AB1574" s="234"/>
      <c r="AC1574" s="234"/>
      <c r="AD1574" s="234"/>
      <c r="AG1574">
        <f t="shared" si="209"/>
        <v>0</v>
      </c>
    </row>
    <row r="1575" spans="1:33" ht="15">
      <c r="A1575" s="65"/>
      <c r="B1575" s="14"/>
      <c r="C1575" s="17" t="s">
        <v>91</v>
      </c>
      <c r="D1575" s="272" t="str">
        <f t="shared" si="210"/>
        <v/>
      </c>
      <c r="E1575" s="273"/>
      <c r="F1575" s="273"/>
      <c r="G1575" s="273"/>
      <c r="H1575" s="273"/>
      <c r="I1575" s="273"/>
      <c r="J1575" s="273"/>
      <c r="K1575" s="273"/>
      <c r="L1575" s="273"/>
      <c r="M1575" s="273"/>
      <c r="N1575" s="273"/>
      <c r="O1575" s="273"/>
      <c r="P1575" s="273"/>
      <c r="Q1575" s="273"/>
      <c r="R1575" s="273"/>
      <c r="S1575" s="273"/>
      <c r="T1575" s="273"/>
      <c r="U1575" s="273"/>
      <c r="V1575" s="273"/>
      <c r="W1575" s="273"/>
      <c r="X1575" s="273"/>
      <c r="Y1575" s="234"/>
      <c r="Z1575" s="234"/>
      <c r="AA1575" s="234"/>
      <c r="AB1575" s="234"/>
      <c r="AC1575" s="234"/>
      <c r="AD1575" s="234"/>
      <c r="AG1575">
        <f t="shared" si="209"/>
        <v>0</v>
      </c>
    </row>
    <row r="1576" spans="1:33" ht="15">
      <c r="A1576" s="65"/>
      <c r="B1576" s="14"/>
      <c r="C1576" s="17" t="s">
        <v>92</v>
      </c>
      <c r="D1576" s="272" t="str">
        <f t="shared" si="210"/>
        <v/>
      </c>
      <c r="E1576" s="273"/>
      <c r="F1576" s="273"/>
      <c r="G1576" s="273"/>
      <c r="H1576" s="273"/>
      <c r="I1576" s="273"/>
      <c r="J1576" s="273"/>
      <c r="K1576" s="273"/>
      <c r="L1576" s="273"/>
      <c r="M1576" s="273"/>
      <c r="N1576" s="273"/>
      <c r="O1576" s="273"/>
      <c r="P1576" s="273"/>
      <c r="Q1576" s="273"/>
      <c r="R1576" s="273"/>
      <c r="S1576" s="273"/>
      <c r="T1576" s="273"/>
      <c r="U1576" s="273"/>
      <c r="V1576" s="273"/>
      <c r="W1576" s="273"/>
      <c r="X1576" s="273"/>
      <c r="Y1576" s="234"/>
      <c r="Z1576" s="234"/>
      <c r="AA1576" s="234"/>
      <c r="AB1576" s="234"/>
      <c r="AC1576" s="234"/>
      <c r="AD1576" s="234"/>
      <c r="AG1576">
        <f t="shared" si="209"/>
        <v>0</v>
      </c>
    </row>
    <row r="1577" spans="1:33" ht="15">
      <c r="A1577" s="65"/>
      <c r="B1577" s="14"/>
      <c r="C1577" s="17" t="s">
        <v>93</v>
      </c>
      <c r="D1577" s="272" t="str">
        <f t="shared" si="210"/>
        <v/>
      </c>
      <c r="E1577" s="273"/>
      <c r="F1577" s="273"/>
      <c r="G1577" s="273"/>
      <c r="H1577" s="273"/>
      <c r="I1577" s="273"/>
      <c r="J1577" s="273"/>
      <c r="K1577" s="273"/>
      <c r="L1577" s="273"/>
      <c r="M1577" s="273"/>
      <c r="N1577" s="273"/>
      <c r="O1577" s="273"/>
      <c r="P1577" s="273"/>
      <c r="Q1577" s="273"/>
      <c r="R1577" s="273"/>
      <c r="S1577" s="273"/>
      <c r="T1577" s="273"/>
      <c r="U1577" s="273"/>
      <c r="V1577" s="273"/>
      <c r="W1577" s="273"/>
      <c r="X1577" s="273"/>
      <c r="Y1577" s="234"/>
      <c r="Z1577" s="234"/>
      <c r="AA1577" s="234"/>
      <c r="AB1577" s="234"/>
      <c r="AC1577" s="234"/>
      <c r="AD1577" s="234"/>
      <c r="AG1577">
        <f t="shared" si="209"/>
        <v>0</v>
      </c>
    </row>
    <row r="1578" spans="1:33" ht="15">
      <c r="A1578" s="65"/>
      <c r="B1578" s="14"/>
      <c r="C1578" s="17" t="s">
        <v>94</v>
      </c>
      <c r="D1578" s="272" t="str">
        <f t="shared" si="210"/>
        <v/>
      </c>
      <c r="E1578" s="273"/>
      <c r="F1578" s="273"/>
      <c r="G1578" s="273"/>
      <c r="H1578" s="273"/>
      <c r="I1578" s="273"/>
      <c r="J1578" s="273"/>
      <c r="K1578" s="273"/>
      <c r="L1578" s="273"/>
      <c r="M1578" s="273"/>
      <c r="N1578" s="273"/>
      <c r="O1578" s="273"/>
      <c r="P1578" s="273"/>
      <c r="Q1578" s="273"/>
      <c r="R1578" s="273"/>
      <c r="S1578" s="273"/>
      <c r="T1578" s="273"/>
      <c r="U1578" s="273"/>
      <c r="V1578" s="273"/>
      <c r="W1578" s="273"/>
      <c r="X1578" s="273"/>
      <c r="Y1578" s="234"/>
      <c r="Z1578" s="234"/>
      <c r="AA1578" s="234"/>
      <c r="AB1578" s="234"/>
      <c r="AC1578" s="234"/>
      <c r="AD1578" s="234"/>
      <c r="AG1578">
        <f t="shared" si="209"/>
        <v>0</v>
      </c>
    </row>
    <row r="1579" spans="1:33" ht="15">
      <c r="A1579" s="65"/>
      <c r="B1579" s="14"/>
      <c r="C1579" s="17" t="s">
        <v>95</v>
      </c>
      <c r="D1579" s="272" t="str">
        <f t="shared" si="210"/>
        <v/>
      </c>
      <c r="E1579" s="273"/>
      <c r="F1579" s="273"/>
      <c r="G1579" s="273"/>
      <c r="H1579" s="273"/>
      <c r="I1579" s="273"/>
      <c r="J1579" s="273"/>
      <c r="K1579" s="273"/>
      <c r="L1579" s="273"/>
      <c r="M1579" s="273"/>
      <c r="N1579" s="273"/>
      <c r="O1579" s="273"/>
      <c r="P1579" s="273"/>
      <c r="Q1579" s="273"/>
      <c r="R1579" s="273"/>
      <c r="S1579" s="273"/>
      <c r="T1579" s="273"/>
      <c r="U1579" s="273"/>
      <c r="V1579" s="273"/>
      <c r="W1579" s="273"/>
      <c r="X1579" s="273"/>
      <c r="Y1579" s="234"/>
      <c r="Z1579" s="234"/>
      <c r="AA1579" s="234"/>
      <c r="AB1579" s="234"/>
      <c r="AC1579" s="234"/>
      <c r="AD1579" s="234"/>
      <c r="AG1579">
        <f t="shared" si="209"/>
        <v>0</v>
      </c>
    </row>
    <row r="1580" spans="1:33" ht="15">
      <c r="A1580" s="65"/>
      <c r="B1580" s="14"/>
      <c r="C1580" s="17" t="s">
        <v>96</v>
      </c>
      <c r="D1580" s="272" t="str">
        <f t="shared" si="210"/>
        <v/>
      </c>
      <c r="E1580" s="273"/>
      <c r="F1580" s="273"/>
      <c r="G1580" s="273"/>
      <c r="H1580" s="273"/>
      <c r="I1580" s="273"/>
      <c r="J1580" s="273"/>
      <c r="K1580" s="273"/>
      <c r="L1580" s="273"/>
      <c r="M1580" s="273"/>
      <c r="N1580" s="273"/>
      <c r="O1580" s="273"/>
      <c r="P1580" s="273"/>
      <c r="Q1580" s="273"/>
      <c r="R1580" s="273"/>
      <c r="S1580" s="273"/>
      <c r="T1580" s="273"/>
      <c r="U1580" s="273"/>
      <c r="V1580" s="273"/>
      <c r="W1580" s="273"/>
      <c r="X1580" s="273"/>
      <c r="Y1580" s="234"/>
      <c r="Z1580" s="234"/>
      <c r="AA1580" s="234"/>
      <c r="AB1580" s="234"/>
      <c r="AC1580" s="234"/>
      <c r="AD1580" s="234"/>
      <c r="AG1580">
        <f t="shared" si="209"/>
        <v>0</v>
      </c>
    </row>
    <row r="1581" spans="1:33" ht="15">
      <c r="A1581" s="65"/>
      <c r="B1581" s="14"/>
      <c r="C1581" s="17" t="s">
        <v>97</v>
      </c>
      <c r="D1581" s="272" t="str">
        <f t="shared" si="210"/>
        <v/>
      </c>
      <c r="E1581" s="273"/>
      <c r="F1581" s="273"/>
      <c r="G1581" s="273"/>
      <c r="H1581" s="273"/>
      <c r="I1581" s="273"/>
      <c r="J1581" s="273"/>
      <c r="K1581" s="273"/>
      <c r="L1581" s="273"/>
      <c r="M1581" s="273"/>
      <c r="N1581" s="273"/>
      <c r="O1581" s="273"/>
      <c r="P1581" s="273"/>
      <c r="Q1581" s="273"/>
      <c r="R1581" s="273"/>
      <c r="S1581" s="273"/>
      <c r="T1581" s="273"/>
      <c r="U1581" s="273"/>
      <c r="V1581" s="273"/>
      <c r="W1581" s="273"/>
      <c r="X1581" s="273"/>
      <c r="Y1581" s="234"/>
      <c r="Z1581" s="234"/>
      <c r="AA1581" s="234"/>
      <c r="AB1581" s="234"/>
      <c r="AC1581" s="234"/>
      <c r="AD1581" s="234"/>
      <c r="AG1581">
        <f t="shared" si="209"/>
        <v>0</v>
      </c>
    </row>
    <row r="1582" spans="1:33" ht="15">
      <c r="A1582" s="65"/>
      <c r="B1582" s="14"/>
      <c r="C1582" s="17" t="s">
        <v>98</v>
      </c>
      <c r="D1582" s="272" t="str">
        <f t="shared" si="210"/>
        <v/>
      </c>
      <c r="E1582" s="273"/>
      <c r="F1582" s="273"/>
      <c r="G1582" s="273"/>
      <c r="H1582" s="273"/>
      <c r="I1582" s="273"/>
      <c r="J1582" s="273"/>
      <c r="K1582" s="273"/>
      <c r="L1582" s="273"/>
      <c r="M1582" s="273"/>
      <c r="N1582" s="273"/>
      <c r="O1582" s="273"/>
      <c r="P1582" s="273"/>
      <c r="Q1582" s="273"/>
      <c r="R1582" s="273"/>
      <c r="S1582" s="273"/>
      <c r="T1582" s="273"/>
      <c r="U1582" s="273"/>
      <c r="V1582" s="273"/>
      <c r="W1582" s="273"/>
      <c r="X1582" s="273"/>
      <c r="Y1582" s="234"/>
      <c r="Z1582" s="234"/>
      <c r="AA1582" s="234"/>
      <c r="AB1582" s="234"/>
      <c r="AC1582" s="234"/>
      <c r="AD1582" s="234"/>
      <c r="AG1582">
        <f t="shared" si="209"/>
        <v>0</v>
      </c>
    </row>
    <row r="1583" spans="1:33" ht="15">
      <c r="A1583" s="65"/>
      <c r="B1583" s="14"/>
      <c r="C1583" s="17" t="s">
        <v>99</v>
      </c>
      <c r="D1583" s="272" t="str">
        <f t="shared" si="210"/>
        <v/>
      </c>
      <c r="E1583" s="273"/>
      <c r="F1583" s="273"/>
      <c r="G1583" s="273"/>
      <c r="H1583" s="273"/>
      <c r="I1583" s="273"/>
      <c r="J1583" s="273"/>
      <c r="K1583" s="273"/>
      <c r="L1583" s="273"/>
      <c r="M1583" s="273"/>
      <c r="N1583" s="273"/>
      <c r="O1583" s="273"/>
      <c r="P1583" s="273"/>
      <c r="Q1583" s="273"/>
      <c r="R1583" s="273"/>
      <c r="S1583" s="273"/>
      <c r="T1583" s="273"/>
      <c r="U1583" s="273"/>
      <c r="V1583" s="273"/>
      <c r="W1583" s="273"/>
      <c r="X1583" s="273"/>
      <c r="Y1583" s="234"/>
      <c r="Z1583" s="234"/>
      <c r="AA1583" s="234"/>
      <c r="AB1583" s="234"/>
      <c r="AC1583" s="234"/>
      <c r="AD1583" s="234"/>
      <c r="AG1583">
        <f t="shared" si="209"/>
        <v>0</v>
      </c>
    </row>
    <row r="1584" spans="1:33" ht="15">
      <c r="A1584" s="65"/>
      <c r="B1584" s="14"/>
      <c r="C1584" s="17" t="s">
        <v>100</v>
      </c>
      <c r="D1584" s="272" t="str">
        <f t="shared" si="210"/>
        <v/>
      </c>
      <c r="E1584" s="273"/>
      <c r="F1584" s="273"/>
      <c r="G1584" s="273"/>
      <c r="H1584" s="273"/>
      <c r="I1584" s="273"/>
      <c r="J1584" s="273"/>
      <c r="K1584" s="273"/>
      <c r="L1584" s="273"/>
      <c r="M1584" s="273"/>
      <c r="N1584" s="273"/>
      <c r="O1584" s="273"/>
      <c r="P1584" s="273"/>
      <c r="Q1584" s="273"/>
      <c r="R1584" s="273"/>
      <c r="S1584" s="273"/>
      <c r="T1584" s="273"/>
      <c r="U1584" s="273"/>
      <c r="V1584" s="273"/>
      <c r="W1584" s="273"/>
      <c r="X1584" s="273"/>
      <c r="Y1584" s="234"/>
      <c r="Z1584" s="234"/>
      <c r="AA1584" s="234"/>
      <c r="AB1584" s="234"/>
      <c r="AC1584" s="234"/>
      <c r="AD1584" s="234"/>
      <c r="AG1584">
        <f t="shared" si="209"/>
        <v>0</v>
      </c>
    </row>
    <row r="1585" spans="1:33" ht="15">
      <c r="A1585" s="65"/>
      <c r="B1585" s="14"/>
      <c r="C1585" s="17" t="s">
        <v>101</v>
      </c>
      <c r="D1585" s="272" t="str">
        <f t="shared" si="210"/>
        <v/>
      </c>
      <c r="E1585" s="273"/>
      <c r="F1585" s="273"/>
      <c r="G1585" s="273"/>
      <c r="H1585" s="273"/>
      <c r="I1585" s="273"/>
      <c r="J1585" s="273"/>
      <c r="K1585" s="273"/>
      <c r="L1585" s="273"/>
      <c r="M1585" s="273"/>
      <c r="N1585" s="273"/>
      <c r="O1585" s="273"/>
      <c r="P1585" s="273"/>
      <c r="Q1585" s="273"/>
      <c r="R1585" s="273"/>
      <c r="S1585" s="273"/>
      <c r="T1585" s="273"/>
      <c r="U1585" s="273"/>
      <c r="V1585" s="273"/>
      <c r="W1585" s="273"/>
      <c r="X1585" s="273"/>
      <c r="Y1585" s="234"/>
      <c r="Z1585" s="234"/>
      <c r="AA1585" s="234"/>
      <c r="AB1585" s="234"/>
      <c r="AC1585" s="234"/>
      <c r="AD1585" s="234"/>
      <c r="AG1585">
        <f t="shared" si="209"/>
        <v>0</v>
      </c>
    </row>
    <row r="1586" spans="1:33" ht="15">
      <c r="A1586" s="65"/>
      <c r="B1586" s="14"/>
      <c r="C1586" s="17" t="s">
        <v>102</v>
      </c>
      <c r="D1586" s="272" t="str">
        <f t="shared" si="210"/>
        <v/>
      </c>
      <c r="E1586" s="273"/>
      <c r="F1586" s="273"/>
      <c r="G1586" s="273"/>
      <c r="H1586" s="273"/>
      <c r="I1586" s="273"/>
      <c r="J1586" s="273"/>
      <c r="K1586" s="273"/>
      <c r="L1586" s="273"/>
      <c r="M1586" s="273"/>
      <c r="N1586" s="273"/>
      <c r="O1586" s="273"/>
      <c r="P1586" s="273"/>
      <c r="Q1586" s="273"/>
      <c r="R1586" s="273"/>
      <c r="S1586" s="273"/>
      <c r="T1586" s="273"/>
      <c r="U1586" s="273"/>
      <c r="V1586" s="273"/>
      <c r="W1586" s="273"/>
      <c r="X1586" s="273"/>
      <c r="Y1586" s="234"/>
      <c r="Z1586" s="234"/>
      <c r="AA1586" s="234"/>
      <c r="AB1586" s="234"/>
      <c r="AC1586" s="234"/>
      <c r="AD1586" s="234"/>
      <c r="AG1586">
        <f t="shared" si="209"/>
        <v>0</v>
      </c>
    </row>
    <row r="1587" spans="1:33" ht="15">
      <c r="A1587" s="65"/>
      <c r="B1587" s="14"/>
      <c r="C1587" s="17" t="s">
        <v>103</v>
      </c>
      <c r="D1587" s="272" t="str">
        <f t="shared" si="210"/>
        <v/>
      </c>
      <c r="E1587" s="273"/>
      <c r="F1587" s="273"/>
      <c r="G1587" s="273"/>
      <c r="H1587" s="273"/>
      <c r="I1587" s="273"/>
      <c r="J1587" s="273"/>
      <c r="K1587" s="273"/>
      <c r="L1587" s="273"/>
      <c r="M1587" s="273"/>
      <c r="N1587" s="273"/>
      <c r="O1587" s="273"/>
      <c r="P1587" s="273"/>
      <c r="Q1587" s="273"/>
      <c r="R1587" s="273"/>
      <c r="S1587" s="273"/>
      <c r="T1587" s="273"/>
      <c r="U1587" s="273"/>
      <c r="V1587" s="273"/>
      <c r="W1587" s="273"/>
      <c r="X1587" s="273"/>
      <c r="Y1587" s="234"/>
      <c r="Z1587" s="234"/>
      <c r="AA1587" s="234"/>
      <c r="AB1587" s="234"/>
      <c r="AC1587" s="234"/>
      <c r="AD1587" s="234"/>
      <c r="AG1587">
        <f t="shared" si="209"/>
        <v>0</v>
      </c>
    </row>
    <row r="1588" spans="1:33" ht="15">
      <c r="A1588" s="65"/>
      <c r="B1588" s="14"/>
      <c r="C1588" s="18" t="s">
        <v>104</v>
      </c>
      <c r="D1588" s="272" t="str">
        <f t="shared" si="210"/>
        <v/>
      </c>
      <c r="E1588" s="273"/>
      <c r="F1588" s="273"/>
      <c r="G1588" s="273"/>
      <c r="H1588" s="273"/>
      <c r="I1588" s="273"/>
      <c r="J1588" s="273"/>
      <c r="K1588" s="273"/>
      <c r="L1588" s="273"/>
      <c r="M1588" s="273"/>
      <c r="N1588" s="273"/>
      <c r="O1588" s="273"/>
      <c r="P1588" s="273"/>
      <c r="Q1588" s="273"/>
      <c r="R1588" s="273"/>
      <c r="S1588" s="273"/>
      <c r="T1588" s="273"/>
      <c r="U1588" s="273"/>
      <c r="V1588" s="273"/>
      <c r="W1588" s="273"/>
      <c r="X1588" s="273"/>
      <c r="Y1588" s="234"/>
      <c r="Z1588" s="234"/>
      <c r="AA1588" s="234"/>
      <c r="AB1588" s="234"/>
      <c r="AC1588" s="234"/>
      <c r="AD1588" s="234"/>
      <c r="AG1588">
        <f t="shared" si="209"/>
        <v>0</v>
      </c>
    </row>
    <row r="1589" spans="1:33" ht="15">
      <c r="A1589" s="65"/>
      <c r="B1589" s="14"/>
      <c r="C1589" s="18" t="s">
        <v>105</v>
      </c>
      <c r="D1589" s="272" t="str">
        <f t="shared" si="210"/>
        <v/>
      </c>
      <c r="E1589" s="273"/>
      <c r="F1589" s="273"/>
      <c r="G1589" s="273"/>
      <c r="H1589" s="273"/>
      <c r="I1589" s="273"/>
      <c r="J1589" s="273"/>
      <c r="K1589" s="273"/>
      <c r="L1589" s="273"/>
      <c r="M1589" s="273"/>
      <c r="N1589" s="273"/>
      <c r="O1589" s="273"/>
      <c r="P1589" s="273"/>
      <c r="Q1589" s="273"/>
      <c r="R1589" s="273"/>
      <c r="S1589" s="273"/>
      <c r="T1589" s="273"/>
      <c r="U1589" s="273"/>
      <c r="V1589" s="273"/>
      <c r="W1589" s="273"/>
      <c r="X1589" s="273"/>
      <c r="Y1589" s="234"/>
      <c r="Z1589" s="234"/>
      <c r="AA1589" s="234"/>
      <c r="AB1589" s="234"/>
      <c r="AC1589" s="234"/>
      <c r="AD1589" s="234"/>
      <c r="AG1589">
        <f t="shared" si="209"/>
        <v>0</v>
      </c>
    </row>
    <row r="1590" spans="1:33" ht="15">
      <c r="A1590" s="65"/>
      <c r="B1590" s="14"/>
      <c r="C1590" s="18" t="s">
        <v>106</v>
      </c>
      <c r="D1590" s="272" t="str">
        <f t="shared" si="210"/>
        <v/>
      </c>
      <c r="E1590" s="273"/>
      <c r="F1590" s="273"/>
      <c r="G1590" s="273"/>
      <c r="H1590" s="273"/>
      <c r="I1590" s="273"/>
      <c r="J1590" s="273"/>
      <c r="K1590" s="273"/>
      <c r="L1590" s="273"/>
      <c r="M1590" s="273"/>
      <c r="N1590" s="273"/>
      <c r="O1590" s="273"/>
      <c r="P1590" s="273"/>
      <c r="Q1590" s="273"/>
      <c r="R1590" s="273"/>
      <c r="S1590" s="273"/>
      <c r="T1590" s="273"/>
      <c r="U1590" s="273"/>
      <c r="V1590" s="273"/>
      <c r="W1590" s="273"/>
      <c r="X1590" s="273"/>
      <c r="Y1590" s="234"/>
      <c r="Z1590" s="234"/>
      <c r="AA1590" s="234"/>
      <c r="AB1590" s="234"/>
      <c r="AC1590" s="234"/>
      <c r="AD1590" s="234"/>
      <c r="AG1590">
        <f t="shared" si="209"/>
        <v>0</v>
      </c>
    </row>
    <row r="1591" spans="1:33" ht="15">
      <c r="A1591" s="65"/>
      <c r="B1591" s="14"/>
      <c r="C1591" s="18" t="s">
        <v>107</v>
      </c>
      <c r="D1591" s="272" t="str">
        <f t="shared" si="210"/>
        <v/>
      </c>
      <c r="E1591" s="273"/>
      <c r="F1591" s="273"/>
      <c r="G1591" s="273"/>
      <c r="H1591" s="273"/>
      <c r="I1591" s="273"/>
      <c r="J1591" s="273"/>
      <c r="K1591" s="273"/>
      <c r="L1591" s="273"/>
      <c r="M1591" s="273"/>
      <c r="N1591" s="273"/>
      <c r="O1591" s="273"/>
      <c r="P1591" s="273"/>
      <c r="Q1591" s="273"/>
      <c r="R1591" s="273"/>
      <c r="S1591" s="273"/>
      <c r="T1591" s="273"/>
      <c r="U1591" s="273"/>
      <c r="V1591" s="273"/>
      <c r="W1591" s="273"/>
      <c r="X1591" s="273"/>
      <c r="Y1591" s="234"/>
      <c r="Z1591" s="234"/>
      <c r="AA1591" s="234"/>
      <c r="AB1591" s="234"/>
      <c r="AC1591" s="234"/>
      <c r="AD1591" s="234"/>
      <c r="AG1591">
        <f t="shared" si="209"/>
        <v>0</v>
      </c>
    </row>
    <row r="1592" spans="1:33" ht="15">
      <c r="A1592" s="65"/>
      <c r="B1592" s="14"/>
      <c r="C1592" s="18" t="s">
        <v>108</v>
      </c>
      <c r="D1592" s="272" t="str">
        <f t="shared" si="210"/>
        <v/>
      </c>
      <c r="E1592" s="273"/>
      <c r="F1592" s="273"/>
      <c r="G1592" s="273"/>
      <c r="H1592" s="273"/>
      <c r="I1592" s="273"/>
      <c r="J1592" s="273"/>
      <c r="K1592" s="273"/>
      <c r="L1592" s="273"/>
      <c r="M1592" s="273"/>
      <c r="N1592" s="273"/>
      <c r="O1592" s="273"/>
      <c r="P1592" s="273"/>
      <c r="Q1592" s="273"/>
      <c r="R1592" s="273"/>
      <c r="S1592" s="273"/>
      <c r="T1592" s="273"/>
      <c r="U1592" s="273"/>
      <c r="V1592" s="273"/>
      <c r="W1592" s="273"/>
      <c r="X1592" s="273"/>
      <c r="Y1592" s="234"/>
      <c r="Z1592" s="234"/>
      <c r="AA1592" s="234"/>
      <c r="AB1592" s="234"/>
      <c r="AC1592" s="234"/>
      <c r="AD1592" s="234"/>
      <c r="AG1592">
        <f t="shared" si="209"/>
        <v>0</v>
      </c>
    </row>
    <row r="1593" spans="1:33" ht="15">
      <c r="A1593" s="65"/>
      <c r="B1593" s="14"/>
      <c r="C1593" s="18" t="s">
        <v>109</v>
      </c>
      <c r="D1593" s="272" t="str">
        <f t="shared" si="210"/>
        <v/>
      </c>
      <c r="E1593" s="273"/>
      <c r="F1593" s="273"/>
      <c r="G1593" s="273"/>
      <c r="H1593" s="273"/>
      <c r="I1593" s="273"/>
      <c r="J1593" s="273"/>
      <c r="K1593" s="273"/>
      <c r="L1593" s="273"/>
      <c r="M1593" s="273"/>
      <c r="N1593" s="273"/>
      <c r="O1593" s="273"/>
      <c r="P1593" s="273"/>
      <c r="Q1593" s="273"/>
      <c r="R1593" s="273"/>
      <c r="S1593" s="273"/>
      <c r="T1593" s="273"/>
      <c r="U1593" s="273"/>
      <c r="V1593" s="273"/>
      <c r="W1593" s="273"/>
      <c r="X1593" s="273"/>
      <c r="Y1593" s="234"/>
      <c r="Z1593" s="234"/>
      <c r="AA1593" s="234"/>
      <c r="AB1593" s="234"/>
      <c r="AC1593" s="234"/>
      <c r="AD1593" s="234"/>
      <c r="AG1593">
        <f t="shared" si="209"/>
        <v>0</v>
      </c>
    </row>
    <row r="1594" spans="1:33" ht="15">
      <c r="A1594" s="65"/>
      <c r="B1594" s="14"/>
      <c r="C1594" s="18" t="s">
        <v>110</v>
      </c>
      <c r="D1594" s="272" t="str">
        <f t="shared" si="210"/>
        <v/>
      </c>
      <c r="E1594" s="273"/>
      <c r="F1594" s="273"/>
      <c r="G1594" s="273"/>
      <c r="H1594" s="273"/>
      <c r="I1594" s="273"/>
      <c r="J1594" s="273"/>
      <c r="K1594" s="273"/>
      <c r="L1594" s="273"/>
      <c r="M1594" s="273"/>
      <c r="N1594" s="273"/>
      <c r="O1594" s="273"/>
      <c r="P1594" s="273"/>
      <c r="Q1594" s="273"/>
      <c r="R1594" s="273"/>
      <c r="S1594" s="273"/>
      <c r="T1594" s="273"/>
      <c r="U1594" s="273"/>
      <c r="V1594" s="273"/>
      <c r="W1594" s="273"/>
      <c r="X1594" s="273"/>
      <c r="Y1594" s="234"/>
      <c r="Z1594" s="234"/>
      <c r="AA1594" s="234"/>
      <c r="AB1594" s="234"/>
      <c r="AC1594" s="234"/>
      <c r="AD1594" s="234"/>
      <c r="AG1594">
        <f t="shared" si="209"/>
        <v>0</v>
      </c>
    </row>
    <row r="1595" spans="1:33" ht="15">
      <c r="A1595" s="65"/>
      <c r="B1595" s="14"/>
      <c r="C1595" s="18" t="s">
        <v>111</v>
      </c>
      <c r="D1595" s="272" t="str">
        <f t="shared" si="210"/>
        <v/>
      </c>
      <c r="E1595" s="273"/>
      <c r="F1595" s="273"/>
      <c r="G1595" s="273"/>
      <c r="H1595" s="273"/>
      <c r="I1595" s="273"/>
      <c r="J1595" s="273"/>
      <c r="K1595" s="273"/>
      <c r="L1595" s="273"/>
      <c r="M1595" s="273"/>
      <c r="N1595" s="273"/>
      <c r="O1595" s="273"/>
      <c r="P1595" s="273"/>
      <c r="Q1595" s="273"/>
      <c r="R1595" s="273"/>
      <c r="S1595" s="273"/>
      <c r="T1595" s="273"/>
      <c r="U1595" s="273"/>
      <c r="V1595" s="273"/>
      <c r="W1595" s="273"/>
      <c r="X1595" s="273"/>
      <c r="Y1595" s="234"/>
      <c r="Z1595" s="234"/>
      <c r="AA1595" s="234"/>
      <c r="AB1595" s="234"/>
      <c r="AC1595" s="234"/>
      <c r="AD1595" s="234"/>
      <c r="AG1595">
        <f t="shared" si="209"/>
        <v>0</v>
      </c>
    </row>
    <row r="1596" spans="1:33" ht="15">
      <c r="A1596" s="65"/>
      <c r="B1596" s="14"/>
      <c r="C1596" s="18" t="s">
        <v>112</v>
      </c>
      <c r="D1596" s="272" t="str">
        <f t="shared" si="210"/>
        <v/>
      </c>
      <c r="E1596" s="273"/>
      <c r="F1596" s="273"/>
      <c r="G1596" s="273"/>
      <c r="H1596" s="273"/>
      <c r="I1596" s="273"/>
      <c r="J1596" s="273"/>
      <c r="K1596" s="273"/>
      <c r="L1596" s="273"/>
      <c r="M1596" s="273"/>
      <c r="N1596" s="273"/>
      <c r="O1596" s="273"/>
      <c r="P1596" s="273"/>
      <c r="Q1596" s="273"/>
      <c r="R1596" s="273"/>
      <c r="S1596" s="273"/>
      <c r="T1596" s="273"/>
      <c r="U1596" s="273"/>
      <c r="V1596" s="273"/>
      <c r="W1596" s="273"/>
      <c r="X1596" s="273"/>
      <c r="Y1596" s="234"/>
      <c r="Z1596" s="234"/>
      <c r="AA1596" s="234"/>
      <c r="AB1596" s="234"/>
      <c r="AC1596" s="234"/>
      <c r="AD1596" s="234"/>
      <c r="AG1596">
        <f t="shared" si="209"/>
        <v>0</v>
      </c>
    </row>
    <row r="1597" spans="1:33" ht="15">
      <c r="A1597" s="65"/>
      <c r="B1597" s="14"/>
      <c r="C1597" s="18" t="s">
        <v>113</v>
      </c>
      <c r="D1597" s="272" t="str">
        <f t="shared" si="210"/>
        <v/>
      </c>
      <c r="E1597" s="273"/>
      <c r="F1597" s="273"/>
      <c r="G1597" s="273"/>
      <c r="H1597" s="273"/>
      <c r="I1597" s="273"/>
      <c r="J1597" s="273"/>
      <c r="K1597" s="273"/>
      <c r="L1597" s="273"/>
      <c r="M1597" s="273"/>
      <c r="N1597" s="273"/>
      <c r="O1597" s="273"/>
      <c r="P1597" s="273"/>
      <c r="Q1597" s="273"/>
      <c r="R1597" s="273"/>
      <c r="S1597" s="273"/>
      <c r="T1597" s="273"/>
      <c r="U1597" s="273"/>
      <c r="V1597" s="273"/>
      <c r="W1597" s="273"/>
      <c r="X1597" s="273"/>
      <c r="Y1597" s="234"/>
      <c r="Z1597" s="234"/>
      <c r="AA1597" s="234"/>
      <c r="AB1597" s="234"/>
      <c r="AC1597" s="234"/>
      <c r="AD1597" s="234"/>
      <c r="AG1597">
        <f t="shared" si="209"/>
        <v>0</v>
      </c>
    </row>
    <row r="1598" spans="1:33" ht="15">
      <c r="A1598" s="65"/>
      <c r="B1598" s="14"/>
      <c r="C1598" s="18" t="s">
        <v>114</v>
      </c>
      <c r="D1598" s="272" t="str">
        <f t="shared" si="210"/>
        <v/>
      </c>
      <c r="E1598" s="273"/>
      <c r="F1598" s="273"/>
      <c r="G1598" s="273"/>
      <c r="H1598" s="273"/>
      <c r="I1598" s="273"/>
      <c r="J1598" s="273"/>
      <c r="K1598" s="273"/>
      <c r="L1598" s="273"/>
      <c r="M1598" s="273"/>
      <c r="N1598" s="273"/>
      <c r="O1598" s="273"/>
      <c r="P1598" s="273"/>
      <c r="Q1598" s="273"/>
      <c r="R1598" s="273"/>
      <c r="S1598" s="273"/>
      <c r="T1598" s="273"/>
      <c r="U1598" s="273"/>
      <c r="V1598" s="273"/>
      <c r="W1598" s="273"/>
      <c r="X1598" s="273"/>
      <c r="Y1598" s="234"/>
      <c r="Z1598" s="234"/>
      <c r="AA1598" s="234"/>
      <c r="AB1598" s="234"/>
      <c r="AC1598" s="234"/>
      <c r="AD1598" s="234"/>
      <c r="AG1598">
        <f t="shared" si="209"/>
        <v>0</v>
      </c>
    </row>
    <row r="1599" spans="1:33" ht="15">
      <c r="A1599" s="65"/>
      <c r="B1599" s="14"/>
      <c r="C1599" s="18" t="s">
        <v>115</v>
      </c>
      <c r="D1599" s="272" t="str">
        <f t="shared" ref="D1599:D1630" si="211">IF($D96="","",$D96)</f>
        <v/>
      </c>
      <c r="E1599" s="273"/>
      <c r="F1599" s="273"/>
      <c r="G1599" s="273"/>
      <c r="H1599" s="273"/>
      <c r="I1599" s="273"/>
      <c r="J1599" s="273"/>
      <c r="K1599" s="273"/>
      <c r="L1599" s="273"/>
      <c r="M1599" s="273"/>
      <c r="N1599" s="273"/>
      <c r="O1599" s="273"/>
      <c r="P1599" s="273"/>
      <c r="Q1599" s="273"/>
      <c r="R1599" s="273"/>
      <c r="S1599" s="273"/>
      <c r="T1599" s="273"/>
      <c r="U1599" s="273"/>
      <c r="V1599" s="273"/>
      <c r="W1599" s="273"/>
      <c r="X1599" s="273"/>
      <c r="Y1599" s="234"/>
      <c r="Z1599" s="234"/>
      <c r="AA1599" s="234"/>
      <c r="AB1599" s="234"/>
      <c r="AC1599" s="234"/>
      <c r="AD1599" s="234"/>
      <c r="AG1599">
        <f t="shared" si="209"/>
        <v>0</v>
      </c>
    </row>
    <row r="1600" spans="1:33" ht="15">
      <c r="A1600" s="65"/>
      <c r="B1600" s="14"/>
      <c r="C1600" s="18" t="s">
        <v>116</v>
      </c>
      <c r="D1600" s="272" t="str">
        <f t="shared" si="211"/>
        <v/>
      </c>
      <c r="E1600" s="273"/>
      <c r="F1600" s="273"/>
      <c r="G1600" s="273"/>
      <c r="H1600" s="273"/>
      <c r="I1600" s="273"/>
      <c r="J1600" s="273"/>
      <c r="K1600" s="273"/>
      <c r="L1600" s="273"/>
      <c r="M1600" s="273"/>
      <c r="N1600" s="273"/>
      <c r="O1600" s="273"/>
      <c r="P1600" s="273"/>
      <c r="Q1600" s="273"/>
      <c r="R1600" s="273"/>
      <c r="S1600" s="273"/>
      <c r="T1600" s="273"/>
      <c r="U1600" s="273"/>
      <c r="V1600" s="273"/>
      <c r="W1600" s="273"/>
      <c r="X1600" s="273"/>
      <c r="Y1600" s="234"/>
      <c r="Z1600" s="234"/>
      <c r="AA1600" s="234"/>
      <c r="AB1600" s="234"/>
      <c r="AC1600" s="234"/>
      <c r="AD1600" s="234"/>
      <c r="AG1600">
        <f t="shared" ref="AG1600:AG1654" si="212">IF(OR(AND($AH$1533=$AG$1533),AND(D1600="",COUNTBLANK(Y1600:AD1600)=6),AND(D1600&lt;&gt;"",COUNTBLANK(Y1600:AD1600)=5)),0,1)</f>
        <v>0</v>
      </c>
    </row>
    <row r="1601" spans="1:33" ht="15">
      <c r="A1601" s="65"/>
      <c r="B1601" s="14"/>
      <c r="C1601" s="18" t="s">
        <v>117</v>
      </c>
      <c r="D1601" s="272" t="str">
        <f t="shared" si="211"/>
        <v/>
      </c>
      <c r="E1601" s="273"/>
      <c r="F1601" s="273"/>
      <c r="G1601" s="273"/>
      <c r="H1601" s="273"/>
      <c r="I1601" s="273"/>
      <c r="J1601" s="273"/>
      <c r="K1601" s="273"/>
      <c r="L1601" s="273"/>
      <c r="M1601" s="273"/>
      <c r="N1601" s="273"/>
      <c r="O1601" s="273"/>
      <c r="P1601" s="273"/>
      <c r="Q1601" s="273"/>
      <c r="R1601" s="273"/>
      <c r="S1601" s="273"/>
      <c r="T1601" s="273"/>
      <c r="U1601" s="273"/>
      <c r="V1601" s="273"/>
      <c r="W1601" s="273"/>
      <c r="X1601" s="273"/>
      <c r="Y1601" s="234"/>
      <c r="Z1601" s="234"/>
      <c r="AA1601" s="234"/>
      <c r="AB1601" s="234"/>
      <c r="AC1601" s="234"/>
      <c r="AD1601" s="234"/>
      <c r="AG1601">
        <f t="shared" si="212"/>
        <v>0</v>
      </c>
    </row>
    <row r="1602" spans="1:33" ht="15">
      <c r="A1602" s="65"/>
      <c r="B1602" s="14"/>
      <c r="C1602" s="18" t="s">
        <v>118</v>
      </c>
      <c r="D1602" s="272" t="str">
        <f t="shared" si="211"/>
        <v/>
      </c>
      <c r="E1602" s="273"/>
      <c r="F1602" s="273"/>
      <c r="G1602" s="273"/>
      <c r="H1602" s="273"/>
      <c r="I1602" s="273"/>
      <c r="J1602" s="273"/>
      <c r="K1602" s="273"/>
      <c r="L1602" s="273"/>
      <c r="M1602" s="273"/>
      <c r="N1602" s="273"/>
      <c r="O1602" s="273"/>
      <c r="P1602" s="273"/>
      <c r="Q1602" s="273"/>
      <c r="R1602" s="273"/>
      <c r="S1602" s="273"/>
      <c r="T1602" s="273"/>
      <c r="U1602" s="273"/>
      <c r="V1602" s="273"/>
      <c r="W1602" s="273"/>
      <c r="X1602" s="273"/>
      <c r="Y1602" s="234"/>
      <c r="Z1602" s="234"/>
      <c r="AA1602" s="234"/>
      <c r="AB1602" s="234"/>
      <c r="AC1602" s="234"/>
      <c r="AD1602" s="234"/>
      <c r="AG1602">
        <f t="shared" si="212"/>
        <v>0</v>
      </c>
    </row>
    <row r="1603" spans="1:33" ht="15">
      <c r="A1603" s="65"/>
      <c r="B1603" s="14"/>
      <c r="C1603" s="18" t="s">
        <v>119</v>
      </c>
      <c r="D1603" s="272" t="str">
        <f t="shared" si="211"/>
        <v/>
      </c>
      <c r="E1603" s="273"/>
      <c r="F1603" s="273"/>
      <c r="G1603" s="273"/>
      <c r="H1603" s="273"/>
      <c r="I1603" s="273"/>
      <c r="J1603" s="273"/>
      <c r="K1603" s="273"/>
      <c r="L1603" s="273"/>
      <c r="M1603" s="273"/>
      <c r="N1603" s="273"/>
      <c r="O1603" s="273"/>
      <c r="P1603" s="273"/>
      <c r="Q1603" s="273"/>
      <c r="R1603" s="273"/>
      <c r="S1603" s="273"/>
      <c r="T1603" s="273"/>
      <c r="U1603" s="273"/>
      <c r="V1603" s="273"/>
      <c r="W1603" s="273"/>
      <c r="X1603" s="273"/>
      <c r="Y1603" s="234"/>
      <c r="Z1603" s="234"/>
      <c r="AA1603" s="234"/>
      <c r="AB1603" s="234"/>
      <c r="AC1603" s="234"/>
      <c r="AD1603" s="234"/>
      <c r="AG1603">
        <f t="shared" si="212"/>
        <v>0</v>
      </c>
    </row>
    <row r="1604" spans="1:33" ht="15">
      <c r="A1604" s="65"/>
      <c r="B1604" s="14"/>
      <c r="C1604" s="18" t="s">
        <v>120</v>
      </c>
      <c r="D1604" s="272" t="str">
        <f t="shared" si="211"/>
        <v/>
      </c>
      <c r="E1604" s="273"/>
      <c r="F1604" s="273"/>
      <c r="G1604" s="273"/>
      <c r="H1604" s="273"/>
      <c r="I1604" s="273"/>
      <c r="J1604" s="273"/>
      <c r="K1604" s="273"/>
      <c r="L1604" s="273"/>
      <c r="M1604" s="273"/>
      <c r="N1604" s="273"/>
      <c r="O1604" s="273"/>
      <c r="P1604" s="273"/>
      <c r="Q1604" s="273"/>
      <c r="R1604" s="273"/>
      <c r="S1604" s="273"/>
      <c r="T1604" s="273"/>
      <c r="U1604" s="273"/>
      <c r="V1604" s="273"/>
      <c r="W1604" s="273"/>
      <c r="X1604" s="273"/>
      <c r="Y1604" s="234"/>
      <c r="Z1604" s="234"/>
      <c r="AA1604" s="234"/>
      <c r="AB1604" s="234"/>
      <c r="AC1604" s="234"/>
      <c r="AD1604" s="234"/>
      <c r="AG1604">
        <f t="shared" si="212"/>
        <v>0</v>
      </c>
    </row>
    <row r="1605" spans="1:33" ht="15">
      <c r="A1605" s="65"/>
      <c r="B1605" s="14"/>
      <c r="C1605" s="18" t="s">
        <v>121</v>
      </c>
      <c r="D1605" s="272" t="str">
        <f t="shared" si="211"/>
        <v/>
      </c>
      <c r="E1605" s="273"/>
      <c r="F1605" s="273"/>
      <c r="G1605" s="273"/>
      <c r="H1605" s="273"/>
      <c r="I1605" s="273"/>
      <c r="J1605" s="273"/>
      <c r="K1605" s="273"/>
      <c r="L1605" s="273"/>
      <c r="M1605" s="273"/>
      <c r="N1605" s="273"/>
      <c r="O1605" s="273"/>
      <c r="P1605" s="273"/>
      <c r="Q1605" s="273"/>
      <c r="R1605" s="273"/>
      <c r="S1605" s="273"/>
      <c r="T1605" s="273"/>
      <c r="U1605" s="273"/>
      <c r="V1605" s="273"/>
      <c r="W1605" s="273"/>
      <c r="X1605" s="273"/>
      <c r="Y1605" s="234"/>
      <c r="Z1605" s="234"/>
      <c r="AA1605" s="234"/>
      <c r="AB1605" s="234"/>
      <c r="AC1605" s="234"/>
      <c r="AD1605" s="234"/>
      <c r="AG1605">
        <f t="shared" si="212"/>
        <v>0</v>
      </c>
    </row>
    <row r="1606" spans="1:33" ht="15">
      <c r="A1606" s="65"/>
      <c r="B1606" s="14"/>
      <c r="C1606" s="18" t="s">
        <v>122</v>
      </c>
      <c r="D1606" s="272" t="str">
        <f t="shared" si="211"/>
        <v/>
      </c>
      <c r="E1606" s="273"/>
      <c r="F1606" s="273"/>
      <c r="G1606" s="273"/>
      <c r="H1606" s="273"/>
      <c r="I1606" s="273"/>
      <c r="J1606" s="273"/>
      <c r="K1606" s="273"/>
      <c r="L1606" s="273"/>
      <c r="M1606" s="273"/>
      <c r="N1606" s="273"/>
      <c r="O1606" s="273"/>
      <c r="P1606" s="273"/>
      <c r="Q1606" s="273"/>
      <c r="R1606" s="273"/>
      <c r="S1606" s="273"/>
      <c r="T1606" s="273"/>
      <c r="U1606" s="273"/>
      <c r="V1606" s="273"/>
      <c r="W1606" s="273"/>
      <c r="X1606" s="273"/>
      <c r="Y1606" s="234"/>
      <c r="Z1606" s="234"/>
      <c r="AA1606" s="234"/>
      <c r="AB1606" s="234"/>
      <c r="AC1606" s="234"/>
      <c r="AD1606" s="234"/>
      <c r="AG1606">
        <f t="shared" si="212"/>
        <v>0</v>
      </c>
    </row>
    <row r="1607" spans="1:33" ht="15">
      <c r="A1607" s="65"/>
      <c r="B1607" s="14"/>
      <c r="C1607" s="18" t="s">
        <v>123</v>
      </c>
      <c r="D1607" s="272" t="str">
        <f t="shared" si="211"/>
        <v/>
      </c>
      <c r="E1607" s="273"/>
      <c r="F1607" s="273"/>
      <c r="G1607" s="273"/>
      <c r="H1607" s="273"/>
      <c r="I1607" s="273"/>
      <c r="J1607" s="273"/>
      <c r="K1607" s="273"/>
      <c r="L1607" s="273"/>
      <c r="M1607" s="273"/>
      <c r="N1607" s="273"/>
      <c r="O1607" s="273"/>
      <c r="P1607" s="273"/>
      <c r="Q1607" s="273"/>
      <c r="R1607" s="273"/>
      <c r="S1607" s="273"/>
      <c r="T1607" s="273"/>
      <c r="U1607" s="273"/>
      <c r="V1607" s="273"/>
      <c r="W1607" s="273"/>
      <c r="X1607" s="273"/>
      <c r="Y1607" s="234"/>
      <c r="Z1607" s="234"/>
      <c r="AA1607" s="234"/>
      <c r="AB1607" s="234"/>
      <c r="AC1607" s="234"/>
      <c r="AD1607" s="234"/>
      <c r="AG1607">
        <f t="shared" si="212"/>
        <v>0</v>
      </c>
    </row>
    <row r="1608" spans="1:33" ht="15">
      <c r="A1608" s="65"/>
      <c r="B1608" s="14"/>
      <c r="C1608" s="18" t="s">
        <v>124</v>
      </c>
      <c r="D1608" s="272" t="str">
        <f t="shared" si="211"/>
        <v/>
      </c>
      <c r="E1608" s="273"/>
      <c r="F1608" s="273"/>
      <c r="G1608" s="273"/>
      <c r="H1608" s="273"/>
      <c r="I1608" s="273"/>
      <c r="J1608" s="273"/>
      <c r="K1608" s="273"/>
      <c r="L1608" s="273"/>
      <c r="M1608" s="273"/>
      <c r="N1608" s="273"/>
      <c r="O1608" s="273"/>
      <c r="P1608" s="273"/>
      <c r="Q1608" s="273"/>
      <c r="R1608" s="273"/>
      <c r="S1608" s="273"/>
      <c r="T1608" s="273"/>
      <c r="U1608" s="273"/>
      <c r="V1608" s="273"/>
      <c r="W1608" s="273"/>
      <c r="X1608" s="273"/>
      <c r="Y1608" s="234"/>
      <c r="Z1608" s="234"/>
      <c r="AA1608" s="234"/>
      <c r="AB1608" s="234"/>
      <c r="AC1608" s="234"/>
      <c r="AD1608" s="234"/>
      <c r="AG1608">
        <f t="shared" si="212"/>
        <v>0</v>
      </c>
    </row>
    <row r="1609" spans="1:33" ht="15">
      <c r="A1609" s="65"/>
      <c r="B1609" s="14"/>
      <c r="C1609" s="18" t="s">
        <v>125</v>
      </c>
      <c r="D1609" s="272" t="str">
        <f t="shared" si="211"/>
        <v/>
      </c>
      <c r="E1609" s="273"/>
      <c r="F1609" s="273"/>
      <c r="G1609" s="273"/>
      <c r="H1609" s="273"/>
      <c r="I1609" s="273"/>
      <c r="J1609" s="273"/>
      <c r="K1609" s="273"/>
      <c r="L1609" s="273"/>
      <c r="M1609" s="273"/>
      <c r="N1609" s="273"/>
      <c r="O1609" s="273"/>
      <c r="P1609" s="273"/>
      <c r="Q1609" s="273"/>
      <c r="R1609" s="273"/>
      <c r="S1609" s="273"/>
      <c r="T1609" s="273"/>
      <c r="U1609" s="273"/>
      <c r="V1609" s="273"/>
      <c r="W1609" s="273"/>
      <c r="X1609" s="273"/>
      <c r="Y1609" s="234"/>
      <c r="Z1609" s="234"/>
      <c r="AA1609" s="234"/>
      <c r="AB1609" s="234"/>
      <c r="AC1609" s="234"/>
      <c r="AD1609" s="234"/>
      <c r="AG1609">
        <f t="shared" si="212"/>
        <v>0</v>
      </c>
    </row>
    <row r="1610" spans="1:33" ht="15">
      <c r="A1610" s="65"/>
      <c r="B1610" s="14"/>
      <c r="C1610" s="18" t="s">
        <v>126</v>
      </c>
      <c r="D1610" s="272" t="str">
        <f t="shared" si="211"/>
        <v/>
      </c>
      <c r="E1610" s="273"/>
      <c r="F1610" s="273"/>
      <c r="G1610" s="273"/>
      <c r="H1610" s="273"/>
      <c r="I1610" s="273"/>
      <c r="J1610" s="273"/>
      <c r="K1610" s="273"/>
      <c r="L1610" s="273"/>
      <c r="M1610" s="273"/>
      <c r="N1610" s="273"/>
      <c r="O1610" s="273"/>
      <c r="P1610" s="273"/>
      <c r="Q1610" s="273"/>
      <c r="R1610" s="273"/>
      <c r="S1610" s="273"/>
      <c r="T1610" s="273"/>
      <c r="U1610" s="273"/>
      <c r="V1610" s="273"/>
      <c r="W1610" s="273"/>
      <c r="X1610" s="273"/>
      <c r="Y1610" s="234"/>
      <c r="Z1610" s="234"/>
      <c r="AA1610" s="234"/>
      <c r="AB1610" s="234"/>
      <c r="AC1610" s="234"/>
      <c r="AD1610" s="234"/>
      <c r="AG1610">
        <f t="shared" si="212"/>
        <v>0</v>
      </c>
    </row>
    <row r="1611" spans="1:33" ht="15">
      <c r="A1611" s="65"/>
      <c r="B1611" s="14"/>
      <c r="C1611" s="18" t="s">
        <v>127</v>
      </c>
      <c r="D1611" s="272" t="str">
        <f t="shared" si="211"/>
        <v/>
      </c>
      <c r="E1611" s="273"/>
      <c r="F1611" s="273"/>
      <c r="G1611" s="273"/>
      <c r="H1611" s="273"/>
      <c r="I1611" s="273"/>
      <c r="J1611" s="273"/>
      <c r="K1611" s="273"/>
      <c r="L1611" s="273"/>
      <c r="M1611" s="273"/>
      <c r="N1611" s="273"/>
      <c r="O1611" s="273"/>
      <c r="P1611" s="273"/>
      <c r="Q1611" s="273"/>
      <c r="R1611" s="273"/>
      <c r="S1611" s="273"/>
      <c r="T1611" s="273"/>
      <c r="U1611" s="273"/>
      <c r="V1611" s="273"/>
      <c r="W1611" s="273"/>
      <c r="X1611" s="273"/>
      <c r="Y1611" s="234"/>
      <c r="Z1611" s="234"/>
      <c r="AA1611" s="234"/>
      <c r="AB1611" s="234"/>
      <c r="AC1611" s="234"/>
      <c r="AD1611" s="234"/>
      <c r="AG1611">
        <f t="shared" si="212"/>
        <v>0</v>
      </c>
    </row>
    <row r="1612" spans="1:33" ht="15">
      <c r="A1612" s="65"/>
      <c r="B1612" s="14"/>
      <c r="C1612" s="18" t="s">
        <v>128</v>
      </c>
      <c r="D1612" s="272" t="str">
        <f t="shared" si="211"/>
        <v/>
      </c>
      <c r="E1612" s="273"/>
      <c r="F1612" s="273"/>
      <c r="G1612" s="273"/>
      <c r="H1612" s="273"/>
      <c r="I1612" s="273"/>
      <c r="J1612" s="273"/>
      <c r="K1612" s="273"/>
      <c r="L1612" s="273"/>
      <c r="M1612" s="273"/>
      <c r="N1612" s="273"/>
      <c r="O1612" s="273"/>
      <c r="P1612" s="273"/>
      <c r="Q1612" s="273"/>
      <c r="R1612" s="273"/>
      <c r="S1612" s="273"/>
      <c r="T1612" s="273"/>
      <c r="U1612" s="273"/>
      <c r="V1612" s="273"/>
      <c r="W1612" s="273"/>
      <c r="X1612" s="273"/>
      <c r="Y1612" s="234"/>
      <c r="Z1612" s="234"/>
      <c r="AA1612" s="234"/>
      <c r="AB1612" s="234"/>
      <c r="AC1612" s="234"/>
      <c r="AD1612" s="234"/>
      <c r="AG1612">
        <f t="shared" si="212"/>
        <v>0</v>
      </c>
    </row>
    <row r="1613" spans="1:33" ht="15">
      <c r="A1613" s="65"/>
      <c r="B1613" s="14"/>
      <c r="C1613" s="18" t="s">
        <v>129</v>
      </c>
      <c r="D1613" s="272" t="str">
        <f t="shared" si="211"/>
        <v/>
      </c>
      <c r="E1613" s="273"/>
      <c r="F1613" s="273"/>
      <c r="G1613" s="273"/>
      <c r="H1613" s="273"/>
      <c r="I1613" s="273"/>
      <c r="J1613" s="273"/>
      <c r="K1613" s="273"/>
      <c r="L1613" s="273"/>
      <c r="M1613" s="273"/>
      <c r="N1613" s="273"/>
      <c r="O1613" s="273"/>
      <c r="P1613" s="273"/>
      <c r="Q1613" s="273"/>
      <c r="R1613" s="273"/>
      <c r="S1613" s="273"/>
      <c r="T1613" s="273"/>
      <c r="U1613" s="273"/>
      <c r="V1613" s="273"/>
      <c r="W1613" s="273"/>
      <c r="X1613" s="273"/>
      <c r="Y1613" s="234"/>
      <c r="Z1613" s="234"/>
      <c r="AA1613" s="234"/>
      <c r="AB1613" s="234"/>
      <c r="AC1613" s="234"/>
      <c r="AD1613" s="234"/>
      <c r="AG1613">
        <f t="shared" si="212"/>
        <v>0</v>
      </c>
    </row>
    <row r="1614" spans="1:33" ht="15">
      <c r="A1614" s="65"/>
      <c r="B1614" s="14"/>
      <c r="C1614" s="18" t="s">
        <v>130</v>
      </c>
      <c r="D1614" s="272" t="str">
        <f t="shared" si="211"/>
        <v/>
      </c>
      <c r="E1614" s="273"/>
      <c r="F1614" s="273"/>
      <c r="G1614" s="273"/>
      <c r="H1614" s="273"/>
      <c r="I1614" s="273"/>
      <c r="J1614" s="273"/>
      <c r="K1614" s="273"/>
      <c r="L1614" s="273"/>
      <c r="M1614" s="273"/>
      <c r="N1614" s="273"/>
      <c r="O1614" s="273"/>
      <c r="P1614" s="273"/>
      <c r="Q1614" s="273"/>
      <c r="R1614" s="273"/>
      <c r="S1614" s="273"/>
      <c r="T1614" s="273"/>
      <c r="U1614" s="273"/>
      <c r="V1614" s="273"/>
      <c r="W1614" s="273"/>
      <c r="X1614" s="273"/>
      <c r="Y1614" s="234"/>
      <c r="Z1614" s="234"/>
      <c r="AA1614" s="234"/>
      <c r="AB1614" s="234"/>
      <c r="AC1614" s="234"/>
      <c r="AD1614" s="234"/>
      <c r="AG1614">
        <f t="shared" si="212"/>
        <v>0</v>
      </c>
    </row>
    <row r="1615" spans="1:33" ht="15">
      <c r="A1615" s="65"/>
      <c r="B1615" s="14"/>
      <c r="C1615" s="18" t="s">
        <v>131</v>
      </c>
      <c r="D1615" s="272" t="str">
        <f t="shared" si="211"/>
        <v/>
      </c>
      <c r="E1615" s="273"/>
      <c r="F1615" s="273"/>
      <c r="G1615" s="273"/>
      <c r="H1615" s="273"/>
      <c r="I1615" s="273"/>
      <c r="J1615" s="273"/>
      <c r="K1615" s="273"/>
      <c r="L1615" s="273"/>
      <c r="M1615" s="273"/>
      <c r="N1615" s="273"/>
      <c r="O1615" s="273"/>
      <c r="P1615" s="273"/>
      <c r="Q1615" s="273"/>
      <c r="R1615" s="273"/>
      <c r="S1615" s="273"/>
      <c r="T1615" s="273"/>
      <c r="U1615" s="273"/>
      <c r="V1615" s="273"/>
      <c r="W1615" s="273"/>
      <c r="X1615" s="273"/>
      <c r="Y1615" s="234"/>
      <c r="Z1615" s="234"/>
      <c r="AA1615" s="234"/>
      <c r="AB1615" s="234"/>
      <c r="AC1615" s="234"/>
      <c r="AD1615" s="234"/>
      <c r="AG1615">
        <f t="shared" si="212"/>
        <v>0</v>
      </c>
    </row>
    <row r="1616" spans="1:33" ht="15">
      <c r="A1616" s="65"/>
      <c r="B1616" s="14"/>
      <c r="C1616" s="18" t="s">
        <v>132</v>
      </c>
      <c r="D1616" s="272" t="str">
        <f t="shared" si="211"/>
        <v/>
      </c>
      <c r="E1616" s="273"/>
      <c r="F1616" s="273"/>
      <c r="G1616" s="273"/>
      <c r="H1616" s="273"/>
      <c r="I1616" s="273"/>
      <c r="J1616" s="273"/>
      <c r="K1616" s="273"/>
      <c r="L1616" s="273"/>
      <c r="M1616" s="273"/>
      <c r="N1616" s="273"/>
      <c r="O1616" s="273"/>
      <c r="P1616" s="273"/>
      <c r="Q1616" s="273"/>
      <c r="R1616" s="273"/>
      <c r="S1616" s="273"/>
      <c r="T1616" s="273"/>
      <c r="U1616" s="273"/>
      <c r="V1616" s="273"/>
      <c r="W1616" s="273"/>
      <c r="X1616" s="273"/>
      <c r="Y1616" s="234"/>
      <c r="Z1616" s="234"/>
      <c r="AA1616" s="234"/>
      <c r="AB1616" s="234"/>
      <c r="AC1616" s="234"/>
      <c r="AD1616" s="234"/>
      <c r="AG1616">
        <f t="shared" si="212"/>
        <v>0</v>
      </c>
    </row>
    <row r="1617" spans="1:33" ht="15">
      <c r="A1617" s="65"/>
      <c r="B1617" s="14"/>
      <c r="C1617" s="18" t="s">
        <v>133</v>
      </c>
      <c r="D1617" s="272" t="str">
        <f t="shared" si="211"/>
        <v/>
      </c>
      <c r="E1617" s="273"/>
      <c r="F1617" s="273"/>
      <c r="G1617" s="273"/>
      <c r="H1617" s="273"/>
      <c r="I1617" s="273"/>
      <c r="J1617" s="273"/>
      <c r="K1617" s="273"/>
      <c r="L1617" s="273"/>
      <c r="M1617" s="273"/>
      <c r="N1617" s="273"/>
      <c r="O1617" s="273"/>
      <c r="P1617" s="273"/>
      <c r="Q1617" s="273"/>
      <c r="R1617" s="273"/>
      <c r="S1617" s="273"/>
      <c r="T1617" s="273"/>
      <c r="U1617" s="273"/>
      <c r="V1617" s="273"/>
      <c r="W1617" s="273"/>
      <c r="X1617" s="273"/>
      <c r="Y1617" s="234"/>
      <c r="Z1617" s="234"/>
      <c r="AA1617" s="234"/>
      <c r="AB1617" s="234"/>
      <c r="AC1617" s="234"/>
      <c r="AD1617" s="234"/>
      <c r="AG1617">
        <f t="shared" si="212"/>
        <v>0</v>
      </c>
    </row>
    <row r="1618" spans="1:33" ht="15">
      <c r="A1618" s="65"/>
      <c r="B1618" s="14"/>
      <c r="C1618" s="18" t="s">
        <v>134</v>
      </c>
      <c r="D1618" s="272" t="str">
        <f t="shared" si="211"/>
        <v/>
      </c>
      <c r="E1618" s="273"/>
      <c r="F1618" s="273"/>
      <c r="G1618" s="273"/>
      <c r="H1618" s="273"/>
      <c r="I1618" s="273"/>
      <c r="J1618" s="273"/>
      <c r="K1618" s="273"/>
      <c r="L1618" s="273"/>
      <c r="M1618" s="273"/>
      <c r="N1618" s="273"/>
      <c r="O1618" s="273"/>
      <c r="P1618" s="273"/>
      <c r="Q1618" s="273"/>
      <c r="R1618" s="273"/>
      <c r="S1618" s="273"/>
      <c r="T1618" s="273"/>
      <c r="U1618" s="273"/>
      <c r="V1618" s="273"/>
      <c r="W1618" s="273"/>
      <c r="X1618" s="273"/>
      <c r="Y1618" s="234"/>
      <c r="Z1618" s="234"/>
      <c r="AA1618" s="234"/>
      <c r="AB1618" s="234"/>
      <c r="AC1618" s="234"/>
      <c r="AD1618" s="234"/>
      <c r="AG1618">
        <f t="shared" si="212"/>
        <v>0</v>
      </c>
    </row>
    <row r="1619" spans="1:33" ht="15">
      <c r="A1619" s="65"/>
      <c r="B1619" s="14"/>
      <c r="C1619" s="18" t="s">
        <v>135</v>
      </c>
      <c r="D1619" s="272" t="str">
        <f t="shared" si="211"/>
        <v/>
      </c>
      <c r="E1619" s="273"/>
      <c r="F1619" s="273"/>
      <c r="G1619" s="273"/>
      <c r="H1619" s="273"/>
      <c r="I1619" s="273"/>
      <c r="J1619" s="273"/>
      <c r="K1619" s="273"/>
      <c r="L1619" s="273"/>
      <c r="M1619" s="273"/>
      <c r="N1619" s="273"/>
      <c r="O1619" s="273"/>
      <c r="P1619" s="273"/>
      <c r="Q1619" s="273"/>
      <c r="R1619" s="273"/>
      <c r="S1619" s="273"/>
      <c r="T1619" s="273"/>
      <c r="U1619" s="273"/>
      <c r="V1619" s="273"/>
      <c r="W1619" s="273"/>
      <c r="X1619" s="273"/>
      <c r="Y1619" s="234"/>
      <c r="Z1619" s="234"/>
      <c r="AA1619" s="234"/>
      <c r="AB1619" s="234"/>
      <c r="AC1619" s="234"/>
      <c r="AD1619" s="234"/>
      <c r="AG1619">
        <f t="shared" si="212"/>
        <v>0</v>
      </c>
    </row>
    <row r="1620" spans="1:33" ht="15">
      <c r="A1620" s="65"/>
      <c r="B1620" s="14"/>
      <c r="C1620" s="18" t="s">
        <v>136</v>
      </c>
      <c r="D1620" s="272" t="str">
        <f t="shared" si="211"/>
        <v/>
      </c>
      <c r="E1620" s="273"/>
      <c r="F1620" s="273"/>
      <c r="G1620" s="273"/>
      <c r="H1620" s="273"/>
      <c r="I1620" s="273"/>
      <c r="J1620" s="273"/>
      <c r="K1620" s="273"/>
      <c r="L1620" s="273"/>
      <c r="M1620" s="273"/>
      <c r="N1620" s="273"/>
      <c r="O1620" s="273"/>
      <c r="P1620" s="273"/>
      <c r="Q1620" s="273"/>
      <c r="R1620" s="273"/>
      <c r="S1620" s="273"/>
      <c r="T1620" s="273"/>
      <c r="U1620" s="273"/>
      <c r="V1620" s="273"/>
      <c r="W1620" s="273"/>
      <c r="X1620" s="273"/>
      <c r="Y1620" s="234"/>
      <c r="Z1620" s="234"/>
      <c r="AA1620" s="234"/>
      <c r="AB1620" s="234"/>
      <c r="AC1620" s="234"/>
      <c r="AD1620" s="234"/>
      <c r="AG1620">
        <f t="shared" si="212"/>
        <v>0</v>
      </c>
    </row>
    <row r="1621" spans="1:33" ht="15">
      <c r="A1621" s="65"/>
      <c r="B1621" s="14"/>
      <c r="C1621" s="18" t="s">
        <v>137</v>
      </c>
      <c r="D1621" s="272" t="str">
        <f t="shared" si="211"/>
        <v/>
      </c>
      <c r="E1621" s="273"/>
      <c r="F1621" s="273"/>
      <c r="G1621" s="273"/>
      <c r="H1621" s="273"/>
      <c r="I1621" s="273"/>
      <c r="J1621" s="273"/>
      <c r="K1621" s="273"/>
      <c r="L1621" s="273"/>
      <c r="M1621" s="273"/>
      <c r="N1621" s="273"/>
      <c r="O1621" s="273"/>
      <c r="P1621" s="273"/>
      <c r="Q1621" s="273"/>
      <c r="R1621" s="273"/>
      <c r="S1621" s="273"/>
      <c r="T1621" s="273"/>
      <c r="U1621" s="273"/>
      <c r="V1621" s="273"/>
      <c r="W1621" s="273"/>
      <c r="X1621" s="273"/>
      <c r="Y1621" s="234"/>
      <c r="Z1621" s="234"/>
      <c r="AA1621" s="234"/>
      <c r="AB1621" s="234"/>
      <c r="AC1621" s="234"/>
      <c r="AD1621" s="234"/>
      <c r="AG1621">
        <f t="shared" si="212"/>
        <v>0</v>
      </c>
    </row>
    <row r="1622" spans="1:33" ht="15">
      <c r="A1622" s="65"/>
      <c r="B1622" s="14"/>
      <c r="C1622" s="18" t="s">
        <v>138</v>
      </c>
      <c r="D1622" s="272" t="str">
        <f t="shared" si="211"/>
        <v/>
      </c>
      <c r="E1622" s="273"/>
      <c r="F1622" s="273"/>
      <c r="G1622" s="273"/>
      <c r="H1622" s="273"/>
      <c r="I1622" s="273"/>
      <c r="J1622" s="273"/>
      <c r="K1622" s="273"/>
      <c r="L1622" s="273"/>
      <c r="M1622" s="273"/>
      <c r="N1622" s="273"/>
      <c r="O1622" s="273"/>
      <c r="P1622" s="273"/>
      <c r="Q1622" s="273"/>
      <c r="R1622" s="273"/>
      <c r="S1622" s="273"/>
      <c r="T1622" s="273"/>
      <c r="U1622" s="273"/>
      <c r="V1622" s="273"/>
      <c r="W1622" s="273"/>
      <c r="X1622" s="273"/>
      <c r="Y1622" s="234"/>
      <c r="Z1622" s="234"/>
      <c r="AA1622" s="234"/>
      <c r="AB1622" s="234"/>
      <c r="AC1622" s="234"/>
      <c r="AD1622" s="234"/>
      <c r="AG1622">
        <f t="shared" si="212"/>
        <v>0</v>
      </c>
    </row>
    <row r="1623" spans="1:33" ht="15">
      <c r="A1623" s="65"/>
      <c r="B1623" s="14"/>
      <c r="C1623" s="18" t="s">
        <v>139</v>
      </c>
      <c r="D1623" s="272" t="str">
        <f t="shared" si="211"/>
        <v/>
      </c>
      <c r="E1623" s="273"/>
      <c r="F1623" s="273"/>
      <c r="G1623" s="273"/>
      <c r="H1623" s="273"/>
      <c r="I1623" s="273"/>
      <c r="J1623" s="273"/>
      <c r="K1623" s="273"/>
      <c r="L1623" s="273"/>
      <c r="M1623" s="273"/>
      <c r="N1623" s="273"/>
      <c r="O1623" s="273"/>
      <c r="P1623" s="273"/>
      <c r="Q1623" s="273"/>
      <c r="R1623" s="273"/>
      <c r="S1623" s="273"/>
      <c r="T1623" s="273"/>
      <c r="U1623" s="273"/>
      <c r="V1623" s="273"/>
      <c r="W1623" s="273"/>
      <c r="X1623" s="273"/>
      <c r="Y1623" s="234"/>
      <c r="Z1623" s="234"/>
      <c r="AA1623" s="234"/>
      <c r="AB1623" s="234"/>
      <c r="AC1623" s="234"/>
      <c r="AD1623" s="234"/>
      <c r="AG1623">
        <f t="shared" si="212"/>
        <v>0</v>
      </c>
    </row>
    <row r="1624" spans="1:33" ht="15">
      <c r="A1624" s="65"/>
      <c r="B1624" s="14"/>
      <c r="C1624" s="18" t="s">
        <v>140</v>
      </c>
      <c r="D1624" s="272" t="str">
        <f t="shared" si="211"/>
        <v/>
      </c>
      <c r="E1624" s="273"/>
      <c r="F1624" s="273"/>
      <c r="G1624" s="273"/>
      <c r="H1624" s="273"/>
      <c r="I1624" s="273"/>
      <c r="J1624" s="273"/>
      <c r="K1624" s="273"/>
      <c r="L1624" s="273"/>
      <c r="M1624" s="273"/>
      <c r="N1624" s="273"/>
      <c r="O1624" s="273"/>
      <c r="P1624" s="273"/>
      <c r="Q1624" s="273"/>
      <c r="R1624" s="273"/>
      <c r="S1624" s="273"/>
      <c r="T1624" s="273"/>
      <c r="U1624" s="273"/>
      <c r="V1624" s="273"/>
      <c r="W1624" s="273"/>
      <c r="X1624" s="273"/>
      <c r="Y1624" s="234"/>
      <c r="Z1624" s="234"/>
      <c r="AA1624" s="234"/>
      <c r="AB1624" s="234"/>
      <c r="AC1624" s="234"/>
      <c r="AD1624" s="234"/>
      <c r="AG1624">
        <f t="shared" si="212"/>
        <v>0</v>
      </c>
    </row>
    <row r="1625" spans="1:33" ht="15">
      <c r="A1625" s="65"/>
      <c r="B1625" s="14"/>
      <c r="C1625" s="18" t="s">
        <v>141</v>
      </c>
      <c r="D1625" s="272" t="str">
        <f t="shared" si="211"/>
        <v/>
      </c>
      <c r="E1625" s="273"/>
      <c r="F1625" s="273"/>
      <c r="G1625" s="273"/>
      <c r="H1625" s="273"/>
      <c r="I1625" s="273"/>
      <c r="J1625" s="273"/>
      <c r="K1625" s="273"/>
      <c r="L1625" s="273"/>
      <c r="M1625" s="273"/>
      <c r="N1625" s="273"/>
      <c r="O1625" s="273"/>
      <c r="P1625" s="273"/>
      <c r="Q1625" s="273"/>
      <c r="R1625" s="273"/>
      <c r="S1625" s="273"/>
      <c r="T1625" s="273"/>
      <c r="U1625" s="273"/>
      <c r="V1625" s="273"/>
      <c r="W1625" s="273"/>
      <c r="X1625" s="273"/>
      <c r="Y1625" s="234"/>
      <c r="Z1625" s="234"/>
      <c r="AA1625" s="234"/>
      <c r="AB1625" s="234"/>
      <c r="AC1625" s="234"/>
      <c r="AD1625" s="234"/>
      <c r="AG1625">
        <f t="shared" si="212"/>
        <v>0</v>
      </c>
    </row>
    <row r="1626" spans="1:33" ht="15">
      <c r="A1626" s="65"/>
      <c r="B1626" s="14"/>
      <c r="C1626" s="18" t="s">
        <v>142</v>
      </c>
      <c r="D1626" s="272" t="str">
        <f t="shared" si="211"/>
        <v/>
      </c>
      <c r="E1626" s="273"/>
      <c r="F1626" s="273"/>
      <c r="G1626" s="273"/>
      <c r="H1626" s="273"/>
      <c r="I1626" s="273"/>
      <c r="J1626" s="273"/>
      <c r="K1626" s="273"/>
      <c r="L1626" s="273"/>
      <c r="M1626" s="273"/>
      <c r="N1626" s="273"/>
      <c r="O1626" s="273"/>
      <c r="P1626" s="273"/>
      <c r="Q1626" s="273"/>
      <c r="R1626" s="273"/>
      <c r="S1626" s="273"/>
      <c r="T1626" s="273"/>
      <c r="U1626" s="273"/>
      <c r="V1626" s="273"/>
      <c r="W1626" s="273"/>
      <c r="X1626" s="273"/>
      <c r="Y1626" s="234"/>
      <c r="Z1626" s="234"/>
      <c r="AA1626" s="234"/>
      <c r="AB1626" s="234"/>
      <c r="AC1626" s="234"/>
      <c r="AD1626" s="234"/>
      <c r="AG1626">
        <f t="shared" si="212"/>
        <v>0</v>
      </c>
    </row>
    <row r="1627" spans="1:33" ht="15">
      <c r="A1627" s="65"/>
      <c r="B1627" s="14"/>
      <c r="C1627" s="18" t="s">
        <v>143</v>
      </c>
      <c r="D1627" s="272" t="str">
        <f t="shared" si="211"/>
        <v/>
      </c>
      <c r="E1627" s="273"/>
      <c r="F1627" s="273"/>
      <c r="G1627" s="273"/>
      <c r="H1627" s="273"/>
      <c r="I1627" s="273"/>
      <c r="J1627" s="273"/>
      <c r="K1627" s="273"/>
      <c r="L1627" s="273"/>
      <c r="M1627" s="273"/>
      <c r="N1627" s="273"/>
      <c r="O1627" s="273"/>
      <c r="P1627" s="273"/>
      <c r="Q1627" s="273"/>
      <c r="R1627" s="273"/>
      <c r="S1627" s="273"/>
      <c r="T1627" s="273"/>
      <c r="U1627" s="273"/>
      <c r="V1627" s="273"/>
      <c r="W1627" s="273"/>
      <c r="X1627" s="273"/>
      <c r="Y1627" s="234"/>
      <c r="Z1627" s="234"/>
      <c r="AA1627" s="234"/>
      <c r="AB1627" s="234"/>
      <c r="AC1627" s="234"/>
      <c r="AD1627" s="234"/>
      <c r="AG1627">
        <f t="shared" si="212"/>
        <v>0</v>
      </c>
    </row>
    <row r="1628" spans="1:33" ht="15">
      <c r="A1628" s="65"/>
      <c r="B1628" s="14"/>
      <c r="C1628" s="18" t="s">
        <v>144</v>
      </c>
      <c r="D1628" s="272" t="str">
        <f t="shared" si="211"/>
        <v/>
      </c>
      <c r="E1628" s="273"/>
      <c r="F1628" s="273"/>
      <c r="G1628" s="273"/>
      <c r="H1628" s="273"/>
      <c r="I1628" s="273"/>
      <c r="J1628" s="273"/>
      <c r="K1628" s="273"/>
      <c r="L1628" s="273"/>
      <c r="M1628" s="273"/>
      <c r="N1628" s="273"/>
      <c r="O1628" s="273"/>
      <c r="P1628" s="273"/>
      <c r="Q1628" s="273"/>
      <c r="R1628" s="273"/>
      <c r="S1628" s="273"/>
      <c r="T1628" s="273"/>
      <c r="U1628" s="273"/>
      <c r="V1628" s="273"/>
      <c r="W1628" s="273"/>
      <c r="X1628" s="273"/>
      <c r="Y1628" s="234"/>
      <c r="Z1628" s="234"/>
      <c r="AA1628" s="234"/>
      <c r="AB1628" s="234"/>
      <c r="AC1628" s="234"/>
      <c r="AD1628" s="234"/>
      <c r="AG1628">
        <f t="shared" si="212"/>
        <v>0</v>
      </c>
    </row>
    <row r="1629" spans="1:33" ht="15">
      <c r="A1629" s="65"/>
      <c r="B1629" s="14"/>
      <c r="C1629" s="18" t="s">
        <v>145</v>
      </c>
      <c r="D1629" s="272" t="str">
        <f t="shared" si="211"/>
        <v/>
      </c>
      <c r="E1629" s="273"/>
      <c r="F1629" s="273"/>
      <c r="G1629" s="273"/>
      <c r="H1629" s="273"/>
      <c r="I1629" s="273"/>
      <c r="J1629" s="273"/>
      <c r="K1629" s="273"/>
      <c r="L1629" s="273"/>
      <c r="M1629" s="273"/>
      <c r="N1629" s="273"/>
      <c r="O1629" s="273"/>
      <c r="P1629" s="273"/>
      <c r="Q1629" s="273"/>
      <c r="R1629" s="273"/>
      <c r="S1629" s="273"/>
      <c r="T1629" s="273"/>
      <c r="U1629" s="273"/>
      <c r="V1629" s="273"/>
      <c r="W1629" s="273"/>
      <c r="X1629" s="273"/>
      <c r="Y1629" s="234"/>
      <c r="Z1629" s="234"/>
      <c r="AA1629" s="234"/>
      <c r="AB1629" s="234"/>
      <c r="AC1629" s="234"/>
      <c r="AD1629" s="234"/>
      <c r="AG1629">
        <f t="shared" si="212"/>
        <v>0</v>
      </c>
    </row>
    <row r="1630" spans="1:33" ht="15">
      <c r="A1630" s="65"/>
      <c r="B1630" s="14"/>
      <c r="C1630" s="18" t="s">
        <v>146</v>
      </c>
      <c r="D1630" s="272" t="str">
        <f t="shared" si="211"/>
        <v/>
      </c>
      <c r="E1630" s="273"/>
      <c r="F1630" s="273"/>
      <c r="G1630" s="273"/>
      <c r="H1630" s="273"/>
      <c r="I1630" s="273"/>
      <c r="J1630" s="273"/>
      <c r="K1630" s="273"/>
      <c r="L1630" s="273"/>
      <c r="M1630" s="273"/>
      <c r="N1630" s="273"/>
      <c r="O1630" s="273"/>
      <c r="P1630" s="273"/>
      <c r="Q1630" s="273"/>
      <c r="R1630" s="273"/>
      <c r="S1630" s="273"/>
      <c r="T1630" s="273"/>
      <c r="U1630" s="273"/>
      <c r="V1630" s="273"/>
      <c r="W1630" s="273"/>
      <c r="X1630" s="273"/>
      <c r="Y1630" s="234"/>
      <c r="Z1630" s="234"/>
      <c r="AA1630" s="234"/>
      <c r="AB1630" s="234"/>
      <c r="AC1630" s="234"/>
      <c r="AD1630" s="234"/>
      <c r="AG1630">
        <f t="shared" si="212"/>
        <v>0</v>
      </c>
    </row>
    <row r="1631" spans="1:33" ht="15">
      <c r="A1631" s="65"/>
      <c r="B1631" s="14"/>
      <c r="C1631" s="18" t="s">
        <v>147</v>
      </c>
      <c r="D1631" s="272" t="str">
        <f t="shared" ref="D1631:D1654" si="213">IF($D128="","",$D128)</f>
        <v/>
      </c>
      <c r="E1631" s="273"/>
      <c r="F1631" s="273"/>
      <c r="G1631" s="273"/>
      <c r="H1631" s="273"/>
      <c r="I1631" s="273"/>
      <c r="J1631" s="273"/>
      <c r="K1631" s="273"/>
      <c r="L1631" s="273"/>
      <c r="M1631" s="273"/>
      <c r="N1631" s="273"/>
      <c r="O1631" s="273"/>
      <c r="P1631" s="273"/>
      <c r="Q1631" s="273"/>
      <c r="R1631" s="273"/>
      <c r="S1631" s="273"/>
      <c r="T1631" s="273"/>
      <c r="U1631" s="273"/>
      <c r="V1631" s="273"/>
      <c r="W1631" s="273"/>
      <c r="X1631" s="273"/>
      <c r="Y1631" s="234"/>
      <c r="Z1631" s="234"/>
      <c r="AA1631" s="234"/>
      <c r="AB1631" s="234"/>
      <c r="AC1631" s="234"/>
      <c r="AD1631" s="234"/>
      <c r="AG1631">
        <f t="shared" si="212"/>
        <v>0</v>
      </c>
    </row>
    <row r="1632" spans="1:33" ht="15">
      <c r="A1632" s="65"/>
      <c r="B1632" s="14"/>
      <c r="C1632" s="18" t="s">
        <v>148</v>
      </c>
      <c r="D1632" s="272" t="str">
        <f t="shared" si="213"/>
        <v/>
      </c>
      <c r="E1632" s="273"/>
      <c r="F1632" s="273"/>
      <c r="G1632" s="273"/>
      <c r="H1632" s="273"/>
      <c r="I1632" s="273"/>
      <c r="J1632" s="273"/>
      <c r="K1632" s="273"/>
      <c r="L1632" s="273"/>
      <c r="M1632" s="273"/>
      <c r="N1632" s="273"/>
      <c r="O1632" s="273"/>
      <c r="P1632" s="273"/>
      <c r="Q1632" s="273"/>
      <c r="R1632" s="273"/>
      <c r="S1632" s="273"/>
      <c r="T1632" s="273"/>
      <c r="U1632" s="273"/>
      <c r="V1632" s="273"/>
      <c r="W1632" s="273"/>
      <c r="X1632" s="273"/>
      <c r="Y1632" s="234"/>
      <c r="Z1632" s="234"/>
      <c r="AA1632" s="234"/>
      <c r="AB1632" s="234"/>
      <c r="AC1632" s="234"/>
      <c r="AD1632" s="234"/>
      <c r="AG1632">
        <f t="shared" si="212"/>
        <v>0</v>
      </c>
    </row>
    <row r="1633" spans="1:33" ht="15">
      <c r="A1633" s="65"/>
      <c r="B1633" s="14"/>
      <c r="C1633" s="18" t="s">
        <v>149</v>
      </c>
      <c r="D1633" s="272" t="str">
        <f t="shared" si="213"/>
        <v/>
      </c>
      <c r="E1633" s="273"/>
      <c r="F1633" s="273"/>
      <c r="G1633" s="273"/>
      <c r="H1633" s="273"/>
      <c r="I1633" s="273"/>
      <c r="J1633" s="273"/>
      <c r="K1633" s="273"/>
      <c r="L1633" s="273"/>
      <c r="M1633" s="273"/>
      <c r="N1633" s="273"/>
      <c r="O1633" s="273"/>
      <c r="P1633" s="273"/>
      <c r="Q1633" s="273"/>
      <c r="R1633" s="273"/>
      <c r="S1633" s="273"/>
      <c r="T1633" s="273"/>
      <c r="U1633" s="273"/>
      <c r="V1633" s="273"/>
      <c r="W1633" s="273"/>
      <c r="X1633" s="273"/>
      <c r="Y1633" s="234"/>
      <c r="Z1633" s="234"/>
      <c r="AA1633" s="234"/>
      <c r="AB1633" s="234"/>
      <c r="AC1633" s="234"/>
      <c r="AD1633" s="234"/>
      <c r="AG1633">
        <f t="shared" si="212"/>
        <v>0</v>
      </c>
    </row>
    <row r="1634" spans="1:33" ht="15">
      <c r="A1634" s="65"/>
      <c r="B1634" s="14"/>
      <c r="C1634" s="17" t="s">
        <v>150</v>
      </c>
      <c r="D1634" s="272" t="str">
        <f t="shared" si="213"/>
        <v/>
      </c>
      <c r="E1634" s="273"/>
      <c r="F1634" s="273"/>
      <c r="G1634" s="273"/>
      <c r="H1634" s="273"/>
      <c r="I1634" s="273"/>
      <c r="J1634" s="273"/>
      <c r="K1634" s="273"/>
      <c r="L1634" s="273"/>
      <c r="M1634" s="273"/>
      <c r="N1634" s="273"/>
      <c r="O1634" s="273"/>
      <c r="P1634" s="273"/>
      <c r="Q1634" s="273"/>
      <c r="R1634" s="273"/>
      <c r="S1634" s="273"/>
      <c r="T1634" s="273"/>
      <c r="U1634" s="273"/>
      <c r="V1634" s="273"/>
      <c r="W1634" s="273"/>
      <c r="X1634" s="273"/>
      <c r="Y1634" s="234"/>
      <c r="Z1634" s="234"/>
      <c r="AA1634" s="234"/>
      <c r="AB1634" s="234"/>
      <c r="AC1634" s="234"/>
      <c r="AD1634" s="234"/>
      <c r="AG1634">
        <f t="shared" si="212"/>
        <v>0</v>
      </c>
    </row>
    <row r="1635" spans="1:33" ht="15">
      <c r="A1635" s="65"/>
      <c r="B1635" s="14"/>
      <c r="C1635" s="17" t="s">
        <v>151</v>
      </c>
      <c r="D1635" s="272" t="str">
        <f t="shared" si="213"/>
        <v/>
      </c>
      <c r="E1635" s="273"/>
      <c r="F1635" s="273"/>
      <c r="G1635" s="273"/>
      <c r="H1635" s="273"/>
      <c r="I1635" s="273"/>
      <c r="J1635" s="273"/>
      <c r="K1635" s="273"/>
      <c r="L1635" s="273"/>
      <c r="M1635" s="273"/>
      <c r="N1635" s="273"/>
      <c r="O1635" s="273"/>
      <c r="P1635" s="273"/>
      <c r="Q1635" s="273"/>
      <c r="R1635" s="273"/>
      <c r="S1635" s="273"/>
      <c r="T1635" s="273"/>
      <c r="U1635" s="273"/>
      <c r="V1635" s="273"/>
      <c r="W1635" s="273"/>
      <c r="X1635" s="273"/>
      <c r="Y1635" s="234"/>
      <c r="Z1635" s="234"/>
      <c r="AA1635" s="234"/>
      <c r="AB1635" s="234"/>
      <c r="AC1635" s="234"/>
      <c r="AD1635" s="234"/>
      <c r="AG1635">
        <f t="shared" si="212"/>
        <v>0</v>
      </c>
    </row>
    <row r="1636" spans="1:33" ht="15">
      <c r="A1636" s="65"/>
      <c r="B1636" s="14"/>
      <c r="C1636" s="17" t="s">
        <v>152</v>
      </c>
      <c r="D1636" s="272" t="str">
        <f t="shared" si="213"/>
        <v/>
      </c>
      <c r="E1636" s="273"/>
      <c r="F1636" s="273"/>
      <c r="G1636" s="273"/>
      <c r="H1636" s="273"/>
      <c r="I1636" s="273"/>
      <c r="J1636" s="273"/>
      <c r="K1636" s="273"/>
      <c r="L1636" s="273"/>
      <c r="M1636" s="273"/>
      <c r="N1636" s="273"/>
      <c r="O1636" s="273"/>
      <c r="P1636" s="273"/>
      <c r="Q1636" s="273"/>
      <c r="R1636" s="273"/>
      <c r="S1636" s="273"/>
      <c r="T1636" s="273"/>
      <c r="U1636" s="273"/>
      <c r="V1636" s="273"/>
      <c r="W1636" s="273"/>
      <c r="X1636" s="273"/>
      <c r="Y1636" s="234"/>
      <c r="Z1636" s="234"/>
      <c r="AA1636" s="234"/>
      <c r="AB1636" s="234"/>
      <c r="AC1636" s="234"/>
      <c r="AD1636" s="234"/>
      <c r="AG1636">
        <f t="shared" si="212"/>
        <v>0</v>
      </c>
    </row>
    <row r="1637" spans="1:33" ht="15">
      <c r="A1637" s="65"/>
      <c r="B1637" s="14"/>
      <c r="C1637" s="17" t="s">
        <v>153</v>
      </c>
      <c r="D1637" s="272" t="str">
        <f t="shared" si="213"/>
        <v/>
      </c>
      <c r="E1637" s="273"/>
      <c r="F1637" s="273"/>
      <c r="G1637" s="273"/>
      <c r="H1637" s="273"/>
      <c r="I1637" s="273"/>
      <c r="J1637" s="273"/>
      <c r="K1637" s="273"/>
      <c r="L1637" s="273"/>
      <c r="M1637" s="273"/>
      <c r="N1637" s="273"/>
      <c r="O1637" s="273"/>
      <c r="P1637" s="273"/>
      <c r="Q1637" s="273"/>
      <c r="R1637" s="273"/>
      <c r="S1637" s="273"/>
      <c r="T1637" s="273"/>
      <c r="U1637" s="273"/>
      <c r="V1637" s="273"/>
      <c r="W1637" s="273"/>
      <c r="X1637" s="273"/>
      <c r="Y1637" s="234"/>
      <c r="Z1637" s="234"/>
      <c r="AA1637" s="234"/>
      <c r="AB1637" s="234"/>
      <c r="AC1637" s="234"/>
      <c r="AD1637" s="234"/>
      <c r="AG1637">
        <f t="shared" si="212"/>
        <v>0</v>
      </c>
    </row>
    <row r="1638" spans="1:33" ht="15">
      <c r="A1638" s="65"/>
      <c r="B1638" s="14"/>
      <c r="C1638" s="17" t="s">
        <v>154</v>
      </c>
      <c r="D1638" s="272" t="str">
        <f t="shared" si="213"/>
        <v/>
      </c>
      <c r="E1638" s="273"/>
      <c r="F1638" s="273"/>
      <c r="G1638" s="273"/>
      <c r="H1638" s="273"/>
      <c r="I1638" s="273"/>
      <c r="J1638" s="273"/>
      <c r="K1638" s="273"/>
      <c r="L1638" s="273"/>
      <c r="M1638" s="273"/>
      <c r="N1638" s="273"/>
      <c r="O1638" s="273"/>
      <c r="P1638" s="273"/>
      <c r="Q1638" s="273"/>
      <c r="R1638" s="273"/>
      <c r="S1638" s="273"/>
      <c r="T1638" s="273"/>
      <c r="U1638" s="273"/>
      <c r="V1638" s="273"/>
      <c r="W1638" s="273"/>
      <c r="X1638" s="273"/>
      <c r="Y1638" s="234"/>
      <c r="Z1638" s="234"/>
      <c r="AA1638" s="234"/>
      <c r="AB1638" s="234"/>
      <c r="AC1638" s="234"/>
      <c r="AD1638" s="234"/>
      <c r="AG1638">
        <f t="shared" si="212"/>
        <v>0</v>
      </c>
    </row>
    <row r="1639" spans="1:33" ht="15">
      <c r="A1639" s="65"/>
      <c r="B1639" s="14"/>
      <c r="C1639" s="17" t="s">
        <v>155</v>
      </c>
      <c r="D1639" s="272" t="str">
        <f t="shared" si="213"/>
        <v/>
      </c>
      <c r="E1639" s="273"/>
      <c r="F1639" s="273"/>
      <c r="G1639" s="273"/>
      <c r="H1639" s="273"/>
      <c r="I1639" s="273"/>
      <c r="J1639" s="273"/>
      <c r="K1639" s="273"/>
      <c r="L1639" s="273"/>
      <c r="M1639" s="273"/>
      <c r="N1639" s="273"/>
      <c r="O1639" s="273"/>
      <c r="P1639" s="273"/>
      <c r="Q1639" s="273"/>
      <c r="R1639" s="273"/>
      <c r="S1639" s="273"/>
      <c r="T1639" s="273"/>
      <c r="U1639" s="273"/>
      <c r="V1639" s="273"/>
      <c r="W1639" s="273"/>
      <c r="X1639" s="273"/>
      <c r="Y1639" s="234"/>
      <c r="Z1639" s="234"/>
      <c r="AA1639" s="234"/>
      <c r="AB1639" s="234"/>
      <c r="AC1639" s="234"/>
      <c r="AD1639" s="234"/>
      <c r="AG1639">
        <f t="shared" si="212"/>
        <v>0</v>
      </c>
    </row>
    <row r="1640" spans="1:33" ht="15">
      <c r="A1640" s="65"/>
      <c r="B1640" s="14"/>
      <c r="C1640" s="17" t="s">
        <v>156</v>
      </c>
      <c r="D1640" s="272" t="str">
        <f t="shared" si="213"/>
        <v/>
      </c>
      <c r="E1640" s="273"/>
      <c r="F1640" s="273"/>
      <c r="G1640" s="273"/>
      <c r="H1640" s="273"/>
      <c r="I1640" s="273"/>
      <c r="J1640" s="273"/>
      <c r="K1640" s="273"/>
      <c r="L1640" s="273"/>
      <c r="M1640" s="273"/>
      <c r="N1640" s="273"/>
      <c r="O1640" s="273"/>
      <c r="P1640" s="273"/>
      <c r="Q1640" s="273"/>
      <c r="R1640" s="273"/>
      <c r="S1640" s="273"/>
      <c r="T1640" s="273"/>
      <c r="U1640" s="273"/>
      <c r="V1640" s="273"/>
      <c r="W1640" s="273"/>
      <c r="X1640" s="273"/>
      <c r="Y1640" s="234"/>
      <c r="Z1640" s="234"/>
      <c r="AA1640" s="234"/>
      <c r="AB1640" s="234"/>
      <c r="AC1640" s="234"/>
      <c r="AD1640" s="234"/>
      <c r="AG1640">
        <f t="shared" si="212"/>
        <v>0</v>
      </c>
    </row>
    <row r="1641" spans="1:33" ht="15">
      <c r="A1641" s="65"/>
      <c r="B1641" s="14"/>
      <c r="C1641" s="17" t="s">
        <v>157</v>
      </c>
      <c r="D1641" s="272" t="str">
        <f t="shared" si="213"/>
        <v/>
      </c>
      <c r="E1641" s="273"/>
      <c r="F1641" s="273"/>
      <c r="G1641" s="273"/>
      <c r="H1641" s="273"/>
      <c r="I1641" s="273"/>
      <c r="J1641" s="273"/>
      <c r="K1641" s="273"/>
      <c r="L1641" s="273"/>
      <c r="M1641" s="273"/>
      <c r="N1641" s="273"/>
      <c r="O1641" s="273"/>
      <c r="P1641" s="273"/>
      <c r="Q1641" s="273"/>
      <c r="R1641" s="273"/>
      <c r="S1641" s="273"/>
      <c r="T1641" s="273"/>
      <c r="U1641" s="273"/>
      <c r="V1641" s="273"/>
      <c r="W1641" s="273"/>
      <c r="X1641" s="273"/>
      <c r="Y1641" s="234"/>
      <c r="Z1641" s="234"/>
      <c r="AA1641" s="234"/>
      <c r="AB1641" s="234"/>
      <c r="AC1641" s="234"/>
      <c r="AD1641" s="234"/>
      <c r="AG1641">
        <f t="shared" si="212"/>
        <v>0</v>
      </c>
    </row>
    <row r="1642" spans="1:33" ht="15">
      <c r="A1642" s="65"/>
      <c r="B1642" s="14"/>
      <c r="C1642" s="17" t="s">
        <v>158</v>
      </c>
      <c r="D1642" s="272" t="str">
        <f t="shared" si="213"/>
        <v/>
      </c>
      <c r="E1642" s="273"/>
      <c r="F1642" s="273"/>
      <c r="G1642" s="273"/>
      <c r="H1642" s="273"/>
      <c r="I1642" s="273"/>
      <c r="J1642" s="273"/>
      <c r="K1642" s="273"/>
      <c r="L1642" s="273"/>
      <c r="M1642" s="273"/>
      <c r="N1642" s="273"/>
      <c r="O1642" s="273"/>
      <c r="P1642" s="273"/>
      <c r="Q1642" s="273"/>
      <c r="R1642" s="273"/>
      <c r="S1642" s="273"/>
      <c r="T1642" s="273"/>
      <c r="U1642" s="273"/>
      <c r="V1642" s="273"/>
      <c r="W1642" s="273"/>
      <c r="X1642" s="273"/>
      <c r="Y1642" s="234"/>
      <c r="Z1642" s="234"/>
      <c r="AA1642" s="234"/>
      <c r="AB1642" s="234"/>
      <c r="AC1642" s="234"/>
      <c r="AD1642" s="234"/>
      <c r="AG1642">
        <f t="shared" si="212"/>
        <v>0</v>
      </c>
    </row>
    <row r="1643" spans="1:33" ht="15">
      <c r="A1643" s="65"/>
      <c r="B1643" s="14"/>
      <c r="C1643" s="17" t="s">
        <v>159</v>
      </c>
      <c r="D1643" s="272" t="str">
        <f t="shared" si="213"/>
        <v/>
      </c>
      <c r="E1643" s="273"/>
      <c r="F1643" s="273"/>
      <c r="G1643" s="273"/>
      <c r="H1643" s="273"/>
      <c r="I1643" s="273"/>
      <c r="J1643" s="273"/>
      <c r="K1643" s="273"/>
      <c r="L1643" s="273"/>
      <c r="M1643" s="273"/>
      <c r="N1643" s="273"/>
      <c r="O1643" s="273"/>
      <c r="P1643" s="273"/>
      <c r="Q1643" s="273"/>
      <c r="R1643" s="273"/>
      <c r="S1643" s="273"/>
      <c r="T1643" s="273"/>
      <c r="U1643" s="273"/>
      <c r="V1643" s="273"/>
      <c r="W1643" s="273"/>
      <c r="X1643" s="273"/>
      <c r="Y1643" s="234"/>
      <c r="Z1643" s="234"/>
      <c r="AA1643" s="234"/>
      <c r="AB1643" s="234"/>
      <c r="AC1643" s="234"/>
      <c r="AD1643" s="234"/>
      <c r="AG1643">
        <f t="shared" si="212"/>
        <v>0</v>
      </c>
    </row>
    <row r="1644" spans="1:33" ht="15">
      <c r="A1644" s="65"/>
      <c r="B1644" s="14"/>
      <c r="C1644" s="17" t="s">
        <v>160</v>
      </c>
      <c r="D1644" s="272" t="str">
        <f t="shared" si="213"/>
        <v/>
      </c>
      <c r="E1644" s="273"/>
      <c r="F1644" s="273"/>
      <c r="G1644" s="273"/>
      <c r="H1644" s="273"/>
      <c r="I1644" s="273"/>
      <c r="J1644" s="273"/>
      <c r="K1644" s="273"/>
      <c r="L1644" s="273"/>
      <c r="M1644" s="273"/>
      <c r="N1644" s="273"/>
      <c r="O1644" s="273"/>
      <c r="P1644" s="273"/>
      <c r="Q1644" s="273"/>
      <c r="R1644" s="273"/>
      <c r="S1644" s="273"/>
      <c r="T1644" s="273"/>
      <c r="U1644" s="273"/>
      <c r="V1644" s="273"/>
      <c r="W1644" s="273"/>
      <c r="X1644" s="273"/>
      <c r="Y1644" s="234"/>
      <c r="Z1644" s="234"/>
      <c r="AA1644" s="234"/>
      <c r="AB1644" s="234"/>
      <c r="AC1644" s="234"/>
      <c r="AD1644" s="234"/>
      <c r="AG1644">
        <f t="shared" si="212"/>
        <v>0</v>
      </c>
    </row>
    <row r="1645" spans="1:33" ht="15">
      <c r="A1645" s="65"/>
      <c r="B1645" s="14"/>
      <c r="C1645" s="17" t="s">
        <v>161</v>
      </c>
      <c r="D1645" s="272" t="str">
        <f t="shared" si="213"/>
        <v/>
      </c>
      <c r="E1645" s="273"/>
      <c r="F1645" s="273"/>
      <c r="G1645" s="273"/>
      <c r="H1645" s="273"/>
      <c r="I1645" s="273"/>
      <c r="J1645" s="273"/>
      <c r="K1645" s="273"/>
      <c r="L1645" s="273"/>
      <c r="M1645" s="273"/>
      <c r="N1645" s="273"/>
      <c r="O1645" s="273"/>
      <c r="P1645" s="273"/>
      <c r="Q1645" s="273"/>
      <c r="R1645" s="273"/>
      <c r="S1645" s="273"/>
      <c r="T1645" s="273"/>
      <c r="U1645" s="273"/>
      <c r="V1645" s="273"/>
      <c r="W1645" s="273"/>
      <c r="X1645" s="273"/>
      <c r="Y1645" s="234"/>
      <c r="Z1645" s="234"/>
      <c r="AA1645" s="234"/>
      <c r="AB1645" s="234"/>
      <c r="AC1645" s="234"/>
      <c r="AD1645" s="234"/>
      <c r="AG1645">
        <f t="shared" si="212"/>
        <v>0</v>
      </c>
    </row>
    <row r="1646" spans="1:33" ht="15">
      <c r="A1646" s="65"/>
      <c r="B1646" s="14"/>
      <c r="C1646" s="17" t="s">
        <v>162</v>
      </c>
      <c r="D1646" s="272" t="str">
        <f t="shared" si="213"/>
        <v/>
      </c>
      <c r="E1646" s="273"/>
      <c r="F1646" s="273"/>
      <c r="G1646" s="273"/>
      <c r="H1646" s="273"/>
      <c r="I1646" s="273"/>
      <c r="J1646" s="273"/>
      <c r="K1646" s="273"/>
      <c r="L1646" s="273"/>
      <c r="M1646" s="273"/>
      <c r="N1646" s="273"/>
      <c r="O1646" s="273"/>
      <c r="P1646" s="273"/>
      <c r="Q1646" s="273"/>
      <c r="R1646" s="273"/>
      <c r="S1646" s="273"/>
      <c r="T1646" s="273"/>
      <c r="U1646" s="273"/>
      <c r="V1646" s="273"/>
      <c r="W1646" s="273"/>
      <c r="X1646" s="273"/>
      <c r="Y1646" s="234"/>
      <c r="Z1646" s="234"/>
      <c r="AA1646" s="234"/>
      <c r="AB1646" s="234"/>
      <c r="AC1646" s="234"/>
      <c r="AD1646" s="234"/>
      <c r="AG1646">
        <f t="shared" si="212"/>
        <v>0</v>
      </c>
    </row>
    <row r="1647" spans="1:33" ht="15">
      <c r="A1647" s="65"/>
      <c r="B1647" s="14"/>
      <c r="C1647" s="17" t="s">
        <v>163</v>
      </c>
      <c r="D1647" s="272" t="str">
        <f t="shared" si="213"/>
        <v/>
      </c>
      <c r="E1647" s="273"/>
      <c r="F1647" s="273"/>
      <c r="G1647" s="273"/>
      <c r="H1647" s="273"/>
      <c r="I1647" s="273"/>
      <c r="J1647" s="273"/>
      <c r="K1647" s="273"/>
      <c r="L1647" s="273"/>
      <c r="M1647" s="273"/>
      <c r="N1647" s="273"/>
      <c r="O1647" s="273"/>
      <c r="P1647" s="273"/>
      <c r="Q1647" s="273"/>
      <c r="R1647" s="273"/>
      <c r="S1647" s="273"/>
      <c r="T1647" s="273"/>
      <c r="U1647" s="273"/>
      <c r="V1647" s="273"/>
      <c r="W1647" s="273"/>
      <c r="X1647" s="273"/>
      <c r="Y1647" s="234"/>
      <c r="Z1647" s="234"/>
      <c r="AA1647" s="234"/>
      <c r="AB1647" s="234"/>
      <c r="AC1647" s="234"/>
      <c r="AD1647" s="234"/>
      <c r="AG1647">
        <f t="shared" si="212"/>
        <v>0</v>
      </c>
    </row>
    <row r="1648" spans="1:33" ht="15">
      <c r="A1648" s="65"/>
      <c r="B1648" s="14"/>
      <c r="C1648" s="17" t="s">
        <v>164</v>
      </c>
      <c r="D1648" s="272" t="str">
        <f t="shared" si="213"/>
        <v/>
      </c>
      <c r="E1648" s="273"/>
      <c r="F1648" s="273"/>
      <c r="G1648" s="273"/>
      <c r="H1648" s="273"/>
      <c r="I1648" s="273"/>
      <c r="J1648" s="273"/>
      <c r="K1648" s="273"/>
      <c r="L1648" s="273"/>
      <c r="M1648" s="273"/>
      <c r="N1648" s="273"/>
      <c r="O1648" s="273"/>
      <c r="P1648" s="273"/>
      <c r="Q1648" s="273"/>
      <c r="R1648" s="273"/>
      <c r="S1648" s="273"/>
      <c r="T1648" s="273"/>
      <c r="U1648" s="273"/>
      <c r="V1648" s="273"/>
      <c r="W1648" s="273"/>
      <c r="X1648" s="273"/>
      <c r="Y1648" s="234"/>
      <c r="Z1648" s="234"/>
      <c r="AA1648" s="234"/>
      <c r="AB1648" s="234"/>
      <c r="AC1648" s="234"/>
      <c r="AD1648" s="234"/>
      <c r="AG1648">
        <f t="shared" si="212"/>
        <v>0</v>
      </c>
    </row>
    <row r="1649" spans="1:33" ht="15">
      <c r="A1649" s="65"/>
      <c r="B1649" s="14"/>
      <c r="C1649" s="17" t="s">
        <v>165</v>
      </c>
      <c r="D1649" s="272" t="str">
        <f t="shared" si="213"/>
        <v/>
      </c>
      <c r="E1649" s="273"/>
      <c r="F1649" s="273"/>
      <c r="G1649" s="273"/>
      <c r="H1649" s="273"/>
      <c r="I1649" s="273"/>
      <c r="J1649" s="273"/>
      <c r="K1649" s="273"/>
      <c r="L1649" s="273"/>
      <c r="M1649" s="273"/>
      <c r="N1649" s="273"/>
      <c r="O1649" s="273"/>
      <c r="P1649" s="273"/>
      <c r="Q1649" s="273"/>
      <c r="R1649" s="273"/>
      <c r="S1649" s="273"/>
      <c r="T1649" s="273"/>
      <c r="U1649" s="273"/>
      <c r="V1649" s="273"/>
      <c r="W1649" s="273"/>
      <c r="X1649" s="273"/>
      <c r="Y1649" s="234"/>
      <c r="Z1649" s="234"/>
      <c r="AA1649" s="234"/>
      <c r="AB1649" s="234"/>
      <c r="AC1649" s="234"/>
      <c r="AD1649" s="234"/>
      <c r="AG1649">
        <f t="shared" si="212"/>
        <v>0</v>
      </c>
    </row>
    <row r="1650" spans="1:33" ht="15">
      <c r="A1650" s="65"/>
      <c r="B1650" s="14"/>
      <c r="C1650" s="17" t="s">
        <v>166</v>
      </c>
      <c r="D1650" s="272" t="str">
        <f t="shared" si="213"/>
        <v/>
      </c>
      <c r="E1650" s="273"/>
      <c r="F1650" s="273"/>
      <c r="G1650" s="273"/>
      <c r="H1650" s="273"/>
      <c r="I1650" s="273"/>
      <c r="J1650" s="273"/>
      <c r="K1650" s="273"/>
      <c r="L1650" s="273"/>
      <c r="M1650" s="273"/>
      <c r="N1650" s="273"/>
      <c r="O1650" s="273"/>
      <c r="P1650" s="273"/>
      <c r="Q1650" s="273"/>
      <c r="R1650" s="273"/>
      <c r="S1650" s="273"/>
      <c r="T1650" s="273"/>
      <c r="U1650" s="273"/>
      <c r="V1650" s="273"/>
      <c r="W1650" s="273"/>
      <c r="X1650" s="273"/>
      <c r="Y1650" s="234"/>
      <c r="Z1650" s="234"/>
      <c r="AA1650" s="234"/>
      <c r="AB1650" s="234"/>
      <c r="AC1650" s="234"/>
      <c r="AD1650" s="234"/>
      <c r="AG1650">
        <f t="shared" si="212"/>
        <v>0</v>
      </c>
    </row>
    <row r="1651" spans="1:33" ht="15">
      <c r="A1651" s="65"/>
      <c r="B1651" s="14"/>
      <c r="C1651" s="17" t="s">
        <v>167</v>
      </c>
      <c r="D1651" s="272" t="str">
        <f t="shared" si="213"/>
        <v/>
      </c>
      <c r="E1651" s="273"/>
      <c r="F1651" s="273"/>
      <c r="G1651" s="273"/>
      <c r="H1651" s="273"/>
      <c r="I1651" s="273"/>
      <c r="J1651" s="273"/>
      <c r="K1651" s="273"/>
      <c r="L1651" s="273"/>
      <c r="M1651" s="273"/>
      <c r="N1651" s="273"/>
      <c r="O1651" s="273"/>
      <c r="P1651" s="273"/>
      <c r="Q1651" s="273"/>
      <c r="R1651" s="273"/>
      <c r="S1651" s="273"/>
      <c r="T1651" s="273"/>
      <c r="U1651" s="273"/>
      <c r="V1651" s="273"/>
      <c r="W1651" s="273"/>
      <c r="X1651" s="273"/>
      <c r="Y1651" s="234"/>
      <c r="Z1651" s="234"/>
      <c r="AA1651" s="234"/>
      <c r="AB1651" s="234"/>
      <c r="AC1651" s="234"/>
      <c r="AD1651" s="234"/>
      <c r="AG1651">
        <f t="shared" si="212"/>
        <v>0</v>
      </c>
    </row>
    <row r="1652" spans="1:33" ht="15">
      <c r="A1652" s="65"/>
      <c r="B1652" s="14"/>
      <c r="C1652" s="17" t="s">
        <v>168</v>
      </c>
      <c r="D1652" s="272" t="str">
        <f t="shared" si="213"/>
        <v/>
      </c>
      <c r="E1652" s="273"/>
      <c r="F1652" s="273"/>
      <c r="G1652" s="273"/>
      <c r="H1652" s="273"/>
      <c r="I1652" s="273"/>
      <c r="J1652" s="273"/>
      <c r="K1652" s="273"/>
      <c r="L1652" s="273"/>
      <c r="M1652" s="273"/>
      <c r="N1652" s="273"/>
      <c r="O1652" s="273"/>
      <c r="P1652" s="273"/>
      <c r="Q1652" s="273"/>
      <c r="R1652" s="273"/>
      <c r="S1652" s="273"/>
      <c r="T1652" s="273"/>
      <c r="U1652" s="273"/>
      <c r="V1652" s="273"/>
      <c r="W1652" s="273"/>
      <c r="X1652" s="273"/>
      <c r="Y1652" s="234"/>
      <c r="Z1652" s="234"/>
      <c r="AA1652" s="234"/>
      <c r="AB1652" s="234"/>
      <c r="AC1652" s="234"/>
      <c r="AD1652" s="234"/>
      <c r="AG1652">
        <f t="shared" si="212"/>
        <v>0</v>
      </c>
    </row>
    <row r="1653" spans="1:33" ht="15">
      <c r="A1653" s="65"/>
      <c r="B1653" s="14"/>
      <c r="C1653" s="17" t="s">
        <v>169</v>
      </c>
      <c r="D1653" s="272" t="str">
        <f t="shared" si="213"/>
        <v/>
      </c>
      <c r="E1653" s="273"/>
      <c r="F1653" s="273"/>
      <c r="G1653" s="273"/>
      <c r="H1653" s="273"/>
      <c r="I1653" s="273"/>
      <c r="J1653" s="273"/>
      <c r="K1653" s="273"/>
      <c r="L1653" s="273"/>
      <c r="M1653" s="273"/>
      <c r="N1653" s="273"/>
      <c r="O1653" s="273"/>
      <c r="P1653" s="273"/>
      <c r="Q1653" s="273"/>
      <c r="R1653" s="273"/>
      <c r="S1653" s="273"/>
      <c r="T1653" s="273"/>
      <c r="U1653" s="273"/>
      <c r="V1653" s="273"/>
      <c r="W1653" s="273"/>
      <c r="X1653" s="273"/>
      <c r="Y1653" s="234"/>
      <c r="Z1653" s="234"/>
      <c r="AA1653" s="234"/>
      <c r="AB1653" s="234"/>
      <c r="AC1653" s="234"/>
      <c r="AD1653" s="234"/>
      <c r="AG1653">
        <f t="shared" si="212"/>
        <v>0</v>
      </c>
    </row>
    <row r="1654" spans="1:33" ht="15">
      <c r="A1654" s="65"/>
      <c r="B1654" s="14"/>
      <c r="C1654" s="17" t="s">
        <v>170</v>
      </c>
      <c r="D1654" s="272" t="str">
        <f t="shared" si="213"/>
        <v/>
      </c>
      <c r="E1654" s="273"/>
      <c r="F1654" s="273"/>
      <c r="G1654" s="273"/>
      <c r="H1654" s="273"/>
      <c r="I1654" s="273"/>
      <c r="J1654" s="273"/>
      <c r="K1654" s="273"/>
      <c r="L1654" s="273"/>
      <c r="M1654" s="273"/>
      <c r="N1654" s="273"/>
      <c r="O1654" s="273"/>
      <c r="P1654" s="273"/>
      <c r="Q1654" s="273"/>
      <c r="R1654" s="273"/>
      <c r="S1654" s="273"/>
      <c r="T1654" s="273"/>
      <c r="U1654" s="273"/>
      <c r="V1654" s="273"/>
      <c r="W1654" s="273"/>
      <c r="X1654" s="273"/>
      <c r="Y1654" s="234"/>
      <c r="Z1654" s="234"/>
      <c r="AA1654" s="234"/>
      <c r="AB1654" s="234"/>
      <c r="AC1654" s="234"/>
      <c r="AD1654" s="234"/>
      <c r="AG1654">
        <f t="shared" si="212"/>
        <v>0</v>
      </c>
    </row>
    <row r="1655" spans="1:33" ht="15" customHeight="1">
      <c r="AG1655" s="181">
        <f>SUM(AG1535:AG1654)</f>
        <v>0</v>
      </c>
    </row>
    <row r="1656" spans="1:33" s="14" customFormat="1" ht="24" customHeight="1">
      <c r="A1656" s="62"/>
      <c r="B1656" s="13"/>
      <c r="C1656" s="312" t="s">
        <v>206</v>
      </c>
      <c r="D1656" s="312"/>
      <c r="E1656" s="312"/>
      <c r="F1656" s="312"/>
      <c r="G1656" s="312"/>
      <c r="H1656" s="312"/>
      <c r="I1656" s="312"/>
      <c r="J1656" s="312"/>
      <c r="K1656" s="312"/>
      <c r="L1656" s="312"/>
      <c r="M1656" s="312"/>
      <c r="N1656" s="312"/>
      <c r="O1656" s="312"/>
      <c r="P1656" s="312"/>
      <c r="Q1656" s="312"/>
      <c r="R1656" s="312"/>
      <c r="S1656" s="312"/>
      <c r="T1656" s="312"/>
      <c r="U1656" s="312"/>
      <c r="V1656" s="312"/>
      <c r="W1656" s="312"/>
      <c r="X1656" s="312"/>
      <c r="Y1656" s="312"/>
      <c r="Z1656" s="312"/>
      <c r="AA1656" s="312"/>
      <c r="AB1656" s="312"/>
      <c r="AC1656" s="312"/>
      <c r="AD1656" s="312"/>
      <c r="AE1656" s="13"/>
      <c r="AF1656" s="164"/>
    </row>
    <row r="1657" spans="1:33" s="14" customFormat="1" ht="60" customHeight="1">
      <c r="A1657" s="62"/>
      <c r="B1657" s="13"/>
      <c r="C1657" s="313"/>
      <c r="D1657" s="314"/>
      <c r="E1657" s="314"/>
      <c r="F1657" s="314"/>
      <c r="G1657" s="314"/>
      <c r="H1657" s="314"/>
      <c r="I1657" s="314"/>
      <c r="J1657" s="314"/>
      <c r="K1657" s="314"/>
      <c r="L1657" s="314"/>
      <c r="M1657" s="314"/>
      <c r="N1657" s="314"/>
      <c r="O1657" s="314"/>
      <c r="P1657" s="314"/>
      <c r="Q1657" s="314"/>
      <c r="R1657" s="314"/>
      <c r="S1657" s="314"/>
      <c r="T1657" s="314"/>
      <c r="U1657" s="314"/>
      <c r="V1657" s="314"/>
      <c r="W1657" s="314"/>
      <c r="X1657" s="314"/>
      <c r="Y1657" s="314"/>
      <c r="Z1657" s="314"/>
      <c r="AA1657" s="314"/>
      <c r="AB1657" s="314"/>
      <c r="AC1657" s="314"/>
      <c r="AD1657" s="315"/>
      <c r="AE1657" s="13"/>
      <c r="AF1657" s="164"/>
    </row>
    <row r="1658" spans="1:33" ht="15" customHeight="1"/>
    <row r="1659" spans="1:33" ht="15" customHeight="1"/>
    <row r="1660" spans="1:33" ht="15" customHeight="1">
      <c r="B1660" s="268" t="str">
        <f>IF(SUM(AJ1533)=0,"","Error: debe completar toda la información.")</f>
        <v/>
      </c>
      <c r="C1660" s="268"/>
      <c r="D1660" s="268"/>
      <c r="E1660" s="268"/>
      <c r="F1660" s="268"/>
      <c r="G1660" s="268"/>
      <c r="H1660" s="268"/>
      <c r="I1660" s="268"/>
      <c r="J1660" s="268"/>
      <c r="K1660" s="268"/>
      <c r="L1660" s="268"/>
      <c r="M1660" s="268"/>
      <c r="N1660" s="268"/>
      <c r="O1660" s="268"/>
      <c r="P1660" s="268"/>
      <c r="Q1660" s="268"/>
      <c r="R1660" s="268"/>
      <c r="S1660" s="268"/>
      <c r="T1660" s="268"/>
      <c r="U1660" s="268"/>
      <c r="V1660" s="268"/>
      <c r="W1660" s="268"/>
      <c r="X1660" s="268"/>
      <c r="Y1660" s="268"/>
      <c r="Z1660" s="268"/>
      <c r="AA1660" s="268"/>
      <c r="AB1660" s="268"/>
      <c r="AC1660" s="268"/>
      <c r="AD1660" s="268"/>
    </row>
    <row r="1661" spans="1:33" ht="15" customHeight="1"/>
    <row r="1662" spans="1:33" ht="15" customHeight="1"/>
    <row r="1663" spans="1:33" ht="15.75" thickBot="1"/>
    <row r="1664" spans="1:33" ht="15.75" thickBot="1">
      <c r="A1664" s="56" t="s">
        <v>251</v>
      </c>
      <c r="B1664" s="316" t="s">
        <v>354</v>
      </c>
      <c r="C1664" s="317"/>
      <c r="D1664" s="317"/>
      <c r="E1664" s="317"/>
      <c r="F1664" s="317"/>
      <c r="G1664" s="317"/>
      <c r="H1664" s="317"/>
      <c r="I1664" s="317"/>
      <c r="J1664" s="317"/>
      <c r="K1664" s="317"/>
      <c r="L1664" s="317"/>
      <c r="M1664" s="317"/>
      <c r="N1664" s="317"/>
      <c r="O1664" s="317"/>
      <c r="P1664" s="317"/>
      <c r="Q1664" s="317"/>
      <c r="R1664" s="317"/>
      <c r="S1664" s="317"/>
      <c r="T1664" s="317"/>
      <c r="U1664" s="317"/>
      <c r="V1664" s="317"/>
      <c r="W1664" s="317"/>
      <c r="X1664" s="317"/>
      <c r="Y1664" s="317"/>
      <c r="Z1664" s="317"/>
      <c r="AA1664" s="317"/>
      <c r="AB1664" s="317"/>
      <c r="AC1664" s="317"/>
      <c r="AD1664" s="318"/>
    </row>
    <row r="1665" spans="1:30" ht="15" customHeight="1">
      <c r="A1665" s="64"/>
      <c r="B1665" s="346" t="s">
        <v>353</v>
      </c>
      <c r="C1665" s="346"/>
      <c r="D1665" s="346"/>
      <c r="E1665" s="346"/>
      <c r="F1665" s="346"/>
      <c r="G1665" s="346"/>
      <c r="H1665" s="346"/>
      <c r="I1665" s="346"/>
      <c r="J1665" s="346"/>
      <c r="K1665" s="346"/>
      <c r="L1665" s="346"/>
      <c r="M1665" s="346"/>
      <c r="N1665" s="346"/>
      <c r="O1665" s="346"/>
      <c r="P1665" s="346"/>
      <c r="Q1665" s="346"/>
      <c r="R1665" s="346"/>
      <c r="S1665" s="346"/>
      <c r="T1665" s="346"/>
      <c r="U1665" s="346"/>
      <c r="V1665" s="346"/>
      <c r="W1665" s="346"/>
      <c r="X1665" s="346"/>
      <c r="Y1665" s="346"/>
      <c r="Z1665" s="346"/>
      <c r="AA1665" s="346"/>
      <c r="AB1665" s="346"/>
      <c r="AC1665" s="346"/>
      <c r="AD1665" s="347"/>
    </row>
    <row r="1666" spans="1:30" ht="36" customHeight="1">
      <c r="A1666" s="64"/>
      <c r="B1666" s="16"/>
      <c r="C1666" s="348" t="s">
        <v>574</v>
      </c>
      <c r="D1666" s="348"/>
      <c r="E1666" s="348"/>
      <c r="F1666" s="348"/>
      <c r="G1666" s="348"/>
      <c r="H1666" s="348"/>
      <c r="I1666" s="348"/>
      <c r="J1666" s="348"/>
      <c r="K1666" s="348"/>
      <c r="L1666" s="348"/>
      <c r="M1666" s="348"/>
      <c r="N1666" s="348"/>
      <c r="O1666" s="348"/>
      <c r="P1666" s="348"/>
      <c r="Q1666" s="348"/>
      <c r="R1666" s="348"/>
      <c r="S1666" s="348"/>
      <c r="T1666" s="348"/>
      <c r="U1666" s="348"/>
      <c r="V1666" s="348"/>
      <c r="W1666" s="348"/>
      <c r="X1666" s="348"/>
      <c r="Y1666" s="348"/>
      <c r="Z1666" s="348"/>
      <c r="AA1666" s="348"/>
      <c r="AB1666" s="348"/>
      <c r="AC1666" s="348"/>
      <c r="AD1666" s="349"/>
    </row>
    <row r="1667" spans="1:30" ht="15" customHeight="1" thickBot="1">
      <c r="A1667" s="64"/>
    </row>
    <row r="1668" spans="1:30" ht="15.75" thickBot="1">
      <c r="A1668" s="56" t="s">
        <v>251</v>
      </c>
      <c r="B1668" s="290" t="s">
        <v>591</v>
      </c>
      <c r="C1668" s="291"/>
      <c r="D1668" s="291"/>
      <c r="E1668" s="291"/>
      <c r="F1668" s="291"/>
      <c r="G1668" s="291"/>
      <c r="H1668" s="291"/>
      <c r="I1668" s="291"/>
      <c r="J1668" s="291"/>
      <c r="K1668" s="291"/>
      <c r="L1668" s="291"/>
      <c r="M1668" s="291"/>
      <c r="N1668" s="291"/>
      <c r="O1668" s="291"/>
      <c r="P1668" s="291"/>
      <c r="Q1668" s="291"/>
      <c r="R1668" s="291"/>
      <c r="S1668" s="291"/>
      <c r="T1668" s="291"/>
      <c r="U1668" s="291"/>
      <c r="V1668" s="291"/>
      <c r="W1668" s="291"/>
      <c r="X1668" s="291"/>
      <c r="Y1668" s="291"/>
      <c r="Z1668" s="291"/>
      <c r="AA1668" s="291"/>
      <c r="AB1668" s="291"/>
      <c r="AC1668" s="291"/>
      <c r="AD1668" s="292"/>
    </row>
    <row r="1669" spans="1:30" ht="15" customHeight="1"/>
    <row r="1670" spans="1:30" ht="36" customHeight="1">
      <c r="A1670" s="69" t="s">
        <v>352</v>
      </c>
      <c r="B1670" s="339" t="s">
        <v>589</v>
      </c>
      <c r="C1670" s="339"/>
      <c r="D1670" s="339"/>
      <c r="E1670" s="339"/>
      <c r="F1670" s="339"/>
      <c r="G1670" s="339"/>
      <c r="H1670" s="339"/>
      <c r="I1670" s="339"/>
      <c r="J1670" s="339"/>
      <c r="K1670" s="339"/>
      <c r="L1670" s="339"/>
      <c r="M1670" s="339"/>
      <c r="N1670" s="339"/>
      <c r="O1670" s="339"/>
      <c r="P1670" s="339"/>
      <c r="Q1670" s="339"/>
      <c r="R1670" s="339"/>
      <c r="S1670" s="339"/>
      <c r="T1670" s="339"/>
      <c r="U1670" s="339"/>
      <c r="V1670" s="339"/>
      <c r="W1670" s="339"/>
      <c r="X1670" s="339"/>
      <c r="Y1670" s="339"/>
      <c r="Z1670" s="339"/>
      <c r="AA1670" s="339"/>
      <c r="AB1670" s="339"/>
      <c r="AC1670" s="339"/>
      <c r="AD1670" s="339"/>
    </row>
    <row r="1671" spans="1:30" ht="24" customHeight="1">
      <c r="A1671" s="69"/>
      <c r="B1671" s="143"/>
      <c r="C1671" s="251" t="s">
        <v>585</v>
      </c>
      <c r="D1671" s="251"/>
      <c r="E1671" s="251"/>
      <c r="F1671" s="251"/>
      <c r="G1671" s="251"/>
      <c r="H1671" s="251"/>
      <c r="I1671" s="251"/>
      <c r="J1671" s="251"/>
      <c r="K1671" s="251"/>
      <c r="L1671" s="251"/>
      <c r="M1671" s="251"/>
      <c r="N1671" s="251"/>
      <c r="O1671" s="251"/>
      <c r="P1671" s="251"/>
      <c r="Q1671" s="251"/>
      <c r="R1671" s="251"/>
      <c r="S1671" s="251"/>
      <c r="T1671" s="251"/>
      <c r="U1671" s="251"/>
      <c r="V1671" s="251"/>
      <c r="W1671" s="251"/>
      <c r="X1671" s="251"/>
      <c r="Y1671" s="251"/>
      <c r="Z1671" s="251"/>
      <c r="AA1671" s="251"/>
      <c r="AB1671" s="251"/>
      <c r="AC1671" s="251"/>
      <c r="AD1671" s="251"/>
    </row>
    <row r="1672" spans="1:30" ht="24" customHeight="1">
      <c r="A1672" s="69"/>
      <c r="B1672" s="14"/>
      <c r="C1672" s="251" t="s">
        <v>587</v>
      </c>
      <c r="D1672" s="251"/>
      <c r="E1672" s="251"/>
      <c r="F1672" s="251"/>
      <c r="G1672" s="251"/>
      <c r="H1672" s="251"/>
      <c r="I1672" s="251"/>
      <c r="J1672" s="251"/>
      <c r="K1672" s="251"/>
      <c r="L1672" s="251"/>
      <c r="M1672" s="251"/>
      <c r="N1672" s="251"/>
      <c r="O1672" s="251"/>
      <c r="P1672" s="251"/>
      <c r="Q1672" s="251"/>
      <c r="R1672" s="251"/>
      <c r="S1672" s="251"/>
      <c r="T1672" s="251"/>
      <c r="U1672" s="251"/>
      <c r="V1672" s="251"/>
      <c r="W1672" s="251"/>
      <c r="X1672" s="251"/>
      <c r="Y1672" s="251"/>
      <c r="Z1672" s="251"/>
      <c r="AA1672" s="251"/>
      <c r="AB1672" s="251"/>
      <c r="AC1672" s="251"/>
      <c r="AD1672" s="251"/>
    </row>
    <row r="1673" spans="1:30" ht="48" customHeight="1">
      <c r="A1673" s="69"/>
      <c r="B1673" s="14"/>
      <c r="C1673" s="251" t="s">
        <v>588</v>
      </c>
      <c r="D1673" s="251"/>
      <c r="E1673" s="251"/>
      <c r="F1673" s="251"/>
      <c r="G1673" s="251"/>
      <c r="H1673" s="251"/>
      <c r="I1673" s="251"/>
      <c r="J1673" s="251"/>
      <c r="K1673" s="251"/>
      <c r="L1673" s="251"/>
      <c r="M1673" s="251"/>
      <c r="N1673" s="251"/>
      <c r="O1673" s="251"/>
      <c r="P1673" s="251"/>
      <c r="Q1673" s="251"/>
      <c r="R1673" s="251"/>
      <c r="S1673" s="251"/>
      <c r="T1673" s="251"/>
      <c r="U1673" s="251"/>
      <c r="V1673" s="251"/>
      <c r="W1673" s="251"/>
      <c r="X1673" s="251"/>
      <c r="Y1673" s="251"/>
      <c r="Z1673" s="251"/>
      <c r="AA1673" s="251"/>
      <c r="AB1673" s="251"/>
      <c r="AC1673" s="251"/>
      <c r="AD1673" s="251"/>
    </row>
    <row r="1674" spans="1:30" ht="15" customHeight="1">
      <c r="A1674" s="66"/>
      <c r="B1674" s="23"/>
      <c r="C1674" s="251" t="s">
        <v>318</v>
      </c>
      <c r="D1674" s="251"/>
      <c r="E1674" s="251"/>
      <c r="F1674" s="251"/>
      <c r="G1674" s="251"/>
      <c r="H1674" s="251"/>
      <c r="I1674" s="251"/>
      <c r="J1674" s="251"/>
      <c r="K1674" s="251"/>
      <c r="L1674" s="251"/>
      <c r="M1674" s="251"/>
      <c r="N1674" s="251"/>
      <c r="O1674" s="251"/>
      <c r="P1674" s="251"/>
      <c r="Q1674" s="251"/>
      <c r="R1674" s="251"/>
      <c r="S1674" s="251"/>
      <c r="T1674" s="251"/>
      <c r="U1674" s="251"/>
      <c r="V1674" s="251"/>
      <c r="W1674" s="251"/>
      <c r="X1674" s="251"/>
      <c r="Y1674" s="251"/>
      <c r="Z1674" s="251"/>
      <c r="AA1674" s="251"/>
      <c r="AB1674" s="251"/>
      <c r="AC1674" s="251"/>
      <c r="AD1674" s="251"/>
    </row>
    <row r="1675" spans="1:30" ht="36" customHeight="1">
      <c r="A1675" s="66"/>
      <c r="B1675" s="23"/>
      <c r="C1675" s="327" t="s">
        <v>583</v>
      </c>
      <c r="D1675" s="327"/>
      <c r="E1675" s="327"/>
      <c r="F1675" s="327"/>
      <c r="G1675" s="327"/>
      <c r="H1675" s="327"/>
      <c r="I1675" s="327"/>
      <c r="J1675" s="327"/>
      <c r="K1675" s="327"/>
      <c r="L1675" s="327"/>
      <c r="M1675" s="327"/>
      <c r="N1675" s="327"/>
      <c r="O1675" s="327"/>
      <c r="P1675" s="327"/>
      <c r="Q1675" s="327"/>
      <c r="R1675" s="327"/>
      <c r="S1675" s="327"/>
      <c r="T1675" s="327"/>
      <c r="U1675" s="327"/>
      <c r="V1675" s="327"/>
      <c r="W1675" s="327"/>
      <c r="X1675" s="327"/>
      <c r="Y1675" s="327"/>
      <c r="Z1675" s="327"/>
      <c r="AA1675" s="327"/>
      <c r="AB1675" s="327"/>
      <c r="AC1675" s="327"/>
      <c r="AD1675" s="327"/>
    </row>
    <row r="1676" spans="1:30" ht="36" customHeight="1">
      <c r="A1676" s="52"/>
      <c r="B1676" s="13"/>
      <c r="C1676" s="327" t="s">
        <v>357</v>
      </c>
      <c r="D1676" s="327"/>
      <c r="E1676" s="327"/>
      <c r="F1676" s="327"/>
      <c r="G1676" s="327"/>
      <c r="H1676" s="327"/>
      <c r="I1676" s="327"/>
      <c r="J1676" s="327"/>
      <c r="K1676" s="327"/>
      <c r="L1676" s="327"/>
      <c r="M1676" s="327"/>
      <c r="N1676" s="327"/>
      <c r="O1676" s="327"/>
      <c r="P1676" s="327"/>
      <c r="Q1676" s="327"/>
      <c r="R1676" s="327"/>
      <c r="S1676" s="327"/>
      <c r="T1676" s="327"/>
      <c r="U1676" s="327"/>
      <c r="V1676" s="327"/>
      <c r="W1676" s="327"/>
      <c r="X1676" s="327"/>
      <c r="Y1676" s="327"/>
      <c r="Z1676" s="327"/>
      <c r="AA1676" s="327"/>
      <c r="AB1676" s="327"/>
      <c r="AC1676" s="327"/>
      <c r="AD1676" s="327"/>
    </row>
    <row r="1677" spans="1:30" ht="36" customHeight="1">
      <c r="A1677" s="66"/>
      <c r="B1677" s="23"/>
      <c r="C1677" s="312" t="s">
        <v>319</v>
      </c>
      <c r="D1677" s="312"/>
      <c r="E1677" s="312"/>
      <c r="F1677" s="312"/>
      <c r="G1677" s="312"/>
      <c r="H1677" s="312"/>
      <c r="I1677" s="312"/>
      <c r="J1677" s="312"/>
      <c r="K1677" s="312"/>
      <c r="L1677" s="312"/>
      <c r="M1677" s="312"/>
      <c r="N1677" s="312"/>
      <c r="O1677" s="312"/>
      <c r="P1677" s="312"/>
      <c r="Q1677" s="312"/>
      <c r="R1677" s="312"/>
      <c r="S1677" s="312"/>
      <c r="T1677" s="312"/>
      <c r="U1677" s="312"/>
      <c r="V1677" s="312"/>
      <c r="W1677" s="312"/>
      <c r="X1677" s="312"/>
      <c r="Y1677" s="312"/>
      <c r="Z1677" s="312"/>
      <c r="AA1677" s="312"/>
      <c r="AB1677" s="312"/>
      <c r="AC1677" s="312"/>
      <c r="AD1677" s="312"/>
    </row>
    <row r="1678" spans="1:30" ht="24" customHeight="1">
      <c r="A1678" s="66"/>
      <c r="B1678" s="23"/>
      <c r="C1678" s="312" t="s">
        <v>288</v>
      </c>
      <c r="D1678" s="312"/>
      <c r="E1678" s="312"/>
      <c r="F1678" s="312"/>
      <c r="G1678" s="312"/>
      <c r="H1678" s="312"/>
      <c r="I1678" s="312"/>
      <c r="J1678" s="312"/>
      <c r="K1678" s="312"/>
      <c r="L1678" s="312"/>
      <c r="M1678" s="312"/>
      <c r="N1678" s="312"/>
      <c r="O1678" s="312"/>
      <c r="P1678" s="312"/>
      <c r="Q1678" s="312"/>
      <c r="R1678" s="312"/>
      <c r="S1678" s="312"/>
      <c r="T1678" s="312"/>
      <c r="U1678" s="312"/>
      <c r="V1678" s="312"/>
      <c r="W1678" s="312"/>
      <c r="X1678" s="312"/>
      <c r="Y1678" s="312"/>
      <c r="Z1678" s="312"/>
      <c r="AA1678" s="312"/>
      <c r="AB1678" s="312"/>
      <c r="AC1678" s="312"/>
      <c r="AD1678" s="312"/>
    </row>
    <row r="1679" spans="1:30" ht="24" customHeight="1">
      <c r="A1679" s="66"/>
      <c r="B1679" s="23"/>
      <c r="C1679" s="312" t="s">
        <v>289</v>
      </c>
      <c r="D1679" s="312"/>
      <c r="E1679" s="312"/>
      <c r="F1679" s="312"/>
      <c r="G1679" s="312"/>
      <c r="H1679" s="312"/>
      <c r="I1679" s="312"/>
      <c r="J1679" s="312"/>
      <c r="K1679" s="312"/>
      <c r="L1679" s="312"/>
      <c r="M1679" s="312"/>
      <c r="N1679" s="312"/>
      <c r="O1679" s="312"/>
      <c r="P1679" s="312"/>
      <c r="Q1679" s="312"/>
      <c r="R1679" s="312"/>
      <c r="S1679" s="312"/>
      <c r="T1679" s="312"/>
      <c r="U1679" s="312"/>
      <c r="V1679" s="312"/>
      <c r="W1679" s="312"/>
      <c r="X1679" s="312"/>
      <c r="Y1679" s="312"/>
      <c r="Z1679" s="312"/>
      <c r="AA1679" s="312"/>
      <c r="AB1679" s="312"/>
      <c r="AC1679" s="312"/>
      <c r="AD1679" s="312"/>
    </row>
    <row r="1680" spans="1:30" ht="24" customHeight="1">
      <c r="A1680" s="52"/>
      <c r="B1680" s="13"/>
      <c r="C1680" s="312" t="s">
        <v>358</v>
      </c>
      <c r="D1680" s="312"/>
      <c r="E1680" s="312"/>
      <c r="F1680" s="312"/>
      <c r="G1680" s="312"/>
      <c r="H1680" s="312"/>
      <c r="I1680" s="312"/>
      <c r="J1680" s="312"/>
      <c r="K1680" s="312"/>
      <c r="L1680" s="312"/>
      <c r="M1680" s="312"/>
      <c r="N1680" s="312"/>
      <c r="O1680" s="312"/>
      <c r="P1680" s="312"/>
      <c r="Q1680" s="312"/>
      <c r="R1680" s="312"/>
      <c r="S1680" s="312"/>
      <c r="T1680" s="312"/>
      <c r="U1680" s="312"/>
      <c r="V1680" s="312"/>
      <c r="W1680" s="312"/>
      <c r="X1680" s="312"/>
      <c r="Y1680" s="312"/>
      <c r="Z1680" s="312"/>
      <c r="AA1680" s="312"/>
      <c r="AB1680" s="312"/>
      <c r="AC1680" s="312"/>
      <c r="AD1680" s="312"/>
    </row>
    <row r="1681" spans="1:61" ht="24" customHeight="1">
      <c r="A1681" s="66"/>
      <c r="B1681" s="14"/>
      <c r="C1681" s="312" t="s">
        <v>359</v>
      </c>
      <c r="D1681" s="312"/>
      <c r="E1681" s="312"/>
      <c r="F1681" s="312"/>
      <c r="G1681" s="312"/>
      <c r="H1681" s="312"/>
      <c r="I1681" s="312"/>
      <c r="J1681" s="312"/>
      <c r="K1681" s="312"/>
      <c r="L1681" s="312"/>
      <c r="M1681" s="312"/>
      <c r="N1681" s="312"/>
      <c r="O1681" s="312"/>
      <c r="P1681" s="312"/>
      <c r="Q1681" s="312"/>
      <c r="R1681" s="312"/>
      <c r="S1681" s="312"/>
      <c r="T1681" s="312"/>
      <c r="U1681" s="312"/>
      <c r="V1681" s="312"/>
      <c r="W1681" s="312"/>
      <c r="X1681" s="312"/>
      <c r="Y1681" s="312"/>
      <c r="Z1681" s="312"/>
      <c r="AA1681" s="312"/>
      <c r="AB1681" s="312"/>
      <c r="AC1681" s="312"/>
      <c r="AD1681" s="312"/>
    </row>
    <row r="1682" spans="1:61" ht="36" customHeight="1">
      <c r="A1682" s="65"/>
      <c r="B1682" s="14"/>
      <c r="C1682" s="312" t="s">
        <v>360</v>
      </c>
      <c r="D1682" s="312"/>
      <c r="E1682" s="312"/>
      <c r="F1682" s="312"/>
      <c r="G1682" s="312"/>
      <c r="H1682" s="312"/>
      <c r="I1682" s="312"/>
      <c r="J1682" s="312"/>
      <c r="K1682" s="312"/>
      <c r="L1682" s="312"/>
      <c r="M1682" s="312"/>
      <c r="N1682" s="312"/>
      <c r="O1682" s="312"/>
      <c r="P1682" s="312"/>
      <c r="Q1682" s="312"/>
      <c r="R1682" s="312"/>
      <c r="S1682" s="312"/>
      <c r="T1682" s="312"/>
      <c r="U1682" s="312"/>
      <c r="V1682" s="312"/>
      <c r="W1682" s="312"/>
      <c r="X1682" s="312"/>
      <c r="Y1682" s="312"/>
      <c r="Z1682" s="312"/>
      <c r="AA1682" s="312"/>
      <c r="AB1682" s="312"/>
      <c r="AC1682" s="312"/>
      <c r="AD1682" s="312"/>
    </row>
    <row r="1683" spans="1:61" ht="36" customHeight="1">
      <c r="A1683" s="65"/>
      <c r="B1683" s="14"/>
      <c r="C1683" s="312" t="s">
        <v>361</v>
      </c>
      <c r="D1683" s="312"/>
      <c r="E1683" s="312"/>
      <c r="F1683" s="312"/>
      <c r="G1683" s="312"/>
      <c r="H1683" s="312"/>
      <c r="I1683" s="312"/>
      <c r="J1683" s="312"/>
      <c r="K1683" s="312"/>
      <c r="L1683" s="312"/>
      <c r="M1683" s="312"/>
      <c r="N1683" s="312"/>
      <c r="O1683" s="312"/>
      <c r="P1683" s="312"/>
      <c r="Q1683" s="312"/>
      <c r="R1683" s="312"/>
      <c r="S1683" s="312"/>
      <c r="T1683" s="312"/>
      <c r="U1683" s="312"/>
      <c r="V1683" s="312"/>
      <c r="W1683" s="312"/>
      <c r="X1683" s="312"/>
      <c r="Y1683" s="312"/>
      <c r="Z1683" s="312"/>
      <c r="AA1683" s="312"/>
      <c r="AB1683" s="312"/>
      <c r="AC1683" s="312"/>
      <c r="AD1683" s="312"/>
    </row>
    <row r="1684" spans="1:61" ht="24" customHeight="1">
      <c r="A1684" s="65"/>
      <c r="B1684" s="14"/>
      <c r="C1684" s="251" t="s">
        <v>590</v>
      </c>
      <c r="D1684" s="251"/>
      <c r="E1684" s="251"/>
      <c r="F1684" s="251"/>
      <c r="G1684" s="251"/>
      <c r="H1684" s="251"/>
      <c r="I1684" s="251"/>
      <c r="J1684" s="251"/>
      <c r="K1684" s="251"/>
      <c r="L1684" s="251"/>
      <c r="M1684" s="251"/>
      <c r="N1684" s="251"/>
      <c r="O1684" s="251"/>
      <c r="P1684" s="251"/>
      <c r="Q1684" s="251"/>
      <c r="R1684" s="251"/>
      <c r="S1684" s="251"/>
      <c r="T1684" s="251"/>
      <c r="U1684" s="251"/>
      <c r="V1684" s="251"/>
      <c r="W1684" s="251"/>
      <c r="X1684" s="251"/>
      <c r="Y1684" s="251"/>
      <c r="Z1684" s="251"/>
      <c r="AA1684" s="251"/>
      <c r="AB1684" s="251"/>
      <c r="AC1684" s="251"/>
      <c r="AD1684" s="251"/>
    </row>
    <row r="1685" spans="1:61" ht="24" customHeight="1">
      <c r="A1685" s="65"/>
      <c r="B1685" s="14"/>
      <c r="C1685" s="251" t="s">
        <v>362</v>
      </c>
      <c r="D1685" s="251"/>
      <c r="E1685" s="251"/>
      <c r="F1685" s="251"/>
      <c r="G1685" s="251"/>
      <c r="H1685" s="251"/>
      <c r="I1685" s="251"/>
      <c r="J1685" s="251"/>
      <c r="K1685" s="251"/>
      <c r="L1685" s="251"/>
      <c r="M1685" s="251"/>
      <c r="N1685" s="251"/>
      <c r="O1685" s="251"/>
      <c r="P1685" s="251"/>
      <c r="Q1685" s="251"/>
      <c r="R1685" s="251"/>
      <c r="S1685" s="251"/>
      <c r="T1685" s="251"/>
      <c r="U1685" s="251"/>
      <c r="V1685" s="251"/>
      <c r="W1685" s="251"/>
      <c r="X1685" s="251"/>
      <c r="Y1685" s="251"/>
      <c r="Z1685" s="251"/>
      <c r="AA1685" s="251"/>
      <c r="AB1685" s="251"/>
      <c r="AC1685" s="251"/>
      <c r="AD1685" s="251"/>
    </row>
    <row r="1686" spans="1:61" ht="15" customHeight="1"/>
    <row r="1687" spans="1:61" ht="15" customHeight="1" thickBot="1">
      <c r="C1687" s="295" t="s">
        <v>49</v>
      </c>
      <c r="D1687" s="295"/>
      <c r="E1687" s="295"/>
      <c r="F1687" s="295"/>
      <c r="G1687" s="295"/>
      <c r="H1687" s="295"/>
      <c r="I1687" s="377" t="s">
        <v>584</v>
      </c>
      <c r="J1687" s="377"/>
      <c r="K1687" s="377" t="s">
        <v>586</v>
      </c>
      <c r="L1687" s="377"/>
      <c r="M1687" s="281" t="s">
        <v>356</v>
      </c>
      <c r="N1687" s="282"/>
      <c r="O1687" s="282"/>
      <c r="P1687" s="282"/>
      <c r="Q1687" s="282"/>
      <c r="R1687" s="282"/>
      <c r="S1687" s="282"/>
      <c r="T1687" s="282"/>
      <c r="U1687" s="282"/>
      <c r="V1687" s="282"/>
      <c r="W1687" s="282"/>
      <c r="X1687" s="282"/>
      <c r="Y1687" s="282"/>
      <c r="Z1687" s="282"/>
      <c r="AA1687" s="282"/>
      <c r="AB1687" s="282"/>
      <c r="AC1687" s="282"/>
      <c r="AD1687" s="283"/>
      <c r="AG1687" t="s">
        <v>5497</v>
      </c>
      <c r="AH1687" t="s">
        <v>5498</v>
      </c>
      <c r="AI1687" t="s">
        <v>5499</v>
      </c>
      <c r="AJ1687" t="s">
        <v>5500</v>
      </c>
      <c r="BF1687" t="s">
        <v>5523</v>
      </c>
    </row>
    <row r="1688" spans="1:61" ht="24" customHeight="1" thickTop="1">
      <c r="C1688" s="295"/>
      <c r="D1688" s="295"/>
      <c r="E1688" s="295"/>
      <c r="F1688" s="295"/>
      <c r="G1688" s="295"/>
      <c r="H1688" s="295"/>
      <c r="I1688" s="377"/>
      <c r="J1688" s="377"/>
      <c r="K1688" s="377"/>
      <c r="L1688" s="377"/>
      <c r="M1688" s="293" t="s">
        <v>257</v>
      </c>
      <c r="N1688" s="293"/>
      <c r="O1688" s="293" t="s">
        <v>258</v>
      </c>
      <c r="P1688" s="293"/>
      <c r="Q1688" s="293" t="s">
        <v>259</v>
      </c>
      <c r="R1688" s="293"/>
      <c r="S1688" s="373" t="s">
        <v>287</v>
      </c>
      <c r="T1688" s="374"/>
      <c r="U1688" s="299" t="s">
        <v>254</v>
      </c>
      <c r="V1688" s="300"/>
      <c r="W1688" s="300"/>
      <c r="X1688" s="301"/>
      <c r="Y1688" s="293" t="s">
        <v>285</v>
      </c>
      <c r="Z1688" s="293"/>
      <c r="AA1688" s="293" t="s">
        <v>286</v>
      </c>
      <c r="AB1688" s="293"/>
      <c r="AC1688" s="293" t="s">
        <v>260</v>
      </c>
      <c r="AD1688" s="293"/>
      <c r="AG1688">
        <f>COUNTBLANK(I1690:AD1809)</f>
        <v>2640</v>
      </c>
      <c r="AH1688">
        <v>2640</v>
      </c>
      <c r="AI1688">
        <f>IF(SUM(AG1690:AG1809)=0,AG1688,1)</f>
        <v>2640</v>
      </c>
      <c r="AJ1688" s="180">
        <f>IF(OR(AG1688=AH1688, AG1688=AI1688 ), 0, 1)</f>
        <v>0</v>
      </c>
      <c r="AR1688" t="s">
        <v>5518</v>
      </c>
      <c r="AW1688" s="382" t="s">
        <v>5519</v>
      </c>
      <c r="AX1688" s="383"/>
      <c r="AY1688" s="383"/>
      <c r="AZ1688" s="383"/>
      <c r="BA1688" s="383"/>
      <c r="BB1688" s="383"/>
      <c r="BC1688" s="383"/>
      <c r="BD1688" s="384"/>
      <c r="BF1688" t="s">
        <v>5520</v>
      </c>
      <c r="BG1688" t="s">
        <v>5521</v>
      </c>
    </row>
    <row r="1689" spans="1:61" ht="120" customHeight="1" thickBot="1">
      <c r="C1689" s="295"/>
      <c r="D1689" s="295"/>
      <c r="E1689" s="295"/>
      <c r="F1689" s="295"/>
      <c r="G1689" s="295"/>
      <c r="H1689" s="295"/>
      <c r="I1689" s="377"/>
      <c r="J1689" s="377"/>
      <c r="K1689" s="377"/>
      <c r="L1689" s="377"/>
      <c r="M1689" s="293"/>
      <c r="N1689" s="293"/>
      <c r="O1689" s="293"/>
      <c r="P1689" s="293"/>
      <c r="Q1689" s="293"/>
      <c r="R1689" s="293"/>
      <c r="S1689" s="375"/>
      <c r="T1689" s="376"/>
      <c r="U1689" s="293" t="s">
        <v>255</v>
      </c>
      <c r="V1689" s="293"/>
      <c r="W1689" s="293" t="s">
        <v>256</v>
      </c>
      <c r="X1689" s="293"/>
      <c r="Y1689" s="293"/>
      <c r="Z1689" s="293"/>
      <c r="AA1689" s="293"/>
      <c r="AB1689" s="293"/>
      <c r="AC1689" s="293"/>
      <c r="AD1689" s="293"/>
      <c r="AG1689" t="s">
        <v>5501</v>
      </c>
      <c r="AI1689" t="s">
        <v>5511</v>
      </c>
      <c r="AJ1689" t="s">
        <v>5512</v>
      </c>
      <c r="AK1689" t="s">
        <v>5513</v>
      </c>
      <c r="AL1689" t="s">
        <v>5517</v>
      </c>
      <c r="AN1689" s="181"/>
      <c r="AO1689" t="s">
        <v>5542</v>
      </c>
      <c r="AP1689" s="181" t="s">
        <v>5542</v>
      </c>
      <c r="AQ1689" t="s">
        <v>5522</v>
      </c>
      <c r="AR1689" s="183" t="s">
        <v>5514</v>
      </c>
      <c r="AS1689" s="184" t="s">
        <v>5515</v>
      </c>
      <c r="AW1689" s="187"/>
      <c r="AX1689" s="188"/>
      <c r="AY1689" s="189">
        <v>1</v>
      </c>
      <c r="AZ1689" s="189">
        <v>2</v>
      </c>
      <c r="BA1689" s="189">
        <v>3</v>
      </c>
      <c r="BB1689" s="189">
        <v>4</v>
      </c>
      <c r="BC1689" s="189">
        <v>8</v>
      </c>
      <c r="BD1689" s="190">
        <v>9</v>
      </c>
      <c r="BF1689" s="181"/>
      <c r="BG1689" t="s">
        <v>5522</v>
      </c>
      <c r="BI1689" t="s">
        <v>5544</v>
      </c>
    </row>
    <row r="1690" spans="1:61" ht="15" customHeight="1" thickTop="1">
      <c r="A1690" s="65"/>
      <c r="B1690" s="14"/>
      <c r="C1690" s="17" t="s">
        <v>51</v>
      </c>
      <c r="D1690" s="272" t="str">
        <f t="shared" ref="D1690:D1721" si="214">IF($D32="","",$D32)</f>
        <v/>
      </c>
      <c r="E1690" s="273"/>
      <c r="F1690" s="273"/>
      <c r="G1690" s="273"/>
      <c r="H1690" s="274"/>
      <c r="I1690" s="234"/>
      <c r="J1690" s="234"/>
      <c r="K1690" s="234"/>
      <c r="L1690" s="234"/>
      <c r="M1690" s="234"/>
      <c r="N1690" s="234"/>
      <c r="O1690" s="234"/>
      <c r="P1690" s="234"/>
      <c r="Q1690" s="234"/>
      <c r="R1690" s="234"/>
      <c r="S1690" s="234"/>
      <c r="T1690" s="234"/>
      <c r="U1690" s="234"/>
      <c r="V1690" s="234"/>
      <c r="W1690" s="234"/>
      <c r="X1690" s="234"/>
      <c r="Y1690" s="234"/>
      <c r="Z1690" s="234"/>
      <c r="AA1690" s="234"/>
      <c r="AB1690" s="234"/>
      <c r="AC1690" s="234"/>
      <c r="AD1690" s="234"/>
      <c r="AG1690">
        <f>IF(OR(AND($AG$1688=$AH$1688),AND(D1690="",COUNTBLANK(I1690:AD1690)=22),
AND(D1690&lt;&gt;"",I1690=1,K1690="",COUNTBLANK(M1690:AD1690)=9),
AND(D1690&lt;&gt;"",I1690=1,K1690&lt;&gt;"",COUNTBLANK(M1690:AD1690)=18),
AND(D1690&lt;&gt;"",OR(I1690=2,I1690=9),K1690="",COUNTBLANK(K1690:AD1690)=20)),0,1)</f>
        <v>0</v>
      </c>
      <c r="AI1690">
        <f>IF(AND(U1690=1,W1690&lt;&gt;8),1,0)</f>
        <v>0</v>
      </c>
      <c r="AJ1690">
        <f>IF(AND(OR(U1690=2,U1690=3,U1690=4),W1690=4),1,0)</f>
        <v>0</v>
      </c>
      <c r="AK1690">
        <f>IF(AND(U1690=9,W1690&lt;&gt;9),1,0)</f>
        <v>0</v>
      </c>
      <c r="AL1690">
        <f>IF(OR(AND(Y1690="ns",AA1690="ns"),AND(Y1690&lt;&gt;"NS",Y1690&gt;=AA1690)),0,1)</f>
        <v>0</v>
      </c>
      <c r="AN1690">
        <f>IF(OR($AH$1688=$AG$1688,AND(D1690="",Q1690=""),AND(D1690&lt;&gt;"",OR(Q1690="ns",AND(D1690&lt;&gt;"",Q1690&lt;&gt;"ns",Q1690&gt;12,Q1690&lt;110)))),0,1)</f>
        <v>0</v>
      </c>
      <c r="AO1690">
        <f>IF(OR($AH$1688=$AG$1688,AND(D1690="",Y1690=""),AND(D1690&lt;&gt;"",OR(Y1690="ns",AND(D1690&lt;&gt;"",Y1690&lt;&gt;"ns",Y1690&gt;=0,Y1690&lt;99)))),0,1)</f>
        <v>0</v>
      </c>
      <c r="AP1690">
        <f>IF(OR($AH$1688=$AG$1688,AND(D1690="",AA1690=""),AND(D1690&lt;&gt;"",OR(AA1690="ns",AND(D1690&lt;&gt;"",AA1690&lt;&gt;"ns",AA1690&gt;=0,AA1690&lt;99)))),0,1)</f>
        <v>0</v>
      </c>
      <c r="AQ1690">
        <f>IF(OR($AG$369=$AH$369,Q1690="",Q1690="NS",AND(Q1690&gt;17,Q1690&lt;105)),0,1)</f>
        <v>0</v>
      </c>
      <c r="AR1690" s="185">
        <f>IF(OR(S1690="NS",S1690="NA"),0,LEN(S1690)-LEN(INT(S1690))-1)</f>
        <v>-2</v>
      </c>
      <c r="AS1690" s="186">
        <f>IF(AR1690&lt;1,0,1)</f>
        <v>0</v>
      </c>
      <c r="AW1690">
        <f>U1690</f>
        <v>0</v>
      </c>
      <c r="AY1690" s="70">
        <f t="shared" ref="AY1690:BD1690" si="215">IF(AND($AW1690=1,AY$1689&lt;&gt;8),"",
IF(AND($AW1690=9,AY$1689&lt;&gt;9),"",
IF(AND(OR($AW1690=2,$AW1690=3,$AW1690=4),AY$1689=4),"",
IF(OR($AW1690=5,$AW1690=6,$AW1690=7,$AW1690=8),AY$1689,
AY$1689))))</f>
        <v>1</v>
      </c>
      <c r="AZ1690" s="70">
        <f t="shared" si="215"/>
        <v>2</v>
      </c>
      <c r="BA1690" s="70">
        <f t="shared" si="215"/>
        <v>3</v>
      </c>
      <c r="BB1690" s="70">
        <f t="shared" si="215"/>
        <v>4</v>
      </c>
      <c r="BC1690" s="70">
        <f t="shared" si="215"/>
        <v>8</v>
      </c>
      <c r="BD1690" s="70">
        <f t="shared" si="215"/>
        <v>9</v>
      </c>
      <c r="BG1690">
        <f t="shared" ref="BG1690:BG1721" si="216">IF(AND(K1690&lt;&gt;"",I1690&lt;&gt;"",K1690=BF1691),1,0)</f>
        <v>0</v>
      </c>
      <c r="BI1690">
        <f>IF(IF(K1690&gt;0,IFERROR(VLOOKUP(K1690,$BF$1690:$BH$1810,3,FALSE),0),0)&lt;=1,0,1)</f>
        <v>0</v>
      </c>
    </row>
    <row r="1691" spans="1:61" ht="15" customHeight="1">
      <c r="C1691" s="17" t="s">
        <v>52</v>
      </c>
      <c r="D1691" s="272" t="str">
        <f t="shared" si="214"/>
        <v/>
      </c>
      <c r="E1691" s="273"/>
      <c r="F1691" s="273"/>
      <c r="G1691" s="273"/>
      <c r="H1691" s="274"/>
      <c r="I1691" s="234"/>
      <c r="J1691" s="234"/>
      <c r="K1691" s="234"/>
      <c r="L1691" s="234"/>
      <c r="M1691" s="234"/>
      <c r="N1691" s="234"/>
      <c r="O1691" s="234"/>
      <c r="P1691" s="234"/>
      <c r="Q1691" s="234"/>
      <c r="R1691" s="234"/>
      <c r="S1691" s="234"/>
      <c r="T1691" s="234"/>
      <c r="U1691" s="234"/>
      <c r="V1691" s="234"/>
      <c r="W1691" s="234"/>
      <c r="X1691" s="234"/>
      <c r="Y1691" s="234"/>
      <c r="Z1691" s="234"/>
      <c r="AA1691" s="234"/>
      <c r="AB1691" s="234"/>
      <c r="AC1691" s="234"/>
      <c r="AD1691" s="234"/>
      <c r="AG1691">
        <f t="shared" ref="AG1691:AG1754" si="217">IF(OR(AND($AG$1688=$AH$1688),AND(D1691="",COUNTBLANK(I1691:AD1691)=22),
AND(D1691&lt;&gt;"",I1691=1,K1691="",COUNTBLANK(M1691:AD1691)=9),
AND(D1691&lt;&gt;"",I1691=1,K1691&lt;&gt;"",COUNTBLANK(M1691:AD1691)=18),
AND(D1691&lt;&gt;"",OR(I1691=2,I1691=9),K1691="",COUNTBLANK(K1691:AD1691)=20)),0,1)</f>
        <v>0</v>
      </c>
      <c r="AI1691">
        <f t="shared" ref="AI1691:AI1754" si="218">IF(AND(U1691=1,W1691&lt;&gt;8),1,0)</f>
        <v>0</v>
      </c>
      <c r="AJ1691">
        <f t="shared" ref="AJ1691:AJ1754" si="219">IF(AND(OR(U1691=2,U1691=3,U1691=4),W1691=4),1,0)</f>
        <v>0</v>
      </c>
      <c r="AK1691">
        <f t="shared" ref="AK1691:AK1754" si="220">IF(AND(U1691=9,W1691&lt;&gt;9),1,0)</f>
        <v>0</v>
      </c>
      <c r="AL1691">
        <f t="shared" ref="AL1691:AL1754" si="221">IF(OR(AND(Y1691="ns",AA1691="ns"),AND(Y1691&lt;&gt;"NS",Y1691&gt;=AA1691)),0,1)</f>
        <v>0</v>
      </c>
      <c r="AN1691">
        <f t="shared" ref="AN1691:AN1754" si="222">IF(OR($AH$1688=$AG$1688,AND(D1691="",Q1691=""),AND(D1691&lt;&gt;"",OR(Q1691="ns",AND(D1691&lt;&gt;"",Q1691&lt;&gt;"ns",Q1691&gt;12,Q1691&lt;110)))),0,1)</f>
        <v>0</v>
      </c>
      <c r="AO1691">
        <f t="shared" ref="AO1691:AO1754" si="223">IF(OR($AH$1688=$AG$1688,AND(D1691="",Y1691=""),AND(D1691&lt;&gt;"",OR(Y1691="ns",AND(D1691&lt;&gt;"",Y1691&lt;&gt;"ns",Y1691&gt;=0,Y1691&lt;99)))),0,1)</f>
        <v>0</v>
      </c>
      <c r="AP1691">
        <f t="shared" ref="AP1691:AP1754" si="224">IF(OR($AH$1688=$AG$1688,AND(D1691="",AA1691=""),AND(D1691&lt;&gt;"",OR(AA1691="ns",AND(D1691&lt;&gt;"",AA1691&lt;&gt;"ns",AA1691&gt;=0,AA1691&lt;99)))),0,1)</f>
        <v>0</v>
      </c>
      <c r="AQ1691">
        <f t="shared" ref="AQ1691:AQ1754" si="225">IF(OR($AG$369=$AH$369,Q1691="",Q1691="NS",AND(Q1691&gt;17,Q1691&lt;105)),0,1)</f>
        <v>0</v>
      </c>
      <c r="AR1691" s="185">
        <f t="shared" ref="AR1691:AR1754" si="226">IF(OR(S1691="NS",S1691="NA"),0,LEN(S1691)-LEN(INT(S1691))-1)</f>
        <v>-2</v>
      </c>
      <c r="AS1691" s="186">
        <f t="shared" ref="AS1691:AS1754" si="227">IF(AR1691&lt;1,0,1)</f>
        <v>0</v>
      </c>
      <c r="AW1691">
        <f t="shared" ref="AW1691:AW1754" si="228">U1691</f>
        <v>0</v>
      </c>
      <c r="AY1691" s="70">
        <f t="shared" ref="AY1691:BD1722" si="229">IF(AND($AW1691=1,AY$1689&lt;&gt;8),"",
IF(AND($AW1691=9,AY$1689&lt;&gt;9),"",
IF(AND(OR($AW1691=2,$AW1691=3,$AW1691=4),AY$1689=4),"",
IF(OR($AW1691=5,$AW1691=6,$AW1691=7,$AW1691=8),AY$1689,
AY$1689))))</f>
        <v>1</v>
      </c>
      <c r="AZ1691" s="70">
        <f t="shared" si="229"/>
        <v>2</v>
      </c>
      <c r="BA1691" s="70">
        <f t="shared" si="229"/>
        <v>3</v>
      </c>
      <c r="BB1691" s="70">
        <f t="shared" si="229"/>
        <v>4</v>
      </c>
      <c r="BC1691" s="70">
        <f t="shared" si="229"/>
        <v>8</v>
      </c>
      <c r="BD1691" s="70">
        <f t="shared" si="229"/>
        <v>9</v>
      </c>
      <c r="BF1691">
        <v>1</v>
      </c>
      <c r="BG1691">
        <f t="shared" si="216"/>
        <v>0</v>
      </c>
      <c r="BH1691">
        <f>I1690</f>
        <v>0</v>
      </c>
      <c r="BI1691">
        <f t="shared" ref="BI1691:BI1754" si="230">IF(IF(K1691&gt;0,IFERROR(VLOOKUP(K1691,$BF$1690:$BH$1810,3,FALSE),0),0)&lt;=1,0,1)</f>
        <v>0</v>
      </c>
    </row>
    <row r="1692" spans="1:61" ht="15" customHeight="1">
      <c r="C1692" s="17" t="s">
        <v>53</v>
      </c>
      <c r="D1692" s="272" t="str">
        <f t="shared" si="214"/>
        <v/>
      </c>
      <c r="E1692" s="273"/>
      <c r="F1692" s="273"/>
      <c r="G1692" s="273"/>
      <c r="H1692" s="274"/>
      <c r="I1692" s="234"/>
      <c r="J1692" s="234"/>
      <c r="K1692" s="234"/>
      <c r="L1692" s="234"/>
      <c r="M1692" s="234"/>
      <c r="N1692" s="234"/>
      <c r="O1692" s="234"/>
      <c r="P1692" s="234"/>
      <c r="Q1692" s="234"/>
      <c r="R1692" s="234"/>
      <c r="S1692" s="234"/>
      <c r="T1692" s="234"/>
      <c r="U1692" s="234"/>
      <c r="V1692" s="234"/>
      <c r="W1692" s="234"/>
      <c r="X1692" s="234"/>
      <c r="Y1692" s="234"/>
      <c r="Z1692" s="234"/>
      <c r="AA1692" s="234"/>
      <c r="AB1692" s="234"/>
      <c r="AC1692" s="234"/>
      <c r="AD1692" s="234"/>
      <c r="AG1692">
        <f t="shared" si="217"/>
        <v>0</v>
      </c>
      <c r="AI1692">
        <f t="shared" si="218"/>
        <v>0</v>
      </c>
      <c r="AJ1692">
        <f t="shared" si="219"/>
        <v>0</v>
      </c>
      <c r="AK1692">
        <f t="shared" si="220"/>
        <v>0</v>
      </c>
      <c r="AL1692">
        <f t="shared" si="221"/>
        <v>0</v>
      </c>
      <c r="AN1692">
        <f t="shared" si="222"/>
        <v>0</v>
      </c>
      <c r="AO1692">
        <f t="shared" si="223"/>
        <v>0</v>
      </c>
      <c r="AP1692">
        <f t="shared" si="224"/>
        <v>0</v>
      </c>
      <c r="AQ1692">
        <f t="shared" si="225"/>
        <v>0</v>
      </c>
      <c r="AR1692" s="185">
        <f t="shared" si="226"/>
        <v>-2</v>
      </c>
      <c r="AS1692" s="186">
        <f t="shared" si="227"/>
        <v>0</v>
      </c>
      <c r="AW1692">
        <f t="shared" si="228"/>
        <v>0</v>
      </c>
      <c r="AY1692" s="70">
        <f t="shared" si="229"/>
        <v>1</v>
      </c>
      <c r="AZ1692" s="70">
        <f t="shared" si="229"/>
        <v>2</v>
      </c>
      <c r="BA1692" s="70">
        <f t="shared" si="229"/>
        <v>3</v>
      </c>
      <c r="BB1692" s="70">
        <f t="shared" si="229"/>
        <v>4</v>
      </c>
      <c r="BC1692" s="70">
        <f t="shared" si="229"/>
        <v>8</v>
      </c>
      <c r="BD1692" s="70">
        <f t="shared" si="229"/>
        <v>9</v>
      </c>
      <c r="BF1692">
        <v>2</v>
      </c>
      <c r="BG1692">
        <f t="shared" si="216"/>
        <v>0</v>
      </c>
      <c r="BH1692">
        <f t="shared" ref="BH1692:BH1755" si="231">I1691</f>
        <v>0</v>
      </c>
      <c r="BI1692">
        <f t="shared" si="230"/>
        <v>0</v>
      </c>
    </row>
    <row r="1693" spans="1:61" ht="15" customHeight="1">
      <c r="C1693" s="17" t="s">
        <v>54</v>
      </c>
      <c r="D1693" s="272" t="str">
        <f t="shared" si="214"/>
        <v/>
      </c>
      <c r="E1693" s="273"/>
      <c r="F1693" s="273"/>
      <c r="G1693" s="273"/>
      <c r="H1693" s="274"/>
      <c r="I1693" s="234"/>
      <c r="J1693" s="234"/>
      <c r="K1693" s="234"/>
      <c r="L1693" s="234"/>
      <c r="M1693" s="234"/>
      <c r="N1693" s="234"/>
      <c r="O1693" s="234"/>
      <c r="P1693" s="234"/>
      <c r="Q1693" s="234"/>
      <c r="R1693" s="234"/>
      <c r="S1693" s="234"/>
      <c r="T1693" s="234"/>
      <c r="U1693" s="234"/>
      <c r="V1693" s="234"/>
      <c r="W1693" s="234"/>
      <c r="X1693" s="234"/>
      <c r="Y1693" s="234"/>
      <c r="Z1693" s="234"/>
      <c r="AA1693" s="234"/>
      <c r="AB1693" s="234"/>
      <c r="AC1693" s="234"/>
      <c r="AD1693" s="234"/>
      <c r="AG1693">
        <f t="shared" si="217"/>
        <v>0</v>
      </c>
      <c r="AI1693">
        <f t="shared" si="218"/>
        <v>0</v>
      </c>
      <c r="AJ1693">
        <f t="shared" si="219"/>
        <v>0</v>
      </c>
      <c r="AK1693">
        <f t="shared" si="220"/>
        <v>0</v>
      </c>
      <c r="AL1693">
        <f t="shared" si="221"/>
        <v>0</v>
      </c>
      <c r="AN1693">
        <f t="shared" si="222"/>
        <v>0</v>
      </c>
      <c r="AO1693">
        <f t="shared" si="223"/>
        <v>0</v>
      </c>
      <c r="AP1693">
        <f t="shared" si="224"/>
        <v>0</v>
      </c>
      <c r="AQ1693">
        <f t="shared" si="225"/>
        <v>0</v>
      </c>
      <c r="AR1693" s="185">
        <f t="shared" si="226"/>
        <v>-2</v>
      </c>
      <c r="AS1693" s="186">
        <f t="shared" si="227"/>
        <v>0</v>
      </c>
      <c r="AW1693">
        <f t="shared" si="228"/>
        <v>0</v>
      </c>
      <c r="AY1693" s="70">
        <f t="shared" si="229"/>
        <v>1</v>
      </c>
      <c r="AZ1693" s="70">
        <f t="shared" si="229"/>
        <v>2</v>
      </c>
      <c r="BA1693" s="70">
        <f t="shared" si="229"/>
        <v>3</v>
      </c>
      <c r="BB1693" s="70">
        <f t="shared" si="229"/>
        <v>4</v>
      </c>
      <c r="BC1693" s="70">
        <f t="shared" si="229"/>
        <v>8</v>
      </c>
      <c r="BD1693" s="70">
        <f t="shared" si="229"/>
        <v>9</v>
      </c>
      <c r="BF1693">
        <v>3</v>
      </c>
      <c r="BG1693">
        <f t="shared" si="216"/>
        <v>0</v>
      </c>
      <c r="BH1693">
        <f t="shared" si="231"/>
        <v>0</v>
      </c>
      <c r="BI1693">
        <f t="shared" si="230"/>
        <v>0</v>
      </c>
    </row>
    <row r="1694" spans="1:61" ht="15" customHeight="1">
      <c r="C1694" s="17" t="s">
        <v>55</v>
      </c>
      <c r="D1694" s="272" t="str">
        <f t="shared" si="214"/>
        <v/>
      </c>
      <c r="E1694" s="273"/>
      <c r="F1694" s="273"/>
      <c r="G1694" s="273"/>
      <c r="H1694" s="274"/>
      <c r="I1694" s="234"/>
      <c r="J1694" s="234"/>
      <c r="K1694" s="234"/>
      <c r="L1694" s="234"/>
      <c r="M1694" s="234"/>
      <c r="N1694" s="234"/>
      <c r="O1694" s="234"/>
      <c r="P1694" s="234"/>
      <c r="Q1694" s="234"/>
      <c r="R1694" s="234"/>
      <c r="S1694" s="234"/>
      <c r="T1694" s="234"/>
      <c r="U1694" s="234"/>
      <c r="V1694" s="234"/>
      <c r="W1694" s="234"/>
      <c r="X1694" s="234"/>
      <c r="Y1694" s="234"/>
      <c r="Z1694" s="234"/>
      <c r="AA1694" s="234"/>
      <c r="AB1694" s="234"/>
      <c r="AC1694" s="234"/>
      <c r="AD1694" s="234"/>
      <c r="AG1694">
        <f t="shared" si="217"/>
        <v>0</v>
      </c>
      <c r="AI1694">
        <f t="shared" si="218"/>
        <v>0</v>
      </c>
      <c r="AJ1694">
        <f t="shared" si="219"/>
        <v>0</v>
      </c>
      <c r="AK1694">
        <f t="shared" si="220"/>
        <v>0</v>
      </c>
      <c r="AL1694">
        <f t="shared" si="221"/>
        <v>0</v>
      </c>
      <c r="AN1694">
        <f t="shared" si="222"/>
        <v>0</v>
      </c>
      <c r="AO1694">
        <f t="shared" si="223"/>
        <v>0</v>
      </c>
      <c r="AP1694">
        <f t="shared" si="224"/>
        <v>0</v>
      </c>
      <c r="AQ1694">
        <f t="shared" si="225"/>
        <v>0</v>
      </c>
      <c r="AR1694" s="185">
        <f t="shared" si="226"/>
        <v>-2</v>
      </c>
      <c r="AS1694" s="186">
        <f t="shared" si="227"/>
        <v>0</v>
      </c>
      <c r="AW1694">
        <f t="shared" si="228"/>
        <v>0</v>
      </c>
      <c r="AY1694" s="70">
        <f t="shared" si="229"/>
        <v>1</v>
      </c>
      <c r="AZ1694" s="70">
        <f t="shared" si="229"/>
        <v>2</v>
      </c>
      <c r="BA1694" s="70">
        <f t="shared" si="229"/>
        <v>3</v>
      </c>
      <c r="BB1694" s="70">
        <f t="shared" si="229"/>
        <v>4</v>
      </c>
      <c r="BC1694" s="70">
        <f t="shared" si="229"/>
        <v>8</v>
      </c>
      <c r="BD1694" s="70">
        <f t="shared" si="229"/>
        <v>9</v>
      </c>
      <c r="BF1694">
        <v>4</v>
      </c>
      <c r="BG1694">
        <f t="shared" si="216"/>
        <v>0</v>
      </c>
      <c r="BH1694">
        <f t="shared" si="231"/>
        <v>0</v>
      </c>
      <c r="BI1694">
        <f t="shared" si="230"/>
        <v>0</v>
      </c>
    </row>
    <row r="1695" spans="1:61" ht="15" customHeight="1">
      <c r="C1695" s="17" t="s">
        <v>56</v>
      </c>
      <c r="D1695" s="272" t="str">
        <f t="shared" si="214"/>
        <v/>
      </c>
      <c r="E1695" s="273"/>
      <c r="F1695" s="273"/>
      <c r="G1695" s="273"/>
      <c r="H1695" s="274"/>
      <c r="I1695" s="234"/>
      <c r="J1695" s="234"/>
      <c r="K1695" s="234"/>
      <c r="L1695" s="234"/>
      <c r="M1695" s="234"/>
      <c r="N1695" s="234"/>
      <c r="O1695" s="234"/>
      <c r="P1695" s="234"/>
      <c r="Q1695" s="234"/>
      <c r="R1695" s="234"/>
      <c r="S1695" s="234"/>
      <c r="T1695" s="234"/>
      <c r="U1695" s="234"/>
      <c r="V1695" s="234"/>
      <c r="W1695" s="234"/>
      <c r="X1695" s="234"/>
      <c r="Y1695" s="234"/>
      <c r="Z1695" s="234"/>
      <c r="AA1695" s="234"/>
      <c r="AB1695" s="234"/>
      <c r="AC1695" s="234"/>
      <c r="AD1695" s="234"/>
      <c r="AG1695">
        <f t="shared" si="217"/>
        <v>0</v>
      </c>
      <c r="AI1695">
        <f t="shared" si="218"/>
        <v>0</v>
      </c>
      <c r="AJ1695">
        <f t="shared" si="219"/>
        <v>0</v>
      </c>
      <c r="AK1695">
        <f t="shared" si="220"/>
        <v>0</v>
      </c>
      <c r="AL1695">
        <f t="shared" si="221"/>
        <v>0</v>
      </c>
      <c r="AN1695">
        <f t="shared" si="222"/>
        <v>0</v>
      </c>
      <c r="AO1695">
        <f t="shared" si="223"/>
        <v>0</v>
      </c>
      <c r="AP1695">
        <f t="shared" si="224"/>
        <v>0</v>
      </c>
      <c r="AQ1695">
        <f t="shared" si="225"/>
        <v>0</v>
      </c>
      <c r="AR1695" s="185">
        <f t="shared" si="226"/>
        <v>-2</v>
      </c>
      <c r="AS1695" s="186">
        <f t="shared" si="227"/>
        <v>0</v>
      </c>
      <c r="AW1695">
        <f t="shared" si="228"/>
        <v>0</v>
      </c>
      <c r="AY1695" s="70">
        <f t="shared" si="229"/>
        <v>1</v>
      </c>
      <c r="AZ1695" s="70">
        <f t="shared" si="229"/>
        <v>2</v>
      </c>
      <c r="BA1695" s="70">
        <f t="shared" si="229"/>
        <v>3</v>
      </c>
      <c r="BB1695" s="70">
        <f t="shared" si="229"/>
        <v>4</v>
      </c>
      <c r="BC1695" s="70">
        <f t="shared" si="229"/>
        <v>8</v>
      </c>
      <c r="BD1695" s="70">
        <f t="shared" si="229"/>
        <v>9</v>
      </c>
      <c r="BF1695">
        <v>5</v>
      </c>
      <c r="BG1695">
        <f t="shared" si="216"/>
        <v>0</v>
      </c>
      <c r="BH1695">
        <f t="shared" si="231"/>
        <v>0</v>
      </c>
      <c r="BI1695">
        <f t="shared" si="230"/>
        <v>0</v>
      </c>
    </row>
    <row r="1696" spans="1:61" ht="15" customHeight="1">
      <c r="C1696" s="17" t="s">
        <v>57</v>
      </c>
      <c r="D1696" s="272" t="str">
        <f t="shared" si="214"/>
        <v/>
      </c>
      <c r="E1696" s="273"/>
      <c r="F1696" s="273"/>
      <c r="G1696" s="273"/>
      <c r="H1696" s="274"/>
      <c r="I1696" s="234"/>
      <c r="J1696" s="234"/>
      <c r="K1696" s="234"/>
      <c r="L1696" s="234"/>
      <c r="M1696" s="234"/>
      <c r="N1696" s="234"/>
      <c r="O1696" s="234"/>
      <c r="P1696" s="234"/>
      <c r="Q1696" s="234"/>
      <c r="R1696" s="234"/>
      <c r="S1696" s="234"/>
      <c r="T1696" s="234"/>
      <c r="U1696" s="234"/>
      <c r="V1696" s="234"/>
      <c r="W1696" s="234"/>
      <c r="X1696" s="234"/>
      <c r="Y1696" s="234"/>
      <c r="Z1696" s="234"/>
      <c r="AA1696" s="234"/>
      <c r="AB1696" s="234"/>
      <c r="AC1696" s="234"/>
      <c r="AD1696" s="234"/>
      <c r="AG1696">
        <f t="shared" si="217"/>
        <v>0</v>
      </c>
      <c r="AI1696">
        <f t="shared" si="218"/>
        <v>0</v>
      </c>
      <c r="AJ1696">
        <f t="shared" si="219"/>
        <v>0</v>
      </c>
      <c r="AK1696">
        <f t="shared" si="220"/>
        <v>0</v>
      </c>
      <c r="AL1696">
        <f t="shared" si="221"/>
        <v>0</v>
      </c>
      <c r="AN1696">
        <f t="shared" si="222"/>
        <v>0</v>
      </c>
      <c r="AO1696">
        <f t="shared" si="223"/>
        <v>0</v>
      </c>
      <c r="AP1696">
        <f t="shared" si="224"/>
        <v>0</v>
      </c>
      <c r="AQ1696">
        <f t="shared" si="225"/>
        <v>0</v>
      </c>
      <c r="AR1696" s="185">
        <f t="shared" si="226"/>
        <v>-2</v>
      </c>
      <c r="AS1696" s="186">
        <f t="shared" si="227"/>
        <v>0</v>
      </c>
      <c r="AW1696">
        <f t="shared" si="228"/>
        <v>0</v>
      </c>
      <c r="AY1696" s="70">
        <f t="shared" si="229"/>
        <v>1</v>
      </c>
      <c r="AZ1696" s="70">
        <f t="shared" si="229"/>
        <v>2</v>
      </c>
      <c r="BA1696" s="70">
        <f t="shared" si="229"/>
        <v>3</v>
      </c>
      <c r="BB1696" s="70">
        <f t="shared" si="229"/>
        <v>4</v>
      </c>
      <c r="BC1696" s="70">
        <f t="shared" si="229"/>
        <v>8</v>
      </c>
      <c r="BD1696" s="70">
        <f t="shared" si="229"/>
        <v>9</v>
      </c>
      <c r="BF1696">
        <v>6</v>
      </c>
      <c r="BG1696">
        <f t="shared" si="216"/>
        <v>0</v>
      </c>
      <c r="BH1696">
        <f t="shared" si="231"/>
        <v>0</v>
      </c>
      <c r="BI1696">
        <f t="shared" si="230"/>
        <v>0</v>
      </c>
    </row>
    <row r="1697" spans="3:61" ht="15" customHeight="1">
      <c r="C1697" s="17" t="s">
        <v>58</v>
      </c>
      <c r="D1697" s="272" t="str">
        <f t="shared" si="214"/>
        <v/>
      </c>
      <c r="E1697" s="273"/>
      <c r="F1697" s="273"/>
      <c r="G1697" s="273"/>
      <c r="H1697" s="274"/>
      <c r="I1697" s="234"/>
      <c r="J1697" s="234"/>
      <c r="K1697" s="234"/>
      <c r="L1697" s="234"/>
      <c r="M1697" s="234"/>
      <c r="N1697" s="234"/>
      <c r="O1697" s="234"/>
      <c r="P1697" s="234"/>
      <c r="Q1697" s="234"/>
      <c r="R1697" s="234"/>
      <c r="S1697" s="234"/>
      <c r="T1697" s="234"/>
      <c r="U1697" s="234"/>
      <c r="V1697" s="234"/>
      <c r="W1697" s="234"/>
      <c r="X1697" s="234"/>
      <c r="Y1697" s="234"/>
      <c r="Z1697" s="234"/>
      <c r="AA1697" s="234"/>
      <c r="AB1697" s="234"/>
      <c r="AC1697" s="234"/>
      <c r="AD1697" s="234"/>
      <c r="AG1697">
        <f t="shared" si="217"/>
        <v>0</v>
      </c>
      <c r="AI1697">
        <f t="shared" si="218"/>
        <v>0</v>
      </c>
      <c r="AJ1697">
        <f t="shared" si="219"/>
        <v>0</v>
      </c>
      <c r="AK1697">
        <f t="shared" si="220"/>
        <v>0</v>
      </c>
      <c r="AL1697">
        <f t="shared" si="221"/>
        <v>0</v>
      </c>
      <c r="AN1697">
        <f t="shared" si="222"/>
        <v>0</v>
      </c>
      <c r="AO1697">
        <f t="shared" si="223"/>
        <v>0</v>
      </c>
      <c r="AP1697">
        <f t="shared" si="224"/>
        <v>0</v>
      </c>
      <c r="AQ1697">
        <f t="shared" si="225"/>
        <v>0</v>
      </c>
      <c r="AR1697" s="185">
        <f t="shared" si="226"/>
        <v>-2</v>
      </c>
      <c r="AS1697" s="186">
        <f t="shared" si="227"/>
        <v>0</v>
      </c>
      <c r="AW1697">
        <f t="shared" si="228"/>
        <v>0</v>
      </c>
      <c r="AY1697" s="70">
        <f t="shared" si="229"/>
        <v>1</v>
      </c>
      <c r="AZ1697" s="70">
        <f t="shared" si="229"/>
        <v>2</v>
      </c>
      <c r="BA1697" s="70">
        <f t="shared" si="229"/>
        <v>3</v>
      </c>
      <c r="BB1697" s="70">
        <f t="shared" si="229"/>
        <v>4</v>
      </c>
      <c r="BC1697" s="70">
        <f t="shared" si="229"/>
        <v>8</v>
      </c>
      <c r="BD1697" s="70">
        <f t="shared" si="229"/>
        <v>9</v>
      </c>
      <c r="BF1697">
        <v>7</v>
      </c>
      <c r="BG1697">
        <f t="shared" si="216"/>
        <v>0</v>
      </c>
      <c r="BH1697">
        <f t="shared" si="231"/>
        <v>0</v>
      </c>
      <c r="BI1697">
        <f t="shared" si="230"/>
        <v>0</v>
      </c>
    </row>
    <row r="1698" spans="3:61" ht="15" customHeight="1">
      <c r="C1698" s="17" t="s">
        <v>59</v>
      </c>
      <c r="D1698" s="272" t="str">
        <f t="shared" si="214"/>
        <v/>
      </c>
      <c r="E1698" s="273"/>
      <c r="F1698" s="273"/>
      <c r="G1698" s="273"/>
      <c r="H1698" s="274"/>
      <c r="I1698" s="234"/>
      <c r="J1698" s="234"/>
      <c r="K1698" s="234"/>
      <c r="L1698" s="234"/>
      <c r="M1698" s="234"/>
      <c r="N1698" s="234"/>
      <c r="O1698" s="234"/>
      <c r="P1698" s="234"/>
      <c r="Q1698" s="234"/>
      <c r="R1698" s="234"/>
      <c r="S1698" s="234"/>
      <c r="T1698" s="234"/>
      <c r="U1698" s="234"/>
      <c r="V1698" s="234"/>
      <c r="W1698" s="234"/>
      <c r="X1698" s="234"/>
      <c r="Y1698" s="234"/>
      <c r="Z1698" s="234"/>
      <c r="AA1698" s="234"/>
      <c r="AB1698" s="234"/>
      <c r="AC1698" s="234"/>
      <c r="AD1698" s="234"/>
      <c r="AG1698">
        <f t="shared" si="217"/>
        <v>0</v>
      </c>
      <c r="AI1698">
        <f t="shared" si="218"/>
        <v>0</v>
      </c>
      <c r="AJ1698">
        <f t="shared" si="219"/>
        <v>0</v>
      </c>
      <c r="AK1698">
        <f t="shared" si="220"/>
        <v>0</v>
      </c>
      <c r="AL1698">
        <f t="shared" si="221"/>
        <v>0</v>
      </c>
      <c r="AN1698">
        <f t="shared" si="222"/>
        <v>0</v>
      </c>
      <c r="AO1698">
        <f t="shared" si="223"/>
        <v>0</v>
      </c>
      <c r="AP1698">
        <f t="shared" si="224"/>
        <v>0</v>
      </c>
      <c r="AQ1698">
        <f t="shared" si="225"/>
        <v>0</v>
      </c>
      <c r="AR1698" s="185">
        <f t="shared" si="226"/>
        <v>-2</v>
      </c>
      <c r="AS1698" s="186">
        <f t="shared" si="227"/>
        <v>0</v>
      </c>
      <c r="AW1698">
        <f t="shared" si="228"/>
        <v>0</v>
      </c>
      <c r="AY1698" s="70">
        <f t="shared" si="229"/>
        <v>1</v>
      </c>
      <c r="AZ1698" s="70">
        <f t="shared" si="229"/>
        <v>2</v>
      </c>
      <c r="BA1698" s="70">
        <f t="shared" si="229"/>
        <v>3</v>
      </c>
      <c r="BB1698" s="70">
        <f t="shared" si="229"/>
        <v>4</v>
      </c>
      <c r="BC1698" s="70">
        <f t="shared" si="229"/>
        <v>8</v>
      </c>
      <c r="BD1698" s="70">
        <f t="shared" si="229"/>
        <v>9</v>
      </c>
      <c r="BF1698">
        <v>8</v>
      </c>
      <c r="BG1698">
        <f t="shared" si="216"/>
        <v>0</v>
      </c>
      <c r="BH1698">
        <f t="shared" si="231"/>
        <v>0</v>
      </c>
      <c r="BI1698">
        <f t="shared" si="230"/>
        <v>0</v>
      </c>
    </row>
    <row r="1699" spans="3:61" ht="15" customHeight="1">
      <c r="C1699" s="17" t="s">
        <v>60</v>
      </c>
      <c r="D1699" s="272" t="str">
        <f t="shared" si="214"/>
        <v/>
      </c>
      <c r="E1699" s="273"/>
      <c r="F1699" s="273"/>
      <c r="G1699" s="273"/>
      <c r="H1699" s="274"/>
      <c r="I1699" s="234"/>
      <c r="J1699" s="234"/>
      <c r="K1699" s="234"/>
      <c r="L1699" s="234"/>
      <c r="M1699" s="234"/>
      <c r="N1699" s="234"/>
      <c r="O1699" s="234"/>
      <c r="P1699" s="234"/>
      <c r="Q1699" s="234"/>
      <c r="R1699" s="234"/>
      <c r="S1699" s="234"/>
      <c r="T1699" s="234"/>
      <c r="U1699" s="234"/>
      <c r="V1699" s="234"/>
      <c r="W1699" s="234"/>
      <c r="X1699" s="234"/>
      <c r="Y1699" s="234"/>
      <c r="Z1699" s="234"/>
      <c r="AA1699" s="234"/>
      <c r="AB1699" s="234"/>
      <c r="AC1699" s="234"/>
      <c r="AD1699" s="234"/>
      <c r="AG1699">
        <f t="shared" si="217"/>
        <v>0</v>
      </c>
      <c r="AI1699">
        <f t="shared" si="218"/>
        <v>0</v>
      </c>
      <c r="AJ1699">
        <f t="shared" si="219"/>
        <v>0</v>
      </c>
      <c r="AK1699">
        <f t="shared" si="220"/>
        <v>0</v>
      </c>
      <c r="AL1699">
        <f t="shared" si="221"/>
        <v>0</v>
      </c>
      <c r="AN1699">
        <f t="shared" si="222"/>
        <v>0</v>
      </c>
      <c r="AO1699">
        <f t="shared" si="223"/>
        <v>0</v>
      </c>
      <c r="AP1699">
        <f t="shared" si="224"/>
        <v>0</v>
      </c>
      <c r="AQ1699">
        <f t="shared" si="225"/>
        <v>0</v>
      </c>
      <c r="AR1699" s="185">
        <f t="shared" si="226"/>
        <v>-2</v>
      </c>
      <c r="AS1699" s="186">
        <f t="shared" si="227"/>
        <v>0</v>
      </c>
      <c r="AW1699">
        <f t="shared" si="228"/>
        <v>0</v>
      </c>
      <c r="AY1699" s="70">
        <f t="shared" si="229"/>
        <v>1</v>
      </c>
      <c r="AZ1699" s="70">
        <f t="shared" si="229"/>
        <v>2</v>
      </c>
      <c r="BA1699" s="70">
        <f t="shared" si="229"/>
        <v>3</v>
      </c>
      <c r="BB1699" s="70">
        <f t="shared" si="229"/>
        <v>4</v>
      </c>
      <c r="BC1699" s="70">
        <f t="shared" si="229"/>
        <v>8</v>
      </c>
      <c r="BD1699" s="70">
        <f t="shared" si="229"/>
        <v>9</v>
      </c>
      <c r="BF1699">
        <v>9</v>
      </c>
      <c r="BG1699">
        <f t="shared" si="216"/>
        <v>0</v>
      </c>
      <c r="BH1699">
        <f t="shared" si="231"/>
        <v>0</v>
      </c>
      <c r="BI1699">
        <f t="shared" si="230"/>
        <v>0</v>
      </c>
    </row>
    <row r="1700" spans="3:61" ht="15" customHeight="1">
      <c r="C1700" s="17" t="s">
        <v>61</v>
      </c>
      <c r="D1700" s="272" t="str">
        <f t="shared" si="214"/>
        <v/>
      </c>
      <c r="E1700" s="273"/>
      <c r="F1700" s="273"/>
      <c r="G1700" s="273"/>
      <c r="H1700" s="274"/>
      <c r="I1700" s="234"/>
      <c r="J1700" s="234"/>
      <c r="K1700" s="234"/>
      <c r="L1700" s="234"/>
      <c r="M1700" s="234"/>
      <c r="N1700" s="234"/>
      <c r="O1700" s="234"/>
      <c r="P1700" s="234"/>
      <c r="Q1700" s="234"/>
      <c r="R1700" s="234"/>
      <c r="S1700" s="234"/>
      <c r="T1700" s="234"/>
      <c r="U1700" s="234"/>
      <c r="V1700" s="234"/>
      <c r="W1700" s="234"/>
      <c r="X1700" s="234"/>
      <c r="Y1700" s="234"/>
      <c r="Z1700" s="234"/>
      <c r="AA1700" s="234"/>
      <c r="AB1700" s="234"/>
      <c r="AC1700" s="234"/>
      <c r="AD1700" s="234"/>
      <c r="AG1700">
        <f t="shared" si="217"/>
        <v>0</v>
      </c>
      <c r="AI1700">
        <f t="shared" si="218"/>
        <v>0</v>
      </c>
      <c r="AJ1700">
        <f t="shared" si="219"/>
        <v>0</v>
      </c>
      <c r="AK1700">
        <f t="shared" si="220"/>
        <v>0</v>
      </c>
      <c r="AL1700">
        <f t="shared" si="221"/>
        <v>0</v>
      </c>
      <c r="AN1700">
        <f t="shared" si="222"/>
        <v>0</v>
      </c>
      <c r="AO1700">
        <f t="shared" si="223"/>
        <v>0</v>
      </c>
      <c r="AP1700">
        <f t="shared" si="224"/>
        <v>0</v>
      </c>
      <c r="AQ1700">
        <f t="shared" si="225"/>
        <v>0</v>
      </c>
      <c r="AR1700" s="185">
        <f t="shared" si="226"/>
        <v>-2</v>
      </c>
      <c r="AS1700" s="186">
        <f t="shared" si="227"/>
        <v>0</v>
      </c>
      <c r="AW1700">
        <f t="shared" si="228"/>
        <v>0</v>
      </c>
      <c r="AY1700" s="70">
        <f t="shared" si="229"/>
        <v>1</v>
      </c>
      <c r="AZ1700" s="70">
        <f t="shared" si="229"/>
        <v>2</v>
      </c>
      <c r="BA1700" s="70">
        <f t="shared" si="229"/>
        <v>3</v>
      </c>
      <c r="BB1700" s="70">
        <f t="shared" si="229"/>
        <v>4</v>
      </c>
      <c r="BC1700" s="70">
        <f t="shared" si="229"/>
        <v>8</v>
      </c>
      <c r="BD1700" s="70">
        <f t="shared" si="229"/>
        <v>9</v>
      </c>
      <c r="BF1700">
        <v>10</v>
      </c>
      <c r="BG1700">
        <f t="shared" si="216"/>
        <v>0</v>
      </c>
      <c r="BH1700">
        <f t="shared" si="231"/>
        <v>0</v>
      </c>
      <c r="BI1700">
        <f t="shared" si="230"/>
        <v>0</v>
      </c>
    </row>
    <row r="1701" spans="3:61" ht="15" customHeight="1">
      <c r="C1701" s="17" t="s">
        <v>62</v>
      </c>
      <c r="D1701" s="272" t="str">
        <f t="shared" si="214"/>
        <v/>
      </c>
      <c r="E1701" s="273"/>
      <c r="F1701" s="273"/>
      <c r="G1701" s="273"/>
      <c r="H1701" s="274"/>
      <c r="I1701" s="234"/>
      <c r="J1701" s="234"/>
      <c r="K1701" s="234"/>
      <c r="L1701" s="234"/>
      <c r="M1701" s="234"/>
      <c r="N1701" s="234"/>
      <c r="O1701" s="234"/>
      <c r="P1701" s="234"/>
      <c r="Q1701" s="234"/>
      <c r="R1701" s="234"/>
      <c r="S1701" s="234"/>
      <c r="T1701" s="234"/>
      <c r="U1701" s="234"/>
      <c r="V1701" s="234"/>
      <c r="W1701" s="234"/>
      <c r="X1701" s="234"/>
      <c r="Y1701" s="234"/>
      <c r="Z1701" s="234"/>
      <c r="AA1701" s="234"/>
      <c r="AB1701" s="234"/>
      <c r="AC1701" s="234"/>
      <c r="AD1701" s="234"/>
      <c r="AG1701">
        <f t="shared" si="217"/>
        <v>0</v>
      </c>
      <c r="AI1701">
        <f t="shared" si="218"/>
        <v>0</v>
      </c>
      <c r="AJ1701">
        <f t="shared" si="219"/>
        <v>0</v>
      </c>
      <c r="AK1701">
        <f t="shared" si="220"/>
        <v>0</v>
      </c>
      <c r="AL1701">
        <f t="shared" si="221"/>
        <v>0</v>
      </c>
      <c r="AN1701">
        <f t="shared" si="222"/>
        <v>0</v>
      </c>
      <c r="AO1701">
        <f t="shared" si="223"/>
        <v>0</v>
      </c>
      <c r="AP1701">
        <f t="shared" si="224"/>
        <v>0</v>
      </c>
      <c r="AQ1701">
        <f t="shared" si="225"/>
        <v>0</v>
      </c>
      <c r="AR1701" s="185">
        <f t="shared" si="226"/>
        <v>-2</v>
      </c>
      <c r="AS1701" s="186">
        <f t="shared" si="227"/>
        <v>0</v>
      </c>
      <c r="AW1701">
        <f t="shared" si="228"/>
        <v>0</v>
      </c>
      <c r="AY1701" s="70">
        <f t="shared" si="229"/>
        <v>1</v>
      </c>
      <c r="AZ1701" s="70">
        <f t="shared" si="229"/>
        <v>2</v>
      </c>
      <c r="BA1701" s="70">
        <f t="shared" si="229"/>
        <v>3</v>
      </c>
      <c r="BB1701" s="70">
        <f t="shared" si="229"/>
        <v>4</v>
      </c>
      <c r="BC1701" s="70">
        <f t="shared" si="229"/>
        <v>8</v>
      </c>
      <c r="BD1701" s="70">
        <f t="shared" si="229"/>
        <v>9</v>
      </c>
      <c r="BF1701">
        <v>11</v>
      </c>
      <c r="BG1701">
        <f t="shared" si="216"/>
        <v>0</v>
      </c>
      <c r="BH1701">
        <f t="shared" si="231"/>
        <v>0</v>
      </c>
      <c r="BI1701">
        <f t="shared" si="230"/>
        <v>0</v>
      </c>
    </row>
    <row r="1702" spans="3:61" ht="15" customHeight="1">
      <c r="C1702" s="17" t="s">
        <v>63</v>
      </c>
      <c r="D1702" s="272" t="str">
        <f t="shared" si="214"/>
        <v/>
      </c>
      <c r="E1702" s="273"/>
      <c r="F1702" s="273"/>
      <c r="G1702" s="273"/>
      <c r="H1702" s="274"/>
      <c r="I1702" s="234"/>
      <c r="J1702" s="234"/>
      <c r="K1702" s="234"/>
      <c r="L1702" s="234"/>
      <c r="M1702" s="234"/>
      <c r="N1702" s="234"/>
      <c r="O1702" s="234"/>
      <c r="P1702" s="234"/>
      <c r="Q1702" s="234"/>
      <c r="R1702" s="234"/>
      <c r="S1702" s="234"/>
      <c r="T1702" s="234"/>
      <c r="U1702" s="234"/>
      <c r="V1702" s="234"/>
      <c r="W1702" s="234"/>
      <c r="X1702" s="234"/>
      <c r="Y1702" s="234"/>
      <c r="Z1702" s="234"/>
      <c r="AA1702" s="234"/>
      <c r="AB1702" s="234"/>
      <c r="AC1702" s="234"/>
      <c r="AD1702" s="234"/>
      <c r="AG1702">
        <f t="shared" si="217"/>
        <v>0</v>
      </c>
      <c r="AI1702">
        <f t="shared" si="218"/>
        <v>0</v>
      </c>
      <c r="AJ1702">
        <f t="shared" si="219"/>
        <v>0</v>
      </c>
      <c r="AK1702">
        <f t="shared" si="220"/>
        <v>0</v>
      </c>
      <c r="AL1702">
        <f t="shared" si="221"/>
        <v>0</v>
      </c>
      <c r="AN1702">
        <f t="shared" si="222"/>
        <v>0</v>
      </c>
      <c r="AO1702">
        <f t="shared" si="223"/>
        <v>0</v>
      </c>
      <c r="AP1702">
        <f t="shared" si="224"/>
        <v>0</v>
      </c>
      <c r="AQ1702">
        <f t="shared" si="225"/>
        <v>0</v>
      </c>
      <c r="AR1702" s="185">
        <f t="shared" si="226"/>
        <v>-2</v>
      </c>
      <c r="AS1702" s="186">
        <f t="shared" si="227"/>
        <v>0</v>
      </c>
      <c r="AW1702">
        <f t="shared" si="228"/>
        <v>0</v>
      </c>
      <c r="AY1702" s="70">
        <f t="shared" si="229"/>
        <v>1</v>
      </c>
      <c r="AZ1702" s="70">
        <f t="shared" si="229"/>
        <v>2</v>
      </c>
      <c r="BA1702" s="70">
        <f t="shared" si="229"/>
        <v>3</v>
      </c>
      <c r="BB1702" s="70">
        <f t="shared" si="229"/>
        <v>4</v>
      </c>
      <c r="BC1702" s="70">
        <f t="shared" si="229"/>
        <v>8</v>
      </c>
      <c r="BD1702" s="70">
        <f t="shared" si="229"/>
        <v>9</v>
      </c>
      <c r="BF1702">
        <v>12</v>
      </c>
      <c r="BG1702">
        <f t="shared" si="216"/>
        <v>0</v>
      </c>
      <c r="BH1702">
        <f t="shared" si="231"/>
        <v>0</v>
      </c>
      <c r="BI1702">
        <f t="shared" si="230"/>
        <v>0</v>
      </c>
    </row>
    <row r="1703" spans="3:61" ht="15" customHeight="1">
      <c r="C1703" s="17" t="s">
        <v>64</v>
      </c>
      <c r="D1703" s="272" t="str">
        <f t="shared" si="214"/>
        <v/>
      </c>
      <c r="E1703" s="273"/>
      <c r="F1703" s="273"/>
      <c r="G1703" s="273"/>
      <c r="H1703" s="274"/>
      <c r="I1703" s="234"/>
      <c r="J1703" s="234"/>
      <c r="K1703" s="234"/>
      <c r="L1703" s="234"/>
      <c r="M1703" s="234"/>
      <c r="N1703" s="234"/>
      <c r="O1703" s="234"/>
      <c r="P1703" s="234"/>
      <c r="Q1703" s="234"/>
      <c r="R1703" s="234"/>
      <c r="S1703" s="234"/>
      <c r="T1703" s="234"/>
      <c r="U1703" s="234"/>
      <c r="V1703" s="234"/>
      <c r="W1703" s="234"/>
      <c r="X1703" s="234"/>
      <c r="Y1703" s="234"/>
      <c r="Z1703" s="234"/>
      <c r="AA1703" s="234"/>
      <c r="AB1703" s="234"/>
      <c r="AC1703" s="234"/>
      <c r="AD1703" s="234"/>
      <c r="AG1703">
        <f t="shared" si="217"/>
        <v>0</v>
      </c>
      <c r="AI1703">
        <f t="shared" si="218"/>
        <v>0</v>
      </c>
      <c r="AJ1703">
        <f t="shared" si="219"/>
        <v>0</v>
      </c>
      <c r="AK1703">
        <f t="shared" si="220"/>
        <v>0</v>
      </c>
      <c r="AL1703">
        <f t="shared" si="221"/>
        <v>0</v>
      </c>
      <c r="AN1703">
        <f t="shared" si="222"/>
        <v>0</v>
      </c>
      <c r="AO1703">
        <f t="shared" si="223"/>
        <v>0</v>
      </c>
      <c r="AP1703">
        <f t="shared" si="224"/>
        <v>0</v>
      </c>
      <c r="AQ1703">
        <f t="shared" si="225"/>
        <v>0</v>
      </c>
      <c r="AR1703" s="185">
        <f t="shared" si="226"/>
        <v>-2</v>
      </c>
      <c r="AS1703" s="186">
        <f t="shared" si="227"/>
        <v>0</v>
      </c>
      <c r="AW1703">
        <f t="shared" si="228"/>
        <v>0</v>
      </c>
      <c r="AY1703" s="70">
        <f t="shared" si="229"/>
        <v>1</v>
      </c>
      <c r="AZ1703" s="70">
        <f t="shared" si="229"/>
        <v>2</v>
      </c>
      <c r="BA1703" s="70">
        <f t="shared" si="229"/>
        <v>3</v>
      </c>
      <c r="BB1703" s="70">
        <f t="shared" si="229"/>
        <v>4</v>
      </c>
      <c r="BC1703" s="70">
        <f t="shared" si="229"/>
        <v>8</v>
      </c>
      <c r="BD1703" s="70">
        <f t="shared" si="229"/>
        <v>9</v>
      </c>
      <c r="BF1703">
        <v>13</v>
      </c>
      <c r="BG1703">
        <f t="shared" si="216"/>
        <v>0</v>
      </c>
      <c r="BH1703">
        <f t="shared" si="231"/>
        <v>0</v>
      </c>
      <c r="BI1703">
        <f t="shared" si="230"/>
        <v>0</v>
      </c>
    </row>
    <row r="1704" spans="3:61" ht="15" customHeight="1">
      <c r="C1704" s="17" t="s">
        <v>65</v>
      </c>
      <c r="D1704" s="272" t="str">
        <f t="shared" si="214"/>
        <v/>
      </c>
      <c r="E1704" s="273"/>
      <c r="F1704" s="273"/>
      <c r="G1704" s="273"/>
      <c r="H1704" s="274"/>
      <c r="I1704" s="234"/>
      <c r="J1704" s="234"/>
      <c r="K1704" s="234"/>
      <c r="L1704" s="234"/>
      <c r="M1704" s="234"/>
      <c r="N1704" s="234"/>
      <c r="O1704" s="234"/>
      <c r="P1704" s="234"/>
      <c r="Q1704" s="234"/>
      <c r="R1704" s="234"/>
      <c r="S1704" s="234"/>
      <c r="T1704" s="234"/>
      <c r="U1704" s="234"/>
      <c r="V1704" s="234"/>
      <c r="W1704" s="234"/>
      <c r="X1704" s="234"/>
      <c r="Y1704" s="234"/>
      <c r="Z1704" s="234"/>
      <c r="AA1704" s="234"/>
      <c r="AB1704" s="234"/>
      <c r="AC1704" s="234"/>
      <c r="AD1704" s="234"/>
      <c r="AG1704">
        <f t="shared" si="217"/>
        <v>0</v>
      </c>
      <c r="AI1704">
        <f t="shared" si="218"/>
        <v>0</v>
      </c>
      <c r="AJ1704">
        <f t="shared" si="219"/>
        <v>0</v>
      </c>
      <c r="AK1704">
        <f t="shared" si="220"/>
        <v>0</v>
      </c>
      <c r="AL1704">
        <f t="shared" si="221"/>
        <v>0</v>
      </c>
      <c r="AN1704">
        <f t="shared" si="222"/>
        <v>0</v>
      </c>
      <c r="AO1704">
        <f t="shared" si="223"/>
        <v>0</v>
      </c>
      <c r="AP1704">
        <f t="shared" si="224"/>
        <v>0</v>
      </c>
      <c r="AQ1704">
        <f t="shared" si="225"/>
        <v>0</v>
      </c>
      <c r="AR1704" s="185">
        <f t="shared" si="226"/>
        <v>-2</v>
      </c>
      <c r="AS1704" s="186">
        <f t="shared" si="227"/>
        <v>0</v>
      </c>
      <c r="AW1704">
        <f t="shared" si="228"/>
        <v>0</v>
      </c>
      <c r="AY1704" s="70">
        <f t="shared" si="229"/>
        <v>1</v>
      </c>
      <c r="AZ1704" s="70">
        <f t="shared" si="229"/>
        <v>2</v>
      </c>
      <c r="BA1704" s="70">
        <f t="shared" si="229"/>
        <v>3</v>
      </c>
      <c r="BB1704" s="70">
        <f t="shared" si="229"/>
        <v>4</v>
      </c>
      <c r="BC1704" s="70">
        <f t="shared" si="229"/>
        <v>8</v>
      </c>
      <c r="BD1704" s="70">
        <f t="shared" si="229"/>
        <v>9</v>
      </c>
      <c r="BF1704">
        <v>14</v>
      </c>
      <c r="BG1704">
        <f t="shared" si="216"/>
        <v>0</v>
      </c>
      <c r="BH1704">
        <f t="shared" si="231"/>
        <v>0</v>
      </c>
      <c r="BI1704">
        <f t="shared" si="230"/>
        <v>0</v>
      </c>
    </row>
    <row r="1705" spans="3:61" ht="15" customHeight="1">
      <c r="C1705" s="17" t="s">
        <v>66</v>
      </c>
      <c r="D1705" s="272" t="str">
        <f t="shared" si="214"/>
        <v/>
      </c>
      <c r="E1705" s="273"/>
      <c r="F1705" s="273"/>
      <c r="G1705" s="273"/>
      <c r="H1705" s="274"/>
      <c r="I1705" s="234"/>
      <c r="J1705" s="234"/>
      <c r="K1705" s="234"/>
      <c r="L1705" s="234"/>
      <c r="M1705" s="234"/>
      <c r="N1705" s="234"/>
      <c r="O1705" s="234"/>
      <c r="P1705" s="234"/>
      <c r="Q1705" s="234"/>
      <c r="R1705" s="234"/>
      <c r="S1705" s="234"/>
      <c r="T1705" s="234"/>
      <c r="U1705" s="234"/>
      <c r="V1705" s="234"/>
      <c r="W1705" s="234"/>
      <c r="X1705" s="234"/>
      <c r="Y1705" s="234"/>
      <c r="Z1705" s="234"/>
      <c r="AA1705" s="234"/>
      <c r="AB1705" s="234"/>
      <c r="AC1705" s="234"/>
      <c r="AD1705" s="234"/>
      <c r="AG1705">
        <f t="shared" si="217"/>
        <v>0</v>
      </c>
      <c r="AI1705">
        <f t="shared" si="218"/>
        <v>0</v>
      </c>
      <c r="AJ1705">
        <f t="shared" si="219"/>
        <v>0</v>
      </c>
      <c r="AK1705">
        <f t="shared" si="220"/>
        <v>0</v>
      </c>
      <c r="AL1705">
        <f t="shared" si="221"/>
        <v>0</v>
      </c>
      <c r="AN1705">
        <f t="shared" si="222"/>
        <v>0</v>
      </c>
      <c r="AO1705">
        <f t="shared" si="223"/>
        <v>0</v>
      </c>
      <c r="AP1705">
        <f t="shared" si="224"/>
        <v>0</v>
      </c>
      <c r="AQ1705">
        <f t="shared" si="225"/>
        <v>0</v>
      </c>
      <c r="AR1705" s="185">
        <f t="shared" si="226"/>
        <v>-2</v>
      </c>
      <c r="AS1705" s="186">
        <f t="shared" si="227"/>
        <v>0</v>
      </c>
      <c r="AW1705">
        <f t="shared" si="228"/>
        <v>0</v>
      </c>
      <c r="AY1705" s="70">
        <f t="shared" si="229"/>
        <v>1</v>
      </c>
      <c r="AZ1705" s="70">
        <f t="shared" si="229"/>
        <v>2</v>
      </c>
      <c r="BA1705" s="70">
        <f t="shared" si="229"/>
        <v>3</v>
      </c>
      <c r="BB1705" s="70">
        <f t="shared" si="229"/>
        <v>4</v>
      </c>
      <c r="BC1705" s="70">
        <f t="shared" si="229"/>
        <v>8</v>
      </c>
      <c r="BD1705" s="70">
        <f t="shared" si="229"/>
        <v>9</v>
      </c>
      <c r="BF1705">
        <v>15</v>
      </c>
      <c r="BG1705">
        <f t="shared" si="216"/>
        <v>0</v>
      </c>
      <c r="BH1705">
        <f t="shared" si="231"/>
        <v>0</v>
      </c>
      <c r="BI1705">
        <f t="shared" si="230"/>
        <v>0</v>
      </c>
    </row>
    <row r="1706" spans="3:61" ht="15" customHeight="1">
      <c r="C1706" s="17" t="s">
        <v>67</v>
      </c>
      <c r="D1706" s="272" t="str">
        <f t="shared" si="214"/>
        <v/>
      </c>
      <c r="E1706" s="273"/>
      <c r="F1706" s="273"/>
      <c r="G1706" s="273"/>
      <c r="H1706" s="274"/>
      <c r="I1706" s="234"/>
      <c r="J1706" s="234"/>
      <c r="K1706" s="234"/>
      <c r="L1706" s="234"/>
      <c r="M1706" s="234"/>
      <c r="N1706" s="234"/>
      <c r="O1706" s="234"/>
      <c r="P1706" s="234"/>
      <c r="Q1706" s="234"/>
      <c r="R1706" s="234"/>
      <c r="S1706" s="234"/>
      <c r="T1706" s="234"/>
      <c r="U1706" s="234"/>
      <c r="V1706" s="234"/>
      <c r="W1706" s="234"/>
      <c r="X1706" s="234"/>
      <c r="Y1706" s="234"/>
      <c r="Z1706" s="234"/>
      <c r="AA1706" s="234"/>
      <c r="AB1706" s="234"/>
      <c r="AC1706" s="234"/>
      <c r="AD1706" s="234"/>
      <c r="AG1706">
        <f t="shared" si="217"/>
        <v>0</v>
      </c>
      <c r="AI1706">
        <f t="shared" si="218"/>
        <v>0</v>
      </c>
      <c r="AJ1706">
        <f t="shared" si="219"/>
        <v>0</v>
      </c>
      <c r="AK1706">
        <f t="shared" si="220"/>
        <v>0</v>
      </c>
      <c r="AL1706">
        <f t="shared" si="221"/>
        <v>0</v>
      </c>
      <c r="AN1706">
        <f t="shared" si="222"/>
        <v>0</v>
      </c>
      <c r="AO1706">
        <f t="shared" si="223"/>
        <v>0</v>
      </c>
      <c r="AP1706">
        <f t="shared" si="224"/>
        <v>0</v>
      </c>
      <c r="AQ1706">
        <f t="shared" si="225"/>
        <v>0</v>
      </c>
      <c r="AR1706" s="185">
        <f t="shared" si="226"/>
        <v>-2</v>
      </c>
      <c r="AS1706" s="186">
        <f t="shared" si="227"/>
        <v>0</v>
      </c>
      <c r="AW1706">
        <f t="shared" si="228"/>
        <v>0</v>
      </c>
      <c r="AY1706" s="70">
        <f t="shared" si="229"/>
        <v>1</v>
      </c>
      <c r="AZ1706" s="70">
        <f t="shared" si="229"/>
        <v>2</v>
      </c>
      <c r="BA1706" s="70">
        <f t="shared" si="229"/>
        <v>3</v>
      </c>
      <c r="BB1706" s="70">
        <f t="shared" si="229"/>
        <v>4</v>
      </c>
      <c r="BC1706" s="70">
        <f t="shared" si="229"/>
        <v>8</v>
      </c>
      <c r="BD1706" s="70">
        <f t="shared" si="229"/>
        <v>9</v>
      </c>
      <c r="BF1706">
        <v>16</v>
      </c>
      <c r="BG1706">
        <f t="shared" si="216"/>
        <v>0</v>
      </c>
      <c r="BH1706">
        <f t="shared" si="231"/>
        <v>0</v>
      </c>
      <c r="BI1706">
        <f t="shared" si="230"/>
        <v>0</v>
      </c>
    </row>
    <row r="1707" spans="3:61" ht="15" customHeight="1">
      <c r="C1707" s="17" t="s">
        <v>68</v>
      </c>
      <c r="D1707" s="272" t="str">
        <f t="shared" si="214"/>
        <v/>
      </c>
      <c r="E1707" s="273"/>
      <c r="F1707" s="273"/>
      <c r="G1707" s="273"/>
      <c r="H1707" s="274"/>
      <c r="I1707" s="234"/>
      <c r="J1707" s="234"/>
      <c r="K1707" s="234"/>
      <c r="L1707" s="234"/>
      <c r="M1707" s="234"/>
      <c r="N1707" s="234"/>
      <c r="O1707" s="234"/>
      <c r="P1707" s="234"/>
      <c r="Q1707" s="234"/>
      <c r="R1707" s="234"/>
      <c r="S1707" s="234"/>
      <c r="T1707" s="234"/>
      <c r="U1707" s="234"/>
      <c r="V1707" s="234"/>
      <c r="W1707" s="234"/>
      <c r="X1707" s="234"/>
      <c r="Y1707" s="234"/>
      <c r="Z1707" s="234"/>
      <c r="AA1707" s="234"/>
      <c r="AB1707" s="234"/>
      <c r="AC1707" s="234"/>
      <c r="AD1707" s="234"/>
      <c r="AG1707">
        <f t="shared" si="217"/>
        <v>0</v>
      </c>
      <c r="AI1707">
        <f t="shared" si="218"/>
        <v>0</v>
      </c>
      <c r="AJ1707">
        <f t="shared" si="219"/>
        <v>0</v>
      </c>
      <c r="AK1707">
        <f t="shared" si="220"/>
        <v>0</v>
      </c>
      <c r="AL1707">
        <f t="shared" si="221"/>
        <v>0</v>
      </c>
      <c r="AN1707">
        <f t="shared" si="222"/>
        <v>0</v>
      </c>
      <c r="AO1707">
        <f t="shared" si="223"/>
        <v>0</v>
      </c>
      <c r="AP1707">
        <f t="shared" si="224"/>
        <v>0</v>
      </c>
      <c r="AQ1707">
        <f t="shared" si="225"/>
        <v>0</v>
      </c>
      <c r="AR1707" s="185">
        <f t="shared" si="226"/>
        <v>-2</v>
      </c>
      <c r="AS1707" s="186">
        <f t="shared" si="227"/>
        <v>0</v>
      </c>
      <c r="AW1707">
        <f t="shared" si="228"/>
        <v>0</v>
      </c>
      <c r="AY1707" s="70">
        <f t="shared" si="229"/>
        <v>1</v>
      </c>
      <c r="AZ1707" s="70">
        <f t="shared" si="229"/>
        <v>2</v>
      </c>
      <c r="BA1707" s="70">
        <f t="shared" si="229"/>
        <v>3</v>
      </c>
      <c r="BB1707" s="70">
        <f t="shared" si="229"/>
        <v>4</v>
      </c>
      <c r="BC1707" s="70">
        <f t="shared" si="229"/>
        <v>8</v>
      </c>
      <c r="BD1707" s="70">
        <f t="shared" si="229"/>
        <v>9</v>
      </c>
      <c r="BF1707">
        <v>17</v>
      </c>
      <c r="BG1707">
        <f t="shared" si="216"/>
        <v>0</v>
      </c>
      <c r="BH1707">
        <f t="shared" si="231"/>
        <v>0</v>
      </c>
      <c r="BI1707">
        <f t="shared" si="230"/>
        <v>0</v>
      </c>
    </row>
    <row r="1708" spans="3:61" ht="15" customHeight="1">
      <c r="C1708" s="17" t="s">
        <v>69</v>
      </c>
      <c r="D1708" s="272" t="str">
        <f t="shared" si="214"/>
        <v/>
      </c>
      <c r="E1708" s="273"/>
      <c r="F1708" s="273"/>
      <c r="G1708" s="273"/>
      <c r="H1708" s="274"/>
      <c r="I1708" s="234"/>
      <c r="J1708" s="234"/>
      <c r="K1708" s="234"/>
      <c r="L1708" s="234"/>
      <c r="M1708" s="234"/>
      <c r="N1708" s="234"/>
      <c r="O1708" s="234"/>
      <c r="P1708" s="234"/>
      <c r="Q1708" s="234"/>
      <c r="R1708" s="234"/>
      <c r="S1708" s="234"/>
      <c r="T1708" s="234"/>
      <c r="U1708" s="234"/>
      <c r="V1708" s="234"/>
      <c r="W1708" s="234"/>
      <c r="X1708" s="234"/>
      <c r="Y1708" s="234"/>
      <c r="Z1708" s="234"/>
      <c r="AA1708" s="234"/>
      <c r="AB1708" s="234"/>
      <c r="AC1708" s="234"/>
      <c r="AD1708" s="234"/>
      <c r="AG1708">
        <f t="shared" si="217"/>
        <v>0</v>
      </c>
      <c r="AI1708">
        <f t="shared" si="218"/>
        <v>0</v>
      </c>
      <c r="AJ1708">
        <f t="shared" si="219"/>
        <v>0</v>
      </c>
      <c r="AK1708">
        <f t="shared" si="220"/>
        <v>0</v>
      </c>
      <c r="AL1708">
        <f t="shared" si="221"/>
        <v>0</v>
      </c>
      <c r="AN1708">
        <f t="shared" si="222"/>
        <v>0</v>
      </c>
      <c r="AO1708">
        <f t="shared" si="223"/>
        <v>0</v>
      </c>
      <c r="AP1708">
        <f t="shared" si="224"/>
        <v>0</v>
      </c>
      <c r="AQ1708">
        <f t="shared" si="225"/>
        <v>0</v>
      </c>
      <c r="AR1708" s="185">
        <f t="shared" si="226"/>
        <v>-2</v>
      </c>
      <c r="AS1708" s="186">
        <f t="shared" si="227"/>
        <v>0</v>
      </c>
      <c r="AW1708">
        <f t="shared" si="228"/>
        <v>0</v>
      </c>
      <c r="AY1708" s="70">
        <f t="shared" si="229"/>
        <v>1</v>
      </c>
      <c r="AZ1708" s="70">
        <f t="shared" si="229"/>
        <v>2</v>
      </c>
      <c r="BA1708" s="70">
        <f t="shared" si="229"/>
        <v>3</v>
      </c>
      <c r="BB1708" s="70">
        <f t="shared" si="229"/>
        <v>4</v>
      </c>
      <c r="BC1708" s="70">
        <f t="shared" si="229"/>
        <v>8</v>
      </c>
      <c r="BD1708" s="70">
        <f t="shared" si="229"/>
        <v>9</v>
      </c>
      <c r="BF1708">
        <v>18</v>
      </c>
      <c r="BG1708">
        <f t="shared" si="216"/>
        <v>0</v>
      </c>
      <c r="BH1708">
        <f t="shared" si="231"/>
        <v>0</v>
      </c>
      <c r="BI1708">
        <f t="shared" si="230"/>
        <v>0</v>
      </c>
    </row>
    <row r="1709" spans="3:61" ht="15" customHeight="1">
      <c r="C1709" s="17" t="s">
        <v>70</v>
      </c>
      <c r="D1709" s="272" t="str">
        <f t="shared" si="214"/>
        <v/>
      </c>
      <c r="E1709" s="273"/>
      <c r="F1709" s="273"/>
      <c r="G1709" s="273"/>
      <c r="H1709" s="274"/>
      <c r="I1709" s="234"/>
      <c r="J1709" s="234"/>
      <c r="K1709" s="234"/>
      <c r="L1709" s="234"/>
      <c r="M1709" s="234"/>
      <c r="N1709" s="234"/>
      <c r="O1709" s="234"/>
      <c r="P1709" s="234"/>
      <c r="Q1709" s="234"/>
      <c r="R1709" s="234"/>
      <c r="S1709" s="234"/>
      <c r="T1709" s="234"/>
      <c r="U1709" s="234"/>
      <c r="V1709" s="234"/>
      <c r="W1709" s="234"/>
      <c r="X1709" s="234"/>
      <c r="Y1709" s="234"/>
      <c r="Z1709" s="234"/>
      <c r="AA1709" s="234"/>
      <c r="AB1709" s="234"/>
      <c r="AC1709" s="234"/>
      <c r="AD1709" s="234"/>
      <c r="AG1709">
        <f t="shared" si="217"/>
        <v>0</v>
      </c>
      <c r="AI1709">
        <f t="shared" si="218"/>
        <v>0</v>
      </c>
      <c r="AJ1709">
        <f t="shared" si="219"/>
        <v>0</v>
      </c>
      <c r="AK1709">
        <f t="shared" si="220"/>
        <v>0</v>
      </c>
      <c r="AL1709">
        <f t="shared" si="221"/>
        <v>0</v>
      </c>
      <c r="AN1709">
        <f t="shared" si="222"/>
        <v>0</v>
      </c>
      <c r="AO1709">
        <f t="shared" si="223"/>
        <v>0</v>
      </c>
      <c r="AP1709">
        <f t="shared" si="224"/>
        <v>0</v>
      </c>
      <c r="AQ1709">
        <f t="shared" si="225"/>
        <v>0</v>
      </c>
      <c r="AR1709" s="185">
        <f t="shared" si="226"/>
        <v>-2</v>
      </c>
      <c r="AS1709" s="186">
        <f t="shared" si="227"/>
        <v>0</v>
      </c>
      <c r="AW1709">
        <f t="shared" si="228"/>
        <v>0</v>
      </c>
      <c r="AY1709" s="70">
        <f t="shared" si="229"/>
        <v>1</v>
      </c>
      <c r="AZ1709" s="70">
        <f t="shared" si="229"/>
        <v>2</v>
      </c>
      <c r="BA1709" s="70">
        <f t="shared" si="229"/>
        <v>3</v>
      </c>
      <c r="BB1709" s="70">
        <f t="shared" si="229"/>
        <v>4</v>
      </c>
      <c r="BC1709" s="70">
        <f t="shared" si="229"/>
        <v>8</v>
      </c>
      <c r="BD1709" s="70">
        <f t="shared" si="229"/>
        <v>9</v>
      </c>
      <c r="BF1709">
        <v>19</v>
      </c>
      <c r="BG1709">
        <f t="shared" si="216"/>
        <v>0</v>
      </c>
      <c r="BH1709">
        <f t="shared" si="231"/>
        <v>0</v>
      </c>
      <c r="BI1709">
        <f t="shared" si="230"/>
        <v>0</v>
      </c>
    </row>
    <row r="1710" spans="3:61" ht="15" customHeight="1">
      <c r="C1710" s="17" t="s">
        <v>71</v>
      </c>
      <c r="D1710" s="272" t="str">
        <f t="shared" si="214"/>
        <v/>
      </c>
      <c r="E1710" s="273"/>
      <c r="F1710" s="273"/>
      <c r="G1710" s="273"/>
      <c r="H1710" s="274"/>
      <c r="I1710" s="234"/>
      <c r="J1710" s="234"/>
      <c r="K1710" s="234"/>
      <c r="L1710" s="234"/>
      <c r="M1710" s="234"/>
      <c r="N1710" s="234"/>
      <c r="O1710" s="234"/>
      <c r="P1710" s="234"/>
      <c r="Q1710" s="234"/>
      <c r="R1710" s="234"/>
      <c r="S1710" s="234"/>
      <c r="T1710" s="234"/>
      <c r="U1710" s="234"/>
      <c r="V1710" s="234"/>
      <c r="W1710" s="234"/>
      <c r="X1710" s="234"/>
      <c r="Y1710" s="234"/>
      <c r="Z1710" s="234"/>
      <c r="AA1710" s="234"/>
      <c r="AB1710" s="234"/>
      <c r="AC1710" s="234"/>
      <c r="AD1710" s="234"/>
      <c r="AG1710">
        <f t="shared" si="217"/>
        <v>0</v>
      </c>
      <c r="AI1710">
        <f t="shared" si="218"/>
        <v>0</v>
      </c>
      <c r="AJ1710">
        <f t="shared" si="219"/>
        <v>0</v>
      </c>
      <c r="AK1710">
        <f t="shared" si="220"/>
        <v>0</v>
      </c>
      <c r="AL1710">
        <f t="shared" si="221"/>
        <v>0</v>
      </c>
      <c r="AN1710">
        <f t="shared" si="222"/>
        <v>0</v>
      </c>
      <c r="AO1710">
        <f t="shared" si="223"/>
        <v>0</v>
      </c>
      <c r="AP1710">
        <f t="shared" si="224"/>
        <v>0</v>
      </c>
      <c r="AQ1710">
        <f t="shared" si="225"/>
        <v>0</v>
      </c>
      <c r="AR1710" s="185">
        <f t="shared" si="226"/>
        <v>-2</v>
      </c>
      <c r="AS1710" s="186">
        <f t="shared" si="227"/>
        <v>0</v>
      </c>
      <c r="AW1710">
        <f t="shared" si="228"/>
        <v>0</v>
      </c>
      <c r="AY1710" s="70">
        <f t="shared" si="229"/>
        <v>1</v>
      </c>
      <c r="AZ1710" s="70">
        <f t="shared" si="229"/>
        <v>2</v>
      </c>
      <c r="BA1710" s="70">
        <f t="shared" si="229"/>
        <v>3</v>
      </c>
      <c r="BB1710" s="70">
        <f t="shared" si="229"/>
        <v>4</v>
      </c>
      <c r="BC1710" s="70">
        <f t="shared" si="229"/>
        <v>8</v>
      </c>
      <c r="BD1710" s="70">
        <f t="shared" si="229"/>
        <v>9</v>
      </c>
      <c r="BF1710">
        <v>20</v>
      </c>
      <c r="BG1710">
        <f t="shared" si="216"/>
        <v>0</v>
      </c>
      <c r="BH1710">
        <f t="shared" si="231"/>
        <v>0</v>
      </c>
      <c r="BI1710">
        <f t="shared" si="230"/>
        <v>0</v>
      </c>
    </row>
    <row r="1711" spans="3:61" ht="15" customHeight="1">
      <c r="C1711" s="17" t="s">
        <v>72</v>
      </c>
      <c r="D1711" s="272" t="str">
        <f t="shared" si="214"/>
        <v/>
      </c>
      <c r="E1711" s="273"/>
      <c r="F1711" s="273"/>
      <c r="G1711" s="273"/>
      <c r="H1711" s="274"/>
      <c r="I1711" s="234"/>
      <c r="J1711" s="234"/>
      <c r="K1711" s="234"/>
      <c r="L1711" s="234"/>
      <c r="M1711" s="234"/>
      <c r="N1711" s="234"/>
      <c r="O1711" s="234"/>
      <c r="P1711" s="234"/>
      <c r="Q1711" s="234"/>
      <c r="R1711" s="234"/>
      <c r="S1711" s="234"/>
      <c r="T1711" s="234"/>
      <c r="U1711" s="234"/>
      <c r="V1711" s="234"/>
      <c r="W1711" s="234"/>
      <c r="X1711" s="234"/>
      <c r="Y1711" s="234"/>
      <c r="Z1711" s="234"/>
      <c r="AA1711" s="234"/>
      <c r="AB1711" s="234"/>
      <c r="AC1711" s="234"/>
      <c r="AD1711" s="234"/>
      <c r="AG1711">
        <f t="shared" si="217"/>
        <v>0</v>
      </c>
      <c r="AI1711">
        <f t="shared" si="218"/>
        <v>0</v>
      </c>
      <c r="AJ1711">
        <f t="shared" si="219"/>
        <v>0</v>
      </c>
      <c r="AK1711">
        <f t="shared" si="220"/>
        <v>0</v>
      </c>
      <c r="AL1711">
        <f t="shared" si="221"/>
        <v>0</v>
      </c>
      <c r="AN1711">
        <f t="shared" si="222"/>
        <v>0</v>
      </c>
      <c r="AO1711">
        <f t="shared" si="223"/>
        <v>0</v>
      </c>
      <c r="AP1711">
        <f t="shared" si="224"/>
        <v>0</v>
      </c>
      <c r="AQ1711">
        <f t="shared" si="225"/>
        <v>0</v>
      </c>
      <c r="AR1711" s="185">
        <f t="shared" si="226"/>
        <v>-2</v>
      </c>
      <c r="AS1711" s="186">
        <f t="shared" si="227"/>
        <v>0</v>
      </c>
      <c r="AW1711">
        <f t="shared" si="228"/>
        <v>0</v>
      </c>
      <c r="AY1711" s="70">
        <f t="shared" si="229"/>
        <v>1</v>
      </c>
      <c r="AZ1711" s="70">
        <f t="shared" si="229"/>
        <v>2</v>
      </c>
      <c r="BA1711" s="70">
        <f t="shared" si="229"/>
        <v>3</v>
      </c>
      <c r="BB1711" s="70">
        <f t="shared" si="229"/>
        <v>4</v>
      </c>
      <c r="BC1711" s="70">
        <f t="shared" si="229"/>
        <v>8</v>
      </c>
      <c r="BD1711" s="70">
        <f t="shared" si="229"/>
        <v>9</v>
      </c>
      <c r="BF1711">
        <v>21</v>
      </c>
      <c r="BG1711">
        <f t="shared" si="216"/>
        <v>0</v>
      </c>
      <c r="BH1711">
        <f t="shared" si="231"/>
        <v>0</v>
      </c>
      <c r="BI1711">
        <f t="shared" si="230"/>
        <v>0</v>
      </c>
    </row>
    <row r="1712" spans="3:61" ht="15" customHeight="1">
      <c r="C1712" s="17" t="s">
        <v>73</v>
      </c>
      <c r="D1712" s="272" t="str">
        <f t="shared" si="214"/>
        <v/>
      </c>
      <c r="E1712" s="273"/>
      <c r="F1712" s="273"/>
      <c r="G1712" s="273"/>
      <c r="H1712" s="274"/>
      <c r="I1712" s="234"/>
      <c r="J1712" s="234"/>
      <c r="K1712" s="234"/>
      <c r="L1712" s="234"/>
      <c r="M1712" s="234"/>
      <c r="N1712" s="234"/>
      <c r="O1712" s="234"/>
      <c r="P1712" s="234"/>
      <c r="Q1712" s="234"/>
      <c r="R1712" s="234"/>
      <c r="S1712" s="234"/>
      <c r="T1712" s="234"/>
      <c r="U1712" s="234"/>
      <c r="V1712" s="234"/>
      <c r="W1712" s="234"/>
      <c r="X1712" s="234"/>
      <c r="Y1712" s="234"/>
      <c r="Z1712" s="234"/>
      <c r="AA1712" s="234"/>
      <c r="AB1712" s="234"/>
      <c r="AC1712" s="234"/>
      <c r="AD1712" s="234"/>
      <c r="AG1712">
        <f t="shared" si="217"/>
        <v>0</v>
      </c>
      <c r="AI1712">
        <f t="shared" si="218"/>
        <v>0</v>
      </c>
      <c r="AJ1712">
        <f t="shared" si="219"/>
        <v>0</v>
      </c>
      <c r="AK1712">
        <f t="shared" si="220"/>
        <v>0</v>
      </c>
      <c r="AL1712">
        <f t="shared" si="221"/>
        <v>0</v>
      </c>
      <c r="AN1712">
        <f t="shared" si="222"/>
        <v>0</v>
      </c>
      <c r="AO1712">
        <f t="shared" si="223"/>
        <v>0</v>
      </c>
      <c r="AP1712">
        <f t="shared" si="224"/>
        <v>0</v>
      </c>
      <c r="AQ1712">
        <f t="shared" si="225"/>
        <v>0</v>
      </c>
      <c r="AR1712" s="185">
        <f t="shared" si="226"/>
        <v>-2</v>
      </c>
      <c r="AS1712" s="186">
        <f t="shared" si="227"/>
        <v>0</v>
      </c>
      <c r="AW1712">
        <f t="shared" si="228"/>
        <v>0</v>
      </c>
      <c r="AY1712" s="70">
        <f t="shared" si="229"/>
        <v>1</v>
      </c>
      <c r="AZ1712" s="70">
        <f t="shared" si="229"/>
        <v>2</v>
      </c>
      <c r="BA1712" s="70">
        <f t="shared" si="229"/>
        <v>3</v>
      </c>
      <c r="BB1712" s="70">
        <f t="shared" si="229"/>
        <v>4</v>
      </c>
      <c r="BC1712" s="70">
        <f t="shared" si="229"/>
        <v>8</v>
      </c>
      <c r="BD1712" s="70">
        <f t="shared" si="229"/>
        <v>9</v>
      </c>
      <c r="BF1712">
        <v>22</v>
      </c>
      <c r="BG1712">
        <f t="shared" si="216"/>
        <v>0</v>
      </c>
      <c r="BH1712">
        <f t="shared" si="231"/>
        <v>0</v>
      </c>
      <c r="BI1712">
        <f t="shared" si="230"/>
        <v>0</v>
      </c>
    </row>
    <row r="1713" spans="3:61" ht="15" customHeight="1">
      <c r="C1713" s="17" t="s">
        <v>74</v>
      </c>
      <c r="D1713" s="272" t="str">
        <f t="shared" si="214"/>
        <v/>
      </c>
      <c r="E1713" s="273"/>
      <c r="F1713" s="273"/>
      <c r="G1713" s="273"/>
      <c r="H1713" s="274"/>
      <c r="I1713" s="234"/>
      <c r="J1713" s="234"/>
      <c r="K1713" s="234"/>
      <c r="L1713" s="234"/>
      <c r="M1713" s="234"/>
      <c r="N1713" s="234"/>
      <c r="O1713" s="234"/>
      <c r="P1713" s="234"/>
      <c r="Q1713" s="234"/>
      <c r="R1713" s="234"/>
      <c r="S1713" s="234"/>
      <c r="T1713" s="234"/>
      <c r="U1713" s="234"/>
      <c r="V1713" s="234"/>
      <c r="W1713" s="234"/>
      <c r="X1713" s="234"/>
      <c r="Y1713" s="234"/>
      <c r="Z1713" s="234"/>
      <c r="AA1713" s="234"/>
      <c r="AB1713" s="234"/>
      <c r="AC1713" s="234"/>
      <c r="AD1713" s="234"/>
      <c r="AG1713">
        <f t="shared" si="217"/>
        <v>0</v>
      </c>
      <c r="AI1713">
        <f t="shared" si="218"/>
        <v>0</v>
      </c>
      <c r="AJ1713">
        <f t="shared" si="219"/>
        <v>0</v>
      </c>
      <c r="AK1713">
        <f t="shared" si="220"/>
        <v>0</v>
      </c>
      <c r="AL1713">
        <f t="shared" si="221"/>
        <v>0</v>
      </c>
      <c r="AN1713">
        <f t="shared" si="222"/>
        <v>0</v>
      </c>
      <c r="AO1713">
        <f t="shared" si="223"/>
        <v>0</v>
      </c>
      <c r="AP1713">
        <f t="shared" si="224"/>
        <v>0</v>
      </c>
      <c r="AQ1713">
        <f t="shared" si="225"/>
        <v>0</v>
      </c>
      <c r="AR1713" s="185">
        <f t="shared" si="226"/>
        <v>-2</v>
      </c>
      <c r="AS1713" s="186">
        <f t="shared" si="227"/>
        <v>0</v>
      </c>
      <c r="AW1713">
        <f t="shared" si="228"/>
        <v>0</v>
      </c>
      <c r="AY1713" s="70">
        <f t="shared" si="229"/>
        <v>1</v>
      </c>
      <c r="AZ1713" s="70">
        <f t="shared" si="229"/>
        <v>2</v>
      </c>
      <c r="BA1713" s="70">
        <f t="shared" si="229"/>
        <v>3</v>
      </c>
      <c r="BB1713" s="70">
        <f t="shared" si="229"/>
        <v>4</v>
      </c>
      <c r="BC1713" s="70">
        <f t="shared" si="229"/>
        <v>8</v>
      </c>
      <c r="BD1713" s="70">
        <f t="shared" si="229"/>
        <v>9</v>
      </c>
      <c r="BF1713">
        <v>23</v>
      </c>
      <c r="BG1713">
        <f t="shared" si="216"/>
        <v>0</v>
      </c>
      <c r="BH1713">
        <f t="shared" si="231"/>
        <v>0</v>
      </c>
      <c r="BI1713">
        <f t="shared" si="230"/>
        <v>0</v>
      </c>
    </row>
    <row r="1714" spans="3:61" ht="15" customHeight="1">
      <c r="C1714" s="17" t="s">
        <v>75</v>
      </c>
      <c r="D1714" s="272" t="str">
        <f t="shared" si="214"/>
        <v/>
      </c>
      <c r="E1714" s="273"/>
      <c r="F1714" s="273"/>
      <c r="G1714" s="273"/>
      <c r="H1714" s="274"/>
      <c r="I1714" s="234"/>
      <c r="J1714" s="234"/>
      <c r="K1714" s="234"/>
      <c r="L1714" s="234"/>
      <c r="M1714" s="234"/>
      <c r="N1714" s="234"/>
      <c r="O1714" s="234"/>
      <c r="P1714" s="234"/>
      <c r="Q1714" s="234"/>
      <c r="R1714" s="234"/>
      <c r="S1714" s="234"/>
      <c r="T1714" s="234"/>
      <c r="U1714" s="234"/>
      <c r="V1714" s="234"/>
      <c r="W1714" s="234"/>
      <c r="X1714" s="234"/>
      <c r="Y1714" s="234"/>
      <c r="Z1714" s="234"/>
      <c r="AA1714" s="234"/>
      <c r="AB1714" s="234"/>
      <c r="AC1714" s="234"/>
      <c r="AD1714" s="234"/>
      <c r="AG1714">
        <f t="shared" si="217"/>
        <v>0</v>
      </c>
      <c r="AI1714">
        <f t="shared" si="218"/>
        <v>0</v>
      </c>
      <c r="AJ1714">
        <f t="shared" si="219"/>
        <v>0</v>
      </c>
      <c r="AK1714">
        <f t="shared" si="220"/>
        <v>0</v>
      </c>
      <c r="AL1714">
        <f t="shared" si="221"/>
        <v>0</v>
      </c>
      <c r="AN1714">
        <f t="shared" si="222"/>
        <v>0</v>
      </c>
      <c r="AO1714">
        <f t="shared" si="223"/>
        <v>0</v>
      </c>
      <c r="AP1714">
        <f t="shared" si="224"/>
        <v>0</v>
      </c>
      <c r="AQ1714">
        <f t="shared" si="225"/>
        <v>0</v>
      </c>
      <c r="AR1714" s="185">
        <f t="shared" si="226"/>
        <v>-2</v>
      </c>
      <c r="AS1714" s="186">
        <f t="shared" si="227"/>
        <v>0</v>
      </c>
      <c r="AW1714">
        <f t="shared" si="228"/>
        <v>0</v>
      </c>
      <c r="AY1714" s="70">
        <f t="shared" si="229"/>
        <v>1</v>
      </c>
      <c r="AZ1714" s="70">
        <f t="shared" si="229"/>
        <v>2</v>
      </c>
      <c r="BA1714" s="70">
        <f t="shared" si="229"/>
        <v>3</v>
      </c>
      <c r="BB1714" s="70">
        <f t="shared" si="229"/>
        <v>4</v>
      </c>
      <c r="BC1714" s="70">
        <f t="shared" si="229"/>
        <v>8</v>
      </c>
      <c r="BD1714" s="70">
        <f t="shared" si="229"/>
        <v>9</v>
      </c>
      <c r="BF1714">
        <v>24</v>
      </c>
      <c r="BG1714">
        <f t="shared" si="216"/>
        <v>0</v>
      </c>
      <c r="BH1714">
        <f t="shared" si="231"/>
        <v>0</v>
      </c>
      <c r="BI1714">
        <f t="shared" si="230"/>
        <v>0</v>
      </c>
    </row>
    <row r="1715" spans="3:61" ht="15" customHeight="1">
      <c r="C1715" s="17" t="s">
        <v>76</v>
      </c>
      <c r="D1715" s="272" t="str">
        <f t="shared" si="214"/>
        <v/>
      </c>
      <c r="E1715" s="273"/>
      <c r="F1715" s="273"/>
      <c r="G1715" s="273"/>
      <c r="H1715" s="274"/>
      <c r="I1715" s="234"/>
      <c r="J1715" s="234"/>
      <c r="K1715" s="234"/>
      <c r="L1715" s="234"/>
      <c r="M1715" s="234"/>
      <c r="N1715" s="234"/>
      <c r="O1715" s="234"/>
      <c r="P1715" s="234"/>
      <c r="Q1715" s="234"/>
      <c r="R1715" s="234"/>
      <c r="S1715" s="234"/>
      <c r="T1715" s="234"/>
      <c r="U1715" s="234"/>
      <c r="V1715" s="234"/>
      <c r="W1715" s="234"/>
      <c r="X1715" s="234"/>
      <c r="Y1715" s="234"/>
      <c r="Z1715" s="234"/>
      <c r="AA1715" s="234"/>
      <c r="AB1715" s="234"/>
      <c r="AC1715" s="234"/>
      <c r="AD1715" s="234"/>
      <c r="AG1715">
        <f t="shared" si="217"/>
        <v>0</v>
      </c>
      <c r="AI1715">
        <f t="shared" si="218"/>
        <v>0</v>
      </c>
      <c r="AJ1715">
        <f t="shared" si="219"/>
        <v>0</v>
      </c>
      <c r="AK1715">
        <f t="shared" si="220"/>
        <v>0</v>
      </c>
      <c r="AL1715">
        <f t="shared" si="221"/>
        <v>0</v>
      </c>
      <c r="AN1715">
        <f t="shared" si="222"/>
        <v>0</v>
      </c>
      <c r="AO1715">
        <f t="shared" si="223"/>
        <v>0</v>
      </c>
      <c r="AP1715">
        <f t="shared" si="224"/>
        <v>0</v>
      </c>
      <c r="AQ1715">
        <f t="shared" si="225"/>
        <v>0</v>
      </c>
      <c r="AR1715" s="185">
        <f t="shared" si="226"/>
        <v>-2</v>
      </c>
      <c r="AS1715" s="186">
        <f t="shared" si="227"/>
        <v>0</v>
      </c>
      <c r="AW1715">
        <f t="shared" si="228"/>
        <v>0</v>
      </c>
      <c r="AY1715" s="70">
        <f t="shared" si="229"/>
        <v>1</v>
      </c>
      <c r="AZ1715" s="70">
        <f t="shared" si="229"/>
        <v>2</v>
      </c>
      <c r="BA1715" s="70">
        <f t="shared" si="229"/>
        <v>3</v>
      </c>
      <c r="BB1715" s="70">
        <f t="shared" si="229"/>
        <v>4</v>
      </c>
      <c r="BC1715" s="70">
        <f t="shared" si="229"/>
        <v>8</v>
      </c>
      <c r="BD1715" s="70">
        <f t="shared" si="229"/>
        <v>9</v>
      </c>
      <c r="BF1715">
        <v>25</v>
      </c>
      <c r="BG1715">
        <f t="shared" si="216"/>
        <v>0</v>
      </c>
      <c r="BH1715">
        <f t="shared" si="231"/>
        <v>0</v>
      </c>
      <c r="BI1715">
        <f t="shared" si="230"/>
        <v>0</v>
      </c>
    </row>
    <row r="1716" spans="3:61" ht="15" customHeight="1">
      <c r="C1716" s="17" t="s">
        <v>77</v>
      </c>
      <c r="D1716" s="272" t="str">
        <f t="shared" si="214"/>
        <v/>
      </c>
      <c r="E1716" s="273"/>
      <c r="F1716" s="273"/>
      <c r="G1716" s="273"/>
      <c r="H1716" s="274"/>
      <c r="I1716" s="234"/>
      <c r="J1716" s="234"/>
      <c r="K1716" s="234"/>
      <c r="L1716" s="234"/>
      <c r="M1716" s="234"/>
      <c r="N1716" s="234"/>
      <c r="O1716" s="234"/>
      <c r="P1716" s="234"/>
      <c r="Q1716" s="234"/>
      <c r="R1716" s="234"/>
      <c r="S1716" s="234"/>
      <c r="T1716" s="234"/>
      <c r="U1716" s="234"/>
      <c r="V1716" s="234"/>
      <c r="W1716" s="234"/>
      <c r="X1716" s="234"/>
      <c r="Y1716" s="234"/>
      <c r="Z1716" s="234"/>
      <c r="AA1716" s="234"/>
      <c r="AB1716" s="234"/>
      <c r="AC1716" s="234"/>
      <c r="AD1716" s="234"/>
      <c r="AG1716">
        <f t="shared" si="217"/>
        <v>0</v>
      </c>
      <c r="AI1716">
        <f t="shared" si="218"/>
        <v>0</v>
      </c>
      <c r="AJ1716">
        <f t="shared" si="219"/>
        <v>0</v>
      </c>
      <c r="AK1716">
        <f t="shared" si="220"/>
        <v>0</v>
      </c>
      <c r="AL1716">
        <f t="shared" si="221"/>
        <v>0</v>
      </c>
      <c r="AN1716">
        <f t="shared" si="222"/>
        <v>0</v>
      </c>
      <c r="AO1716">
        <f t="shared" si="223"/>
        <v>0</v>
      </c>
      <c r="AP1716">
        <f t="shared" si="224"/>
        <v>0</v>
      </c>
      <c r="AQ1716">
        <f t="shared" si="225"/>
        <v>0</v>
      </c>
      <c r="AR1716" s="185">
        <f t="shared" si="226"/>
        <v>-2</v>
      </c>
      <c r="AS1716" s="186">
        <f t="shared" si="227"/>
        <v>0</v>
      </c>
      <c r="AW1716">
        <f t="shared" si="228"/>
        <v>0</v>
      </c>
      <c r="AY1716" s="70">
        <f t="shared" si="229"/>
        <v>1</v>
      </c>
      <c r="AZ1716" s="70">
        <f t="shared" si="229"/>
        <v>2</v>
      </c>
      <c r="BA1716" s="70">
        <f t="shared" si="229"/>
        <v>3</v>
      </c>
      <c r="BB1716" s="70">
        <f t="shared" si="229"/>
        <v>4</v>
      </c>
      <c r="BC1716" s="70">
        <f t="shared" si="229"/>
        <v>8</v>
      </c>
      <c r="BD1716" s="70">
        <f t="shared" si="229"/>
        <v>9</v>
      </c>
      <c r="BF1716">
        <v>26</v>
      </c>
      <c r="BG1716">
        <f t="shared" si="216"/>
        <v>0</v>
      </c>
      <c r="BH1716">
        <f t="shared" si="231"/>
        <v>0</v>
      </c>
      <c r="BI1716">
        <f t="shared" si="230"/>
        <v>0</v>
      </c>
    </row>
    <row r="1717" spans="3:61" ht="15" customHeight="1">
      <c r="C1717" s="17" t="s">
        <v>78</v>
      </c>
      <c r="D1717" s="272" t="str">
        <f t="shared" si="214"/>
        <v/>
      </c>
      <c r="E1717" s="273"/>
      <c r="F1717" s="273"/>
      <c r="G1717" s="273"/>
      <c r="H1717" s="274"/>
      <c r="I1717" s="234"/>
      <c r="J1717" s="234"/>
      <c r="K1717" s="234"/>
      <c r="L1717" s="234"/>
      <c r="M1717" s="234"/>
      <c r="N1717" s="234"/>
      <c r="O1717" s="234"/>
      <c r="P1717" s="234"/>
      <c r="Q1717" s="234"/>
      <c r="R1717" s="234"/>
      <c r="S1717" s="234"/>
      <c r="T1717" s="234"/>
      <c r="U1717" s="234"/>
      <c r="V1717" s="234"/>
      <c r="W1717" s="234"/>
      <c r="X1717" s="234"/>
      <c r="Y1717" s="234"/>
      <c r="Z1717" s="234"/>
      <c r="AA1717" s="234"/>
      <c r="AB1717" s="234"/>
      <c r="AC1717" s="234"/>
      <c r="AD1717" s="234"/>
      <c r="AG1717">
        <f t="shared" si="217"/>
        <v>0</v>
      </c>
      <c r="AI1717">
        <f t="shared" si="218"/>
        <v>0</v>
      </c>
      <c r="AJ1717">
        <f t="shared" si="219"/>
        <v>0</v>
      </c>
      <c r="AK1717">
        <f t="shared" si="220"/>
        <v>0</v>
      </c>
      <c r="AL1717">
        <f t="shared" si="221"/>
        <v>0</v>
      </c>
      <c r="AN1717">
        <f t="shared" si="222"/>
        <v>0</v>
      </c>
      <c r="AO1717">
        <f t="shared" si="223"/>
        <v>0</v>
      </c>
      <c r="AP1717">
        <f t="shared" si="224"/>
        <v>0</v>
      </c>
      <c r="AQ1717">
        <f t="shared" si="225"/>
        <v>0</v>
      </c>
      <c r="AR1717" s="185">
        <f t="shared" si="226"/>
        <v>-2</v>
      </c>
      <c r="AS1717" s="186">
        <f t="shared" si="227"/>
        <v>0</v>
      </c>
      <c r="AW1717">
        <f t="shared" si="228"/>
        <v>0</v>
      </c>
      <c r="AY1717" s="70">
        <f t="shared" si="229"/>
        <v>1</v>
      </c>
      <c r="AZ1717" s="70">
        <f t="shared" si="229"/>
        <v>2</v>
      </c>
      <c r="BA1717" s="70">
        <f t="shared" si="229"/>
        <v>3</v>
      </c>
      <c r="BB1717" s="70">
        <f t="shared" si="229"/>
        <v>4</v>
      </c>
      <c r="BC1717" s="70">
        <f t="shared" si="229"/>
        <v>8</v>
      </c>
      <c r="BD1717" s="70">
        <f t="shared" si="229"/>
        <v>9</v>
      </c>
      <c r="BF1717">
        <v>27</v>
      </c>
      <c r="BG1717">
        <f t="shared" si="216"/>
        <v>0</v>
      </c>
      <c r="BH1717">
        <f t="shared" si="231"/>
        <v>0</v>
      </c>
      <c r="BI1717">
        <f t="shared" si="230"/>
        <v>0</v>
      </c>
    </row>
    <row r="1718" spans="3:61" ht="15" customHeight="1">
      <c r="C1718" s="17" t="s">
        <v>79</v>
      </c>
      <c r="D1718" s="272" t="str">
        <f t="shared" si="214"/>
        <v/>
      </c>
      <c r="E1718" s="273"/>
      <c r="F1718" s="273"/>
      <c r="G1718" s="273"/>
      <c r="H1718" s="274"/>
      <c r="I1718" s="234"/>
      <c r="J1718" s="234"/>
      <c r="K1718" s="234"/>
      <c r="L1718" s="234"/>
      <c r="M1718" s="234"/>
      <c r="N1718" s="234"/>
      <c r="O1718" s="234"/>
      <c r="P1718" s="234"/>
      <c r="Q1718" s="234"/>
      <c r="R1718" s="234"/>
      <c r="S1718" s="234"/>
      <c r="T1718" s="234"/>
      <c r="U1718" s="234"/>
      <c r="V1718" s="234"/>
      <c r="W1718" s="234"/>
      <c r="X1718" s="234"/>
      <c r="Y1718" s="234"/>
      <c r="Z1718" s="234"/>
      <c r="AA1718" s="234"/>
      <c r="AB1718" s="234"/>
      <c r="AC1718" s="234"/>
      <c r="AD1718" s="234"/>
      <c r="AG1718">
        <f t="shared" si="217"/>
        <v>0</v>
      </c>
      <c r="AI1718">
        <f t="shared" si="218"/>
        <v>0</v>
      </c>
      <c r="AJ1718">
        <f t="shared" si="219"/>
        <v>0</v>
      </c>
      <c r="AK1718">
        <f t="shared" si="220"/>
        <v>0</v>
      </c>
      <c r="AL1718">
        <f t="shared" si="221"/>
        <v>0</v>
      </c>
      <c r="AN1718">
        <f t="shared" si="222"/>
        <v>0</v>
      </c>
      <c r="AO1718">
        <f t="shared" si="223"/>
        <v>0</v>
      </c>
      <c r="AP1718">
        <f t="shared" si="224"/>
        <v>0</v>
      </c>
      <c r="AQ1718">
        <f t="shared" si="225"/>
        <v>0</v>
      </c>
      <c r="AR1718" s="185">
        <f t="shared" si="226"/>
        <v>-2</v>
      </c>
      <c r="AS1718" s="186">
        <f t="shared" si="227"/>
        <v>0</v>
      </c>
      <c r="AW1718">
        <f t="shared" si="228"/>
        <v>0</v>
      </c>
      <c r="AY1718" s="70">
        <f t="shared" si="229"/>
        <v>1</v>
      </c>
      <c r="AZ1718" s="70">
        <f t="shared" si="229"/>
        <v>2</v>
      </c>
      <c r="BA1718" s="70">
        <f t="shared" si="229"/>
        <v>3</v>
      </c>
      <c r="BB1718" s="70">
        <f t="shared" si="229"/>
        <v>4</v>
      </c>
      <c r="BC1718" s="70">
        <f t="shared" si="229"/>
        <v>8</v>
      </c>
      <c r="BD1718" s="70">
        <f t="shared" si="229"/>
        <v>9</v>
      </c>
      <c r="BF1718">
        <v>28</v>
      </c>
      <c r="BG1718">
        <f t="shared" si="216"/>
        <v>0</v>
      </c>
      <c r="BH1718">
        <f t="shared" si="231"/>
        <v>0</v>
      </c>
      <c r="BI1718">
        <f t="shared" si="230"/>
        <v>0</v>
      </c>
    </row>
    <row r="1719" spans="3:61" ht="15" customHeight="1">
      <c r="C1719" s="17" t="s">
        <v>80</v>
      </c>
      <c r="D1719" s="272" t="str">
        <f t="shared" si="214"/>
        <v/>
      </c>
      <c r="E1719" s="273"/>
      <c r="F1719" s="273"/>
      <c r="G1719" s="273"/>
      <c r="H1719" s="274"/>
      <c r="I1719" s="234"/>
      <c r="J1719" s="234"/>
      <c r="K1719" s="234"/>
      <c r="L1719" s="234"/>
      <c r="M1719" s="234"/>
      <c r="N1719" s="234"/>
      <c r="O1719" s="234"/>
      <c r="P1719" s="234"/>
      <c r="Q1719" s="234"/>
      <c r="R1719" s="234"/>
      <c r="S1719" s="234"/>
      <c r="T1719" s="234"/>
      <c r="U1719" s="234"/>
      <c r="V1719" s="234"/>
      <c r="W1719" s="234"/>
      <c r="X1719" s="234"/>
      <c r="Y1719" s="234"/>
      <c r="Z1719" s="234"/>
      <c r="AA1719" s="234"/>
      <c r="AB1719" s="234"/>
      <c r="AC1719" s="234"/>
      <c r="AD1719" s="234"/>
      <c r="AG1719">
        <f t="shared" si="217"/>
        <v>0</v>
      </c>
      <c r="AI1719">
        <f t="shared" si="218"/>
        <v>0</v>
      </c>
      <c r="AJ1719">
        <f t="shared" si="219"/>
        <v>0</v>
      </c>
      <c r="AK1719">
        <f t="shared" si="220"/>
        <v>0</v>
      </c>
      <c r="AL1719">
        <f t="shared" si="221"/>
        <v>0</v>
      </c>
      <c r="AN1719">
        <f t="shared" si="222"/>
        <v>0</v>
      </c>
      <c r="AO1719">
        <f t="shared" si="223"/>
        <v>0</v>
      </c>
      <c r="AP1719">
        <f t="shared" si="224"/>
        <v>0</v>
      </c>
      <c r="AQ1719">
        <f t="shared" si="225"/>
        <v>0</v>
      </c>
      <c r="AR1719" s="185">
        <f t="shared" si="226"/>
        <v>-2</v>
      </c>
      <c r="AS1719" s="186">
        <f t="shared" si="227"/>
        <v>0</v>
      </c>
      <c r="AW1719">
        <f t="shared" si="228"/>
        <v>0</v>
      </c>
      <c r="AY1719" s="70">
        <f t="shared" si="229"/>
        <v>1</v>
      </c>
      <c r="AZ1719" s="70">
        <f t="shared" si="229"/>
        <v>2</v>
      </c>
      <c r="BA1719" s="70">
        <f t="shared" si="229"/>
        <v>3</v>
      </c>
      <c r="BB1719" s="70">
        <f t="shared" si="229"/>
        <v>4</v>
      </c>
      <c r="BC1719" s="70">
        <f t="shared" si="229"/>
        <v>8</v>
      </c>
      <c r="BD1719" s="70">
        <f t="shared" si="229"/>
        <v>9</v>
      </c>
      <c r="BF1719">
        <v>29</v>
      </c>
      <c r="BG1719">
        <f t="shared" si="216"/>
        <v>0</v>
      </c>
      <c r="BH1719">
        <f t="shared" si="231"/>
        <v>0</v>
      </c>
      <c r="BI1719">
        <f t="shared" si="230"/>
        <v>0</v>
      </c>
    </row>
    <row r="1720" spans="3:61" ht="15" customHeight="1">
      <c r="C1720" s="17" t="s">
        <v>81</v>
      </c>
      <c r="D1720" s="272" t="str">
        <f t="shared" si="214"/>
        <v/>
      </c>
      <c r="E1720" s="273"/>
      <c r="F1720" s="273"/>
      <c r="G1720" s="273"/>
      <c r="H1720" s="274"/>
      <c r="I1720" s="234"/>
      <c r="J1720" s="234"/>
      <c r="K1720" s="234"/>
      <c r="L1720" s="234"/>
      <c r="M1720" s="234"/>
      <c r="N1720" s="234"/>
      <c r="O1720" s="234"/>
      <c r="P1720" s="234"/>
      <c r="Q1720" s="234"/>
      <c r="R1720" s="234"/>
      <c r="S1720" s="234"/>
      <c r="T1720" s="234"/>
      <c r="U1720" s="234"/>
      <c r="V1720" s="234"/>
      <c r="W1720" s="234"/>
      <c r="X1720" s="234"/>
      <c r="Y1720" s="234"/>
      <c r="Z1720" s="234"/>
      <c r="AA1720" s="234"/>
      <c r="AB1720" s="234"/>
      <c r="AC1720" s="234"/>
      <c r="AD1720" s="234"/>
      <c r="AG1720">
        <f t="shared" si="217"/>
        <v>0</v>
      </c>
      <c r="AI1720">
        <f t="shared" si="218"/>
        <v>0</v>
      </c>
      <c r="AJ1720">
        <f t="shared" si="219"/>
        <v>0</v>
      </c>
      <c r="AK1720">
        <f t="shared" si="220"/>
        <v>0</v>
      </c>
      <c r="AL1720">
        <f t="shared" si="221"/>
        <v>0</v>
      </c>
      <c r="AN1720">
        <f t="shared" si="222"/>
        <v>0</v>
      </c>
      <c r="AO1720">
        <f t="shared" si="223"/>
        <v>0</v>
      </c>
      <c r="AP1720">
        <f t="shared" si="224"/>
        <v>0</v>
      </c>
      <c r="AQ1720">
        <f t="shared" si="225"/>
        <v>0</v>
      </c>
      <c r="AR1720" s="185">
        <f t="shared" si="226"/>
        <v>-2</v>
      </c>
      <c r="AS1720" s="186">
        <f t="shared" si="227"/>
        <v>0</v>
      </c>
      <c r="AW1720">
        <f t="shared" si="228"/>
        <v>0</v>
      </c>
      <c r="AY1720" s="70">
        <f t="shared" si="229"/>
        <v>1</v>
      </c>
      <c r="AZ1720" s="70">
        <f t="shared" si="229"/>
        <v>2</v>
      </c>
      <c r="BA1720" s="70">
        <f t="shared" si="229"/>
        <v>3</v>
      </c>
      <c r="BB1720" s="70">
        <f t="shared" si="229"/>
        <v>4</v>
      </c>
      <c r="BC1720" s="70">
        <f t="shared" si="229"/>
        <v>8</v>
      </c>
      <c r="BD1720" s="70">
        <f t="shared" si="229"/>
        <v>9</v>
      </c>
      <c r="BF1720">
        <v>30</v>
      </c>
      <c r="BG1720">
        <f t="shared" si="216"/>
        <v>0</v>
      </c>
      <c r="BH1720">
        <f t="shared" si="231"/>
        <v>0</v>
      </c>
      <c r="BI1720">
        <f t="shared" si="230"/>
        <v>0</v>
      </c>
    </row>
    <row r="1721" spans="3:61" ht="15" customHeight="1">
      <c r="C1721" s="17" t="s">
        <v>82</v>
      </c>
      <c r="D1721" s="272" t="str">
        <f t="shared" si="214"/>
        <v/>
      </c>
      <c r="E1721" s="273"/>
      <c r="F1721" s="273"/>
      <c r="G1721" s="273"/>
      <c r="H1721" s="274"/>
      <c r="I1721" s="234"/>
      <c r="J1721" s="234"/>
      <c r="K1721" s="234"/>
      <c r="L1721" s="234"/>
      <c r="M1721" s="234"/>
      <c r="N1721" s="234"/>
      <c r="O1721" s="234"/>
      <c r="P1721" s="234"/>
      <c r="Q1721" s="234"/>
      <c r="R1721" s="234"/>
      <c r="S1721" s="234"/>
      <c r="T1721" s="234"/>
      <c r="U1721" s="234"/>
      <c r="V1721" s="234"/>
      <c r="W1721" s="234"/>
      <c r="X1721" s="234"/>
      <c r="Y1721" s="234"/>
      <c r="Z1721" s="234"/>
      <c r="AA1721" s="234"/>
      <c r="AB1721" s="234"/>
      <c r="AC1721" s="234"/>
      <c r="AD1721" s="234"/>
      <c r="AG1721">
        <f t="shared" si="217"/>
        <v>0</v>
      </c>
      <c r="AI1721">
        <f t="shared" si="218"/>
        <v>0</v>
      </c>
      <c r="AJ1721">
        <f t="shared" si="219"/>
        <v>0</v>
      </c>
      <c r="AK1721">
        <f t="shared" si="220"/>
        <v>0</v>
      </c>
      <c r="AL1721">
        <f t="shared" si="221"/>
        <v>0</v>
      </c>
      <c r="AN1721">
        <f t="shared" si="222"/>
        <v>0</v>
      </c>
      <c r="AO1721">
        <f t="shared" si="223"/>
        <v>0</v>
      </c>
      <c r="AP1721">
        <f t="shared" si="224"/>
        <v>0</v>
      </c>
      <c r="AQ1721">
        <f t="shared" si="225"/>
        <v>0</v>
      </c>
      <c r="AR1721" s="185">
        <f t="shared" si="226"/>
        <v>-2</v>
      </c>
      <c r="AS1721" s="186">
        <f t="shared" si="227"/>
        <v>0</v>
      </c>
      <c r="AW1721">
        <f t="shared" si="228"/>
        <v>0</v>
      </c>
      <c r="AY1721" s="70">
        <f t="shared" si="229"/>
        <v>1</v>
      </c>
      <c r="AZ1721" s="70">
        <f t="shared" si="229"/>
        <v>2</v>
      </c>
      <c r="BA1721" s="70">
        <f t="shared" si="229"/>
        <v>3</v>
      </c>
      <c r="BB1721" s="70">
        <f t="shared" si="229"/>
        <v>4</v>
      </c>
      <c r="BC1721" s="70">
        <f t="shared" si="229"/>
        <v>8</v>
      </c>
      <c r="BD1721" s="70">
        <f t="shared" si="229"/>
        <v>9</v>
      </c>
      <c r="BF1721">
        <v>31</v>
      </c>
      <c r="BG1721">
        <f t="shared" si="216"/>
        <v>0</v>
      </c>
      <c r="BH1721">
        <f t="shared" si="231"/>
        <v>0</v>
      </c>
      <c r="BI1721">
        <f t="shared" si="230"/>
        <v>0</v>
      </c>
    </row>
    <row r="1722" spans="3:61" ht="15" customHeight="1">
      <c r="C1722" s="17" t="s">
        <v>83</v>
      </c>
      <c r="D1722" s="272" t="str">
        <f t="shared" ref="D1722:D1753" si="232">IF($D64="","",$D64)</f>
        <v/>
      </c>
      <c r="E1722" s="273"/>
      <c r="F1722" s="273"/>
      <c r="G1722" s="273"/>
      <c r="H1722" s="274"/>
      <c r="I1722" s="234"/>
      <c r="J1722" s="234"/>
      <c r="K1722" s="234"/>
      <c r="L1722" s="234"/>
      <c r="M1722" s="234"/>
      <c r="N1722" s="234"/>
      <c r="O1722" s="234"/>
      <c r="P1722" s="234"/>
      <c r="Q1722" s="234"/>
      <c r="R1722" s="234"/>
      <c r="S1722" s="234"/>
      <c r="T1722" s="234"/>
      <c r="U1722" s="234"/>
      <c r="V1722" s="234"/>
      <c r="W1722" s="234"/>
      <c r="X1722" s="234"/>
      <c r="Y1722" s="234"/>
      <c r="Z1722" s="234"/>
      <c r="AA1722" s="234"/>
      <c r="AB1722" s="234"/>
      <c r="AC1722" s="234"/>
      <c r="AD1722" s="234"/>
      <c r="AG1722">
        <f t="shared" si="217"/>
        <v>0</v>
      </c>
      <c r="AI1722">
        <f t="shared" si="218"/>
        <v>0</v>
      </c>
      <c r="AJ1722">
        <f t="shared" si="219"/>
        <v>0</v>
      </c>
      <c r="AK1722">
        <f t="shared" si="220"/>
        <v>0</v>
      </c>
      <c r="AL1722">
        <f t="shared" si="221"/>
        <v>0</v>
      </c>
      <c r="AN1722">
        <f t="shared" si="222"/>
        <v>0</v>
      </c>
      <c r="AO1722">
        <f t="shared" si="223"/>
        <v>0</v>
      </c>
      <c r="AP1722">
        <f t="shared" si="224"/>
        <v>0</v>
      </c>
      <c r="AQ1722">
        <f t="shared" si="225"/>
        <v>0</v>
      </c>
      <c r="AR1722" s="185">
        <f t="shared" si="226"/>
        <v>-2</v>
      </c>
      <c r="AS1722" s="186">
        <f t="shared" si="227"/>
        <v>0</v>
      </c>
      <c r="AW1722">
        <f t="shared" si="228"/>
        <v>0</v>
      </c>
      <c r="AY1722" s="70">
        <f t="shared" si="229"/>
        <v>1</v>
      </c>
      <c r="AZ1722" s="70">
        <f t="shared" si="229"/>
        <v>2</v>
      </c>
      <c r="BA1722" s="70">
        <f t="shared" si="229"/>
        <v>3</v>
      </c>
      <c r="BB1722" s="70">
        <f t="shared" si="229"/>
        <v>4</v>
      </c>
      <c r="BC1722" s="70">
        <f t="shared" si="229"/>
        <v>8</v>
      </c>
      <c r="BD1722" s="70">
        <f t="shared" si="229"/>
        <v>9</v>
      </c>
      <c r="BF1722">
        <v>32</v>
      </c>
      <c r="BG1722">
        <f t="shared" ref="BG1722:BG1753" si="233">IF(AND(K1722&lt;&gt;"",I1722&lt;&gt;"",K1722=BF1723),1,0)</f>
        <v>0</v>
      </c>
      <c r="BH1722">
        <f t="shared" si="231"/>
        <v>0</v>
      </c>
      <c r="BI1722">
        <f t="shared" si="230"/>
        <v>0</v>
      </c>
    </row>
    <row r="1723" spans="3:61" ht="15" customHeight="1">
      <c r="C1723" s="17" t="s">
        <v>84</v>
      </c>
      <c r="D1723" s="272" t="str">
        <f t="shared" si="232"/>
        <v/>
      </c>
      <c r="E1723" s="273"/>
      <c r="F1723" s="273"/>
      <c r="G1723" s="273"/>
      <c r="H1723" s="274"/>
      <c r="I1723" s="234"/>
      <c r="J1723" s="234"/>
      <c r="K1723" s="234"/>
      <c r="L1723" s="234"/>
      <c r="M1723" s="234"/>
      <c r="N1723" s="234"/>
      <c r="O1723" s="234"/>
      <c r="P1723" s="234"/>
      <c r="Q1723" s="234"/>
      <c r="R1723" s="234"/>
      <c r="S1723" s="234"/>
      <c r="T1723" s="234"/>
      <c r="U1723" s="234"/>
      <c r="V1723" s="234"/>
      <c r="W1723" s="234"/>
      <c r="X1723" s="234"/>
      <c r="Y1723" s="234"/>
      <c r="Z1723" s="234"/>
      <c r="AA1723" s="234"/>
      <c r="AB1723" s="234"/>
      <c r="AC1723" s="234"/>
      <c r="AD1723" s="234"/>
      <c r="AG1723">
        <f t="shared" si="217"/>
        <v>0</v>
      </c>
      <c r="AI1723">
        <f t="shared" si="218"/>
        <v>0</v>
      </c>
      <c r="AJ1723">
        <f t="shared" si="219"/>
        <v>0</v>
      </c>
      <c r="AK1723">
        <f t="shared" si="220"/>
        <v>0</v>
      </c>
      <c r="AL1723">
        <f t="shared" si="221"/>
        <v>0</v>
      </c>
      <c r="AN1723">
        <f t="shared" si="222"/>
        <v>0</v>
      </c>
      <c r="AO1723">
        <f t="shared" si="223"/>
        <v>0</v>
      </c>
      <c r="AP1723">
        <f t="shared" si="224"/>
        <v>0</v>
      </c>
      <c r="AQ1723">
        <f t="shared" si="225"/>
        <v>0</v>
      </c>
      <c r="AR1723" s="185">
        <f t="shared" si="226"/>
        <v>-2</v>
      </c>
      <c r="AS1723" s="186">
        <f t="shared" si="227"/>
        <v>0</v>
      </c>
      <c r="AW1723">
        <f t="shared" si="228"/>
        <v>0</v>
      </c>
      <c r="AY1723" s="70">
        <f t="shared" ref="AY1723:BD1754" si="234">IF(AND($AW1723=1,AY$1689&lt;&gt;8),"",
IF(AND($AW1723=9,AY$1689&lt;&gt;9),"",
IF(AND(OR($AW1723=2,$AW1723=3,$AW1723=4),AY$1689=4),"",
IF(OR($AW1723=5,$AW1723=6,$AW1723=7,$AW1723=8),AY$1689,
AY$1689))))</f>
        <v>1</v>
      </c>
      <c r="AZ1723" s="70">
        <f t="shared" si="234"/>
        <v>2</v>
      </c>
      <c r="BA1723" s="70">
        <f t="shared" si="234"/>
        <v>3</v>
      </c>
      <c r="BB1723" s="70">
        <f t="shared" si="234"/>
        <v>4</v>
      </c>
      <c r="BC1723" s="70">
        <f t="shared" si="234"/>
        <v>8</v>
      </c>
      <c r="BD1723" s="70">
        <f t="shared" si="234"/>
        <v>9</v>
      </c>
      <c r="BF1723">
        <v>33</v>
      </c>
      <c r="BG1723">
        <f t="shared" si="233"/>
        <v>0</v>
      </c>
      <c r="BH1723">
        <f t="shared" si="231"/>
        <v>0</v>
      </c>
      <c r="BI1723">
        <f t="shared" si="230"/>
        <v>0</v>
      </c>
    </row>
    <row r="1724" spans="3:61" ht="15" customHeight="1">
      <c r="C1724" s="17" t="s">
        <v>85</v>
      </c>
      <c r="D1724" s="272" t="str">
        <f t="shared" si="232"/>
        <v/>
      </c>
      <c r="E1724" s="273"/>
      <c r="F1724" s="273"/>
      <c r="G1724" s="273"/>
      <c r="H1724" s="274"/>
      <c r="I1724" s="234"/>
      <c r="J1724" s="234"/>
      <c r="K1724" s="234"/>
      <c r="L1724" s="234"/>
      <c r="M1724" s="234"/>
      <c r="N1724" s="234"/>
      <c r="O1724" s="234"/>
      <c r="P1724" s="234"/>
      <c r="Q1724" s="234"/>
      <c r="R1724" s="234"/>
      <c r="S1724" s="234"/>
      <c r="T1724" s="234"/>
      <c r="U1724" s="234"/>
      <c r="V1724" s="234"/>
      <c r="W1724" s="234"/>
      <c r="X1724" s="234"/>
      <c r="Y1724" s="234"/>
      <c r="Z1724" s="234"/>
      <c r="AA1724" s="234"/>
      <c r="AB1724" s="234"/>
      <c r="AC1724" s="234"/>
      <c r="AD1724" s="234"/>
      <c r="AG1724">
        <f t="shared" si="217"/>
        <v>0</v>
      </c>
      <c r="AI1724">
        <f t="shared" si="218"/>
        <v>0</v>
      </c>
      <c r="AJ1724">
        <f t="shared" si="219"/>
        <v>0</v>
      </c>
      <c r="AK1724">
        <f t="shared" si="220"/>
        <v>0</v>
      </c>
      <c r="AL1724">
        <f t="shared" si="221"/>
        <v>0</v>
      </c>
      <c r="AN1724">
        <f t="shared" si="222"/>
        <v>0</v>
      </c>
      <c r="AO1724">
        <f t="shared" si="223"/>
        <v>0</v>
      </c>
      <c r="AP1724">
        <f t="shared" si="224"/>
        <v>0</v>
      </c>
      <c r="AQ1724">
        <f t="shared" si="225"/>
        <v>0</v>
      </c>
      <c r="AR1724" s="185">
        <f t="shared" si="226"/>
        <v>-2</v>
      </c>
      <c r="AS1724" s="186">
        <f t="shared" si="227"/>
        <v>0</v>
      </c>
      <c r="AW1724">
        <f t="shared" si="228"/>
        <v>0</v>
      </c>
      <c r="AY1724" s="70">
        <f t="shared" si="234"/>
        <v>1</v>
      </c>
      <c r="AZ1724" s="70">
        <f t="shared" si="234"/>
        <v>2</v>
      </c>
      <c r="BA1724" s="70">
        <f t="shared" si="234"/>
        <v>3</v>
      </c>
      <c r="BB1724" s="70">
        <f t="shared" si="234"/>
        <v>4</v>
      </c>
      <c r="BC1724" s="70">
        <f t="shared" si="234"/>
        <v>8</v>
      </c>
      <c r="BD1724" s="70">
        <f t="shared" si="234"/>
        <v>9</v>
      </c>
      <c r="BF1724">
        <v>34</v>
      </c>
      <c r="BG1724">
        <f t="shared" si="233"/>
        <v>0</v>
      </c>
      <c r="BH1724">
        <f t="shared" si="231"/>
        <v>0</v>
      </c>
      <c r="BI1724">
        <f t="shared" si="230"/>
        <v>0</v>
      </c>
    </row>
    <row r="1725" spans="3:61" ht="15" customHeight="1">
      <c r="C1725" s="17" t="s">
        <v>86</v>
      </c>
      <c r="D1725" s="272" t="str">
        <f t="shared" si="232"/>
        <v/>
      </c>
      <c r="E1725" s="273"/>
      <c r="F1725" s="273"/>
      <c r="G1725" s="273"/>
      <c r="H1725" s="274"/>
      <c r="I1725" s="234"/>
      <c r="J1725" s="234"/>
      <c r="K1725" s="234"/>
      <c r="L1725" s="234"/>
      <c r="M1725" s="234"/>
      <c r="N1725" s="234"/>
      <c r="O1725" s="234"/>
      <c r="P1725" s="234"/>
      <c r="Q1725" s="234"/>
      <c r="R1725" s="234"/>
      <c r="S1725" s="234"/>
      <c r="T1725" s="234"/>
      <c r="U1725" s="234"/>
      <c r="V1725" s="234"/>
      <c r="W1725" s="234"/>
      <c r="X1725" s="234"/>
      <c r="Y1725" s="234"/>
      <c r="Z1725" s="234"/>
      <c r="AA1725" s="234"/>
      <c r="AB1725" s="234"/>
      <c r="AC1725" s="234"/>
      <c r="AD1725" s="234"/>
      <c r="AG1725">
        <f t="shared" si="217"/>
        <v>0</v>
      </c>
      <c r="AI1725">
        <f t="shared" si="218"/>
        <v>0</v>
      </c>
      <c r="AJ1725">
        <f t="shared" si="219"/>
        <v>0</v>
      </c>
      <c r="AK1725">
        <f t="shared" si="220"/>
        <v>0</v>
      </c>
      <c r="AL1725">
        <f t="shared" si="221"/>
        <v>0</v>
      </c>
      <c r="AN1725">
        <f t="shared" si="222"/>
        <v>0</v>
      </c>
      <c r="AO1725">
        <f t="shared" si="223"/>
        <v>0</v>
      </c>
      <c r="AP1725">
        <f t="shared" si="224"/>
        <v>0</v>
      </c>
      <c r="AQ1725">
        <f t="shared" si="225"/>
        <v>0</v>
      </c>
      <c r="AR1725" s="185">
        <f t="shared" si="226"/>
        <v>-2</v>
      </c>
      <c r="AS1725" s="186">
        <f t="shared" si="227"/>
        <v>0</v>
      </c>
      <c r="AW1725">
        <f t="shared" si="228"/>
        <v>0</v>
      </c>
      <c r="AY1725" s="70">
        <f t="shared" si="234"/>
        <v>1</v>
      </c>
      <c r="AZ1725" s="70">
        <f t="shared" si="234"/>
        <v>2</v>
      </c>
      <c r="BA1725" s="70">
        <f t="shared" si="234"/>
        <v>3</v>
      </c>
      <c r="BB1725" s="70">
        <f t="shared" si="234"/>
        <v>4</v>
      </c>
      <c r="BC1725" s="70">
        <f t="shared" si="234"/>
        <v>8</v>
      </c>
      <c r="BD1725" s="70">
        <f t="shared" si="234"/>
        <v>9</v>
      </c>
      <c r="BF1725">
        <v>35</v>
      </c>
      <c r="BG1725">
        <f t="shared" si="233"/>
        <v>0</v>
      </c>
      <c r="BH1725">
        <f t="shared" si="231"/>
        <v>0</v>
      </c>
      <c r="BI1725">
        <f t="shared" si="230"/>
        <v>0</v>
      </c>
    </row>
    <row r="1726" spans="3:61" ht="15" customHeight="1">
      <c r="C1726" s="17" t="s">
        <v>87</v>
      </c>
      <c r="D1726" s="272" t="str">
        <f t="shared" si="232"/>
        <v/>
      </c>
      <c r="E1726" s="273"/>
      <c r="F1726" s="273"/>
      <c r="G1726" s="273"/>
      <c r="H1726" s="274"/>
      <c r="I1726" s="234"/>
      <c r="J1726" s="234"/>
      <c r="K1726" s="234"/>
      <c r="L1726" s="234"/>
      <c r="M1726" s="234"/>
      <c r="N1726" s="234"/>
      <c r="O1726" s="234"/>
      <c r="P1726" s="234"/>
      <c r="Q1726" s="234"/>
      <c r="R1726" s="234"/>
      <c r="S1726" s="234"/>
      <c r="T1726" s="234"/>
      <c r="U1726" s="234"/>
      <c r="V1726" s="234"/>
      <c r="W1726" s="234"/>
      <c r="X1726" s="234"/>
      <c r="Y1726" s="234"/>
      <c r="Z1726" s="234"/>
      <c r="AA1726" s="234"/>
      <c r="AB1726" s="234"/>
      <c r="AC1726" s="234"/>
      <c r="AD1726" s="234"/>
      <c r="AG1726">
        <f t="shared" si="217"/>
        <v>0</v>
      </c>
      <c r="AI1726">
        <f t="shared" si="218"/>
        <v>0</v>
      </c>
      <c r="AJ1726">
        <f t="shared" si="219"/>
        <v>0</v>
      </c>
      <c r="AK1726">
        <f t="shared" si="220"/>
        <v>0</v>
      </c>
      <c r="AL1726">
        <f t="shared" si="221"/>
        <v>0</v>
      </c>
      <c r="AN1726">
        <f t="shared" si="222"/>
        <v>0</v>
      </c>
      <c r="AO1726">
        <f t="shared" si="223"/>
        <v>0</v>
      </c>
      <c r="AP1726">
        <f t="shared" si="224"/>
        <v>0</v>
      </c>
      <c r="AQ1726">
        <f t="shared" si="225"/>
        <v>0</v>
      </c>
      <c r="AR1726" s="185">
        <f t="shared" si="226"/>
        <v>-2</v>
      </c>
      <c r="AS1726" s="186">
        <f t="shared" si="227"/>
        <v>0</v>
      </c>
      <c r="AW1726">
        <f t="shared" si="228"/>
        <v>0</v>
      </c>
      <c r="AY1726" s="70">
        <f t="shared" si="234"/>
        <v>1</v>
      </c>
      <c r="AZ1726" s="70">
        <f t="shared" si="234"/>
        <v>2</v>
      </c>
      <c r="BA1726" s="70">
        <f t="shared" si="234"/>
        <v>3</v>
      </c>
      <c r="BB1726" s="70">
        <f t="shared" si="234"/>
        <v>4</v>
      </c>
      <c r="BC1726" s="70">
        <f t="shared" si="234"/>
        <v>8</v>
      </c>
      <c r="BD1726" s="70">
        <f t="shared" si="234"/>
        <v>9</v>
      </c>
      <c r="BF1726">
        <v>36</v>
      </c>
      <c r="BG1726">
        <f t="shared" si="233"/>
        <v>0</v>
      </c>
      <c r="BH1726">
        <f t="shared" si="231"/>
        <v>0</v>
      </c>
      <c r="BI1726">
        <f t="shared" si="230"/>
        <v>0</v>
      </c>
    </row>
    <row r="1727" spans="3:61" ht="15" customHeight="1">
      <c r="C1727" s="17" t="s">
        <v>88</v>
      </c>
      <c r="D1727" s="272" t="str">
        <f t="shared" si="232"/>
        <v/>
      </c>
      <c r="E1727" s="273"/>
      <c r="F1727" s="273"/>
      <c r="G1727" s="273"/>
      <c r="H1727" s="274"/>
      <c r="I1727" s="234"/>
      <c r="J1727" s="234"/>
      <c r="K1727" s="234"/>
      <c r="L1727" s="234"/>
      <c r="M1727" s="234"/>
      <c r="N1727" s="234"/>
      <c r="O1727" s="234"/>
      <c r="P1727" s="234"/>
      <c r="Q1727" s="234"/>
      <c r="R1727" s="234"/>
      <c r="S1727" s="234"/>
      <c r="T1727" s="234"/>
      <c r="U1727" s="234"/>
      <c r="V1727" s="234"/>
      <c r="W1727" s="234"/>
      <c r="X1727" s="234"/>
      <c r="Y1727" s="234"/>
      <c r="Z1727" s="234"/>
      <c r="AA1727" s="234"/>
      <c r="AB1727" s="234"/>
      <c r="AC1727" s="234"/>
      <c r="AD1727" s="234"/>
      <c r="AG1727">
        <f t="shared" si="217"/>
        <v>0</v>
      </c>
      <c r="AI1727">
        <f t="shared" si="218"/>
        <v>0</v>
      </c>
      <c r="AJ1727">
        <f t="shared" si="219"/>
        <v>0</v>
      </c>
      <c r="AK1727">
        <f t="shared" si="220"/>
        <v>0</v>
      </c>
      <c r="AL1727">
        <f t="shared" si="221"/>
        <v>0</v>
      </c>
      <c r="AN1727">
        <f t="shared" si="222"/>
        <v>0</v>
      </c>
      <c r="AO1727">
        <f t="shared" si="223"/>
        <v>0</v>
      </c>
      <c r="AP1727">
        <f t="shared" si="224"/>
        <v>0</v>
      </c>
      <c r="AQ1727">
        <f t="shared" si="225"/>
        <v>0</v>
      </c>
      <c r="AR1727" s="185">
        <f t="shared" si="226"/>
        <v>-2</v>
      </c>
      <c r="AS1727" s="186">
        <f t="shared" si="227"/>
        <v>0</v>
      </c>
      <c r="AW1727">
        <f t="shared" si="228"/>
        <v>0</v>
      </c>
      <c r="AY1727" s="70">
        <f t="shared" si="234"/>
        <v>1</v>
      </c>
      <c r="AZ1727" s="70">
        <f t="shared" si="234"/>
        <v>2</v>
      </c>
      <c r="BA1727" s="70">
        <f t="shared" si="234"/>
        <v>3</v>
      </c>
      <c r="BB1727" s="70">
        <f t="shared" si="234"/>
        <v>4</v>
      </c>
      <c r="BC1727" s="70">
        <f t="shared" si="234"/>
        <v>8</v>
      </c>
      <c r="BD1727" s="70">
        <f t="shared" si="234"/>
        <v>9</v>
      </c>
      <c r="BF1727">
        <v>37</v>
      </c>
      <c r="BG1727">
        <f t="shared" si="233"/>
        <v>0</v>
      </c>
      <c r="BH1727">
        <f t="shared" si="231"/>
        <v>0</v>
      </c>
      <c r="BI1727">
        <f t="shared" si="230"/>
        <v>0</v>
      </c>
    </row>
    <row r="1728" spans="3:61" ht="15" customHeight="1">
      <c r="C1728" s="17" t="s">
        <v>89</v>
      </c>
      <c r="D1728" s="272" t="str">
        <f t="shared" si="232"/>
        <v/>
      </c>
      <c r="E1728" s="273"/>
      <c r="F1728" s="273"/>
      <c r="G1728" s="273"/>
      <c r="H1728" s="274"/>
      <c r="I1728" s="234"/>
      <c r="J1728" s="234"/>
      <c r="K1728" s="234"/>
      <c r="L1728" s="234"/>
      <c r="M1728" s="234"/>
      <c r="N1728" s="234"/>
      <c r="O1728" s="234"/>
      <c r="P1728" s="234"/>
      <c r="Q1728" s="234"/>
      <c r="R1728" s="234"/>
      <c r="S1728" s="234"/>
      <c r="T1728" s="234"/>
      <c r="U1728" s="234"/>
      <c r="V1728" s="234"/>
      <c r="W1728" s="234"/>
      <c r="X1728" s="234"/>
      <c r="Y1728" s="234"/>
      <c r="Z1728" s="234"/>
      <c r="AA1728" s="234"/>
      <c r="AB1728" s="234"/>
      <c r="AC1728" s="234"/>
      <c r="AD1728" s="234"/>
      <c r="AG1728">
        <f t="shared" si="217"/>
        <v>0</v>
      </c>
      <c r="AI1728">
        <f t="shared" si="218"/>
        <v>0</v>
      </c>
      <c r="AJ1728">
        <f t="shared" si="219"/>
        <v>0</v>
      </c>
      <c r="AK1728">
        <f t="shared" si="220"/>
        <v>0</v>
      </c>
      <c r="AL1728">
        <f t="shared" si="221"/>
        <v>0</v>
      </c>
      <c r="AN1728">
        <f t="shared" si="222"/>
        <v>0</v>
      </c>
      <c r="AO1728">
        <f t="shared" si="223"/>
        <v>0</v>
      </c>
      <c r="AP1728">
        <f t="shared" si="224"/>
        <v>0</v>
      </c>
      <c r="AQ1728">
        <f t="shared" si="225"/>
        <v>0</v>
      </c>
      <c r="AR1728" s="185">
        <f t="shared" si="226"/>
        <v>-2</v>
      </c>
      <c r="AS1728" s="186">
        <f t="shared" si="227"/>
        <v>0</v>
      </c>
      <c r="AW1728">
        <f t="shared" si="228"/>
        <v>0</v>
      </c>
      <c r="AY1728" s="70">
        <f t="shared" si="234"/>
        <v>1</v>
      </c>
      <c r="AZ1728" s="70">
        <f t="shared" si="234"/>
        <v>2</v>
      </c>
      <c r="BA1728" s="70">
        <f t="shared" si="234"/>
        <v>3</v>
      </c>
      <c r="BB1728" s="70">
        <f t="shared" si="234"/>
        <v>4</v>
      </c>
      <c r="BC1728" s="70">
        <f t="shared" si="234"/>
        <v>8</v>
      </c>
      <c r="BD1728" s="70">
        <f t="shared" si="234"/>
        <v>9</v>
      </c>
      <c r="BF1728">
        <v>38</v>
      </c>
      <c r="BG1728">
        <f t="shared" si="233"/>
        <v>0</v>
      </c>
      <c r="BH1728">
        <f t="shared" si="231"/>
        <v>0</v>
      </c>
      <c r="BI1728">
        <f t="shared" si="230"/>
        <v>0</v>
      </c>
    </row>
    <row r="1729" spans="3:61" ht="15" customHeight="1">
      <c r="C1729" s="17" t="s">
        <v>90</v>
      </c>
      <c r="D1729" s="272" t="str">
        <f t="shared" si="232"/>
        <v/>
      </c>
      <c r="E1729" s="273"/>
      <c r="F1729" s="273"/>
      <c r="G1729" s="273"/>
      <c r="H1729" s="274"/>
      <c r="I1729" s="234"/>
      <c r="J1729" s="234"/>
      <c r="K1729" s="234"/>
      <c r="L1729" s="234"/>
      <c r="M1729" s="234"/>
      <c r="N1729" s="234"/>
      <c r="O1729" s="234"/>
      <c r="P1729" s="234"/>
      <c r="Q1729" s="234"/>
      <c r="R1729" s="234"/>
      <c r="S1729" s="234"/>
      <c r="T1729" s="234"/>
      <c r="U1729" s="234"/>
      <c r="V1729" s="234"/>
      <c r="W1729" s="234"/>
      <c r="X1729" s="234"/>
      <c r="Y1729" s="234"/>
      <c r="Z1729" s="234"/>
      <c r="AA1729" s="234"/>
      <c r="AB1729" s="234"/>
      <c r="AC1729" s="234"/>
      <c r="AD1729" s="234"/>
      <c r="AG1729">
        <f t="shared" si="217"/>
        <v>0</v>
      </c>
      <c r="AI1729">
        <f t="shared" si="218"/>
        <v>0</v>
      </c>
      <c r="AJ1729">
        <f t="shared" si="219"/>
        <v>0</v>
      </c>
      <c r="AK1729">
        <f t="shared" si="220"/>
        <v>0</v>
      </c>
      <c r="AL1729">
        <f t="shared" si="221"/>
        <v>0</v>
      </c>
      <c r="AN1729">
        <f t="shared" si="222"/>
        <v>0</v>
      </c>
      <c r="AO1729">
        <f t="shared" si="223"/>
        <v>0</v>
      </c>
      <c r="AP1729">
        <f t="shared" si="224"/>
        <v>0</v>
      </c>
      <c r="AQ1729">
        <f t="shared" si="225"/>
        <v>0</v>
      </c>
      <c r="AR1729" s="185">
        <f t="shared" si="226"/>
        <v>-2</v>
      </c>
      <c r="AS1729" s="186">
        <f t="shared" si="227"/>
        <v>0</v>
      </c>
      <c r="AW1729">
        <f t="shared" si="228"/>
        <v>0</v>
      </c>
      <c r="AY1729" s="70">
        <f t="shared" si="234"/>
        <v>1</v>
      </c>
      <c r="AZ1729" s="70">
        <f t="shared" si="234"/>
        <v>2</v>
      </c>
      <c r="BA1729" s="70">
        <f t="shared" si="234"/>
        <v>3</v>
      </c>
      <c r="BB1729" s="70">
        <f t="shared" si="234"/>
        <v>4</v>
      </c>
      <c r="BC1729" s="70">
        <f t="shared" si="234"/>
        <v>8</v>
      </c>
      <c r="BD1729" s="70">
        <f t="shared" si="234"/>
        <v>9</v>
      </c>
      <c r="BF1729">
        <v>39</v>
      </c>
      <c r="BG1729">
        <f t="shared" si="233"/>
        <v>0</v>
      </c>
      <c r="BH1729">
        <f t="shared" si="231"/>
        <v>0</v>
      </c>
      <c r="BI1729">
        <f t="shared" si="230"/>
        <v>0</v>
      </c>
    </row>
    <row r="1730" spans="3:61" ht="15" customHeight="1">
      <c r="C1730" s="17" t="s">
        <v>91</v>
      </c>
      <c r="D1730" s="272" t="str">
        <f t="shared" si="232"/>
        <v/>
      </c>
      <c r="E1730" s="273"/>
      <c r="F1730" s="273"/>
      <c r="G1730" s="273"/>
      <c r="H1730" s="274"/>
      <c r="I1730" s="234"/>
      <c r="J1730" s="234"/>
      <c r="K1730" s="234"/>
      <c r="L1730" s="234"/>
      <c r="M1730" s="234"/>
      <c r="N1730" s="234"/>
      <c r="O1730" s="234"/>
      <c r="P1730" s="234"/>
      <c r="Q1730" s="234"/>
      <c r="R1730" s="234"/>
      <c r="S1730" s="234"/>
      <c r="T1730" s="234"/>
      <c r="U1730" s="234"/>
      <c r="V1730" s="234"/>
      <c r="W1730" s="234"/>
      <c r="X1730" s="234"/>
      <c r="Y1730" s="234"/>
      <c r="Z1730" s="234"/>
      <c r="AA1730" s="234"/>
      <c r="AB1730" s="234"/>
      <c r="AC1730" s="234"/>
      <c r="AD1730" s="234"/>
      <c r="AG1730">
        <f t="shared" si="217"/>
        <v>0</v>
      </c>
      <c r="AI1730">
        <f t="shared" si="218"/>
        <v>0</v>
      </c>
      <c r="AJ1730">
        <f t="shared" si="219"/>
        <v>0</v>
      </c>
      <c r="AK1730">
        <f t="shared" si="220"/>
        <v>0</v>
      </c>
      <c r="AL1730">
        <f t="shared" si="221"/>
        <v>0</v>
      </c>
      <c r="AN1730">
        <f t="shared" si="222"/>
        <v>0</v>
      </c>
      <c r="AO1730">
        <f t="shared" si="223"/>
        <v>0</v>
      </c>
      <c r="AP1730">
        <f t="shared" si="224"/>
        <v>0</v>
      </c>
      <c r="AQ1730">
        <f t="shared" si="225"/>
        <v>0</v>
      </c>
      <c r="AR1730" s="185">
        <f t="shared" si="226"/>
        <v>-2</v>
      </c>
      <c r="AS1730" s="186">
        <f t="shared" si="227"/>
        <v>0</v>
      </c>
      <c r="AW1730">
        <f t="shared" si="228"/>
        <v>0</v>
      </c>
      <c r="AY1730" s="70">
        <f t="shared" si="234"/>
        <v>1</v>
      </c>
      <c r="AZ1730" s="70">
        <f t="shared" si="234"/>
        <v>2</v>
      </c>
      <c r="BA1730" s="70">
        <f t="shared" si="234"/>
        <v>3</v>
      </c>
      <c r="BB1730" s="70">
        <f t="shared" si="234"/>
        <v>4</v>
      </c>
      <c r="BC1730" s="70">
        <f t="shared" si="234"/>
        <v>8</v>
      </c>
      <c r="BD1730" s="70">
        <f t="shared" si="234"/>
        <v>9</v>
      </c>
      <c r="BF1730">
        <v>40</v>
      </c>
      <c r="BG1730">
        <f t="shared" si="233"/>
        <v>0</v>
      </c>
      <c r="BH1730">
        <f t="shared" si="231"/>
        <v>0</v>
      </c>
      <c r="BI1730">
        <f t="shared" si="230"/>
        <v>0</v>
      </c>
    </row>
    <row r="1731" spans="3:61" ht="15" customHeight="1">
      <c r="C1731" s="17" t="s">
        <v>92</v>
      </c>
      <c r="D1731" s="272" t="str">
        <f t="shared" si="232"/>
        <v/>
      </c>
      <c r="E1731" s="273"/>
      <c r="F1731" s="273"/>
      <c r="G1731" s="273"/>
      <c r="H1731" s="274"/>
      <c r="I1731" s="234"/>
      <c r="J1731" s="234"/>
      <c r="K1731" s="234"/>
      <c r="L1731" s="234"/>
      <c r="M1731" s="234"/>
      <c r="N1731" s="234"/>
      <c r="O1731" s="234"/>
      <c r="P1731" s="234"/>
      <c r="Q1731" s="234"/>
      <c r="R1731" s="234"/>
      <c r="S1731" s="234"/>
      <c r="T1731" s="234"/>
      <c r="U1731" s="234"/>
      <c r="V1731" s="234"/>
      <c r="W1731" s="234"/>
      <c r="X1731" s="234"/>
      <c r="Y1731" s="234"/>
      <c r="Z1731" s="234"/>
      <c r="AA1731" s="234"/>
      <c r="AB1731" s="234"/>
      <c r="AC1731" s="234"/>
      <c r="AD1731" s="234"/>
      <c r="AG1731">
        <f t="shared" si="217"/>
        <v>0</v>
      </c>
      <c r="AI1731">
        <f t="shared" si="218"/>
        <v>0</v>
      </c>
      <c r="AJ1731">
        <f t="shared" si="219"/>
        <v>0</v>
      </c>
      <c r="AK1731">
        <f t="shared" si="220"/>
        <v>0</v>
      </c>
      <c r="AL1731">
        <f t="shared" si="221"/>
        <v>0</v>
      </c>
      <c r="AN1731">
        <f t="shared" si="222"/>
        <v>0</v>
      </c>
      <c r="AO1731">
        <f t="shared" si="223"/>
        <v>0</v>
      </c>
      <c r="AP1731">
        <f t="shared" si="224"/>
        <v>0</v>
      </c>
      <c r="AQ1731">
        <f t="shared" si="225"/>
        <v>0</v>
      </c>
      <c r="AR1731" s="185">
        <f t="shared" si="226"/>
        <v>-2</v>
      </c>
      <c r="AS1731" s="186">
        <f t="shared" si="227"/>
        <v>0</v>
      </c>
      <c r="AW1731">
        <f t="shared" si="228"/>
        <v>0</v>
      </c>
      <c r="AY1731" s="70">
        <f t="shared" si="234"/>
        <v>1</v>
      </c>
      <c r="AZ1731" s="70">
        <f t="shared" si="234"/>
        <v>2</v>
      </c>
      <c r="BA1731" s="70">
        <f t="shared" si="234"/>
        <v>3</v>
      </c>
      <c r="BB1731" s="70">
        <f t="shared" si="234"/>
        <v>4</v>
      </c>
      <c r="BC1731" s="70">
        <f t="shared" si="234"/>
        <v>8</v>
      </c>
      <c r="BD1731" s="70">
        <f t="shared" si="234"/>
        <v>9</v>
      </c>
      <c r="BF1731">
        <v>41</v>
      </c>
      <c r="BG1731">
        <f t="shared" si="233"/>
        <v>0</v>
      </c>
      <c r="BH1731">
        <f t="shared" si="231"/>
        <v>0</v>
      </c>
      <c r="BI1731">
        <f t="shared" si="230"/>
        <v>0</v>
      </c>
    </row>
    <row r="1732" spans="3:61" ht="15" customHeight="1">
      <c r="C1732" s="17" t="s">
        <v>93</v>
      </c>
      <c r="D1732" s="272" t="str">
        <f t="shared" si="232"/>
        <v/>
      </c>
      <c r="E1732" s="273"/>
      <c r="F1732" s="273"/>
      <c r="G1732" s="273"/>
      <c r="H1732" s="274"/>
      <c r="I1732" s="234"/>
      <c r="J1732" s="234"/>
      <c r="K1732" s="234"/>
      <c r="L1732" s="234"/>
      <c r="M1732" s="234"/>
      <c r="N1732" s="234"/>
      <c r="O1732" s="234"/>
      <c r="P1732" s="234"/>
      <c r="Q1732" s="234"/>
      <c r="R1732" s="234"/>
      <c r="S1732" s="234"/>
      <c r="T1732" s="234"/>
      <c r="U1732" s="234"/>
      <c r="V1732" s="234"/>
      <c r="W1732" s="234"/>
      <c r="X1732" s="234"/>
      <c r="Y1732" s="234"/>
      <c r="Z1732" s="234"/>
      <c r="AA1732" s="234"/>
      <c r="AB1732" s="234"/>
      <c r="AC1732" s="234"/>
      <c r="AD1732" s="234"/>
      <c r="AG1732">
        <f t="shared" si="217"/>
        <v>0</v>
      </c>
      <c r="AI1732">
        <f t="shared" si="218"/>
        <v>0</v>
      </c>
      <c r="AJ1732">
        <f t="shared" si="219"/>
        <v>0</v>
      </c>
      <c r="AK1732">
        <f t="shared" si="220"/>
        <v>0</v>
      </c>
      <c r="AL1732">
        <f t="shared" si="221"/>
        <v>0</v>
      </c>
      <c r="AN1732">
        <f t="shared" si="222"/>
        <v>0</v>
      </c>
      <c r="AO1732">
        <f t="shared" si="223"/>
        <v>0</v>
      </c>
      <c r="AP1732">
        <f t="shared" si="224"/>
        <v>0</v>
      </c>
      <c r="AQ1732">
        <f t="shared" si="225"/>
        <v>0</v>
      </c>
      <c r="AR1732" s="185">
        <f t="shared" si="226"/>
        <v>-2</v>
      </c>
      <c r="AS1732" s="186">
        <f t="shared" si="227"/>
        <v>0</v>
      </c>
      <c r="AW1732">
        <f t="shared" si="228"/>
        <v>0</v>
      </c>
      <c r="AY1732" s="70">
        <f t="shared" si="234"/>
        <v>1</v>
      </c>
      <c r="AZ1732" s="70">
        <f t="shared" si="234"/>
        <v>2</v>
      </c>
      <c r="BA1732" s="70">
        <f t="shared" si="234"/>
        <v>3</v>
      </c>
      <c r="BB1732" s="70">
        <f t="shared" si="234"/>
        <v>4</v>
      </c>
      <c r="BC1732" s="70">
        <f t="shared" si="234"/>
        <v>8</v>
      </c>
      <c r="BD1732" s="70">
        <f t="shared" si="234"/>
        <v>9</v>
      </c>
      <c r="BF1732">
        <v>42</v>
      </c>
      <c r="BG1732">
        <f t="shared" si="233"/>
        <v>0</v>
      </c>
      <c r="BH1732">
        <f t="shared" si="231"/>
        <v>0</v>
      </c>
      <c r="BI1732">
        <f t="shared" si="230"/>
        <v>0</v>
      </c>
    </row>
    <row r="1733" spans="3:61" ht="15" customHeight="1">
      <c r="C1733" s="17" t="s">
        <v>94</v>
      </c>
      <c r="D1733" s="272" t="str">
        <f t="shared" si="232"/>
        <v/>
      </c>
      <c r="E1733" s="273"/>
      <c r="F1733" s="273"/>
      <c r="G1733" s="273"/>
      <c r="H1733" s="274"/>
      <c r="I1733" s="234"/>
      <c r="J1733" s="234"/>
      <c r="K1733" s="234"/>
      <c r="L1733" s="234"/>
      <c r="M1733" s="234"/>
      <c r="N1733" s="234"/>
      <c r="O1733" s="234"/>
      <c r="P1733" s="234"/>
      <c r="Q1733" s="234"/>
      <c r="R1733" s="234"/>
      <c r="S1733" s="234"/>
      <c r="T1733" s="234"/>
      <c r="U1733" s="234"/>
      <c r="V1733" s="234"/>
      <c r="W1733" s="234"/>
      <c r="X1733" s="234"/>
      <c r="Y1733" s="234"/>
      <c r="Z1733" s="234"/>
      <c r="AA1733" s="234"/>
      <c r="AB1733" s="234"/>
      <c r="AC1733" s="234"/>
      <c r="AD1733" s="234"/>
      <c r="AG1733">
        <f t="shared" si="217"/>
        <v>0</v>
      </c>
      <c r="AI1733">
        <f t="shared" si="218"/>
        <v>0</v>
      </c>
      <c r="AJ1733">
        <f t="shared" si="219"/>
        <v>0</v>
      </c>
      <c r="AK1733">
        <f t="shared" si="220"/>
        <v>0</v>
      </c>
      <c r="AL1733">
        <f t="shared" si="221"/>
        <v>0</v>
      </c>
      <c r="AN1733">
        <f t="shared" si="222"/>
        <v>0</v>
      </c>
      <c r="AO1733">
        <f t="shared" si="223"/>
        <v>0</v>
      </c>
      <c r="AP1733">
        <f t="shared" si="224"/>
        <v>0</v>
      </c>
      <c r="AQ1733">
        <f t="shared" si="225"/>
        <v>0</v>
      </c>
      <c r="AR1733" s="185">
        <f t="shared" si="226"/>
        <v>-2</v>
      </c>
      <c r="AS1733" s="186">
        <f t="shared" si="227"/>
        <v>0</v>
      </c>
      <c r="AW1733">
        <f t="shared" si="228"/>
        <v>0</v>
      </c>
      <c r="AY1733" s="70">
        <f t="shared" si="234"/>
        <v>1</v>
      </c>
      <c r="AZ1733" s="70">
        <f t="shared" si="234"/>
        <v>2</v>
      </c>
      <c r="BA1733" s="70">
        <f t="shared" si="234"/>
        <v>3</v>
      </c>
      <c r="BB1733" s="70">
        <f t="shared" si="234"/>
        <v>4</v>
      </c>
      <c r="BC1733" s="70">
        <f t="shared" si="234"/>
        <v>8</v>
      </c>
      <c r="BD1733" s="70">
        <f t="shared" si="234"/>
        <v>9</v>
      </c>
      <c r="BF1733">
        <v>43</v>
      </c>
      <c r="BG1733">
        <f t="shared" si="233"/>
        <v>0</v>
      </c>
      <c r="BH1733">
        <f t="shared" si="231"/>
        <v>0</v>
      </c>
      <c r="BI1733">
        <f t="shared" si="230"/>
        <v>0</v>
      </c>
    </row>
    <row r="1734" spans="3:61" ht="15" customHeight="1">
      <c r="C1734" s="17" t="s">
        <v>95</v>
      </c>
      <c r="D1734" s="272" t="str">
        <f t="shared" si="232"/>
        <v/>
      </c>
      <c r="E1734" s="273"/>
      <c r="F1734" s="273"/>
      <c r="G1734" s="273"/>
      <c r="H1734" s="274"/>
      <c r="I1734" s="234"/>
      <c r="J1734" s="234"/>
      <c r="K1734" s="234"/>
      <c r="L1734" s="234"/>
      <c r="M1734" s="234"/>
      <c r="N1734" s="234"/>
      <c r="O1734" s="234"/>
      <c r="P1734" s="234"/>
      <c r="Q1734" s="234"/>
      <c r="R1734" s="234"/>
      <c r="S1734" s="234"/>
      <c r="T1734" s="234"/>
      <c r="U1734" s="234"/>
      <c r="V1734" s="234"/>
      <c r="W1734" s="234"/>
      <c r="X1734" s="234"/>
      <c r="Y1734" s="234"/>
      <c r="Z1734" s="234"/>
      <c r="AA1734" s="234"/>
      <c r="AB1734" s="234"/>
      <c r="AC1734" s="234"/>
      <c r="AD1734" s="234"/>
      <c r="AG1734">
        <f t="shared" si="217"/>
        <v>0</v>
      </c>
      <c r="AI1734">
        <f t="shared" si="218"/>
        <v>0</v>
      </c>
      <c r="AJ1734">
        <f t="shared" si="219"/>
        <v>0</v>
      </c>
      <c r="AK1734">
        <f t="shared" si="220"/>
        <v>0</v>
      </c>
      <c r="AL1734">
        <f t="shared" si="221"/>
        <v>0</v>
      </c>
      <c r="AN1734">
        <f t="shared" si="222"/>
        <v>0</v>
      </c>
      <c r="AO1734">
        <f t="shared" si="223"/>
        <v>0</v>
      </c>
      <c r="AP1734">
        <f t="shared" si="224"/>
        <v>0</v>
      </c>
      <c r="AQ1734">
        <f t="shared" si="225"/>
        <v>0</v>
      </c>
      <c r="AR1734" s="185">
        <f t="shared" si="226"/>
        <v>-2</v>
      </c>
      <c r="AS1734" s="186">
        <f t="shared" si="227"/>
        <v>0</v>
      </c>
      <c r="AW1734">
        <f t="shared" si="228"/>
        <v>0</v>
      </c>
      <c r="AY1734" s="70">
        <f t="shared" si="234"/>
        <v>1</v>
      </c>
      <c r="AZ1734" s="70">
        <f t="shared" si="234"/>
        <v>2</v>
      </c>
      <c r="BA1734" s="70">
        <f t="shared" si="234"/>
        <v>3</v>
      </c>
      <c r="BB1734" s="70">
        <f t="shared" si="234"/>
        <v>4</v>
      </c>
      <c r="BC1734" s="70">
        <f t="shared" si="234"/>
        <v>8</v>
      </c>
      <c r="BD1734" s="70">
        <f t="shared" si="234"/>
        <v>9</v>
      </c>
      <c r="BF1734">
        <v>44</v>
      </c>
      <c r="BG1734">
        <f t="shared" si="233"/>
        <v>0</v>
      </c>
      <c r="BH1734">
        <f t="shared" si="231"/>
        <v>0</v>
      </c>
      <c r="BI1734">
        <f t="shared" si="230"/>
        <v>0</v>
      </c>
    </row>
    <row r="1735" spans="3:61" ht="15" customHeight="1">
      <c r="C1735" s="17" t="s">
        <v>96</v>
      </c>
      <c r="D1735" s="272" t="str">
        <f t="shared" si="232"/>
        <v/>
      </c>
      <c r="E1735" s="273"/>
      <c r="F1735" s="273"/>
      <c r="G1735" s="273"/>
      <c r="H1735" s="274"/>
      <c r="I1735" s="234"/>
      <c r="J1735" s="234"/>
      <c r="K1735" s="234"/>
      <c r="L1735" s="234"/>
      <c r="M1735" s="234"/>
      <c r="N1735" s="234"/>
      <c r="O1735" s="234"/>
      <c r="P1735" s="234"/>
      <c r="Q1735" s="234"/>
      <c r="R1735" s="234"/>
      <c r="S1735" s="234"/>
      <c r="T1735" s="234"/>
      <c r="U1735" s="234"/>
      <c r="V1735" s="234"/>
      <c r="W1735" s="234"/>
      <c r="X1735" s="234"/>
      <c r="Y1735" s="234"/>
      <c r="Z1735" s="234"/>
      <c r="AA1735" s="234"/>
      <c r="AB1735" s="234"/>
      <c r="AC1735" s="234"/>
      <c r="AD1735" s="234"/>
      <c r="AG1735">
        <f t="shared" si="217"/>
        <v>0</v>
      </c>
      <c r="AI1735">
        <f t="shared" si="218"/>
        <v>0</v>
      </c>
      <c r="AJ1735">
        <f t="shared" si="219"/>
        <v>0</v>
      </c>
      <c r="AK1735">
        <f t="shared" si="220"/>
        <v>0</v>
      </c>
      <c r="AL1735">
        <f t="shared" si="221"/>
        <v>0</v>
      </c>
      <c r="AN1735">
        <f t="shared" si="222"/>
        <v>0</v>
      </c>
      <c r="AO1735">
        <f t="shared" si="223"/>
        <v>0</v>
      </c>
      <c r="AP1735">
        <f t="shared" si="224"/>
        <v>0</v>
      </c>
      <c r="AQ1735">
        <f t="shared" si="225"/>
        <v>0</v>
      </c>
      <c r="AR1735" s="185">
        <f t="shared" si="226"/>
        <v>-2</v>
      </c>
      <c r="AS1735" s="186">
        <f t="shared" si="227"/>
        <v>0</v>
      </c>
      <c r="AW1735">
        <f t="shared" si="228"/>
        <v>0</v>
      </c>
      <c r="AY1735" s="70">
        <f t="shared" si="234"/>
        <v>1</v>
      </c>
      <c r="AZ1735" s="70">
        <f t="shared" si="234"/>
        <v>2</v>
      </c>
      <c r="BA1735" s="70">
        <f t="shared" si="234"/>
        <v>3</v>
      </c>
      <c r="BB1735" s="70">
        <f t="shared" si="234"/>
        <v>4</v>
      </c>
      <c r="BC1735" s="70">
        <f t="shared" si="234"/>
        <v>8</v>
      </c>
      <c r="BD1735" s="70">
        <f t="shared" si="234"/>
        <v>9</v>
      </c>
      <c r="BF1735">
        <v>45</v>
      </c>
      <c r="BG1735">
        <f t="shared" si="233"/>
        <v>0</v>
      </c>
      <c r="BH1735">
        <f t="shared" si="231"/>
        <v>0</v>
      </c>
      <c r="BI1735">
        <f t="shared" si="230"/>
        <v>0</v>
      </c>
    </row>
    <row r="1736" spans="3:61" ht="15" customHeight="1">
      <c r="C1736" s="17" t="s">
        <v>97</v>
      </c>
      <c r="D1736" s="272" t="str">
        <f t="shared" si="232"/>
        <v/>
      </c>
      <c r="E1736" s="273"/>
      <c r="F1736" s="273"/>
      <c r="G1736" s="273"/>
      <c r="H1736" s="274"/>
      <c r="I1736" s="234"/>
      <c r="J1736" s="234"/>
      <c r="K1736" s="234"/>
      <c r="L1736" s="234"/>
      <c r="M1736" s="234"/>
      <c r="N1736" s="234"/>
      <c r="O1736" s="234"/>
      <c r="P1736" s="234"/>
      <c r="Q1736" s="234"/>
      <c r="R1736" s="234"/>
      <c r="S1736" s="234"/>
      <c r="T1736" s="234"/>
      <c r="U1736" s="234"/>
      <c r="V1736" s="234"/>
      <c r="W1736" s="234"/>
      <c r="X1736" s="234"/>
      <c r="Y1736" s="234"/>
      <c r="Z1736" s="234"/>
      <c r="AA1736" s="234"/>
      <c r="AB1736" s="234"/>
      <c r="AC1736" s="234"/>
      <c r="AD1736" s="234"/>
      <c r="AG1736">
        <f t="shared" si="217"/>
        <v>0</v>
      </c>
      <c r="AI1736">
        <f t="shared" si="218"/>
        <v>0</v>
      </c>
      <c r="AJ1736">
        <f t="shared" si="219"/>
        <v>0</v>
      </c>
      <c r="AK1736">
        <f t="shared" si="220"/>
        <v>0</v>
      </c>
      <c r="AL1736">
        <f t="shared" si="221"/>
        <v>0</v>
      </c>
      <c r="AN1736">
        <f t="shared" si="222"/>
        <v>0</v>
      </c>
      <c r="AO1736">
        <f t="shared" si="223"/>
        <v>0</v>
      </c>
      <c r="AP1736">
        <f t="shared" si="224"/>
        <v>0</v>
      </c>
      <c r="AQ1736">
        <f t="shared" si="225"/>
        <v>0</v>
      </c>
      <c r="AR1736" s="185">
        <f t="shared" si="226"/>
        <v>-2</v>
      </c>
      <c r="AS1736" s="186">
        <f t="shared" si="227"/>
        <v>0</v>
      </c>
      <c r="AW1736">
        <f t="shared" si="228"/>
        <v>0</v>
      </c>
      <c r="AY1736" s="70">
        <f t="shared" si="234"/>
        <v>1</v>
      </c>
      <c r="AZ1736" s="70">
        <f t="shared" si="234"/>
        <v>2</v>
      </c>
      <c r="BA1736" s="70">
        <f t="shared" si="234"/>
        <v>3</v>
      </c>
      <c r="BB1736" s="70">
        <f t="shared" si="234"/>
        <v>4</v>
      </c>
      <c r="BC1736" s="70">
        <f t="shared" si="234"/>
        <v>8</v>
      </c>
      <c r="BD1736" s="70">
        <f t="shared" si="234"/>
        <v>9</v>
      </c>
      <c r="BF1736">
        <v>46</v>
      </c>
      <c r="BG1736">
        <f t="shared" si="233"/>
        <v>0</v>
      </c>
      <c r="BH1736">
        <f t="shared" si="231"/>
        <v>0</v>
      </c>
      <c r="BI1736">
        <f t="shared" si="230"/>
        <v>0</v>
      </c>
    </row>
    <row r="1737" spans="3:61" ht="15" customHeight="1">
      <c r="C1737" s="17" t="s">
        <v>98</v>
      </c>
      <c r="D1737" s="272" t="str">
        <f t="shared" si="232"/>
        <v/>
      </c>
      <c r="E1737" s="273"/>
      <c r="F1737" s="273"/>
      <c r="G1737" s="273"/>
      <c r="H1737" s="274"/>
      <c r="I1737" s="234"/>
      <c r="J1737" s="234"/>
      <c r="K1737" s="234"/>
      <c r="L1737" s="234"/>
      <c r="M1737" s="234"/>
      <c r="N1737" s="234"/>
      <c r="O1737" s="234"/>
      <c r="P1737" s="234"/>
      <c r="Q1737" s="234"/>
      <c r="R1737" s="234"/>
      <c r="S1737" s="234"/>
      <c r="T1737" s="234"/>
      <c r="U1737" s="234"/>
      <c r="V1737" s="234"/>
      <c r="W1737" s="234"/>
      <c r="X1737" s="234"/>
      <c r="Y1737" s="234"/>
      <c r="Z1737" s="234"/>
      <c r="AA1737" s="234"/>
      <c r="AB1737" s="234"/>
      <c r="AC1737" s="234"/>
      <c r="AD1737" s="234"/>
      <c r="AG1737">
        <f t="shared" si="217"/>
        <v>0</v>
      </c>
      <c r="AI1737">
        <f t="shared" si="218"/>
        <v>0</v>
      </c>
      <c r="AJ1737">
        <f t="shared" si="219"/>
        <v>0</v>
      </c>
      <c r="AK1737">
        <f t="shared" si="220"/>
        <v>0</v>
      </c>
      <c r="AL1737">
        <f t="shared" si="221"/>
        <v>0</v>
      </c>
      <c r="AN1737">
        <f t="shared" si="222"/>
        <v>0</v>
      </c>
      <c r="AO1737">
        <f t="shared" si="223"/>
        <v>0</v>
      </c>
      <c r="AP1737">
        <f t="shared" si="224"/>
        <v>0</v>
      </c>
      <c r="AQ1737">
        <f t="shared" si="225"/>
        <v>0</v>
      </c>
      <c r="AR1737" s="185">
        <f t="shared" si="226"/>
        <v>-2</v>
      </c>
      <c r="AS1737" s="186">
        <f t="shared" si="227"/>
        <v>0</v>
      </c>
      <c r="AW1737">
        <f t="shared" si="228"/>
        <v>0</v>
      </c>
      <c r="AY1737" s="70">
        <f t="shared" si="234"/>
        <v>1</v>
      </c>
      <c r="AZ1737" s="70">
        <f t="shared" si="234"/>
        <v>2</v>
      </c>
      <c r="BA1737" s="70">
        <f t="shared" si="234"/>
        <v>3</v>
      </c>
      <c r="BB1737" s="70">
        <f t="shared" si="234"/>
        <v>4</v>
      </c>
      <c r="BC1737" s="70">
        <f t="shared" si="234"/>
        <v>8</v>
      </c>
      <c r="BD1737" s="70">
        <f t="shared" si="234"/>
        <v>9</v>
      </c>
      <c r="BF1737">
        <v>47</v>
      </c>
      <c r="BG1737">
        <f t="shared" si="233"/>
        <v>0</v>
      </c>
      <c r="BH1737">
        <f t="shared" si="231"/>
        <v>0</v>
      </c>
      <c r="BI1737">
        <f t="shared" si="230"/>
        <v>0</v>
      </c>
    </row>
    <row r="1738" spans="3:61" ht="15" customHeight="1">
      <c r="C1738" s="17" t="s">
        <v>99</v>
      </c>
      <c r="D1738" s="272" t="str">
        <f t="shared" si="232"/>
        <v/>
      </c>
      <c r="E1738" s="273"/>
      <c r="F1738" s="273"/>
      <c r="G1738" s="273"/>
      <c r="H1738" s="274"/>
      <c r="I1738" s="234"/>
      <c r="J1738" s="234"/>
      <c r="K1738" s="234"/>
      <c r="L1738" s="234"/>
      <c r="M1738" s="234"/>
      <c r="N1738" s="234"/>
      <c r="O1738" s="234"/>
      <c r="P1738" s="234"/>
      <c r="Q1738" s="234"/>
      <c r="R1738" s="234"/>
      <c r="S1738" s="234"/>
      <c r="T1738" s="234"/>
      <c r="U1738" s="234"/>
      <c r="V1738" s="234"/>
      <c r="W1738" s="234"/>
      <c r="X1738" s="234"/>
      <c r="Y1738" s="234"/>
      <c r="Z1738" s="234"/>
      <c r="AA1738" s="234"/>
      <c r="AB1738" s="234"/>
      <c r="AC1738" s="234"/>
      <c r="AD1738" s="234"/>
      <c r="AG1738">
        <f t="shared" si="217"/>
        <v>0</v>
      </c>
      <c r="AI1738">
        <f t="shared" si="218"/>
        <v>0</v>
      </c>
      <c r="AJ1738">
        <f t="shared" si="219"/>
        <v>0</v>
      </c>
      <c r="AK1738">
        <f t="shared" si="220"/>
        <v>0</v>
      </c>
      <c r="AL1738">
        <f t="shared" si="221"/>
        <v>0</v>
      </c>
      <c r="AN1738">
        <f t="shared" si="222"/>
        <v>0</v>
      </c>
      <c r="AO1738">
        <f t="shared" si="223"/>
        <v>0</v>
      </c>
      <c r="AP1738">
        <f t="shared" si="224"/>
        <v>0</v>
      </c>
      <c r="AQ1738">
        <f t="shared" si="225"/>
        <v>0</v>
      </c>
      <c r="AR1738" s="185">
        <f t="shared" si="226"/>
        <v>-2</v>
      </c>
      <c r="AS1738" s="186">
        <f t="shared" si="227"/>
        <v>0</v>
      </c>
      <c r="AW1738">
        <f t="shared" si="228"/>
        <v>0</v>
      </c>
      <c r="AY1738" s="70">
        <f t="shared" si="234"/>
        <v>1</v>
      </c>
      <c r="AZ1738" s="70">
        <f t="shared" si="234"/>
        <v>2</v>
      </c>
      <c r="BA1738" s="70">
        <f t="shared" si="234"/>
        <v>3</v>
      </c>
      <c r="BB1738" s="70">
        <f t="shared" si="234"/>
        <v>4</v>
      </c>
      <c r="BC1738" s="70">
        <f t="shared" si="234"/>
        <v>8</v>
      </c>
      <c r="BD1738" s="70">
        <f t="shared" si="234"/>
        <v>9</v>
      </c>
      <c r="BF1738">
        <v>48</v>
      </c>
      <c r="BG1738">
        <f t="shared" si="233"/>
        <v>0</v>
      </c>
      <c r="BH1738">
        <f t="shared" si="231"/>
        <v>0</v>
      </c>
      <c r="BI1738">
        <f t="shared" si="230"/>
        <v>0</v>
      </c>
    </row>
    <row r="1739" spans="3:61" ht="15" customHeight="1">
      <c r="C1739" s="17" t="s">
        <v>100</v>
      </c>
      <c r="D1739" s="272" t="str">
        <f t="shared" si="232"/>
        <v/>
      </c>
      <c r="E1739" s="273"/>
      <c r="F1739" s="273"/>
      <c r="G1739" s="273"/>
      <c r="H1739" s="274"/>
      <c r="I1739" s="234"/>
      <c r="J1739" s="234"/>
      <c r="K1739" s="234"/>
      <c r="L1739" s="234"/>
      <c r="M1739" s="234"/>
      <c r="N1739" s="234"/>
      <c r="O1739" s="234"/>
      <c r="P1739" s="234"/>
      <c r="Q1739" s="234"/>
      <c r="R1739" s="234"/>
      <c r="S1739" s="234"/>
      <c r="T1739" s="234"/>
      <c r="U1739" s="234"/>
      <c r="V1739" s="234"/>
      <c r="W1739" s="234"/>
      <c r="X1739" s="234"/>
      <c r="Y1739" s="234"/>
      <c r="Z1739" s="234"/>
      <c r="AA1739" s="234"/>
      <c r="AB1739" s="234"/>
      <c r="AC1739" s="234"/>
      <c r="AD1739" s="234"/>
      <c r="AG1739">
        <f t="shared" si="217"/>
        <v>0</v>
      </c>
      <c r="AI1739">
        <f t="shared" si="218"/>
        <v>0</v>
      </c>
      <c r="AJ1739">
        <f t="shared" si="219"/>
        <v>0</v>
      </c>
      <c r="AK1739">
        <f t="shared" si="220"/>
        <v>0</v>
      </c>
      <c r="AL1739">
        <f t="shared" si="221"/>
        <v>0</v>
      </c>
      <c r="AN1739">
        <f t="shared" si="222"/>
        <v>0</v>
      </c>
      <c r="AO1739">
        <f t="shared" si="223"/>
        <v>0</v>
      </c>
      <c r="AP1739">
        <f t="shared" si="224"/>
        <v>0</v>
      </c>
      <c r="AQ1739">
        <f t="shared" si="225"/>
        <v>0</v>
      </c>
      <c r="AR1739" s="185">
        <f t="shared" si="226"/>
        <v>-2</v>
      </c>
      <c r="AS1739" s="186">
        <f t="shared" si="227"/>
        <v>0</v>
      </c>
      <c r="AW1739">
        <f t="shared" si="228"/>
        <v>0</v>
      </c>
      <c r="AY1739" s="70">
        <f t="shared" si="234"/>
        <v>1</v>
      </c>
      <c r="AZ1739" s="70">
        <f t="shared" si="234"/>
        <v>2</v>
      </c>
      <c r="BA1739" s="70">
        <f t="shared" si="234"/>
        <v>3</v>
      </c>
      <c r="BB1739" s="70">
        <f t="shared" si="234"/>
        <v>4</v>
      </c>
      <c r="BC1739" s="70">
        <f t="shared" si="234"/>
        <v>8</v>
      </c>
      <c r="BD1739" s="70">
        <f t="shared" si="234"/>
        <v>9</v>
      </c>
      <c r="BF1739">
        <v>49</v>
      </c>
      <c r="BG1739">
        <f t="shared" si="233"/>
        <v>0</v>
      </c>
      <c r="BH1739">
        <f t="shared" si="231"/>
        <v>0</v>
      </c>
      <c r="BI1739">
        <f t="shared" si="230"/>
        <v>0</v>
      </c>
    </row>
    <row r="1740" spans="3:61" ht="15" customHeight="1">
      <c r="C1740" s="17" t="s">
        <v>101</v>
      </c>
      <c r="D1740" s="272" t="str">
        <f t="shared" si="232"/>
        <v/>
      </c>
      <c r="E1740" s="273"/>
      <c r="F1740" s="273"/>
      <c r="G1740" s="273"/>
      <c r="H1740" s="274"/>
      <c r="I1740" s="234"/>
      <c r="J1740" s="234"/>
      <c r="K1740" s="234"/>
      <c r="L1740" s="234"/>
      <c r="M1740" s="234"/>
      <c r="N1740" s="234"/>
      <c r="O1740" s="234"/>
      <c r="P1740" s="234"/>
      <c r="Q1740" s="234"/>
      <c r="R1740" s="234"/>
      <c r="S1740" s="234"/>
      <c r="T1740" s="234"/>
      <c r="U1740" s="234"/>
      <c r="V1740" s="234"/>
      <c r="W1740" s="234"/>
      <c r="X1740" s="234"/>
      <c r="Y1740" s="234"/>
      <c r="Z1740" s="234"/>
      <c r="AA1740" s="234"/>
      <c r="AB1740" s="234"/>
      <c r="AC1740" s="234"/>
      <c r="AD1740" s="234"/>
      <c r="AG1740">
        <f t="shared" si="217"/>
        <v>0</v>
      </c>
      <c r="AI1740">
        <f t="shared" si="218"/>
        <v>0</v>
      </c>
      <c r="AJ1740">
        <f t="shared" si="219"/>
        <v>0</v>
      </c>
      <c r="AK1740">
        <f t="shared" si="220"/>
        <v>0</v>
      </c>
      <c r="AL1740">
        <f t="shared" si="221"/>
        <v>0</v>
      </c>
      <c r="AN1740">
        <f t="shared" si="222"/>
        <v>0</v>
      </c>
      <c r="AO1740">
        <f t="shared" si="223"/>
        <v>0</v>
      </c>
      <c r="AP1740">
        <f t="shared" si="224"/>
        <v>0</v>
      </c>
      <c r="AQ1740">
        <f t="shared" si="225"/>
        <v>0</v>
      </c>
      <c r="AR1740" s="185">
        <f t="shared" si="226"/>
        <v>-2</v>
      </c>
      <c r="AS1740" s="186">
        <f t="shared" si="227"/>
        <v>0</v>
      </c>
      <c r="AW1740">
        <f t="shared" si="228"/>
        <v>0</v>
      </c>
      <c r="AY1740" s="70">
        <f t="shared" si="234"/>
        <v>1</v>
      </c>
      <c r="AZ1740" s="70">
        <f t="shared" si="234"/>
        <v>2</v>
      </c>
      <c r="BA1740" s="70">
        <f t="shared" si="234"/>
        <v>3</v>
      </c>
      <c r="BB1740" s="70">
        <f t="shared" si="234"/>
        <v>4</v>
      </c>
      <c r="BC1740" s="70">
        <f t="shared" si="234"/>
        <v>8</v>
      </c>
      <c r="BD1740" s="70">
        <f t="shared" si="234"/>
        <v>9</v>
      </c>
      <c r="BF1740">
        <v>50</v>
      </c>
      <c r="BG1740">
        <f t="shared" si="233"/>
        <v>0</v>
      </c>
      <c r="BH1740">
        <f t="shared" si="231"/>
        <v>0</v>
      </c>
      <c r="BI1740">
        <f t="shared" si="230"/>
        <v>0</v>
      </c>
    </row>
    <row r="1741" spans="3:61" ht="15" customHeight="1">
      <c r="C1741" s="17" t="s">
        <v>102</v>
      </c>
      <c r="D1741" s="272" t="str">
        <f t="shared" si="232"/>
        <v/>
      </c>
      <c r="E1741" s="273"/>
      <c r="F1741" s="273"/>
      <c r="G1741" s="273"/>
      <c r="H1741" s="274"/>
      <c r="I1741" s="234"/>
      <c r="J1741" s="234"/>
      <c r="K1741" s="234"/>
      <c r="L1741" s="234"/>
      <c r="M1741" s="234"/>
      <c r="N1741" s="234"/>
      <c r="O1741" s="234"/>
      <c r="P1741" s="234"/>
      <c r="Q1741" s="234"/>
      <c r="R1741" s="234"/>
      <c r="S1741" s="234"/>
      <c r="T1741" s="234"/>
      <c r="U1741" s="234"/>
      <c r="V1741" s="234"/>
      <c r="W1741" s="234"/>
      <c r="X1741" s="234"/>
      <c r="Y1741" s="234"/>
      <c r="Z1741" s="234"/>
      <c r="AA1741" s="234"/>
      <c r="AB1741" s="234"/>
      <c r="AC1741" s="234"/>
      <c r="AD1741" s="234"/>
      <c r="AG1741">
        <f t="shared" si="217"/>
        <v>0</v>
      </c>
      <c r="AI1741">
        <f t="shared" si="218"/>
        <v>0</v>
      </c>
      <c r="AJ1741">
        <f t="shared" si="219"/>
        <v>0</v>
      </c>
      <c r="AK1741">
        <f t="shared" si="220"/>
        <v>0</v>
      </c>
      <c r="AL1741">
        <f t="shared" si="221"/>
        <v>0</v>
      </c>
      <c r="AN1741">
        <f t="shared" si="222"/>
        <v>0</v>
      </c>
      <c r="AO1741">
        <f t="shared" si="223"/>
        <v>0</v>
      </c>
      <c r="AP1741">
        <f t="shared" si="224"/>
        <v>0</v>
      </c>
      <c r="AQ1741">
        <f t="shared" si="225"/>
        <v>0</v>
      </c>
      <c r="AR1741" s="185">
        <f t="shared" si="226"/>
        <v>-2</v>
      </c>
      <c r="AS1741" s="186">
        <f t="shared" si="227"/>
        <v>0</v>
      </c>
      <c r="AW1741">
        <f t="shared" si="228"/>
        <v>0</v>
      </c>
      <c r="AY1741" s="70">
        <f t="shared" si="234"/>
        <v>1</v>
      </c>
      <c r="AZ1741" s="70">
        <f t="shared" si="234"/>
        <v>2</v>
      </c>
      <c r="BA1741" s="70">
        <f t="shared" si="234"/>
        <v>3</v>
      </c>
      <c r="BB1741" s="70">
        <f t="shared" si="234"/>
        <v>4</v>
      </c>
      <c r="BC1741" s="70">
        <f t="shared" si="234"/>
        <v>8</v>
      </c>
      <c r="BD1741" s="70">
        <f t="shared" si="234"/>
        <v>9</v>
      </c>
      <c r="BF1741">
        <v>51</v>
      </c>
      <c r="BG1741">
        <f t="shared" si="233"/>
        <v>0</v>
      </c>
      <c r="BH1741">
        <f t="shared" si="231"/>
        <v>0</v>
      </c>
      <c r="BI1741">
        <f t="shared" si="230"/>
        <v>0</v>
      </c>
    </row>
    <row r="1742" spans="3:61" ht="15" customHeight="1">
      <c r="C1742" s="17" t="s">
        <v>103</v>
      </c>
      <c r="D1742" s="272" t="str">
        <f t="shared" si="232"/>
        <v/>
      </c>
      <c r="E1742" s="273"/>
      <c r="F1742" s="273"/>
      <c r="G1742" s="273"/>
      <c r="H1742" s="274"/>
      <c r="I1742" s="234"/>
      <c r="J1742" s="234"/>
      <c r="K1742" s="234"/>
      <c r="L1742" s="234"/>
      <c r="M1742" s="234"/>
      <c r="N1742" s="234"/>
      <c r="O1742" s="234"/>
      <c r="P1742" s="234"/>
      <c r="Q1742" s="234"/>
      <c r="R1742" s="234"/>
      <c r="S1742" s="234"/>
      <c r="T1742" s="234"/>
      <c r="U1742" s="234"/>
      <c r="V1742" s="234"/>
      <c r="W1742" s="234"/>
      <c r="X1742" s="234"/>
      <c r="Y1742" s="234"/>
      <c r="Z1742" s="234"/>
      <c r="AA1742" s="234"/>
      <c r="AB1742" s="234"/>
      <c r="AC1742" s="234"/>
      <c r="AD1742" s="234"/>
      <c r="AG1742">
        <f t="shared" si="217"/>
        <v>0</v>
      </c>
      <c r="AI1742">
        <f t="shared" si="218"/>
        <v>0</v>
      </c>
      <c r="AJ1742">
        <f t="shared" si="219"/>
        <v>0</v>
      </c>
      <c r="AK1742">
        <f t="shared" si="220"/>
        <v>0</v>
      </c>
      <c r="AL1742">
        <f t="shared" si="221"/>
        <v>0</v>
      </c>
      <c r="AN1742">
        <f t="shared" si="222"/>
        <v>0</v>
      </c>
      <c r="AO1742">
        <f t="shared" si="223"/>
        <v>0</v>
      </c>
      <c r="AP1742">
        <f t="shared" si="224"/>
        <v>0</v>
      </c>
      <c r="AQ1742">
        <f t="shared" si="225"/>
        <v>0</v>
      </c>
      <c r="AR1742" s="185">
        <f t="shared" si="226"/>
        <v>-2</v>
      </c>
      <c r="AS1742" s="186">
        <f t="shared" si="227"/>
        <v>0</v>
      </c>
      <c r="AW1742">
        <f t="shared" si="228"/>
        <v>0</v>
      </c>
      <c r="AY1742" s="70">
        <f t="shared" si="234"/>
        <v>1</v>
      </c>
      <c r="AZ1742" s="70">
        <f t="shared" si="234"/>
        <v>2</v>
      </c>
      <c r="BA1742" s="70">
        <f t="shared" si="234"/>
        <v>3</v>
      </c>
      <c r="BB1742" s="70">
        <f t="shared" si="234"/>
        <v>4</v>
      </c>
      <c r="BC1742" s="70">
        <f t="shared" si="234"/>
        <v>8</v>
      </c>
      <c r="BD1742" s="70">
        <f t="shared" si="234"/>
        <v>9</v>
      </c>
      <c r="BF1742">
        <v>52</v>
      </c>
      <c r="BG1742">
        <f t="shared" si="233"/>
        <v>0</v>
      </c>
      <c r="BH1742">
        <f t="shared" si="231"/>
        <v>0</v>
      </c>
      <c r="BI1742">
        <f t="shared" si="230"/>
        <v>0</v>
      </c>
    </row>
    <row r="1743" spans="3:61" ht="15" customHeight="1">
      <c r="C1743" s="18" t="s">
        <v>104</v>
      </c>
      <c r="D1743" s="272" t="str">
        <f t="shared" si="232"/>
        <v/>
      </c>
      <c r="E1743" s="273"/>
      <c r="F1743" s="273"/>
      <c r="G1743" s="273"/>
      <c r="H1743" s="274"/>
      <c r="I1743" s="234"/>
      <c r="J1743" s="234"/>
      <c r="K1743" s="234"/>
      <c r="L1743" s="234"/>
      <c r="M1743" s="234"/>
      <c r="N1743" s="234"/>
      <c r="O1743" s="234"/>
      <c r="P1743" s="234"/>
      <c r="Q1743" s="234"/>
      <c r="R1743" s="234"/>
      <c r="S1743" s="234"/>
      <c r="T1743" s="234"/>
      <c r="U1743" s="234"/>
      <c r="V1743" s="234"/>
      <c r="W1743" s="234"/>
      <c r="X1743" s="234"/>
      <c r="Y1743" s="234"/>
      <c r="Z1743" s="234"/>
      <c r="AA1743" s="234"/>
      <c r="AB1743" s="234"/>
      <c r="AC1743" s="234"/>
      <c r="AD1743" s="234"/>
      <c r="AG1743">
        <f t="shared" si="217"/>
        <v>0</v>
      </c>
      <c r="AI1743">
        <f t="shared" si="218"/>
        <v>0</v>
      </c>
      <c r="AJ1743">
        <f t="shared" si="219"/>
        <v>0</v>
      </c>
      <c r="AK1743">
        <f t="shared" si="220"/>
        <v>0</v>
      </c>
      <c r="AL1743">
        <f t="shared" si="221"/>
        <v>0</v>
      </c>
      <c r="AN1743">
        <f t="shared" si="222"/>
        <v>0</v>
      </c>
      <c r="AO1743">
        <f t="shared" si="223"/>
        <v>0</v>
      </c>
      <c r="AP1743">
        <f t="shared" si="224"/>
        <v>0</v>
      </c>
      <c r="AQ1743">
        <f t="shared" si="225"/>
        <v>0</v>
      </c>
      <c r="AR1743" s="185">
        <f t="shared" si="226"/>
        <v>-2</v>
      </c>
      <c r="AS1743" s="186">
        <f t="shared" si="227"/>
        <v>0</v>
      </c>
      <c r="AW1743">
        <f t="shared" si="228"/>
        <v>0</v>
      </c>
      <c r="AY1743" s="70">
        <f t="shared" si="234"/>
        <v>1</v>
      </c>
      <c r="AZ1743" s="70">
        <f t="shared" si="234"/>
        <v>2</v>
      </c>
      <c r="BA1743" s="70">
        <f t="shared" si="234"/>
        <v>3</v>
      </c>
      <c r="BB1743" s="70">
        <f t="shared" si="234"/>
        <v>4</v>
      </c>
      <c r="BC1743" s="70">
        <f t="shared" si="234"/>
        <v>8</v>
      </c>
      <c r="BD1743" s="70">
        <f t="shared" si="234"/>
        <v>9</v>
      </c>
      <c r="BF1743">
        <v>53</v>
      </c>
      <c r="BG1743">
        <f t="shared" si="233"/>
        <v>0</v>
      </c>
      <c r="BH1743">
        <f t="shared" si="231"/>
        <v>0</v>
      </c>
      <c r="BI1743">
        <f t="shared" si="230"/>
        <v>0</v>
      </c>
    </row>
    <row r="1744" spans="3:61" ht="15" customHeight="1">
      <c r="C1744" s="18" t="s">
        <v>105</v>
      </c>
      <c r="D1744" s="272" t="str">
        <f t="shared" si="232"/>
        <v/>
      </c>
      <c r="E1744" s="273"/>
      <c r="F1744" s="273"/>
      <c r="G1744" s="273"/>
      <c r="H1744" s="274"/>
      <c r="I1744" s="234"/>
      <c r="J1744" s="234"/>
      <c r="K1744" s="234"/>
      <c r="L1744" s="234"/>
      <c r="M1744" s="234"/>
      <c r="N1744" s="234"/>
      <c r="O1744" s="234"/>
      <c r="P1744" s="234"/>
      <c r="Q1744" s="234"/>
      <c r="R1744" s="234"/>
      <c r="S1744" s="234"/>
      <c r="T1744" s="234"/>
      <c r="U1744" s="234"/>
      <c r="V1744" s="234"/>
      <c r="W1744" s="234"/>
      <c r="X1744" s="234"/>
      <c r="Y1744" s="234"/>
      <c r="Z1744" s="234"/>
      <c r="AA1744" s="234"/>
      <c r="AB1744" s="234"/>
      <c r="AC1744" s="234"/>
      <c r="AD1744" s="234"/>
      <c r="AG1744">
        <f t="shared" si="217"/>
        <v>0</v>
      </c>
      <c r="AI1744">
        <f t="shared" si="218"/>
        <v>0</v>
      </c>
      <c r="AJ1744">
        <f t="shared" si="219"/>
        <v>0</v>
      </c>
      <c r="AK1744">
        <f t="shared" si="220"/>
        <v>0</v>
      </c>
      <c r="AL1744">
        <f t="shared" si="221"/>
        <v>0</v>
      </c>
      <c r="AN1744">
        <f t="shared" si="222"/>
        <v>0</v>
      </c>
      <c r="AO1744">
        <f t="shared" si="223"/>
        <v>0</v>
      </c>
      <c r="AP1744">
        <f t="shared" si="224"/>
        <v>0</v>
      </c>
      <c r="AQ1744">
        <f t="shared" si="225"/>
        <v>0</v>
      </c>
      <c r="AR1744" s="185">
        <f t="shared" si="226"/>
        <v>-2</v>
      </c>
      <c r="AS1744" s="186">
        <f t="shared" si="227"/>
        <v>0</v>
      </c>
      <c r="AW1744">
        <f t="shared" si="228"/>
        <v>0</v>
      </c>
      <c r="AY1744" s="70">
        <f t="shared" si="234"/>
        <v>1</v>
      </c>
      <c r="AZ1744" s="70">
        <f t="shared" si="234"/>
        <v>2</v>
      </c>
      <c r="BA1744" s="70">
        <f t="shared" si="234"/>
        <v>3</v>
      </c>
      <c r="BB1744" s="70">
        <f t="shared" si="234"/>
        <v>4</v>
      </c>
      <c r="BC1744" s="70">
        <f t="shared" si="234"/>
        <v>8</v>
      </c>
      <c r="BD1744" s="70">
        <f t="shared" si="234"/>
        <v>9</v>
      </c>
      <c r="BF1744">
        <v>54</v>
      </c>
      <c r="BG1744">
        <f t="shared" si="233"/>
        <v>0</v>
      </c>
      <c r="BH1744">
        <f t="shared" si="231"/>
        <v>0</v>
      </c>
      <c r="BI1744">
        <f t="shared" si="230"/>
        <v>0</v>
      </c>
    </row>
    <row r="1745" spans="3:61" ht="15" customHeight="1">
      <c r="C1745" s="18" t="s">
        <v>106</v>
      </c>
      <c r="D1745" s="272" t="str">
        <f t="shared" si="232"/>
        <v/>
      </c>
      <c r="E1745" s="273"/>
      <c r="F1745" s="273"/>
      <c r="G1745" s="273"/>
      <c r="H1745" s="274"/>
      <c r="I1745" s="234"/>
      <c r="J1745" s="234"/>
      <c r="K1745" s="234"/>
      <c r="L1745" s="234"/>
      <c r="M1745" s="234"/>
      <c r="N1745" s="234"/>
      <c r="O1745" s="234"/>
      <c r="P1745" s="234"/>
      <c r="Q1745" s="234"/>
      <c r="R1745" s="234"/>
      <c r="S1745" s="234"/>
      <c r="T1745" s="234"/>
      <c r="U1745" s="234"/>
      <c r="V1745" s="234"/>
      <c r="W1745" s="234"/>
      <c r="X1745" s="234"/>
      <c r="Y1745" s="234"/>
      <c r="Z1745" s="234"/>
      <c r="AA1745" s="234"/>
      <c r="AB1745" s="234"/>
      <c r="AC1745" s="234"/>
      <c r="AD1745" s="234"/>
      <c r="AG1745">
        <f t="shared" si="217"/>
        <v>0</v>
      </c>
      <c r="AI1745">
        <f t="shared" si="218"/>
        <v>0</v>
      </c>
      <c r="AJ1745">
        <f t="shared" si="219"/>
        <v>0</v>
      </c>
      <c r="AK1745">
        <f t="shared" si="220"/>
        <v>0</v>
      </c>
      <c r="AL1745">
        <f t="shared" si="221"/>
        <v>0</v>
      </c>
      <c r="AN1745">
        <f t="shared" si="222"/>
        <v>0</v>
      </c>
      <c r="AO1745">
        <f t="shared" si="223"/>
        <v>0</v>
      </c>
      <c r="AP1745">
        <f t="shared" si="224"/>
        <v>0</v>
      </c>
      <c r="AQ1745">
        <f t="shared" si="225"/>
        <v>0</v>
      </c>
      <c r="AR1745" s="185">
        <f t="shared" si="226"/>
        <v>-2</v>
      </c>
      <c r="AS1745" s="186">
        <f t="shared" si="227"/>
        <v>0</v>
      </c>
      <c r="AW1745">
        <f t="shared" si="228"/>
        <v>0</v>
      </c>
      <c r="AY1745" s="70">
        <f t="shared" si="234"/>
        <v>1</v>
      </c>
      <c r="AZ1745" s="70">
        <f t="shared" si="234"/>
        <v>2</v>
      </c>
      <c r="BA1745" s="70">
        <f t="shared" si="234"/>
        <v>3</v>
      </c>
      <c r="BB1745" s="70">
        <f t="shared" si="234"/>
        <v>4</v>
      </c>
      <c r="BC1745" s="70">
        <f t="shared" si="234"/>
        <v>8</v>
      </c>
      <c r="BD1745" s="70">
        <f t="shared" si="234"/>
        <v>9</v>
      </c>
      <c r="BF1745">
        <v>55</v>
      </c>
      <c r="BG1745">
        <f t="shared" si="233"/>
        <v>0</v>
      </c>
      <c r="BH1745">
        <f t="shared" si="231"/>
        <v>0</v>
      </c>
      <c r="BI1745">
        <f t="shared" si="230"/>
        <v>0</v>
      </c>
    </row>
    <row r="1746" spans="3:61" ht="15" customHeight="1">
      <c r="C1746" s="18" t="s">
        <v>107</v>
      </c>
      <c r="D1746" s="272" t="str">
        <f t="shared" si="232"/>
        <v/>
      </c>
      <c r="E1746" s="273"/>
      <c r="F1746" s="273"/>
      <c r="G1746" s="273"/>
      <c r="H1746" s="274"/>
      <c r="I1746" s="234"/>
      <c r="J1746" s="234"/>
      <c r="K1746" s="234"/>
      <c r="L1746" s="234"/>
      <c r="M1746" s="234"/>
      <c r="N1746" s="234"/>
      <c r="O1746" s="234"/>
      <c r="P1746" s="234"/>
      <c r="Q1746" s="234"/>
      <c r="R1746" s="234"/>
      <c r="S1746" s="234"/>
      <c r="T1746" s="234"/>
      <c r="U1746" s="234"/>
      <c r="V1746" s="234"/>
      <c r="W1746" s="234"/>
      <c r="X1746" s="234"/>
      <c r="Y1746" s="234"/>
      <c r="Z1746" s="234"/>
      <c r="AA1746" s="234"/>
      <c r="AB1746" s="234"/>
      <c r="AC1746" s="234"/>
      <c r="AD1746" s="234"/>
      <c r="AG1746">
        <f t="shared" si="217"/>
        <v>0</v>
      </c>
      <c r="AI1746">
        <f t="shared" si="218"/>
        <v>0</v>
      </c>
      <c r="AJ1746">
        <f t="shared" si="219"/>
        <v>0</v>
      </c>
      <c r="AK1746">
        <f t="shared" si="220"/>
        <v>0</v>
      </c>
      <c r="AL1746">
        <f t="shared" si="221"/>
        <v>0</v>
      </c>
      <c r="AN1746">
        <f t="shared" si="222"/>
        <v>0</v>
      </c>
      <c r="AO1746">
        <f t="shared" si="223"/>
        <v>0</v>
      </c>
      <c r="AP1746">
        <f t="shared" si="224"/>
        <v>0</v>
      </c>
      <c r="AQ1746">
        <f t="shared" si="225"/>
        <v>0</v>
      </c>
      <c r="AR1746" s="185">
        <f t="shared" si="226"/>
        <v>-2</v>
      </c>
      <c r="AS1746" s="186">
        <f t="shared" si="227"/>
        <v>0</v>
      </c>
      <c r="AW1746">
        <f t="shared" si="228"/>
        <v>0</v>
      </c>
      <c r="AY1746" s="70">
        <f t="shared" si="234"/>
        <v>1</v>
      </c>
      <c r="AZ1746" s="70">
        <f t="shared" si="234"/>
        <v>2</v>
      </c>
      <c r="BA1746" s="70">
        <f t="shared" si="234"/>
        <v>3</v>
      </c>
      <c r="BB1746" s="70">
        <f t="shared" si="234"/>
        <v>4</v>
      </c>
      <c r="BC1746" s="70">
        <f t="shared" si="234"/>
        <v>8</v>
      </c>
      <c r="BD1746" s="70">
        <f t="shared" si="234"/>
        <v>9</v>
      </c>
      <c r="BF1746">
        <v>56</v>
      </c>
      <c r="BG1746">
        <f t="shared" si="233"/>
        <v>0</v>
      </c>
      <c r="BH1746">
        <f t="shared" si="231"/>
        <v>0</v>
      </c>
      <c r="BI1746">
        <f t="shared" si="230"/>
        <v>0</v>
      </c>
    </row>
    <row r="1747" spans="3:61" ht="15" customHeight="1">
      <c r="C1747" s="18" t="s">
        <v>108</v>
      </c>
      <c r="D1747" s="272" t="str">
        <f t="shared" si="232"/>
        <v/>
      </c>
      <c r="E1747" s="273"/>
      <c r="F1747" s="273"/>
      <c r="G1747" s="273"/>
      <c r="H1747" s="274"/>
      <c r="I1747" s="234"/>
      <c r="J1747" s="234"/>
      <c r="K1747" s="234"/>
      <c r="L1747" s="234"/>
      <c r="M1747" s="234"/>
      <c r="N1747" s="234"/>
      <c r="O1747" s="234"/>
      <c r="P1747" s="234"/>
      <c r="Q1747" s="234"/>
      <c r="R1747" s="234"/>
      <c r="S1747" s="234"/>
      <c r="T1747" s="234"/>
      <c r="U1747" s="234"/>
      <c r="V1747" s="234"/>
      <c r="W1747" s="234"/>
      <c r="X1747" s="234"/>
      <c r="Y1747" s="234"/>
      <c r="Z1747" s="234"/>
      <c r="AA1747" s="234"/>
      <c r="AB1747" s="234"/>
      <c r="AC1747" s="234"/>
      <c r="AD1747" s="234"/>
      <c r="AG1747">
        <f t="shared" si="217"/>
        <v>0</v>
      </c>
      <c r="AI1747">
        <f t="shared" si="218"/>
        <v>0</v>
      </c>
      <c r="AJ1747">
        <f t="shared" si="219"/>
        <v>0</v>
      </c>
      <c r="AK1747">
        <f t="shared" si="220"/>
        <v>0</v>
      </c>
      <c r="AL1747">
        <f t="shared" si="221"/>
        <v>0</v>
      </c>
      <c r="AN1747">
        <f t="shared" si="222"/>
        <v>0</v>
      </c>
      <c r="AO1747">
        <f t="shared" si="223"/>
        <v>0</v>
      </c>
      <c r="AP1747">
        <f t="shared" si="224"/>
        <v>0</v>
      </c>
      <c r="AQ1747">
        <f t="shared" si="225"/>
        <v>0</v>
      </c>
      <c r="AR1747" s="185">
        <f t="shared" si="226"/>
        <v>-2</v>
      </c>
      <c r="AS1747" s="186">
        <f t="shared" si="227"/>
        <v>0</v>
      </c>
      <c r="AW1747">
        <f t="shared" si="228"/>
        <v>0</v>
      </c>
      <c r="AY1747" s="70">
        <f t="shared" si="234"/>
        <v>1</v>
      </c>
      <c r="AZ1747" s="70">
        <f t="shared" si="234"/>
        <v>2</v>
      </c>
      <c r="BA1747" s="70">
        <f t="shared" si="234"/>
        <v>3</v>
      </c>
      <c r="BB1747" s="70">
        <f t="shared" si="234"/>
        <v>4</v>
      </c>
      <c r="BC1747" s="70">
        <f t="shared" si="234"/>
        <v>8</v>
      </c>
      <c r="BD1747" s="70">
        <f t="shared" si="234"/>
        <v>9</v>
      </c>
      <c r="BF1747">
        <v>57</v>
      </c>
      <c r="BG1747">
        <f t="shared" si="233"/>
        <v>0</v>
      </c>
      <c r="BH1747">
        <f t="shared" si="231"/>
        <v>0</v>
      </c>
      <c r="BI1747">
        <f t="shared" si="230"/>
        <v>0</v>
      </c>
    </row>
    <row r="1748" spans="3:61" ht="15" customHeight="1">
      <c r="C1748" s="18" t="s">
        <v>109</v>
      </c>
      <c r="D1748" s="272" t="str">
        <f t="shared" si="232"/>
        <v/>
      </c>
      <c r="E1748" s="273"/>
      <c r="F1748" s="273"/>
      <c r="G1748" s="273"/>
      <c r="H1748" s="274"/>
      <c r="I1748" s="234"/>
      <c r="J1748" s="234"/>
      <c r="K1748" s="234"/>
      <c r="L1748" s="234"/>
      <c r="M1748" s="234"/>
      <c r="N1748" s="234"/>
      <c r="O1748" s="234"/>
      <c r="P1748" s="234"/>
      <c r="Q1748" s="234"/>
      <c r="R1748" s="234"/>
      <c r="S1748" s="234"/>
      <c r="T1748" s="234"/>
      <c r="U1748" s="234"/>
      <c r="V1748" s="234"/>
      <c r="W1748" s="234"/>
      <c r="X1748" s="234"/>
      <c r="Y1748" s="234"/>
      <c r="Z1748" s="234"/>
      <c r="AA1748" s="234"/>
      <c r="AB1748" s="234"/>
      <c r="AC1748" s="234"/>
      <c r="AD1748" s="234"/>
      <c r="AG1748">
        <f t="shared" si="217"/>
        <v>0</v>
      </c>
      <c r="AI1748">
        <f t="shared" si="218"/>
        <v>0</v>
      </c>
      <c r="AJ1748">
        <f t="shared" si="219"/>
        <v>0</v>
      </c>
      <c r="AK1748">
        <f t="shared" si="220"/>
        <v>0</v>
      </c>
      <c r="AL1748">
        <f t="shared" si="221"/>
        <v>0</v>
      </c>
      <c r="AN1748">
        <f t="shared" si="222"/>
        <v>0</v>
      </c>
      <c r="AO1748">
        <f t="shared" si="223"/>
        <v>0</v>
      </c>
      <c r="AP1748">
        <f t="shared" si="224"/>
        <v>0</v>
      </c>
      <c r="AQ1748">
        <f t="shared" si="225"/>
        <v>0</v>
      </c>
      <c r="AR1748" s="185">
        <f t="shared" si="226"/>
        <v>-2</v>
      </c>
      <c r="AS1748" s="186">
        <f t="shared" si="227"/>
        <v>0</v>
      </c>
      <c r="AW1748">
        <f t="shared" si="228"/>
        <v>0</v>
      </c>
      <c r="AY1748" s="70">
        <f t="shared" si="234"/>
        <v>1</v>
      </c>
      <c r="AZ1748" s="70">
        <f t="shared" si="234"/>
        <v>2</v>
      </c>
      <c r="BA1748" s="70">
        <f t="shared" si="234"/>
        <v>3</v>
      </c>
      <c r="BB1748" s="70">
        <f t="shared" si="234"/>
        <v>4</v>
      </c>
      <c r="BC1748" s="70">
        <f t="shared" si="234"/>
        <v>8</v>
      </c>
      <c r="BD1748" s="70">
        <f t="shared" si="234"/>
        <v>9</v>
      </c>
      <c r="BF1748">
        <v>58</v>
      </c>
      <c r="BG1748">
        <f t="shared" si="233"/>
        <v>0</v>
      </c>
      <c r="BH1748">
        <f t="shared" si="231"/>
        <v>0</v>
      </c>
      <c r="BI1748">
        <f t="shared" si="230"/>
        <v>0</v>
      </c>
    </row>
    <row r="1749" spans="3:61" ht="15" customHeight="1">
      <c r="C1749" s="18" t="s">
        <v>110</v>
      </c>
      <c r="D1749" s="272" t="str">
        <f t="shared" si="232"/>
        <v/>
      </c>
      <c r="E1749" s="273"/>
      <c r="F1749" s="273"/>
      <c r="G1749" s="273"/>
      <c r="H1749" s="274"/>
      <c r="I1749" s="234"/>
      <c r="J1749" s="234"/>
      <c r="K1749" s="234"/>
      <c r="L1749" s="234"/>
      <c r="M1749" s="234"/>
      <c r="N1749" s="234"/>
      <c r="O1749" s="234"/>
      <c r="P1749" s="234"/>
      <c r="Q1749" s="234"/>
      <c r="R1749" s="234"/>
      <c r="S1749" s="234"/>
      <c r="T1749" s="234"/>
      <c r="U1749" s="234"/>
      <c r="V1749" s="234"/>
      <c r="W1749" s="234"/>
      <c r="X1749" s="234"/>
      <c r="Y1749" s="234"/>
      <c r="Z1749" s="234"/>
      <c r="AA1749" s="234"/>
      <c r="AB1749" s="234"/>
      <c r="AC1749" s="234"/>
      <c r="AD1749" s="234"/>
      <c r="AG1749">
        <f t="shared" si="217"/>
        <v>0</v>
      </c>
      <c r="AI1749">
        <f t="shared" si="218"/>
        <v>0</v>
      </c>
      <c r="AJ1749">
        <f t="shared" si="219"/>
        <v>0</v>
      </c>
      <c r="AK1749">
        <f t="shared" si="220"/>
        <v>0</v>
      </c>
      <c r="AL1749">
        <f t="shared" si="221"/>
        <v>0</v>
      </c>
      <c r="AN1749">
        <f t="shared" si="222"/>
        <v>0</v>
      </c>
      <c r="AO1749">
        <f t="shared" si="223"/>
        <v>0</v>
      </c>
      <c r="AP1749">
        <f t="shared" si="224"/>
        <v>0</v>
      </c>
      <c r="AQ1749">
        <f t="shared" si="225"/>
        <v>0</v>
      </c>
      <c r="AR1749" s="185">
        <f t="shared" si="226"/>
        <v>-2</v>
      </c>
      <c r="AS1749" s="186">
        <f t="shared" si="227"/>
        <v>0</v>
      </c>
      <c r="AW1749">
        <f t="shared" si="228"/>
        <v>0</v>
      </c>
      <c r="AY1749" s="70">
        <f t="shared" si="234"/>
        <v>1</v>
      </c>
      <c r="AZ1749" s="70">
        <f t="shared" si="234"/>
        <v>2</v>
      </c>
      <c r="BA1749" s="70">
        <f t="shared" si="234"/>
        <v>3</v>
      </c>
      <c r="BB1749" s="70">
        <f t="shared" si="234"/>
        <v>4</v>
      </c>
      <c r="BC1749" s="70">
        <f t="shared" si="234"/>
        <v>8</v>
      </c>
      <c r="BD1749" s="70">
        <f t="shared" si="234"/>
        <v>9</v>
      </c>
      <c r="BF1749">
        <v>59</v>
      </c>
      <c r="BG1749">
        <f t="shared" si="233"/>
        <v>0</v>
      </c>
      <c r="BH1749">
        <f t="shared" si="231"/>
        <v>0</v>
      </c>
      <c r="BI1749">
        <f t="shared" si="230"/>
        <v>0</v>
      </c>
    </row>
    <row r="1750" spans="3:61" ht="15" customHeight="1">
      <c r="C1750" s="18" t="s">
        <v>111</v>
      </c>
      <c r="D1750" s="272" t="str">
        <f t="shared" si="232"/>
        <v/>
      </c>
      <c r="E1750" s="273"/>
      <c r="F1750" s="273"/>
      <c r="G1750" s="273"/>
      <c r="H1750" s="274"/>
      <c r="I1750" s="234"/>
      <c r="J1750" s="234"/>
      <c r="K1750" s="234"/>
      <c r="L1750" s="234"/>
      <c r="M1750" s="234"/>
      <c r="N1750" s="234"/>
      <c r="O1750" s="234"/>
      <c r="P1750" s="234"/>
      <c r="Q1750" s="234"/>
      <c r="R1750" s="234"/>
      <c r="S1750" s="234"/>
      <c r="T1750" s="234"/>
      <c r="U1750" s="234"/>
      <c r="V1750" s="234"/>
      <c r="W1750" s="234"/>
      <c r="X1750" s="234"/>
      <c r="Y1750" s="234"/>
      <c r="Z1750" s="234"/>
      <c r="AA1750" s="234"/>
      <c r="AB1750" s="234"/>
      <c r="AC1750" s="234"/>
      <c r="AD1750" s="234"/>
      <c r="AG1750">
        <f t="shared" si="217"/>
        <v>0</v>
      </c>
      <c r="AI1750">
        <f t="shared" si="218"/>
        <v>0</v>
      </c>
      <c r="AJ1750">
        <f t="shared" si="219"/>
        <v>0</v>
      </c>
      <c r="AK1750">
        <f t="shared" si="220"/>
        <v>0</v>
      </c>
      <c r="AL1750">
        <f t="shared" si="221"/>
        <v>0</v>
      </c>
      <c r="AN1750">
        <f t="shared" si="222"/>
        <v>0</v>
      </c>
      <c r="AO1750">
        <f t="shared" si="223"/>
        <v>0</v>
      </c>
      <c r="AP1750">
        <f t="shared" si="224"/>
        <v>0</v>
      </c>
      <c r="AQ1750">
        <f t="shared" si="225"/>
        <v>0</v>
      </c>
      <c r="AR1750" s="185">
        <f t="shared" si="226"/>
        <v>-2</v>
      </c>
      <c r="AS1750" s="186">
        <f t="shared" si="227"/>
        <v>0</v>
      </c>
      <c r="AW1750">
        <f t="shared" si="228"/>
        <v>0</v>
      </c>
      <c r="AY1750" s="70">
        <f t="shared" si="234"/>
        <v>1</v>
      </c>
      <c r="AZ1750" s="70">
        <f t="shared" si="234"/>
        <v>2</v>
      </c>
      <c r="BA1750" s="70">
        <f t="shared" si="234"/>
        <v>3</v>
      </c>
      <c r="BB1750" s="70">
        <f t="shared" si="234"/>
        <v>4</v>
      </c>
      <c r="BC1750" s="70">
        <f t="shared" si="234"/>
        <v>8</v>
      </c>
      <c r="BD1750" s="70">
        <f t="shared" si="234"/>
        <v>9</v>
      </c>
      <c r="BF1750">
        <v>60</v>
      </c>
      <c r="BG1750">
        <f t="shared" si="233"/>
        <v>0</v>
      </c>
      <c r="BH1750">
        <f t="shared" si="231"/>
        <v>0</v>
      </c>
      <c r="BI1750">
        <f t="shared" si="230"/>
        <v>0</v>
      </c>
    </row>
    <row r="1751" spans="3:61" ht="15" customHeight="1">
      <c r="C1751" s="18" t="s">
        <v>112</v>
      </c>
      <c r="D1751" s="272" t="str">
        <f t="shared" si="232"/>
        <v/>
      </c>
      <c r="E1751" s="273"/>
      <c r="F1751" s="273"/>
      <c r="G1751" s="273"/>
      <c r="H1751" s="274"/>
      <c r="I1751" s="234"/>
      <c r="J1751" s="234"/>
      <c r="K1751" s="234"/>
      <c r="L1751" s="234"/>
      <c r="M1751" s="234"/>
      <c r="N1751" s="234"/>
      <c r="O1751" s="234"/>
      <c r="P1751" s="234"/>
      <c r="Q1751" s="234"/>
      <c r="R1751" s="234"/>
      <c r="S1751" s="234"/>
      <c r="T1751" s="234"/>
      <c r="U1751" s="234"/>
      <c r="V1751" s="234"/>
      <c r="W1751" s="234"/>
      <c r="X1751" s="234"/>
      <c r="Y1751" s="234"/>
      <c r="Z1751" s="234"/>
      <c r="AA1751" s="234"/>
      <c r="AB1751" s="234"/>
      <c r="AC1751" s="234"/>
      <c r="AD1751" s="234"/>
      <c r="AG1751">
        <f t="shared" si="217"/>
        <v>0</v>
      </c>
      <c r="AI1751">
        <f t="shared" si="218"/>
        <v>0</v>
      </c>
      <c r="AJ1751">
        <f t="shared" si="219"/>
        <v>0</v>
      </c>
      <c r="AK1751">
        <f t="shared" si="220"/>
        <v>0</v>
      </c>
      <c r="AL1751">
        <f t="shared" si="221"/>
        <v>0</v>
      </c>
      <c r="AN1751">
        <f t="shared" si="222"/>
        <v>0</v>
      </c>
      <c r="AO1751">
        <f t="shared" si="223"/>
        <v>0</v>
      </c>
      <c r="AP1751">
        <f t="shared" si="224"/>
        <v>0</v>
      </c>
      <c r="AQ1751">
        <f t="shared" si="225"/>
        <v>0</v>
      </c>
      <c r="AR1751" s="185">
        <f t="shared" si="226"/>
        <v>-2</v>
      </c>
      <c r="AS1751" s="186">
        <f t="shared" si="227"/>
        <v>0</v>
      </c>
      <c r="AW1751">
        <f t="shared" si="228"/>
        <v>0</v>
      </c>
      <c r="AY1751" s="70">
        <f t="shared" si="234"/>
        <v>1</v>
      </c>
      <c r="AZ1751" s="70">
        <f t="shared" si="234"/>
        <v>2</v>
      </c>
      <c r="BA1751" s="70">
        <f t="shared" si="234"/>
        <v>3</v>
      </c>
      <c r="BB1751" s="70">
        <f t="shared" si="234"/>
        <v>4</v>
      </c>
      <c r="BC1751" s="70">
        <f t="shared" si="234"/>
        <v>8</v>
      </c>
      <c r="BD1751" s="70">
        <f t="shared" si="234"/>
        <v>9</v>
      </c>
      <c r="BF1751">
        <v>61</v>
      </c>
      <c r="BG1751">
        <f t="shared" si="233"/>
        <v>0</v>
      </c>
      <c r="BH1751">
        <f t="shared" si="231"/>
        <v>0</v>
      </c>
      <c r="BI1751">
        <f t="shared" si="230"/>
        <v>0</v>
      </c>
    </row>
    <row r="1752" spans="3:61" ht="15" customHeight="1">
      <c r="C1752" s="18" t="s">
        <v>113</v>
      </c>
      <c r="D1752" s="272" t="str">
        <f t="shared" si="232"/>
        <v/>
      </c>
      <c r="E1752" s="273"/>
      <c r="F1752" s="273"/>
      <c r="G1752" s="273"/>
      <c r="H1752" s="274"/>
      <c r="I1752" s="234"/>
      <c r="J1752" s="234"/>
      <c r="K1752" s="234"/>
      <c r="L1752" s="234"/>
      <c r="M1752" s="234"/>
      <c r="N1752" s="234"/>
      <c r="O1752" s="234"/>
      <c r="P1752" s="234"/>
      <c r="Q1752" s="234"/>
      <c r="R1752" s="234"/>
      <c r="S1752" s="234"/>
      <c r="T1752" s="234"/>
      <c r="U1752" s="234"/>
      <c r="V1752" s="234"/>
      <c r="W1752" s="234"/>
      <c r="X1752" s="234"/>
      <c r="Y1752" s="234"/>
      <c r="Z1752" s="234"/>
      <c r="AA1752" s="234"/>
      <c r="AB1752" s="234"/>
      <c r="AC1752" s="234"/>
      <c r="AD1752" s="234"/>
      <c r="AG1752">
        <f t="shared" si="217"/>
        <v>0</v>
      </c>
      <c r="AI1752">
        <f t="shared" si="218"/>
        <v>0</v>
      </c>
      <c r="AJ1752">
        <f t="shared" si="219"/>
        <v>0</v>
      </c>
      <c r="AK1752">
        <f t="shared" si="220"/>
        <v>0</v>
      </c>
      <c r="AL1752">
        <f t="shared" si="221"/>
        <v>0</v>
      </c>
      <c r="AN1752">
        <f t="shared" si="222"/>
        <v>0</v>
      </c>
      <c r="AO1752">
        <f t="shared" si="223"/>
        <v>0</v>
      </c>
      <c r="AP1752">
        <f t="shared" si="224"/>
        <v>0</v>
      </c>
      <c r="AQ1752">
        <f t="shared" si="225"/>
        <v>0</v>
      </c>
      <c r="AR1752" s="185">
        <f t="shared" si="226"/>
        <v>-2</v>
      </c>
      <c r="AS1752" s="186">
        <f t="shared" si="227"/>
        <v>0</v>
      </c>
      <c r="AW1752">
        <f t="shared" si="228"/>
        <v>0</v>
      </c>
      <c r="AY1752" s="70">
        <f t="shared" si="234"/>
        <v>1</v>
      </c>
      <c r="AZ1752" s="70">
        <f t="shared" si="234"/>
        <v>2</v>
      </c>
      <c r="BA1752" s="70">
        <f t="shared" si="234"/>
        <v>3</v>
      </c>
      <c r="BB1752" s="70">
        <f t="shared" si="234"/>
        <v>4</v>
      </c>
      <c r="BC1752" s="70">
        <f t="shared" si="234"/>
        <v>8</v>
      </c>
      <c r="BD1752" s="70">
        <f t="shared" si="234"/>
        <v>9</v>
      </c>
      <c r="BF1752">
        <v>62</v>
      </c>
      <c r="BG1752">
        <f t="shared" si="233"/>
        <v>0</v>
      </c>
      <c r="BH1752">
        <f t="shared" si="231"/>
        <v>0</v>
      </c>
      <c r="BI1752">
        <f t="shared" si="230"/>
        <v>0</v>
      </c>
    </row>
    <row r="1753" spans="3:61" ht="15" customHeight="1">
      <c r="C1753" s="18" t="s">
        <v>114</v>
      </c>
      <c r="D1753" s="272" t="str">
        <f t="shared" si="232"/>
        <v/>
      </c>
      <c r="E1753" s="273"/>
      <c r="F1753" s="273"/>
      <c r="G1753" s="273"/>
      <c r="H1753" s="274"/>
      <c r="I1753" s="234"/>
      <c r="J1753" s="234"/>
      <c r="K1753" s="234"/>
      <c r="L1753" s="234"/>
      <c r="M1753" s="234"/>
      <c r="N1753" s="234"/>
      <c r="O1753" s="234"/>
      <c r="P1753" s="234"/>
      <c r="Q1753" s="234"/>
      <c r="R1753" s="234"/>
      <c r="S1753" s="234"/>
      <c r="T1753" s="234"/>
      <c r="U1753" s="234"/>
      <c r="V1753" s="234"/>
      <c r="W1753" s="234"/>
      <c r="X1753" s="234"/>
      <c r="Y1753" s="234"/>
      <c r="Z1753" s="234"/>
      <c r="AA1753" s="234"/>
      <c r="AB1753" s="234"/>
      <c r="AC1753" s="234"/>
      <c r="AD1753" s="234"/>
      <c r="AG1753">
        <f t="shared" si="217"/>
        <v>0</v>
      </c>
      <c r="AI1753">
        <f t="shared" si="218"/>
        <v>0</v>
      </c>
      <c r="AJ1753">
        <f t="shared" si="219"/>
        <v>0</v>
      </c>
      <c r="AK1753">
        <f t="shared" si="220"/>
        <v>0</v>
      </c>
      <c r="AL1753">
        <f t="shared" si="221"/>
        <v>0</v>
      </c>
      <c r="AN1753">
        <f t="shared" si="222"/>
        <v>0</v>
      </c>
      <c r="AO1753">
        <f t="shared" si="223"/>
        <v>0</v>
      </c>
      <c r="AP1753">
        <f t="shared" si="224"/>
        <v>0</v>
      </c>
      <c r="AQ1753">
        <f t="shared" si="225"/>
        <v>0</v>
      </c>
      <c r="AR1753" s="185">
        <f t="shared" si="226"/>
        <v>-2</v>
      </c>
      <c r="AS1753" s="186">
        <f t="shared" si="227"/>
        <v>0</v>
      </c>
      <c r="AW1753">
        <f t="shared" si="228"/>
        <v>0</v>
      </c>
      <c r="AY1753" s="70">
        <f t="shared" si="234"/>
        <v>1</v>
      </c>
      <c r="AZ1753" s="70">
        <f t="shared" si="234"/>
        <v>2</v>
      </c>
      <c r="BA1753" s="70">
        <f t="shared" si="234"/>
        <v>3</v>
      </c>
      <c r="BB1753" s="70">
        <f t="shared" si="234"/>
        <v>4</v>
      </c>
      <c r="BC1753" s="70">
        <f t="shared" si="234"/>
        <v>8</v>
      </c>
      <c r="BD1753" s="70">
        <f t="shared" si="234"/>
        <v>9</v>
      </c>
      <c r="BF1753">
        <v>63</v>
      </c>
      <c r="BG1753">
        <f t="shared" si="233"/>
        <v>0</v>
      </c>
      <c r="BH1753">
        <f t="shared" si="231"/>
        <v>0</v>
      </c>
      <c r="BI1753">
        <f t="shared" si="230"/>
        <v>0</v>
      </c>
    </row>
    <row r="1754" spans="3:61" ht="15" customHeight="1">
      <c r="C1754" s="18" t="s">
        <v>115</v>
      </c>
      <c r="D1754" s="272" t="str">
        <f t="shared" ref="D1754:D1785" si="235">IF($D96="","",$D96)</f>
        <v/>
      </c>
      <c r="E1754" s="273"/>
      <c r="F1754" s="273"/>
      <c r="G1754" s="273"/>
      <c r="H1754" s="274"/>
      <c r="I1754" s="234"/>
      <c r="J1754" s="234"/>
      <c r="K1754" s="234"/>
      <c r="L1754" s="234"/>
      <c r="M1754" s="234"/>
      <c r="N1754" s="234"/>
      <c r="O1754" s="234"/>
      <c r="P1754" s="234"/>
      <c r="Q1754" s="234"/>
      <c r="R1754" s="234"/>
      <c r="S1754" s="234"/>
      <c r="T1754" s="234"/>
      <c r="U1754" s="234"/>
      <c r="V1754" s="234"/>
      <c r="W1754" s="234"/>
      <c r="X1754" s="234"/>
      <c r="Y1754" s="234"/>
      <c r="Z1754" s="234"/>
      <c r="AA1754" s="234"/>
      <c r="AB1754" s="234"/>
      <c r="AC1754" s="234"/>
      <c r="AD1754" s="234"/>
      <c r="AG1754">
        <f t="shared" si="217"/>
        <v>0</v>
      </c>
      <c r="AI1754">
        <f t="shared" si="218"/>
        <v>0</v>
      </c>
      <c r="AJ1754">
        <f t="shared" si="219"/>
        <v>0</v>
      </c>
      <c r="AK1754">
        <f t="shared" si="220"/>
        <v>0</v>
      </c>
      <c r="AL1754">
        <f t="shared" si="221"/>
        <v>0</v>
      </c>
      <c r="AN1754">
        <f t="shared" si="222"/>
        <v>0</v>
      </c>
      <c r="AO1754">
        <f t="shared" si="223"/>
        <v>0</v>
      </c>
      <c r="AP1754">
        <f t="shared" si="224"/>
        <v>0</v>
      </c>
      <c r="AQ1754">
        <f t="shared" si="225"/>
        <v>0</v>
      </c>
      <c r="AR1754" s="185">
        <f t="shared" si="226"/>
        <v>-2</v>
      </c>
      <c r="AS1754" s="186">
        <f t="shared" si="227"/>
        <v>0</v>
      </c>
      <c r="AW1754">
        <f t="shared" si="228"/>
        <v>0</v>
      </c>
      <c r="AY1754" s="70">
        <f t="shared" si="234"/>
        <v>1</v>
      </c>
      <c r="AZ1754" s="70">
        <f t="shared" si="234"/>
        <v>2</v>
      </c>
      <c r="BA1754" s="70">
        <f t="shared" si="234"/>
        <v>3</v>
      </c>
      <c r="BB1754" s="70">
        <f t="shared" si="234"/>
        <v>4</v>
      </c>
      <c r="BC1754" s="70">
        <f t="shared" si="234"/>
        <v>8</v>
      </c>
      <c r="BD1754" s="70">
        <f t="shared" si="234"/>
        <v>9</v>
      </c>
      <c r="BF1754">
        <v>64</v>
      </c>
      <c r="BG1754">
        <f t="shared" ref="BG1754:BG1785" si="236">IF(AND(K1754&lt;&gt;"",I1754&lt;&gt;"",K1754=BF1755),1,0)</f>
        <v>0</v>
      </c>
      <c r="BH1754">
        <f t="shared" si="231"/>
        <v>0</v>
      </c>
      <c r="BI1754">
        <f t="shared" si="230"/>
        <v>0</v>
      </c>
    </row>
    <row r="1755" spans="3:61" ht="15" customHeight="1">
      <c r="C1755" s="18" t="s">
        <v>116</v>
      </c>
      <c r="D1755" s="272" t="str">
        <f t="shared" si="235"/>
        <v/>
      </c>
      <c r="E1755" s="273"/>
      <c r="F1755" s="273"/>
      <c r="G1755" s="273"/>
      <c r="H1755" s="274"/>
      <c r="I1755" s="234"/>
      <c r="J1755" s="234"/>
      <c r="K1755" s="234"/>
      <c r="L1755" s="234"/>
      <c r="M1755" s="234"/>
      <c r="N1755" s="234"/>
      <c r="O1755" s="234"/>
      <c r="P1755" s="234"/>
      <c r="Q1755" s="234"/>
      <c r="R1755" s="234"/>
      <c r="S1755" s="234"/>
      <c r="T1755" s="234"/>
      <c r="U1755" s="234"/>
      <c r="V1755" s="234"/>
      <c r="W1755" s="234"/>
      <c r="X1755" s="234"/>
      <c r="Y1755" s="234"/>
      <c r="Z1755" s="234"/>
      <c r="AA1755" s="234"/>
      <c r="AB1755" s="234"/>
      <c r="AC1755" s="234"/>
      <c r="AD1755" s="234"/>
      <c r="AG1755">
        <f t="shared" ref="AG1755:AG1809" si="237">IF(OR(AND($AG$1688=$AH$1688),AND(D1755="",COUNTBLANK(I1755:AD1755)=22),
AND(D1755&lt;&gt;"",I1755=1,K1755="",COUNTBLANK(M1755:AD1755)=9),
AND(D1755&lt;&gt;"",I1755=1,K1755&lt;&gt;"",COUNTBLANK(M1755:AD1755)=18),
AND(D1755&lt;&gt;"",OR(I1755=2,I1755=9),K1755="",COUNTBLANK(K1755:AD1755)=20)),0,1)</f>
        <v>0</v>
      </c>
      <c r="AI1755">
        <f t="shared" ref="AI1755:AI1809" si="238">IF(AND(U1755=1,W1755&lt;&gt;8),1,0)</f>
        <v>0</v>
      </c>
      <c r="AJ1755">
        <f t="shared" ref="AJ1755:AJ1809" si="239">IF(AND(OR(U1755=2,U1755=3,U1755=4),W1755=4),1,0)</f>
        <v>0</v>
      </c>
      <c r="AK1755">
        <f t="shared" ref="AK1755:AK1809" si="240">IF(AND(U1755=9,W1755&lt;&gt;9),1,0)</f>
        <v>0</v>
      </c>
      <c r="AL1755">
        <f t="shared" ref="AL1755:AL1809" si="241">IF(OR(AND(Y1755="ns",AA1755="ns"),AND(Y1755&lt;&gt;"NS",Y1755&gt;=AA1755)),0,1)</f>
        <v>0</v>
      </c>
      <c r="AN1755">
        <f t="shared" ref="AN1755:AN1809" si="242">IF(OR($AH$1688=$AG$1688,AND(D1755="",Q1755=""),AND(D1755&lt;&gt;"",OR(Q1755="ns",AND(D1755&lt;&gt;"",Q1755&lt;&gt;"ns",Q1755&gt;12,Q1755&lt;110)))),0,1)</f>
        <v>0</v>
      </c>
      <c r="AO1755">
        <f t="shared" ref="AO1755:AO1809" si="243">IF(OR($AH$1688=$AG$1688,AND(D1755="",Y1755=""),AND(D1755&lt;&gt;"",OR(Y1755="ns",AND(D1755&lt;&gt;"",Y1755&lt;&gt;"ns",Y1755&gt;=0,Y1755&lt;99)))),0,1)</f>
        <v>0</v>
      </c>
      <c r="AP1755">
        <f t="shared" ref="AP1755:AP1809" si="244">IF(OR($AH$1688=$AG$1688,AND(D1755="",AA1755=""),AND(D1755&lt;&gt;"",OR(AA1755="ns",AND(D1755&lt;&gt;"",AA1755&lt;&gt;"ns",AA1755&gt;=0,AA1755&lt;99)))),0,1)</f>
        <v>0</v>
      </c>
      <c r="AQ1755">
        <f t="shared" ref="AQ1755:AQ1809" si="245">IF(OR($AG$369=$AH$369,Q1755="",Q1755="NS",AND(Q1755&gt;17,Q1755&lt;105)),0,1)</f>
        <v>0</v>
      </c>
      <c r="AR1755" s="185">
        <f t="shared" ref="AR1755:AR1809" si="246">IF(OR(S1755="NS",S1755="NA"),0,LEN(S1755)-LEN(INT(S1755))-1)</f>
        <v>-2</v>
      </c>
      <c r="AS1755" s="186">
        <f t="shared" ref="AS1755:AS1809" si="247">IF(AR1755&lt;1,0,1)</f>
        <v>0</v>
      </c>
      <c r="AW1755">
        <f t="shared" ref="AW1755:AW1809" si="248">U1755</f>
        <v>0</v>
      </c>
      <c r="AY1755" s="70">
        <f t="shared" ref="AY1755:BD1786" si="249">IF(AND($AW1755=1,AY$1689&lt;&gt;8),"",
IF(AND($AW1755=9,AY$1689&lt;&gt;9),"",
IF(AND(OR($AW1755=2,$AW1755=3,$AW1755=4),AY$1689=4),"",
IF(OR($AW1755=5,$AW1755=6,$AW1755=7,$AW1755=8),AY$1689,
AY$1689))))</f>
        <v>1</v>
      </c>
      <c r="AZ1755" s="70">
        <f t="shared" si="249"/>
        <v>2</v>
      </c>
      <c r="BA1755" s="70">
        <f t="shared" si="249"/>
        <v>3</v>
      </c>
      <c r="BB1755" s="70">
        <f t="shared" si="249"/>
        <v>4</v>
      </c>
      <c r="BC1755" s="70">
        <f t="shared" si="249"/>
        <v>8</v>
      </c>
      <c r="BD1755" s="70">
        <f t="shared" si="249"/>
        <v>9</v>
      </c>
      <c r="BF1755">
        <v>65</v>
      </c>
      <c r="BG1755">
        <f t="shared" si="236"/>
        <v>0</v>
      </c>
      <c r="BH1755">
        <f t="shared" si="231"/>
        <v>0</v>
      </c>
      <c r="BI1755">
        <f t="shared" ref="BI1755:BI1809" si="250">IF(IF(K1755&gt;0,IFERROR(VLOOKUP(K1755,$BF$1690:$BH$1810,3,FALSE),0),0)&lt;=1,0,1)</f>
        <v>0</v>
      </c>
    </row>
    <row r="1756" spans="3:61" ht="15" customHeight="1">
      <c r="C1756" s="18" t="s">
        <v>117</v>
      </c>
      <c r="D1756" s="272" t="str">
        <f t="shared" si="235"/>
        <v/>
      </c>
      <c r="E1756" s="273"/>
      <c r="F1756" s="273"/>
      <c r="G1756" s="273"/>
      <c r="H1756" s="274"/>
      <c r="I1756" s="234"/>
      <c r="J1756" s="234"/>
      <c r="K1756" s="234"/>
      <c r="L1756" s="234"/>
      <c r="M1756" s="234"/>
      <c r="N1756" s="234"/>
      <c r="O1756" s="234"/>
      <c r="P1756" s="234"/>
      <c r="Q1756" s="234"/>
      <c r="R1756" s="234"/>
      <c r="S1756" s="234"/>
      <c r="T1756" s="234"/>
      <c r="U1756" s="234"/>
      <c r="V1756" s="234"/>
      <c r="W1756" s="234"/>
      <c r="X1756" s="234"/>
      <c r="Y1756" s="234"/>
      <c r="Z1756" s="234"/>
      <c r="AA1756" s="234"/>
      <c r="AB1756" s="234"/>
      <c r="AC1756" s="234"/>
      <c r="AD1756" s="234"/>
      <c r="AG1756">
        <f t="shared" si="237"/>
        <v>0</v>
      </c>
      <c r="AI1756">
        <f t="shared" si="238"/>
        <v>0</v>
      </c>
      <c r="AJ1756">
        <f t="shared" si="239"/>
        <v>0</v>
      </c>
      <c r="AK1756">
        <f t="shared" si="240"/>
        <v>0</v>
      </c>
      <c r="AL1756">
        <f t="shared" si="241"/>
        <v>0</v>
      </c>
      <c r="AN1756">
        <f t="shared" si="242"/>
        <v>0</v>
      </c>
      <c r="AO1756">
        <f t="shared" si="243"/>
        <v>0</v>
      </c>
      <c r="AP1756">
        <f t="shared" si="244"/>
        <v>0</v>
      </c>
      <c r="AQ1756">
        <f t="shared" si="245"/>
        <v>0</v>
      </c>
      <c r="AR1756" s="185">
        <f t="shared" si="246"/>
        <v>-2</v>
      </c>
      <c r="AS1756" s="186">
        <f t="shared" si="247"/>
        <v>0</v>
      </c>
      <c r="AW1756">
        <f t="shared" si="248"/>
        <v>0</v>
      </c>
      <c r="AY1756" s="70">
        <f t="shared" si="249"/>
        <v>1</v>
      </c>
      <c r="AZ1756" s="70">
        <f t="shared" si="249"/>
        <v>2</v>
      </c>
      <c r="BA1756" s="70">
        <f t="shared" si="249"/>
        <v>3</v>
      </c>
      <c r="BB1756" s="70">
        <f t="shared" si="249"/>
        <v>4</v>
      </c>
      <c r="BC1756" s="70">
        <f t="shared" si="249"/>
        <v>8</v>
      </c>
      <c r="BD1756" s="70">
        <f t="shared" si="249"/>
        <v>9</v>
      </c>
      <c r="BF1756">
        <v>66</v>
      </c>
      <c r="BG1756">
        <f t="shared" si="236"/>
        <v>0</v>
      </c>
      <c r="BH1756">
        <f t="shared" ref="BH1756:BH1810" si="251">I1755</f>
        <v>0</v>
      </c>
      <c r="BI1756">
        <f t="shared" si="250"/>
        <v>0</v>
      </c>
    </row>
    <row r="1757" spans="3:61" ht="15" customHeight="1">
      <c r="C1757" s="18" t="s">
        <v>118</v>
      </c>
      <c r="D1757" s="272" t="str">
        <f t="shared" si="235"/>
        <v/>
      </c>
      <c r="E1757" s="273"/>
      <c r="F1757" s="273"/>
      <c r="G1757" s="273"/>
      <c r="H1757" s="274"/>
      <c r="I1757" s="234"/>
      <c r="J1757" s="234"/>
      <c r="K1757" s="234"/>
      <c r="L1757" s="234"/>
      <c r="M1757" s="234"/>
      <c r="N1757" s="234"/>
      <c r="O1757" s="234"/>
      <c r="P1757" s="234"/>
      <c r="Q1757" s="234"/>
      <c r="R1757" s="234"/>
      <c r="S1757" s="234"/>
      <c r="T1757" s="234"/>
      <c r="U1757" s="234"/>
      <c r="V1757" s="234"/>
      <c r="W1757" s="234"/>
      <c r="X1757" s="234"/>
      <c r="Y1757" s="234"/>
      <c r="Z1757" s="234"/>
      <c r="AA1757" s="234"/>
      <c r="AB1757" s="234"/>
      <c r="AC1757" s="234"/>
      <c r="AD1757" s="234"/>
      <c r="AG1757">
        <f t="shared" si="237"/>
        <v>0</v>
      </c>
      <c r="AI1757">
        <f t="shared" si="238"/>
        <v>0</v>
      </c>
      <c r="AJ1757">
        <f t="shared" si="239"/>
        <v>0</v>
      </c>
      <c r="AK1757">
        <f t="shared" si="240"/>
        <v>0</v>
      </c>
      <c r="AL1757">
        <f t="shared" si="241"/>
        <v>0</v>
      </c>
      <c r="AN1757">
        <f t="shared" si="242"/>
        <v>0</v>
      </c>
      <c r="AO1757">
        <f t="shared" si="243"/>
        <v>0</v>
      </c>
      <c r="AP1757">
        <f t="shared" si="244"/>
        <v>0</v>
      </c>
      <c r="AQ1757">
        <f t="shared" si="245"/>
        <v>0</v>
      </c>
      <c r="AR1757" s="185">
        <f t="shared" si="246"/>
        <v>-2</v>
      </c>
      <c r="AS1757" s="186">
        <f t="shared" si="247"/>
        <v>0</v>
      </c>
      <c r="AW1757">
        <f t="shared" si="248"/>
        <v>0</v>
      </c>
      <c r="AY1757" s="70">
        <f t="shared" si="249"/>
        <v>1</v>
      </c>
      <c r="AZ1757" s="70">
        <f t="shared" si="249"/>
        <v>2</v>
      </c>
      <c r="BA1757" s="70">
        <f t="shared" si="249"/>
        <v>3</v>
      </c>
      <c r="BB1757" s="70">
        <f t="shared" si="249"/>
        <v>4</v>
      </c>
      <c r="BC1757" s="70">
        <f t="shared" si="249"/>
        <v>8</v>
      </c>
      <c r="BD1757" s="70">
        <f t="shared" si="249"/>
        <v>9</v>
      </c>
      <c r="BF1757">
        <v>67</v>
      </c>
      <c r="BG1757">
        <f t="shared" si="236"/>
        <v>0</v>
      </c>
      <c r="BH1757">
        <f t="shared" si="251"/>
        <v>0</v>
      </c>
      <c r="BI1757">
        <f t="shared" si="250"/>
        <v>0</v>
      </c>
    </row>
    <row r="1758" spans="3:61" ht="15" customHeight="1">
      <c r="C1758" s="18" t="s">
        <v>119</v>
      </c>
      <c r="D1758" s="272" t="str">
        <f t="shared" si="235"/>
        <v/>
      </c>
      <c r="E1758" s="273"/>
      <c r="F1758" s="273"/>
      <c r="G1758" s="273"/>
      <c r="H1758" s="274"/>
      <c r="I1758" s="234"/>
      <c r="J1758" s="234"/>
      <c r="K1758" s="234"/>
      <c r="L1758" s="234"/>
      <c r="M1758" s="234"/>
      <c r="N1758" s="234"/>
      <c r="O1758" s="234"/>
      <c r="P1758" s="234"/>
      <c r="Q1758" s="234"/>
      <c r="R1758" s="234"/>
      <c r="S1758" s="234"/>
      <c r="T1758" s="234"/>
      <c r="U1758" s="234"/>
      <c r="V1758" s="234"/>
      <c r="W1758" s="234"/>
      <c r="X1758" s="234"/>
      <c r="Y1758" s="234"/>
      <c r="Z1758" s="234"/>
      <c r="AA1758" s="234"/>
      <c r="AB1758" s="234"/>
      <c r="AC1758" s="234"/>
      <c r="AD1758" s="234"/>
      <c r="AG1758">
        <f t="shared" si="237"/>
        <v>0</v>
      </c>
      <c r="AI1758">
        <f t="shared" si="238"/>
        <v>0</v>
      </c>
      <c r="AJ1758">
        <f t="shared" si="239"/>
        <v>0</v>
      </c>
      <c r="AK1758">
        <f t="shared" si="240"/>
        <v>0</v>
      </c>
      <c r="AL1758">
        <f t="shared" si="241"/>
        <v>0</v>
      </c>
      <c r="AN1758">
        <f t="shared" si="242"/>
        <v>0</v>
      </c>
      <c r="AO1758">
        <f t="shared" si="243"/>
        <v>0</v>
      </c>
      <c r="AP1758">
        <f t="shared" si="244"/>
        <v>0</v>
      </c>
      <c r="AQ1758">
        <f t="shared" si="245"/>
        <v>0</v>
      </c>
      <c r="AR1758" s="185">
        <f t="shared" si="246"/>
        <v>-2</v>
      </c>
      <c r="AS1758" s="186">
        <f t="shared" si="247"/>
        <v>0</v>
      </c>
      <c r="AW1758">
        <f t="shared" si="248"/>
        <v>0</v>
      </c>
      <c r="AY1758" s="70">
        <f t="shared" si="249"/>
        <v>1</v>
      </c>
      <c r="AZ1758" s="70">
        <f t="shared" si="249"/>
        <v>2</v>
      </c>
      <c r="BA1758" s="70">
        <f t="shared" si="249"/>
        <v>3</v>
      </c>
      <c r="BB1758" s="70">
        <f t="shared" si="249"/>
        <v>4</v>
      </c>
      <c r="BC1758" s="70">
        <f t="shared" si="249"/>
        <v>8</v>
      </c>
      <c r="BD1758" s="70">
        <f t="shared" si="249"/>
        <v>9</v>
      </c>
      <c r="BF1758">
        <v>68</v>
      </c>
      <c r="BG1758">
        <f t="shared" si="236"/>
        <v>0</v>
      </c>
      <c r="BH1758">
        <f t="shared" si="251"/>
        <v>0</v>
      </c>
      <c r="BI1758">
        <f t="shared" si="250"/>
        <v>0</v>
      </c>
    </row>
    <row r="1759" spans="3:61" ht="15" customHeight="1">
      <c r="C1759" s="18" t="s">
        <v>120</v>
      </c>
      <c r="D1759" s="272" t="str">
        <f t="shared" si="235"/>
        <v/>
      </c>
      <c r="E1759" s="273"/>
      <c r="F1759" s="273"/>
      <c r="G1759" s="273"/>
      <c r="H1759" s="274"/>
      <c r="I1759" s="234"/>
      <c r="J1759" s="234"/>
      <c r="K1759" s="234"/>
      <c r="L1759" s="234"/>
      <c r="M1759" s="234"/>
      <c r="N1759" s="234"/>
      <c r="O1759" s="234"/>
      <c r="P1759" s="234"/>
      <c r="Q1759" s="234"/>
      <c r="R1759" s="234"/>
      <c r="S1759" s="234"/>
      <c r="T1759" s="234"/>
      <c r="U1759" s="234"/>
      <c r="V1759" s="234"/>
      <c r="W1759" s="234"/>
      <c r="X1759" s="234"/>
      <c r="Y1759" s="234"/>
      <c r="Z1759" s="234"/>
      <c r="AA1759" s="234"/>
      <c r="AB1759" s="234"/>
      <c r="AC1759" s="234"/>
      <c r="AD1759" s="234"/>
      <c r="AG1759">
        <f t="shared" si="237"/>
        <v>0</v>
      </c>
      <c r="AI1759">
        <f t="shared" si="238"/>
        <v>0</v>
      </c>
      <c r="AJ1759">
        <f t="shared" si="239"/>
        <v>0</v>
      </c>
      <c r="AK1759">
        <f t="shared" si="240"/>
        <v>0</v>
      </c>
      <c r="AL1759">
        <f t="shared" si="241"/>
        <v>0</v>
      </c>
      <c r="AN1759">
        <f t="shared" si="242"/>
        <v>0</v>
      </c>
      <c r="AO1759">
        <f t="shared" si="243"/>
        <v>0</v>
      </c>
      <c r="AP1759">
        <f t="shared" si="244"/>
        <v>0</v>
      </c>
      <c r="AQ1759">
        <f t="shared" si="245"/>
        <v>0</v>
      </c>
      <c r="AR1759" s="185">
        <f t="shared" si="246"/>
        <v>-2</v>
      </c>
      <c r="AS1759" s="186">
        <f t="shared" si="247"/>
        <v>0</v>
      </c>
      <c r="AW1759">
        <f t="shared" si="248"/>
        <v>0</v>
      </c>
      <c r="AY1759" s="70">
        <f t="shared" si="249"/>
        <v>1</v>
      </c>
      <c r="AZ1759" s="70">
        <f t="shared" si="249"/>
        <v>2</v>
      </c>
      <c r="BA1759" s="70">
        <f t="shared" si="249"/>
        <v>3</v>
      </c>
      <c r="BB1759" s="70">
        <f t="shared" si="249"/>
        <v>4</v>
      </c>
      <c r="BC1759" s="70">
        <f t="shared" si="249"/>
        <v>8</v>
      </c>
      <c r="BD1759" s="70">
        <f t="shared" si="249"/>
        <v>9</v>
      </c>
      <c r="BF1759">
        <v>69</v>
      </c>
      <c r="BG1759">
        <f t="shared" si="236"/>
        <v>0</v>
      </c>
      <c r="BH1759">
        <f t="shared" si="251"/>
        <v>0</v>
      </c>
      <c r="BI1759">
        <f t="shared" si="250"/>
        <v>0</v>
      </c>
    </row>
    <row r="1760" spans="3:61" ht="15" customHeight="1">
      <c r="C1760" s="18" t="s">
        <v>121</v>
      </c>
      <c r="D1760" s="272" t="str">
        <f t="shared" si="235"/>
        <v/>
      </c>
      <c r="E1760" s="273"/>
      <c r="F1760" s="273"/>
      <c r="G1760" s="273"/>
      <c r="H1760" s="274"/>
      <c r="I1760" s="234"/>
      <c r="J1760" s="234"/>
      <c r="K1760" s="234"/>
      <c r="L1760" s="234"/>
      <c r="M1760" s="234"/>
      <c r="N1760" s="234"/>
      <c r="O1760" s="234"/>
      <c r="P1760" s="234"/>
      <c r="Q1760" s="234"/>
      <c r="R1760" s="234"/>
      <c r="S1760" s="234"/>
      <c r="T1760" s="234"/>
      <c r="U1760" s="234"/>
      <c r="V1760" s="234"/>
      <c r="W1760" s="234"/>
      <c r="X1760" s="234"/>
      <c r="Y1760" s="234"/>
      <c r="Z1760" s="234"/>
      <c r="AA1760" s="234"/>
      <c r="AB1760" s="234"/>
      <c r="AC1760" s="234"/>
      <c r="AD1760" s="234"/>
      <c r="AG1760">
        <f t="shared" si="237"/>
        <v>0</v>
      </c>
      <c r="AI1760">
        <f t="shared" si="238"/>
        <v>0</v>
      </c>
      <c r="AJ1760">
        <f t="shared" si="239"/>
        <v>0</v>
      </c>
      <c r="AK1760">
        <f t="shared" si="240"/>
        <v>0</v>
      </c>
      <c r="AL1760">
        <f t="shared" si="241"/>
        <v>0</v>
      </c>
      <c r="AN1760">
        <f t="shared" si="242"/>
        <v>0</v>
      </c>
      <c r="AO1760">
        <f t="shared" si="243"/>
        <v>0</v>
      </c>
      <c r="AP1760">
        <f t="shared" si="244"/>
        <v>0</v>
      </c>
      <c r="AQ1760">
        <f t="shared" si="245"/>
        <v>0</v>
      </c>
      <c r="AR1760" s="185">
        <f t="shared" si="246"/>
        <v>-2</v>
      </c>
      <c r="AS1760" s="186">
        <f t="shared" si="247"/>
        <v>0</v>
      </c>
      <c r="AW1760">
        <f t="shared" si="248"/>
        <v>0</v>
      </c>
      <c r="AY1760" s="70">
        <f t="shared" si="249"/>
        <v>1</v>
      </c>
      <c r="AZ1760" s="70">
        <f t="shared" si="249"/>
        <v>2</v>
      </c>
      <c r="BA1760" s="70">
        <f t="shared" si="249"/>
        <v>3</v>
      </c>
      <c r="BB1760" s="70">
        <f t="shared" si="249"/>
        <v>4</v>
      </c>
      <c r="BC1760" s="70">
        <f t="shared" si="249"/>
        <v>8</v>
      </c>
      <c r="BD1760" s="70">
        <f t="shared" si="249"/>
        <v>9</v>
      </c>
      <c r="BF1760">
        <v>70</v>
      </c>
      <c r="BG1760">
        <f t="shared" si="236"/>
        <v>0</v>
      </c>
      <c r="BH1760">
        <f t="shared" si="251"/>
        <v>0</v>
      </c>
      <c r="BI1760">
        <f t="shared" si="250"/>
        <v>0</v>
      </c>
    </row>
    <row r="1761" spans="3:61" ht="15" customHeight="1">
      <c r="C1761" s="18" t="s">
        <v>122</v>
      </c>
      <c r="D1761" s="272" t="str">
        <f t="shared" si="235"/>
        <v/>
      </c>
      <c r="E1761" s="273"/>
      <c r="F1761" s="273"/>
      <c r="G1761" s="273"/>
      <c r="H1761" s="274"/>
      <c r="I1761" s="234"/>
      <c r="J1761" s="234"/>
      <c r="K1761" s="234"/>
      <c r="L1761" s="234"/>
      <c r="M1761" s="234"/>
      <c r="N1761" s="234"/>
      <c r="O1761" s="234"/>
      <c r="P1761" s="234"/>
      <c r="Q1761" s="234"/>
      <c r="R1761" s="234"/>
      <c r="S1761" s="234"/>
      <c r="T1761" s="234"/>
      <c r="U1761" s="234"/>
      <c r="V1761" s="234"/>
      <c r="W1761" s="234"/>
      <c r="X1761" s="234"/>
      <c r="Y1761" s="234"/>
      <c r="Z1761" s="234"/>
      <c r="AA1761" s="234"/>
      <c r="AB1761" s="234"/>
      <c r="AC1761" s="234"/>
      <c r="AD1761" s="234"/>
      <c r="AG1761">
        <f t="shared" si="237"/>
        <v>0</v>
      </c>
      <c r="AI1761">
        <f t="shared" si="238"/>
        <v>0</v>
      </c>
      <c r="AJ1761">
        <f t="shared" si="239"/>
        <v>0</v>
      </c>
      <c r="AK1761">
        <f t="shared" si="240"/>
        <v>0</v>
      </c>
      <c r="AL1761">
        <f t="shared" si="241"/>
        <v>0</v>
      </c>
      <c r="AN1761">
        <f t="shared" si="242"/>
        <v>0</v>
      </c>
      <c r="AO1761">
        <f t="shared" si="243"/>
        <v>0</v>
      </c>
      <c r="AP1761">
        <f t="shared" si="244"/>
        <v>0</v>
      </c>
      <c r="AQ1761">
        <f t="shared" si="245"/>
        <v>0</v>
      </c>
      <c r="AR1761" s="185">
        <f t="shared" si="246"/>
        <v>-2</v>
      </c>
      <c r="AS1761" s="186">
        <f t="shared" si="247"/>
        <v>0</v>
      </c>
      <c r="AW1761">
        <f t="shared" si="248"/>
        <v>0</v>
      </c>
      <c r="AY1761" s="70">
        <f t="shared" si="249"/>
        <v>1</v>
      </c>
      <c r="AZ1761" s="70">
        <f t="shared" si="249"/>
        <v>2</v>
      </c>
      <c r="BA1761" s="70">
        <f t="shared" si="249"/>
        <v>3</v>
      </c>
      <c r="BB1761" s="70">
        <f t="shared" si="249"/>
        <v>4</v>
      </c>
      <c r="BC1761" s="70">
        <f t="shared" si="249"/>
        <v>8</v>
      </c>
      <c r="BD1761" s="70">
        <f t="shared" si="249"/>
        <v>9</v>
      </c>
      <c r="BF1761">
        <v>71</v>
      </c>
      <c r="BG1761">
        <f t="shared" si="236"/>
        <v>0</v>
      </c>
      <c r="BH1761">
        <f t="shared" si="251"/>
        <v>0</v>
      </c>
      <c r="BI1761">
        <f t="shared" si="250"/>
        <v>0</v>
      </c>
    </row>
    <row r="1762" spans="3:61" ht="15" customHeight="1">
      <c r="C1762" s="18" t="s">
        <v>123</v>
      </c>
      <c r="D1762" s="272" t="str">
        <f t="shared" si="235"/>
        <v/>
      </c>
      <c r="E1762" s="273"/>
      <c r="F1762" s="273"/>
      <c r="G1762" s="273"/>
      <c r="H1762" s="274"/>
      <c r="I1762" s="234"/>
      <c r="J1762" s="234"/>
      <c r="K1762" s="234"/>
      <c r="L1762" s="234"/>
      <c r="M1762" s="234"/>
      <c r="N1762" s="234"/>
      <c r="O1762" s="234"/>
      <c r="P1762" s="234"/>
      <c r="Q1762" s="234"/>
      <c r="R1762" s="234"/>
      <c r="S1762" s="234"/>
      <c r="T1762" s="234"/>
      <c r="U1762" s="234"/>
      <c r="V1762" s="234"/>
      <c r="W1762" s="234"/>
      <c r="X1762" s="234"/>
      <c r="Y1762" s="234"/>
      <c r="Z1762" s="234"/>
      <c r="AA1762" s="234"/>
      <c r="AB1762" s="234"/>
      <c r="AC1762" s="234"/>
      <c r="AD1762" s="234"/>
      <c r="AG1762">
        <f t="shared" si="237"/>
        <v>0</v>
      </c>
      <c r="AI1762">
        <f t="shared" si="238"/>
        <v>0</v>
      </c>
      <c r="AJ1762">
        <f t="shared" si="239"/>
        <v>0</v>
      </c>
      <c r="AK1762">
        <f t="shared" si="240"/>
        <v>0</v>
      </c>
      <c r="AL1762">
        <f t="shared" si="241"/>
        <v>0</v>
      </c>
      <c r="AN1762">
        <f t="shared" si="242"/>
        <v>0</v>
      </c>
      <c r="AO1762">
        <f t="shared" si="243"/>
        <v>0</v>
      </c>
      <c r="AP1762">
        <f t="shared" si="244"/>
        <v>0</v>
      </c>
      <c r="AQ1762">
        <f t="shared" si="245"/>
        <v>0</v>
      </c>
      <c r="AR1762" s="185">
        <f t="shared" si="246"/>
        <v>-2</v>
      </c>
      <c r="AS1762" s="186">
        <f t="shared" si="247"/>
        <v>0</v>
      </c>
      <c r="AW1762">
        <f t="shared" si="248"/>
        <v>0</v>
      </c>
      <c r="AY1762" s="70">
        <f t="shared" si="249"/>
        <v>1</v>
      </c>
      <c r="AZ1762" s="70">
        <f t="shared" si="249"/>
        <v>2</v>
      </c>
      <c r="BA1762" s="70">
        <f t="shared" si="249"/>
        <v>3</v>
      </c>
      <c r="BB1762" s="70">
        <f t="shared" si="249"/>
        <v>4</v>
      </c>
      <c r="BC1762" s="70">
        <f t="shared" si="249"/>
        <v>8</v>
      </c>
      <c r="BD1762" s="70">
        <f t="shared" si="249"/>
        <v>9</v>
      </c>
      <c r="BF1762">
        <v>72</v>
      </c>
      <c r="BG1762">
        <f t="shared" si="236"/>
        <v>0</v>
      </c>
      <c r="BH1762">
        <f t="shared" si="251"/>
        <v>0</v>
      </c>
      <c r="BI1762">
        <f t="shared" si="250"/>
        <v>0</v>
      </c>
    </row>
    <row r="1763" spans="3:61" ht="15" customHeight="1">
      <c r="C1763" s="18" t="s">
        <v>124</v>
      </c>
      <c r="D1763" s="272" t="str">
        <f t="shared" si="235"/>
        <v/>
      </c>
      <c r="E1763" s="273"/>
      <c r="F1763" s="273"/>
      <c r="G1763" s="273"/>
      <c r="H1763" s="274"/>
      <c r="I1763" s="234"/>
      <c r="J1763" s="234"/>
      <c r="K1763" s="234"/>
      <c r="L1763" s="234"/>
      <c r="M1763" s="234"/>
      <c r="N1763" s="234"/>
      <c r="O1763" s="234"/>
      <c r="P1763" s="234"/>
      <c r="Q1763" s="234"/>
      <c r="R1763" s="234"/>
      <c r="S1763" s="234"/>
      <c r="T1763" s="234"/>
      <c r="U1763" s="234"/>
      <c r="V1763" s="234"/>
      <c r="W1763" s="234"/>
      <c r="X1763" s="234"/>
      <c r="Y1763" s="234"/>
      <c r="Z1763" s="234"/>
      <c r="AA1763" s="234"/>
      <c r="AB1763" s="234"/>
      <c r="AC1763" s="234"/>
      <c r="AD1763" s="234"/>
      <c r="AG1763">
        <f t="shared" si="237"/>
        <v>0</v>
      </c>
      <c r="AI1763">
        <f t="shared" si="238"/>
        <v>0</v>
      </c>
      <c r="AJ1763">
        <f t="shared" si="239"/>
        <v>0</v>
      </c>
      <c r="AK1763">
        <f t="shared" si="240"/>
        <v>0</v>
      </c>
      <c r="AL1763">
        <f t="shared" si="241"/>
        <v>0</v>
      </c>
      <c r="AN1763">
        <f t="shared" si="242"/>
        <v>0</v>
      </c>
      <c r="AO1763">
        <f t="shared" si="243"/>
        <v>0</v>
      </c>
      <c r="AP1763">
        <f t="shared" si="244"/>
        <v>0</v>
      </c>
      <c r="AQ1763">
        <f t="shared" si="245"/>
        <v>0</v>
      </c>
      <c r="AR1763" s="185">
        <f t="shared" si="246"/>
        <v>-2</v>
      </c>
      <c r="AS1763" s="186">
        <f t="shared" si="247"/>
        <v>0</v>
      </c>
      <c r="AW1763">
        <f t="shared" si="248"/>
        <v>0</v>
      </c>
      <c r="AY1763" s="70">
        <f t="shared" si="249"/>
        <v>1</v>
      </c>
      <c r="AZ1763" s="70">
        <f t="shared" si="249"/>
        <v>2</v>
      </c>
      <c r="BA1763" s="70">
        <f t="shared" si="249"/>
        <v>3</v>
      </c>
      <c r="BB1763" s="70">
        <f t="shared" si="249"/>
        <v>4</v>
      </c>
      <c r="BC1763" s="70">
        <f t="shared" si="249"/>
        <v>8</v>
      </c>
      <c r="BD1763" s="70">
        <f t="shared" si="249"/>
        <v>9</v>
      </c>
      <c r="BF1763">
        <v>73</v>
      </c>
      <c r="BG1763">
        <f t="shared" si="236"/>
        <v>0</v>
      </c>
      <c r="BH1763">
        <f t="shared" si="251"/>
        <v>0</v>
      </c>
      <c r="BI1763">
        <f t="shared" si="250"/>
        <v>0</v>
      </c>
    </row>
    <row r="1764" spans="3:61" ht="15" customHeight="1">
      <c r="C1764" s="18" t="s">
        <v>125</v>
      </c>
      <c r="D1764" s="272" t="str">
        <f t="shared" si="235"/>
        <v/>
      </c>
      <c r="E1764" s="273"/>
      <c r="F1764" s="273"/>
      <c r="G1764" s="273"/>
      <c r="H1764" s="274"/>
      <c r="I1764" s="234"/>
      <c r="J1764" s="234"/>
      <c r="K1764" s="234"/>
      <c r="L1764" s="234"/>
      <c r="M1764" s="234"/>
      <c r="N1764" s="234"/>
      <c r="O1764" s="234"/>
      <c r="P1764" s="234"/>
      <c r="Q1764" s="234"/>
      <c r="R1764" s="234"/>
      <c r="S1764" s="234"/>
      <c r="T1764" s="234"/>
      <c r="U1764" s="234"/>
      <c r="V1764" s="234"/>
      <c r="W1764" s="234"/>
      <c r="X1764" s="234"/>
      <c r="Y1764" s="234"/>
      <c r="Z1764" s="234"/>
      <c r="AA1764" s="234"/>
      <c r="AB1764" s="234"/>
      <c r="AC1764" s="234"/>
      <c r="AD1764" s="234"/>
      <c r="AG1764">
        <f t="shared" si="237"/>
        <v>0</v>
      </c>
      <c r="AI1764">
        <f t="shared" si="238"/>
        <v>0</v>
      </c>
      <c r="AJ1764">
        <f t="shared" si="239"/>
        <v>0</v>
      </c>
      <c r="AK1764">
        <f t="shared" si="240"/>
        <v>0</v>
      </c>
      <c r="AL1764">
        <f t="shared" si="241"/>
        <v>0</v>
      </c>
      <c r="AN1764">
        <f t="shared" si="242"/>
        <v>0</v>
      </c>
      <c r="AO1764">
        <f t="shared" si="243"/>
        <v>0</v>
      </c>
      <c r="AP1764">
        <f t="shared" si="244"/>
        <v>0</v>
      </c>
      <c r="AQ1764">
        <f t="shared" si="245"/>
        <v>0</v>
      </c>
      <c r="AR1764" s="185">
        <f t="shared" si="246"/>
        <v>-2</v>
      </c>
      <c r="AS1764" s="186">
        <f t="shared" si="247"/>
        <v>0</v>
      </c>
      <c r="AW1764">
        <f t="shared" si="248"/>
        <v>0</v>
      </c>
      <c r="AY1764" s="70">
        <f t="shared" si="249"/>
        <v>1</v>
      </c>
      <c r="AZ1764" s="70">
        <f t="shared" si="249"/>
        <v>2</v>
      </c>
      <c r="BA1764" s="70">
        <f t="shared" si="249"/>
        <v>3</v>
      </c>
      <c r="BB1764" s="70">
        <f t="shared" si="249"/>
        <v>4</v>
      </c>
      <c r="BC1764" s="70">
        <f t="shared" si="249"/>
        <v>8</v>
      </c>
      <c r="BD1764" s="70">
        <f t="shared" si="249"/>
        <v>9</v>
      </c>
      <c r="BF1764">
        <v>74</v>
      </c>
      <c r="BG1764">
        <f t="shared" si="236"/>
        <v>0</v>
      </c>
      <c r="BH1764">
        <f t="shared" si="251"/>
        <v>0</v>
      </c>
      <c r="BI1764">
        <f t="shared" si="250"/>
        <v>0</v>
      </c>
    </row>
    <row r="1765" spans="3:61" ht="15" customHeight="1">
      <c r="C1765" s="18" t="s">
        <v>126</v>
      </c>
      <c r="D1765" s="272" t="str">
        <f t="shared" si="235"/>
        <v/>
      </c>
      <c r="E1765" s="273"/>
      <c r="F1765" s="273"/>
      <c r="G1765" s="273"/>
      <c r="H1765" s="274"/>
      <c r="I1765" s="234"/>
      <c r="J1765" s="234"/>
      <c r="K1765" s="234"/>
      <c r="L1765" s="234"/>
      <c r="M1765" s="234"/>
      <c r="N1765" s="234"/>
      <c r="O1765" s="234"/>
      <c r="P1765" s="234"/>
      <c r="Q1765" s="234"/>
      <c r="R1765" s="234"/>
      <c r="S1765" s="234"/>
      <c r="T1765" s="234"/>
      <c r="U1765" s="234"/>
      <c r="V1765" s="234"/>
      <c r="W1765" s="234"/>
      <c r="X1765" s="234"/>
      <c r="Y1765" s="234"/>
      <c r="Z1765" s="234"/>
      <c r="AA1765" s="234"/>
      <c r="AB1765" s="234"/>
      <c r="AC1765" s="234"/>
      <c r="AD1765" s="234"/>
      <c r="AG1765">
        <f t="shared" si="237"/>
        <v>0</v>
      </c>
      <c r="AI1765">
        <f t="shared" si="238"/>
        <v>0</v>
      </c>
      <c r="AJ1765">
        <f t="shared" si="239"/>
        <v>0</v>
      </c>
      <c r="AK1765">
        <f t="shared" si="240"/>
        <v>0</v>
      </c>
      <c r="AL1765">
        <f t="shared" si="241"/>
        <v>0</v>
      </c>
      <c r="AN1765">
        <f t="shared" si="242"/>
        <v>0</v>
      </c>
      <c r="AO1765">
        <f t="shared" si="243"/>
        <v>0</v>
      </c>
      <c r="AP1765">
        <f t="shared" si="244"/>
        <v>0</v>
      </c>
      <c r="AQ1765">
        <f t="shared" si="245"/>
        <v>0</v>
      </c>
      <c r="AR1765" s="185">
        <f t="shared" si="246"/>
        <v>-2</v>
      </c>
      <c r="AS1765" s="186">
        <f t="shared" si="247"/>
        <v>0</v>
      </c>
      <c r="AW1765">
        <f t="shared" si="248"/>
        <v>0</v>
      </c>
      <c r="AY1765" s="70">
        <f t="shared" si="249"/>
        <v>1</v>
      </c>
      <c r="AZ1765" s="70">
        <f t="shared" si="249"/>
        <v>2</v>
      </c>
      <c r="BA1765" s="70">
        <f t="shared" si="249"/>
        <v>3</v>
      </c>
      <c r="BB1765" s="70">
        <f t="shared" si="249"/>
        <v>4</v>
      </c>
      <c r="BC1765" s="70">
        <f t="shared" si="249"/>
        <v>8</v>
      </c>
      <c r="BD1765" s="70">
        <f t="shared" si="249"/>
        <v>9</v>
      </c>
      <c r="BF1765">
        <v>75</v>
      </c>
      <c r="BG1765">
        <f t="shared" si="236"/>
        <v>0</v>
      </c>
      <c r="BH1765">
        <f t="shared" si="251"/>
        <v>0</v>
      </c>
      <c r="BI1765">
        <f t="shared" si="250"/>
        <v>0</v>
      </c>
    </row>
    <row r="1766" spans="3:61" ht="15" customHeight="1">
      <c r="C1766" s="18" t="s">
        <v>127</v>
      </c>
      <c r="D1766" s="272" t="str">
        <f t="shared" si="235"/>
        <v/>
      </c>
      <c r="E1766" s="273"/>
      <c r="F1766" s="273"/>
      <c r="G1766" s="273"/>
      <c r="H1766" s="274"/>
      <c r="I1766" s="234"/>
      <c r="J1766" s="234"/>
      <c r="K1766" s="234"/>
      <c r="L1766" s="234"/>
      <c r="M1766" s="234"/>
      <c r="N1766" s="234"/>
      <c r="O1766" s="234"/>
      <c r="P1766" s="234"/>
      <c r="Q1766" s="234"/>
      <c r="R1766" s="234"/>
      <c r="S1766" s="234"/>
      <c r="T1766" s="234"/>
      <c r="U1766" s="234"/>
      <c r="V1766" s="234"/>
      <c r="W1766" s="234"/>
      <c r="X1766" s="234"/>
      <c r="Y1766" s="234"/>
      <c r="Z1766" s="234"/>
      <c r="AA1766" s="234"/>
      <c r="AB1766" s="234"/>
      <c r="AC1766" s="234"/>
      <c r="AD1766" s="234"/>
      <c r="AG1766">
        <f t="shared" si="237"/>
        <v>0</v>
      </c>
      <c r="AI1766">
        <f t="shared" si="238"/>
        <v>0</v>
      </c>
      <c r="AJ1766">
        <f t="shared" si="239"/>
        <v>0</v>
      </c>
      <c r="AK1766">
        <f t="shared" si="240"/>
        <v>0</v>
      </c>
      <c r="AL1766">
        <f t="shared" si="241"/>
        <v>0</v>
      </c>
      <c r="AN1766">
        <f t="shared" si="242"/>
        <v>0</v>
      </c>
      <c r="AO1766">
        <f t="shared" si="243"/>
        <v>0</v>
      </c>
      <c r="AP1766">
        <f t="shared" si="244"/>
        <v>0</v>
      </c>
      <c r="AQ1766">
        <f t="shared" si="245"/>
        <v>0</v>
      </c>
      <c r="AR1766" s="185">
        <f t="shared" si="246"/>
        <v>-2</v>
      </c>
      <c r="AS1766" s="186">
        <f t="shared" si="247"/>
        <v>0</v>
      </c>
      <c r="AW1766">
        <f t="shared" si="248"/>
        <v>0</v>
      </c>
      <c r="AY1766" s="70">
        <f t="shared" si="249"/>
        <v>1</v>
      </c>
      <c r="AZ1766" s="70">
        <f t="shared" si="249"/>
        <v>2</v>
      </c>
      <c r="BA1766" s="70">
        <f t="shared" si="249"/>
        <v>3</v>
      </c>
      <c r="BB1766" s="70">
        <f t="shared" si="249"/>
        <v>4</v>
      </c>
      <c r="BC1766" s="70">
        <f t="shared" si="249"/>
        <v>8</v>
      </c>
      <c r="BD1766" s="70">
        <f t="shared" si="249"/>
        <v>9</v>
      </c>
      <c r="BF1766">
        <v>76</v>
      </c>
      <c r="BG1766">
        <f t="shared" si="236"/>
        <v>0</v>
      </c>
      <c r="BH1766">
        <f t="shared" si="251"/>
        <v>0</v>
      </c>
      <c r="BI1766">
        <f t="shared" si="250"/>
        <v>0</v>
      </c>
    </row>
    <row r="1767" spans="3:61" ht="15" customHeight="1">
      <c r="C1767" s="18" t="s">
        <v>128</v>
      </c>
      <c r="D1767" s="272" t="str">
        <f t="shared" si="235"/>
        <v/>
      </c>
      <c r="E1767" s="273"/>
      <c r="F1767" s="273"/>
      <c r="G1767" s="273"/>
      <c r="H1767" s="274"/>
      <c r="I1767" s="234"/>
      <c r="J1767" s="234"/>
      <c r="K1767" s="234"/>
      <c r="L1767" s="234"/>
      <c r="M1767" s="234"/>
      <c r="N1767" s="234"/>
      <c r="O1767" s="234"/>
      <c r="P1767" s="234"/>
      <c r="Q1767" s="234"/>
      <c r="R1767" s="234"/>
      <c r="S1767" s="234"/>
      <c r="T1767" s="234"/>
      <c r="U1767" s="234"/>
      <c r="V1767" s="234"/>
      <c r="W1767" s="234"/>
      <c r="X1767" s="234"/>
      <c r="Y1767" s="234"/>
      <c r="Z1767" s="234"/>
      <c r="AA1767" s="234"/>
      <c r="AB1767" s="234"/>
      <c r="AC1767" s="234"/>
      <c r="AD1767" s="234"/>
      <c r="AG1767">
        <f t="shared" si="237"/>
        <v>0</v>
      </c>
      <c r="AI1767">
        <f t="shared" si="238"/>
        <v>0</v>
      </c>
      <c r="AJ1767">
        <f t="shared" si="239"/>
        <v>0</v>
      </c>
      <c r="AK1767">
        <f t="shared" si="240"/>
        <v>0</v>
      </c>
      <c r="AL1767">
        <f t="shared" si="241"/>
        <v>0</v>
      </c>
      <c r="AN1767">
        <f t="shared" si="242"/>
        <v>0</v>
      </c>
      <c r="AO1767">
        <f t="shared" si="243"/>
        <v>0</v>
      </c>
      <c r="AP1767">
        <f t="shared" si="244"/>
        <v>0</v>
      </c>
      <c r="AQ1767">
        <f t="shared" si="245"/>
        <v>0</v>
      </c>
      <c r="AR1767" s="185">
        <f t="shared" si="246"/>
        <v>-2</v>
      </c>
      <c r="AS1767" s="186">
        <f t="shared" si="247"/>
        <v>0</v>
      </c>
      <c r="AW1767">
        <f t="shared" si="248"/>
        <v>0</v>
      </c>
      <c r="AY1767" s="70">
        <f t="shared" si="249"/>
        <v>1</v>
      </c>
      <c r="AZ1767" s="70">
        <f t="shared" si="249"/>
        <v>2</v>
      </c>
      <c r="BA1767" s="70">
        <f t="shared" si="249"/>
        <v>3</v>
      </c>
      <c r="BB1767" s="70">
        <f t="shared" si="249"/>
        <v>4</v>
      </c>
      <c r="BC1767" s="70">
        <f t="shared" si="249"/>
        <v>8</v>
      </c>
      <c r="BD1767" s="70">
        <f t="shared" si="249"/>
        <v>9</v>
      </c>
      <c r="BF1767">
        <v>77</v>
      </c>
      <c r="BG1767">
        <f t="shared" si="236"/>
        <v>0</v>
      </c>
      <c r="BH1767">
        <f t="shared" si="251"/>
        <v>0</v>
      </c>
      <c r="BI1767">
        <f t="shared" si="250"/>
        <v>0</v>
      </c>
    </row>
    <row r="1768" spans="3:61" ht="15" customHeight="1">
      <c r="C1768" s="18" t="s">
        <v>129</v>
      </c>
      <c r="D1768" s="272" t="str">
        <f t="shared" si="235"/>
        <v/>
      </c>
      <c r="E1768" s="273"/>
      <c r="F1768" s="273"/>
      <c r="G1768" s="273"/>
      <c r="H1768" s="274"/>
      <c r="I1768" s="234"/>
      <c r="J1768" s="234"/>
      <c r="K1768" s="234"/>
      <c r="L1768" s="234"/>
      <c r="M1768" s="234"/>
      <c r="N1768" s="234"/>
      <c r="O1768" s="234"/>
      <c r="P1768" s="234"/>
      <c r="Q1768" s="234"/>
      <c r="R1768" s="234"/>
      <c r="S1768" s="234"/>
      <c r="T1768" s="234"/>
      <c r="U1768" s="234"/>
      <c r="V1768" s="234"/>
      <c r="W1768" s="234"/>
      <c r="X1768" s="234"/>
      <c r="Y1768" s="234"/>
      <c r="Z1768" s="234"/>
      <c r="AA1768" s="234"/>
      <c r="AB1768" s="234"/>
      <c r="AC1768" s="234"/>
      <c r="AD1768" s="234"/>
      <c r="AG1768">
        <f t="shared" si="237"/>
        <v>0</v>
      </c>
      <c r="AI1768">
        <f t="shared" si="238"/>
        <v>0</v>
      </c>
      <c r="AJ1768">
        <f t="shared" si="239"/>
        <v>0</v>
      </c>
      <c r="AK1768">
        <f t="shared" si="240"/>
        <v>0</v>
      </c>
      <c r="AL1768">
        <f t="shared" si="241"/>
        <v>0</v>
      </c>
      <c r="AN1768">
        <f t="shared" si="242"/>
        <v>0</v>
      </c>
      <c r="AO1768">
        <f t="shared" si="243"/>
        <v>0</v>
      </c>
      <c r="AP1768">
        <f t="shared" si="244"/>
        <v>0</v>
      </c>
      <c r="AQ1768">
        <f t="shared" si="245"/>
        <v>0</v>
      </c>
      <c r="AR1768" s="185">
        <f t="shared" si="246"/>
        <v>-2</v>
      </c>
      <c r="AS1768" s="186">
        <f t="shared" si="247"/>
        <v>0</v>
      </c>
      <c r="AW1768">
        <f t="shared" si="248"/>
        <v>0</v>
      </c>
      <c r="AY1768" s="70">
        <f t="shared" si="249"/>
        <v>1</v>
      </c>
      <c r="AZ1768" s="70">
        <f t="shared" si="249"/>
        <v>2</v>
      </c>
      <c r="BA1768" s="70">
        <f t="shared" si="249"/>
        <v>3</v>
      </c>
      <c r="BB1768" s="70">
        <f t="shared" si="249"/>
        <v>4</v>
      </c>
      <c r="BC1768" s="70">
        <f t="shared" si="249"/>
        <v>8</v>
      </c>
      <c r="BD1768" s="70">
        <f t="shared" si="249"/>
        <v>9</v>
      </c>
      <c r="BF1768">
        <v>78</v>
      </c>
      <c r="BG1768">
        <f t="shared" si="236"/>
        <v>0</v>
      </c>
      <c r="BH1768">
        <f t="shared" si="251"/>
        <v>0</v>
      </c>
      <c r="BI1768">
        <f t="shared" si="250"/>
        <v>0</v>
      </c>
    </row>
    <row r="1769" spans="3:61" ht="15" customHeight="1">
      <c r="C1769" s="18" t="s">
        <v>130</v>
      </c>
      <c r="D1769" s="272" t="str">
        <f t="shared" si="235"/>
        <v/>
      </c>
      <c r="E1769" s="273"/>
      <c r="F1769" s="273"/>
      <c r="G1769" s="273"/>
      <c r="H1769" s="274"/>
      <c r="I1769" s="234"/>
      <c r="J1769" s="234"/>
      <c r="K1769" s="234"/>
      <c r="L1769" s="234"/>
      <c r="M1769" s="234"/>
      <c r="N1769" s="234"/>
      <c r="O1769" s="234"/>
      <c r="P1769" s="234"/>
      <c r="Q1769" s="234"/>
      <c r="R1769" s="234"/>
      <c r="S1769" s="234"/>
      <c r="T1769" s="234"/>
      <c r="U1769" s="234"/>
      <c r="V1769" s="234"/>
      <c r="W1769" s="234"/>
      <c r="X1769" s="234"/>
      <c r="Y1769" s="234"/>
      <c r="Z1769" s="234"/>
      <c r="AA1769" s="234"/>
      <c r="AB1769" s="234"/>
      <c r="AC1769" s="234"/>
      <c r="AD1769" s="234"/>
      <c r="AG1769">
        <f t="shared" si="237"/>
        <v>0</v>
      </c>
      <c r="AI1769">
        <f t="shared" si="238"/>
        <v>0</v>
      </c>
      <c r="AJ1769">
        <f t="shared" si="239"/>
        <v>0</v>
      </c>
      <c r="AK1769">
        <f t="shared" si="240"/>
        <v>0</v>
      </c>
      <c r="AL1769">
        <f t="shared" si="241"/>
        <v>0</v>
      </c>
      <c r="AN1769">
        <f t="shared" si="242"/>
        <v>0</v>
      </c>
      <c r="AO1769">
        <f t="shared" si="243"/>
        <v>0</v>
      </c>
      <c r="AP1769">
        <f t="shared" si="244"/>
        <v>0</v>
      </c>
      <c r="AQ1769">
        <f t="shared" si="245"/>
        <v>0</v>
      </c>
      <c r="AR1769" s="185">
        <f t="shared" si="246"/>
        <v>-2</v>
      </c>
      <c r="AS1769" s="186">
        <f t="shared" si="247"/>
        <v>0</v>
      </c>
      <c r="AW1769">
        <f t="shared" si="248"/>
        <v>0</v>
      </c>
      <c r="AY1769" s="70">
        <f t="shared" si="249"/>
        <v>1</v>
      </c>
      <c r="AZ1769" s="70">
        <f t="shared" si="249"/>
        <v>2</v>
      </c>
      <c r="BA1769" s="70">
        <f t="shared" si="249"/>
        <v>3</v>
      </c>
      <c r="BB1769" s="70">
        <f t="shared" si="249"/>
        <v>4</v>
      </c>
      <c r="BC1769" s="70">
        <f t="shared" si="249"/>
        <v>8</v>
      </c>
      <c r="BD1769" s="70">
        <f t="shared" si="249"/>
        <v>9</v>
      </c>
      <c r="BF1769">
        <v>79</v>
      </c>
      <c r="BG1769">
        <f t="shared" si="236"/>
        <v>0</v>
      </c>
      <c r="BH1769">
        <f t="shared" si="251"/>
        <v>0</v>
      </c>
      <c r="BI1769">
        <f t="shared" si="250"/>
        <v>0</v>
      </c>
    </row>
    <row r="1770" spans="3:61" ht="15" customHeight="1">
      <c r="C1770" s="18" t="s">
        <v>131</v>
      </c>
      <c r="D1770" s="272" t="str">
        <f t="shared" si="235"/>
        <v/>
      </c>
      <c r="E1770" s="273"/>
      <c r="F1770" s="273"/>
      <c r="G1770" s="273"/>
      <c r="H1770" s="274"/>
      <c r="I1770" s="234"/>
      <c r="J1770" s="234"/>
      <c r="K1770" s="234"/>
      <c r="L1770" s="234"/>
      <c r="M1770" s="234"/>
      <c r="N1770" s="234"/>
      <c r="O1770" s="234"/>
      <c r="P1770" s="234"/>
      <c r="Q1770" s="234"/>
      <c r="R1770" s="234"/>
      <c r="S1770" s="234"/>
      <c r="T1770" s="234"/>
      <c r="U1770" s="234"/>
      <c r="V1770" s="234"/>
      <c r="W1770" s="234"/>
      <c r="X1770" s="234"/>
      <c r="Y1770" s="234"/>
      <c r="Z1770" s="234"/>
      <c r="AA1770" s="234"/>
      <c r="AB1770" s="234"/>
      <c r="AC1770" s="234"/>
      <c r="AD1770" s="234"/>
      <c r="AG1770">
        <f t="shared" si="237"/>
        <v>0</v>
      </c>
      <c r="AI1770">
        <f t="shared" si="238"/>
        <v>0</v>
      </c>
      <c r="AJ1770">
        <f t="shared" si="239"/>
        <v>0</v>
      </c>
      <c r="AK1770">
        <f t="shared" si="240"/>
        <v>0</v>
      </c>
      <c r="AL1770">
        <f t="shared" si="241"/>
        <v>0</v>
      </c>
      <c r="AN1770">
        <f t="shared" si="242"/>
        <v>0</v>
      </c>
      <c r="AO1770">
        <f t="shared" si="243"/>
        <v>0</v>
      </c>
      <c r="AP1770">
        <f t="shared" si="244"/>
        <v>0</v>
      </c>
      <c r="AQ1770">
        <f t="shared" si="245"/>
        <v>0</v>
      </c>
      <c r="AR1770" s="185">
        <f t="shared" si="246"/>
        <v>-2</v>
      </c>
      <c r="AS1770" s="186">
        <f t="shared" si="247"/>
        <v>0</v>
      </c>
      <c r="AW1770">
        <f t="shared" si="248"/>
        <v>0</v>
      </c>
      <c r="AY1770" s="70">
        <f t="shared" si="249"/>
        <v>1</v>
      </c>
      <c r="AZ1770" s="70">
        <f t="shared" si="249"/>
        <v>2</v>
      </c>
      <c r="BA1770" s="70">
        <f t="shared" si="249"/>
        <v>3</v>
      </c>
      <c r="BB1770" s="70">
        <f t="shared" si="249"/>
        <v>4</v>
      </c>
      <c r="BC1770" s="70">
        <f t="shared" si="249"/>
        <v>8</v>
      </c>
      <c r="BD1770" s="70">
        <f t="shared" si="249"/>
        <v>9</v>
      </c>
      <c r="BF1770">
        <v>80</v>
      </c>
      <c r="BG1770">
        <f t="shared" si="236"/>
        <v>0</v>
      </c>
      <c r="BH1770">
        <f t="shared" si="251"/>
        <v>0</v>
      </c>
      <c r="BI1770">
        <f t="shared" si="250"/>
        <v>0</v>
      </c>
    </row>
    <row r="1771" spans="3:61" ht="15" customHeight="1">
      <c r="C1771" s="18" t="s">
        <v>132</v>
      </c>
      <c r="D1771" s="272" t="str">
        <f t="shared" si="235"/>
        <v/>
      </c>
      <c r="E1771" s="273"/>
      <c r="F1771" s="273"/>
      <c r="G1771" s="273"/>
      <c r="H1771" s="274"/>
      <c r="I1771" s="234"/>
      <c r="J1771" s="234"/>
      <c r="K1771" s="234"/>
      <c r="L1771" s="234"/>
      <c r="M1771" s="234"/>
      <c r="N1771" s="234"/>
      <c r="O1771" s="234"/>
      <c r="P1771" s="234"/>
      <c r="Q1771" s="234"/>
      <c r="R1771" s="234"/>
      <c r="S1771" s="234"/>
      <c r="T1771" s="234"/>
      <c r="U1771" s="234"/>
      <c r="V1771" s="234"/>
      <c r="W1771" s="234"/>
      <c r="X1771" s="234"/>
      <c r="Y1771" s="234"/>
      <c r="Z1771" s="234"/>
      <c r="AA1771" s="234"/>
      <c r="AB1771" s="234"/>
      <c r="AC1771" s="234"/>
      <c r="AD1771" s="234"/>
      <c r="AG1771">
        <f t="shared" si="237"/>
        <v>0</v>
      </c>
      <c r="AI1771">
        <f t="shared" si="238"/>
        <v>0</v>
      </c>
      <c r="AJ1771">
        <f t="shared" si="239"/>
        <v>0</v>
      </c>
      <c r="AK1771">
        <f t="shared" si="240"/>
        <v>0</v>
      </c>
      <c r="AL1771">
        <f t="shared" si="241"/>
        <v>0</v>
      </c>
      <c r="AN1771">
        <f t="shared" si="242"/>
        <v>0</v>
      </c>
      <c r="AO1771">
        <f t="shared" si="243"/>
        <v>0</v>
      </c>
      <c r="AP1771">
        <f t="shared" si="244"/>
        <v>0</v>
      </c>
      <c r="AQ1771">
        <f t="shared" si="245"/>
        <v>0</v>
      </c>
      <c r="AR1771" s="185">
        <f t="shared" si="246"/>
        <v>-2</v>
      </c>
      <c r="AS1771" s="186">
        <f t="shared" si="247"/>
        <v>0</v>
      </c>
      <c r="AW1771">
        <f t="shared" si="248"/>
        <v>0</v>
      </c>
      <c r="AY1771" s="70">
        <f t="shared" si="249"/>
        <v>1</v>
      </c>
      <c r="AZ1771" s="70">
        <f t="shared" si="249"/>
        <v>2</v>
      </c>
      <c r="BA1771" s="70">
        <f t="shared" si="249"/>
        <v>3</v>
      </c>
      <c r="BB1771" s="70">
        <f t="shared" si="249"/>
        <v>4</v>
      </c>
      <c r="BC1771" s="70">
        <f t="shared" si="249"/>
        <v>8</v>
      </c>
      <c r="BD1771" s="70">
        <f t="shared" si="249"/>
        <v>9</v>
      </c>
      <c r="BF1771">
        <v>81</v>
      </c>
      <c r="BG1771">
        <f t="shared" si="236"/>
        <v>0</v>
      </c>
      <c r="BH1771">
        <f t="shared" si="251"/>
        <v>0</v>
      </c>
      <c r="BI1771">
        <f t="shared" si="250"/>
        <v>0</v>
      </c>
    </row>
    <row r="1772" spans="3:61" ht="15" customHeight="1">
      <c r="C1772" s="18" t="s">
        <v>133</v>
      </c>
      <c r="D1772" s="272" t="str">
        <f t="shared" si="235"/>
        <v/>
      </c>
      <c r="E1772" s="273"/>
      <c r="F1772" s="273"/>
      <c r="G1772" s="273"/>
      <c r="H1772" s="274"/>
      <c r="I1772" s="234"/>
      <c r="J1772" s="234"/>
      <c r="K1772" s="234"/>
      <c r="L1772" s="234"/>
      <c r="M1772" s="234"/>
      <c r="N1772" s="234"/>
      <c r="O1772" s="234"/>
      <c r="P1772" s="234"/>
      <c r="Q1772" s="234"/>
      <c r="R1772" s="234"/>
      <c r="S1772" s="234"/>
      <c r="T1772" s="234"/>
      <c r="U1772" s="234"/>
      <c r="V1772" s="234"/>
      <c r="W1772" s="234"/>
      <c r="X1772" s="234"/>
      <c r="Y1772" s="234"/>
      <c r="Z1772" s="234"/>
      <c r="AA1772" s="234"/>
      <c r="AB1772" s="234"/>
      <c r="AC1772" s="234"/>
      <c r="AD1772" s="234"/>
      <c r="AG1772">
        <f t="shared" si="237"/>
        <v>0</v>
      </c>
      <c r="AI1772">
        <f t="shared" si="238"/>
        <v>0</v>
      </c>
      <c r="AJ1772">
        <f t="shared" si="239"/>
        <v>0</v>
      </c>
      <c r="AK1772">
        <f t="shared" si="240"/>
        <v>0</v>
      </c>
      <c r="AL1772">
        <f t="shared" si="241"/>
        <v>0</v>
      </c>
      <c r="AN1772">
        <f t="shared" si="242"/>
        <v>0</v>
      </c>
      <c r="AO1772">
        <f t="shared" si="243"/>
        <v>0</v>
      </c>
      <c r="AP1772">
        <f t="shared" si="244"/>
        <v>0</v>
      </c>
      <c r="AQ1772">
        <f t="shared" si="245"/>
        <v>0</v>
      </c>
      <c r="AR1772" s="185">
        <f t="shared" si="246"/>
        <v>-2</v>
      </c>
      <c r="AS1772" s="186">
        <f t="shared" si="247"/>
        <v>0</v>
      </c>
      <c r="AW1772">
        <f t="shared" si="248"/>
        <v>0</v>
      </c>
      <c r="AY1772" s="70">
        <f t="shared" si="249"/>
        <v>1</v>
      </c>
      <c r="AZ1772" s="70">
        <f t="shared" si="249"/>
        <v>2</v>
      </c>
      <c r="BA1772" s="70">
        <f t="shared" si="249"/>
        <v>3</v>
      </c>
      <c r="BB1772" s="70">
        <f t="shared" si="249"/>
        <v>4</v>
      </c>
      <c r="BC1772" s="70">
        <f t="shared" si="249"/>
        <v>8</v>
      </c>
      <c r="BD1772" s="70">
        <f t="shared" si="249"/>
        <v>9</v>
      </c>
      <c r="BF1772">
        <v>82</v>
      </c>
      <c r="BG1772">
        <f t="shared" si="236"/>
        <v>0</v>
      </c>
      <c r="BH1772">
        <f t="shared" si="251"/>
        <v>0</v>
      </c>
      <c r="BI1772">
        <f t="shared" si="250"/>
        <v>0</v>
      </c>
    </row>
    <row r="1773" spans="3:61" ht="15" customHeight="1">
      <c r="C1773" s="18" t="s">
        <v>134</v>
      </c>
      <c r="D1773" s="272" t="str">
        <f t="shared" si="235"/>
        <v/>
      </c>
      <c r="E1773" s="273"/>
      <c r="F1773" s="273"/>
      <c r="G1773" s="273"/>
      <c r="H1773" s="274"/>
      <c r="I1773" s="234"/>
      <c r="J1773" s="234"/>
      <c r="K1773" s="234"/>
      <c r="L1773" s="234"/>
      <c r="M1773" s="234"/>
      <c r="N1773" s="234"/>
      <c r="O1773" s="234"/>
      <c r="P1773" s="234"/>
      <c r="Q1773" s="234"/>
      <c r="R1773" s="234"/>
      <c r="S1773" s="234"/>
      <c r="T1773" s="234"/>
      <c r="U1773" s="234"/>
      <c r="V1773" s="234"/>
      <c r="W1773" s="234"/>
      <c r="X1773" s="234"/>
      <c r="Y1773" s="234"/>
      <c r="Z1773" s="234"/>
      <c r="AA1773" s="234"/>
      <c r="AB1773" s="234"/>
      <c r="AC1773" s="234"/>
      <c r="AD1773" s="234"/>
      <c r="AG1773">
        <f t="shared" si="237"/>
        <v>0</v>
      </c>
      <c r="AI1773">
        <f t="shared" si="238"/>
        <v>0</v>
      </c>
      <c r="AJ1773">
        <f t="shared" si="239"/>
        <v>0</v>
      </c>
      <c r="AK1773">
        <f t="shared" si="240"/>
        <v>0</v>
      </c>
      <c r="AL1773">
        <f t="shared" si="241"/>
        <v>0</v>
      </c>
      <c r="AN1773">
        <f t="shared" si="242"/>
        <v>0</v>
      </c>
      <c r="AO1773">
        <f t="shared" si="243"/>
        <v>0</v>
      </c>
      <c r="AP1773">
        <f t="shared" si="244"/>
        <v>0</v>
      </c>
      <c r="AQ1773">
        <f t="shared" si="245"/>
        <v>0</v>
      </c>
      <c r="AR1773" s="185">
        <f t="shared" si="246"/>
        <v>-2</v>
      </c>
      <c r="AS1773" s="186">
        <f t="shared" si="247"/>
        <v>0</v>
      </c>
      <c r="AW1773">
        <f t="shared" si="248"/>
        <v>0</v>
      </c>
      <c r="AY1773" s="70">
        <f t="shared" si="249"/>
        <v>1</v>
      </c>
      <c r="AZ1773" s="70">
        <f t="shared" si="249"/>
        <v>2</v>
      </c>
      <c r="BA1773" s="70">
        <f t="shared" si="249"/>
        <v>3</v>
      </c>
      <c r="BB1773" s="70">
        <f t="shared" si="249"/>
        <v>4</v>
      </c>
      <c r="BC1773" s="70">
        <f t="shared" si="249"/>
        <v>8</v>
      </c>
      <c r="BD1773" s="70">
        <f t="shared" si="249"/>
        <v>9</v>
      </c>
      <c r="BF1773">
        <v>83</v>
      </c>
      <c r="BG1773">
        <f t="shared" si="236"/>
        <v>0</v>
      </c>
      <c r="BH1773">
        <f t="shared" si="251"/>
        <v>0</v>
      </c>
      <c r="BI1773">
        <f t="shared" si="250"/>
        <v>0</v>
      </c>
    </row>
    <row r="1774" spans="3:61" ht="15" customHeight="1">
      <c r="C1774" s="18" t="s">
        <v>135</v>
      </c>
      <c r="D1774" s="272" t="str">
        <f t="shared" si="235"/>
        <v/>
      </c>
      <c r="E1774" s="273"/>
      <c r="F1774" s="273"/>
      <c r="G1774" s="273"/>
      <c r="H1774" s="274"/>
      <c r="I1774" s="234"/>
      <c r="J1774" s="234"/>
      <c r="K1774" s="234"/>
      <c r="L1774" s="234"/>
      <c r="M1774" s="234"/>
      <c r="N1774" s="234"/>
      <c r="O1774" s="234"/>
      <c r="P1774" s="234"/>
      <c r="Q1774" s="234"/>
      <c r="R1774" s="234"/>
      <c r="S1774" s="234"/>
      <c r="T1774" s="234"/>
      <c r="U1774" s="234"/>
      <c r="V1774" s="234"/>
      <c r="W1774" s="234"/>
      <c r="X1774" s="234"/>
      <c r="Y1774" s="234"/>
      <c r="Z1774" s="234"/>
      <c r="AA1774" s="234"/>
      <c r="AB1774" s="234"/>
      <c r="AC1774" s="234"/>
      <c r="AD1774" s="234"/>
      <c r="AG1774">
        <f t="shared" si="237"/>
        <v>0</v>
      </c>
      <c r="AI1774">
        <f t="shared" si="238"/>
        <v>0</v>
      </c>
      <c r="AJ1774">
        <f t="shared" si="239"/>
        <v>0</v>
      </c>
      <c r="AK1774">
        <f t="shared" si="240"/>
        <v>0</v>
      </c>
      <c r="AL1774">
        <f t="shared" si="241"/>
        <v>0</v>
      </c>
      <c r="AN1774">
        <f t="shared" si="242"/>
        <v>0</v>
      </c>
      <c r="AO1774">
        <f t="shared" si="243"/>
        <v>0</v>
      </c>
      <c r="AP1774">
        <f t="shared" si="244"/>
        <v>0</v>
      </c>
      <c r="AQ1774">
        <f t="shared" si="245"/>
        <v>0</v>
      </c>
      <c r="AR1774" s="185">
        <f t="shared" si="246"/>
        <v>-2</v>
      </c>
      <c r="AS1774" s="186">
        <f t="shared" si="247"/>
        <v>0</v>
      </c>
      <c r="AW1774">
        <f t="shared" si="248"/>
        <v>0</v>
      </c>
      <c r="AY1774" s="70">
        <f t="shared" si="249"/>
        <v>1</v>
      </c>
      <c r="AZ1774" s="70">
        <f t="shared" si="249"/>
        <v>2</v>
      </c>
      <c r="BA1774" s="70">
        <f t="shared" si="249"/>
        <v>3</v>
      </c>
      <c r="BB1774" s="70">
        <f t="shared" si="249"/>
        <v>4</v>
      </c>
      <c r="BC1774" s="70">
        <f t="shared" si="249"/>
        <v>8</v>
      </c>
      <c r="BD1774" s="70">
        <f t="shared" si="249"/>
        <v>9</v>
      </c>
      <c r="BF1774">
        <v>84</v>
      </c>
      <c r="BG1774">
        <f t="shared" si="236"/>
        <v>0</v>
      </c>
      <c r="BH1774">
        <f t="shared" si="251"/>
        <v>0</v>
      </c>
      <c r="BI1774">
        <f t="shared" si="250"/>
        <v>0</v>
      </c>
    </row>
    <row r="1775" spans="3:61" ht="15" customHeight="1">
      <c r="C1775" s="18" t="s">
        <v>136</v>
      </c>
      <c r="D1775" s="272" t="str">
        <f t="shared" si="235"/>
        <v/>
      </c>
      <c r="E1775" s="273"/>
      <c r="F1775" s="273"/>
      <c r="G1775" s="273"/>
      <c r="H1775" s="274"/>
      <c r="I1775" s="234"/>
      <c r="J1775" s="234"/>
      <c r="K1775" s="234"/>
      <c r="L1775" s="234"/>
      <c r="M1775" s="234"/>
      <c r="N1775" s="234"/>
      <c r="O1775" s="234"/>
      <c r="P1775" s="234"/>
      <c r="Q1775" s="234"/>
      <c r="R1775" s="234"/>
      <c r="S1775" s="234"/>
      <c r="T1775" s="234"/>
      <c r="U1775" s="234"/>
      <c r="V1775" s="234"/>
      <c r="W1775" s="234"/>
      <c r="X1775" s="234"/>
      <c r="Y1775" s="234"/>
      <c r="Z1775" s="234"/>
      <c r="AA1775" s="234"/>
      <c r="AB1775" s="234"/>
      <c r="AC1775" s="234"/>
      <c r="AD1775" s="234"/>
      <c r="AG1775">
        <f t="shared" si="237"/>
        <v>0</v>
      </c>
      <c r="AI1775">
        <f t="shared" si="238"/>
        <v>0</v>
      </c>
      <c r="AJ1775">
        <f t="shared" si="239"/>
        <v>0</v>
      </c>
      <c r="AK1775">
        <f t="shared" si="240"/>
        <v>0</v>
      </c>
      <c r="AL1775">
        <f t="shared" si="241"/>
        <v>0</v>
      </c>
      <c r="AN1775">
        <f t="shared" si="242"/>
        <v>0</v>
      </c>
      <c r="AO1775">
        <f t="shared" si="243"/>
        <v>0</v>
      </c>
      <c r="AP1775">
        <f t="shared" si="244"/>
        <v>0</v>
      </c>
      <c r="AQ1775">
        <f t="shared" si="245"/>
        <v>0</v>
      </c>
      <c r="AR1775" s="185">
        <f t="shared" si="246"/>
        <v>-2</v>
      </c>
      <c r="AS1775" s="186">
        <f t="shared" si="247"/>
        <v>0</v>
      </c>
      <c r="AW1775">
        <f t="shared" si="248"/>
        <v>0</v>
      </c>
      <c r="AY1775" s="70">
        <f t="shared" si="249"/>
        <v>1</v>
      </c>
      <c r="AZ1775" s="70">
        <f t="shared" si="249"/>
        <v>2</v>
      </c>
      <c r="BA1775" s="70">
        <f t="shared" si="249"/>
        <v>3</v>
      </c>
      <c r="BB1775" s="70">
        <f t="shared" si="249"/>
        <v>4</v>
      </c>
      <c r="BC1775" s="70">
        <f t="shared" si="249"/>
        <v>8</v>
      </c>
      <c r="BD1775" s="70">
        <f t="shared" si="249"/>
        <v>9</v>
      </c>
      <c r="BF1775">
        <v>85</v>
      </c>
      <c r="BG1775">
        <f t="shared" si="236"/>
        <v>0</v>
      </c>
      <c r="BH1775">
        <f t="shared" si="251"/>
        <v>0</v>
      </c>
      <c r="BI1775">
        <f t="shared" si="250"/>
        <v>0</v>
      </c>
    </row>
    <row r="1776" spans="3:61" ht="15" customHeight="1">
      <c r="C1776" s="18" t="s">
        <v>137</v>
      </c>
      <c r="D1776" s="272" t="str">
        <f t="shared" si="235"/>
        <v/>
      </c>
      <c r="E1776" s="273"/>
      <c r="F1776" s="273"/>
      <c r="G1776" s="273"/>
      <c r="H1776" s="274"/>
      <c r="I1776" s="234"/>
      <c r="J1776" s="234"/>
      <c r="K1776" s="234"/>
      <c r="L1776" s="234"/>
      <c r="M1776" s="234"/>
      <c r="N1776" s="234"/>
      <c r="O1776" s="234"/>
      <c r="P1776" s="234"/>
      <c r="Q1776" s="234"/>
      <c r="R1776" s="234"/>
      <c r="S1776" s="234"/>
      <c r="T1776" s="234"/>
      <c r="U1776" s="234"/>
      <c r="V1776" s="234"/>
      <c r="W1776" s="234"/>
      <c r="X1776" s="234"/>
      <c r="Y1776" s="234"/>
      <c r="Z1776" s="234"/>
      <c r="AA1776" s="234"/>
      <c r="AB1776" s="234"/>
      <c r="AC1776" s="234"/>
      <c r="AD1776" s="234"/>
      <c r="AG1776">
        <f t="shared" si="237"/>
        <v>0</v>
      </c>
      <c r="AI1776">
        <f t="shared" si="238"/>
        <v>0</v>
      </c>
      <c r="AJ1776">
        <f t="shared" si="239"/>
        <v>0</v>
      </c>
      <c r="AK1776">
        <f t="shared" si="240"/>
        <v>0</v>
      </c>
      <c r="AL1776">
        <f t="shared" si="241"/>
        <v>0</v>
      </c>
      <c r="AN1776">
        <f t="shared" si="242"/>
        <v>0</v>
      </c>
      <c r="AO1776">
        <f t="shared" si="243"/>
        <v>0</v>
      </c>
      <c r="AP1776">
        <f t="shared" si="244"/>
        <v>0</v>
      </c>
      <c r="AQ1776">
        <f t="shared" si="245"/>
        <v>0</v>
      </c>
      <c r="AR1776" s="185">
        <f t="shared" si="246"/>
        <v>-2</v>
      </c>
      <c r="AS1776" s="186">
        <f t="shared" si="247"/>
        <v>0</v>
      </c>
      <c r="AW1776">
        <f t="shared" si="248"/>
        <v>0</v>
      </c>
      <c r="AY1776" s="70">
        <f t="shared" si="249"/>
        <v>1</v>
      </c>
      <c r="AZ1776" s="70">
        <f t="shared" si="249"/>
        <v>2</v>
      </c>
      <c r="BA1776" s="70">
        <f t="shared" si="249"/>
        <v>3</v>
      </c>
      <c r="BB1776" s="70">
        <f t="shared" si="249"/>
        <v>4</v>
      </c>
      <c r="BC1776" s="70">
        <f t="shared" si="249"/>
        <v>8</v>
      </c>
      <c r="BD1776" s="70">
        <f t="shared" si="249"/>
        <v>9</v>
      </c>
      <c r="BF1776">
        <v>86</v>
      </c>
      <c r="BG1776">
        <f t="shared" si="236"/>
        <v>0</v>
      </c>
      <c r="BH1776">
        <f t="shared" si="251"/>
        <v>0</v>
      </c>
      <c r="BI1776">
        <f t="shared" si="250"/>
        <v>0</v>
      </c>
    </row>
    <row r="1777" spans="3:61" ht="15" customHeight="1">
      <c r="C1777" s="18" t="s">
        <v>138</v>
      </c>
      <c r="D1777" s="272" t="str">
        <f t="shared" si="235"/>
        <v/>
      </c>
      <c r="E1777" s="273"/>
      <c r="F1777" s="273"/>
      <c r="G1777" s="273"/>
      <c r="H1777" s="274"/>
      <c r="I1777" s="234"/>
      <c r="J1777" s="234"/>
      <c r="K1777" s="234"/>
      <c r="L1777" s="234"/>
      <c r="M1777" s="234"/>
      <c r="N1777" s="234"/>
      <c r="O1777" s="234"/>
      <c r="P1777" s="234"/>
      <c r="Q1777" s="234"/>
      <c r="R1777" s="234"/>
      <c r="S1777" s="234"/>
      <c r="T1777" s="234"/>
      <c r="U1777" s="234"/>
      <c r="V1777" s="234"/>
      <c r="W1777" s="234"/>
      <c r="X1777" s="234"/>
      <c r="Y1777" s="234"/>
      <c r="Z1777" s="234"/>
      <c r="AA1777" s="234"/>
      <c r="AB1777" s="234"/>
      <c r="AC1777" s="234"/>
      <c r="AD1777" s="234"/>
      <c r="AG1777">
        <f t="shared" si="237"/>
        <v>0</v>
      </c>
      <c r="AI1777">
        <f t="shared" si="238"/>
        <v>0</v>
      </c>
      <c r="AJ1777">
        <f t="shared" si="239"/>
        <v>0</v>
      </c>
      <c r="AK1777">
        <f t="shared" si="240"/>
        <v>0</v>
      </c>
      <c r="AL1777">
        <f t="shared" si="241"/>
        <v>0</v>
      </c>
      <c r="AN1777">
        <f t="shared" si="242"/>
        <v>0</v>
      </c>
      <c r="AO1777">
        <f t="shared" si="243"/>
        <v>0</v>
      </c>
      <c r="AP1777">
        <f t="shared" si="244"/>
        <v>0</v>
      </c>
      <c r="AQ1777">
        <f t="shared" si="245"/>
        <v>0</v>
      </c>
      <c r="AR1777" s="185">
        <f t="shared" si="246"/>
        <v>-2</v>
      </c>
      <c r="AS1777" s="186">
        <f t="shared" si="247"/>
        <v>0</v>
      </c>
      <c r="AW1777">
        <f t="shared" si="248"/>
        <v>0</v>
      </c>
      <c r="AY1777" s="70">
        <f t="shared" si="249"/>
        <v>1</v>
      </c>
      <c r="AZ1777" s="70">
        <f t="shared" si="249"/>
        <v>2</v>
      </c>
      <c r="BA1777" s="70">
        <f t="shared" si="249"/>
        <v>3</v>
      </c>
      <c r="BB1777" s="70">
        <f t="shared" si="249"/>
        <v>4</v>
      </c>
      <c r="BC1777" s="70">
        <f t="shared" si="249"/>
        <v>8</v>
      </c>
      <c r="BD1777" s="70">
        <f t="shared" si="249"/>
        <v>9</v>
      </c>
      <c r="BF1777">
        <v>87</v>
      </c>
      <c r="BG1777">
        <f t="shared" si="236"/>
        <v>0</v>
      </c>
      <c r="BH1777">
        <f t="shared" si="251"/>
        <v>0</v>
      </c>
      <c r="BI1777">
        <f t="shared" si="250"/>
        <v>0</v>
      </c>
    </row>
    <row r="1778" spans="3:61" ht="15" customHeight="1">
      <c r="C1778" s="18" t="s">
        <v>139</v>
      </c>
      <c r="D1778" s="272" t="str">
        <f t="shared" si="235"/>
        <v/>
      </c>
      <c r="E1778" s="273"/>
      <c r="F1778" s="273"/>
      <c r="G1778" s="273"/>
      <c r="H1778" s="274"/>
      <c r="I1778" s="234"/>
      <c r="J1778" s="234"/>
      <c r="K1778" s="234"/>
      <c r="L1778" s="234"/>
      <c r="M1778" s="234"/>
      <c r="N1778" s="234"/>
      <c r="O1778" s="234"/>
      <c r="P1778" s="234"/>
      <c r="Q1778" s="234"/>
      <c r="R1778" s="234"/>
      <c r="S1778" s="234"/>
      <c r="T1778" s="234"/>
      <c r="U1778" s="234"/>
      <c r="V1778" s="234"/>
      <c r="W1778" s="234"/>
      <c r="X1778" s="234"/>
      <c r="Y1778" s="234"/>
      <c r="Z1778" s="234"/>
      <c r="AA1778" s="234"/>
      <c r="AB1778" s="234"/>
      <c r="AC1778" s="234"/>
      <c r="AD1778" s="234"/>
      <c r="AG1778">
        <f t="shared" si="237"/>
        <v>0</v>
      </c>
      <c r="AI1778">
        <f t="shared" si="238"/>
        <v>0</v>
      </c>
      <c r="AJ1778">
        <f t="shared" si="239"/>
        <v>0</v>
      </c>
      <c r="AK1778">
        <f t="shared" si="240"/>
        <v>0</v>
      </c>
      <c r="AL1778">
        <f t="shared" si="241"/>
        <v>0</v>
      </c>
      <c r="AN1778">
        <f t="shared" si="242"/>
        <v>0</v>
      </c>
      <c r="AO1778">
        <f t="shared" si="243"/>
        <v>0</v>
      </c>
      <c r="AP1778">
        <f t="shared" si="244"/>
        <v>0</v>
      </c>
      <c r="AQ1778">
        <f t="shared" si="245"/>
        <v>0</v>
      </c>
      <c r="AR1778" s="185">
        <f t="shared" si="246"/>
        <v>-2</v>
      </c>
      <c r="AS1778" s="186">
        <f t="shared" si="247"/>
        <v>0</v>
      </c>
      <c r="AW1778">
        <f t="shared" si="248"/>
        <v>0</v>
      </c>
      <c r="AY1778" s="70">
        <f t="shared" si="249"/>
        <v>1</v>
      </c>
      <c r="AZ1778" s="70">
        <f t="shared" si="249"/>
        <v>2</v>
      </c>
      <c r="BA1778" s="70">
        <f t="shared" si="249"/>
        <v>3</v>
      </c>
      <c r="BB1778" s="70">
        <f t="shared" si="249"/>
        <v>4</v>
      </c>
      <c r="BC1778" s="70">
        <f t="shared" si="249"/>
        <v>8</v>
      </c>
      <c r="BD1778" s="70">
        <f t="shared" si="249"/>
        <v>9</v>
      </c>
      <c r="BF1778">
        <v>88</v>
      </c>
      <c r="BG1778">
        <f t="shared" si="236"/>
        <v>0</v>
      </c>
      <c r="BH1778">
        <f t="shared" si="251"/>
        <v>0</v>
      </c>
      <c r="BI1778">
        <f t="shared" si="250"/>
        <v>0</v>
      </c>
    </row>
    <row r="1779" spans="3:61" ht="15" customHeight="1">
      <c r="C1779" s="18" t="s">
        <v>140</v>
      </c>
      <c r="D1779" s="272" t="str">
        <f t="shared" si="235"/>
        <v/>
      </c>
      <c r="E1779" s="273"/>
      <c r="F1779" s="273"/>
      <c r="G1779" s="273"/>
      <c r="H1779" s="274"/>
      <c r="I1779" s="234"/>
      <c r="J1779" s="234"/>
      <c r="K1779" s="234"/>
      <c r="L1779" s="234"/>
      <c r="M1779" s="234"/>
      <c r="N1779" s="234"/>
      <c r="O1779" s="234"/>
      <c r="P1779" s="234"/>
      <c r="Q1779" s="234"/>
      <c r="R1779" s="234"/>
      <c r="S1779" s="234"/>
      <c r="T1779" s="234"/>
      <c r="U1779" s="234"/>
      <c r="V1779" s="234"/>
      <c r="W1779" s="234"/>
      <c r="X1779" s="234"/>
      <c r="Y1779" s="234"/>
      <c r="Z1779" s="234"/>
      <c r="AA1779" s="234"/>
      <c r="AB1779" s="234"/>
      <c r="AC1779" s="234"/>
      <c r="AD1779" s="234"/>
      <c r="AG1779">
        <f t="shared" si="237"/>
        <v>0</v>
      </c>
      <c r="AI1779">
        <f t="shared" si="238"/>
        <v>0</v>
      </c>
      <c r="AJ1779">
        <f t="shared" si="239"/>
        <v>0</v>
      </c>
      <c r="AK1779">
        <f t="shared" si="240"/>
        <v>0</v>
      </c>
      <c r="AL1779">
        <f t="shared" si="241"/>
        <v>0</v>
      </c>
      <c r="AN1779">
        <f t="shared" si="242"/>
        <v>0</v>
      </c>
      <c r="AO1779">
        <f t="shared" si="243"/>
        <v>0</v>
      </c>
      <c r="AP1779">
        <f t="shared" si="244"/>
        <v>0</v>
      </c>
      <c r="AQ1779">
        <f t="shared" si="245"/>
        <v>0</v>
      </c>
      <c r="AR1779" s="185">
        <f t="shared" si="246"/>
        <v>-2</v>
      </c>
      <c r="AS1779" s="186">
        <f t="shared" si="247"/>
        <v>0</v>
      </c>
      <c r="AW1779">
        <f t="shared" si="248"/>
        <v>0</v>
      </c>
      <c r="AY1779" s="70">
        <f t="shared" si="249"/>
        <v>1</v>
      </c>
      <c r="AZ1779" s="70">
        <f t="shared" si="249"/>
        <v>2</v>
      </c>
      <c r="BA1779" s="70">
        <f t="shared" si="249"/>
        <v>3</v>
      </c>
      <c r="BB1779" s="70">
        <f t="shared" si="249"/>
        <v>4</v>
      </c>
      <c r="BC1779" s="70">
        <f t="shared" si="249"/>
        <v>8</v>
      </c>
      <c r="BD1779" s="70">
        <f t="shared" si="249"/>
        <v>9</v>
      </c>
      <c r="BF1779">
        <v>89</v>
      </c>
      <c r="BG1779">
        <f t="shared" si="236"/>
        <v>0</v>
      </c>
      <c r="BH1779">
        <f t="shared" si="251"/>
        <v>0</v>
      </c>
      <c r="BI1779">
        <f t="shared" si="250"/>
        <v>0</v>
      </c>
    </row>
    <row r="1780" spans="3:61" ht="15" customHeight="1">
      <c r="C1780" s="18" t="s">
        <v>141</v>
      </c>
      <c r="D1780" s="272" t="str">
        <f t="shared" si="235"/>
        <v/>
      </c>
      <c r="E1780" s="273"/>
      <c r="F1780" s="273"/>
      <c r="G1780" s="273"/>
      <c r="H1780" s="274"/>
      <c r="I1780" s="234"/>
      <c r="J1780" s="234"/>
      <c r="K1780" s="234"/>
      <c r="L1780" s="234"/>
      <c r="M1780" s="234"/>
      <c r="N1780" s="234"/>
      <c r="O1780" s="234"/>
      <c r="P1780" s="234"/>
      <c r="Q1780" s="234"/>
      <c r="R1780" s="234"/>
      <c r="S1780" s="234"/>
      <c r="T1780" s="234"/>
      <c r="U1780" s="234"/>
      <c r="V1780" s="234"/>
      <c r="W1780" s="234"/>
      <c r="X1780" s="234"/>
      <c r="Y1780" s="234"/>
      <c r="Z1780" s="234"/>
      <c r="AA1780" s="234"/>
      <c r="AB1780" s="234"/>
      <c r="AC1780" s="234"/>
      <c r="AD1780" s="234"/>
      <c r="AG1780">
        <f t="shared" si="237"/>
        <v>0</v>
      </c>
      <c r="AI1780">
        <f t="shared" si="238"/>
        <v>0</v>
      </c>
      <c r="AJ1780">
        <f t="shared" si="239"/>
        <v>0</v>
      </c>
      <c r="AK1780">
        <f t="shared" si="240"/>
        <v>0</v>
      </c>
      <c r="AL1780">
        <f t="shared" si="241"/>
        <v>0</v>
      </c>
      <c r="AN1780">
        <f t="shared" si="242"/>
        <v>0</v>
      </c>
      <c r="AO1780">
        <f t="shared" si="243"/>
        <v>0</v>
      </c>
      <c r="AP1780">
        <f t="shared" si="244"/>
        <v>0</v>
      </c>
      <c r="AQ1780">
        <f t="shared" si="245"/>
        <v>0</v>
      </c>
      <c r="AR1780" s="185">
        <f t="shared" si="246"/>
        <v>-2</v>
      </c>
      <c r="AS1780" s="186">
        <f t="shared" si="247"/>
        <v>0</v>
      </c>
      <c r="AW1780">
        <f t="shared" si="248"/>
        <v>0</v>
      </c>
      <c r="AY1780" s="70">
        <f t="shared" si="249"/>
        <v>1</v>
      </c>
      <c r="AZ1780" s="70">
        <f t="shared" si="249"/>
        <v>2</v>
      </c>
      <c r="BA1780" s="70">
        <f t="shared" si="249"/>
        <v>3</v>
      </c>
      <c r="BB1780" s="70">
        <f t="shared" si="249"/>
        <v>4</v>
      </c>
      <c r="BC1780" s="70">
        <f t="shared" si="249"/>
        <v>8</v>
      </c>
      <c r="BD1780" s="70">
        <f t="shared" si="249"/>
        <v>9</v>
      </c>
      <c r="BF1780">
        <v>90</v>
      </c>
      <c r="BG1780">
        <f t="shared" si="236"/>
        <v>0</v>
      </c>
      <c r="BH1780">
        <f t="shared" si="251"/>
        <v>0</v>
      </c>
      <c r="BI1780">
        <f t="shared" si="250"/>
        <v>0</v>
      </c>
    </row>
    <row r="1781" spans="3:61" ht="15" customHeight="1">
      <c r="C1781" s="18" t="s">
        <v>142</v>
      </c>
      <c r="D1781" s="272" t="str">
        <f t="shared" si="235"/>
        <v/>
      </c>
      <c r="E1781" s="273"/>
      <c r="F1781" s="273"/>
      <c r="G1781" s="273"/>
      <c r="H1781" s="274"/>
      <c r="I1781" s="234"/>
      <c r="J1781" s="234"/>
      <c r="K1781" s="234"/>
      <c r="L1781" s="234"/>
      <c r="M1781" s="234"/>
      <c r="N1781" s="234"/>
      <c r="O1781" s="234"/>
      <c r="P1781" s="234"/>
      <c r="Q1781" s="234"/>
      <c r="R1781" s="234"/>
      <c r="S1781" s="234"/>
      <c r="T1781" s="234"/>
      <c r="U1781" s="234"/>
      <c r="V1781" s="234"/>
      <c r="W1781" s="234"/>
      <c r="X1781" s="234"/>
      <c r="Y1781" s="234"/>
      <c r="Z1781" s="234"/>
      <c r="AA1781" s="234"/>
      <c r="AB1781" s="234"/>
      <c r="AC1781" s="234"/>
      <c r="AD1781" s="234"/>
      <c r="AG1781">
        <f t="shared" si="237"/>
        <v>0</v>
      </c>
      <c r="AI1781">
        <f t="shared" si="238"/>
        <v>0</v>
      </c>
      <c r="AJ1781">
        <f t="shared" si="239"/>
        <v>0</v>
      </c>
      <c r="AK1781">
        <f t="shared" si="240"/>
        <v>0</v>
      </c>
      <c r="AL1781">
        <f t="shared" si="241"/>
        <v>0</v>
      </c>
      <c r="AN1781">
        <f t="shared" si="242"/>
        <v>0</v>
      </c>
      <c r="AO1781">
        <f t="shared" si="243"/>
        <v>0</v>
      </c>
      <c r="AP1781">
        <f t="shared" si="244"/>
        <v>0</v>
      </c>
      <c r="AQ1781">
        <f t="shared" si="245"/>
        <v>0</v>
      </c>
      <c r="AR1781" s="185">
        <f t="shared" si="246"/>
        <v>-2</v>
      </c>
      <c r="AS1781" s="186">
        <f t="shared" si="247"/>
        <v>0</v>
      </c>
      <c r="AW1781">
        <f t="shared" si="248"/>
        <v>0</v>
      </c>
      <c r="AY1781" s="70">
        <f t="shared" si="249"/>
        <v>1</v>
      </c>
      <c r="AZ1781" s="70">
        <f t="shared" si="249"/>
        <v>2</v>
      </c>
      <c r="BA1781" s="70">
        <f t="shared" si="249"/>
        <v>3</v>
      </c>
      <c r="BB1781" s="70">
        <f t="shared" si="249"/>
        <v>4</v>
      </c>
      <c r="BC1781" s="70">
        <f t="shared" si="249"/>
        <v>8</v>
      </c>
      <c r="BD1781" s="70">
        <f t="shared" si="249"/>
        <v>9</v>
      </c>
      <c r="BF1781">
        <v>91</v>
      </c>
      <c r="BG1781">
        <f t="shared" si="236"/>
        <v>0</v>
      </c>
      <c r="BH1781">
        <f t="shared" si="251"/>
        <v>0</v>
      </c>
      <c r="BI1781">
        <f t="shared" si="250"/>
        <v>0</v>
      </c>
    </row>
    <row r="1782" spans="3:61" ht="15" customHeight="1">
      <c r="C1782" s="18" t="s">
        <v>143</v>
      </c>
      <c r="D1782" s="272" t="str">
        <f t="shared" si="235"/>
        <v/>
      </c>
      <c r="E1782" s="273"/>
      <c r="F1782" s="273"/>
      <c r="G1782" s="273"/>
      <c r="H1782" s="274"/>
      <c r="I1782" s="234"/>
      <c r="J1782" s="234"/>
      <c r="K1782" s="234"/>
      <c r="L1782" s="234"/>
      <c r="M1782" s="234"/>
      <c r="N1782" s="234"/>
      <c r="O1782" s="234"/>
      <c r="P1782" s="234"/>
      <c r="Q1782" s="234"/>
      <c r="R1782" s="234"/>
      <c r="S1782" s="234"/>
      <c r="T1782" s="234"/>
      <c r="U1782" s="234"/>
      <c r="V1782" s="234"/>
      <c r="W1782" s="234"/>
      <c r="X1782" s="234"/>
      <c r="Y1782" s="234"/>
      <c r="Z1782" s="234"/>
      <c r="AA1782" s="234"/>
      <c r="AB1782" s="234"/>
      <c r="AC1782" s="234"/>
      <c r="AD1782" s="234"/>
      <c r="AG1782">
        <f t="shared" si="237"/>
        <v>0</v>
      </c>
      <c r="AI1782">
        <f t="shared" si="238"/>
        <v>0</v>
      </c>
      <c r="AJ1782">
        <f t="shared" si="239"/>
        <v>0</v>
      </c>
      <c r="AK1782">
        <f t="shared" si="240"/>
        <v>0</v>
      </c>
      <c r="AL1782">
        <f t="shared" si="241"/>
        <v>0</v>
      </c>
      <c r="AN1782">
        <f t="shared" si="242"/>
        <v>0</v>
      </c>
      <c r="AO1782">
        <f t="shared" si="243"/>
        <v>0</v>
      </c>
      <c r="AP1782">
        <f t="shared" si="244"/>
        <v>0</v>
      </c>
      <c r="AQ1782">
        <f t="shared" si="245"/>
        <v>0</v>
      </c>
      <c r="AR1782" s="185">
        <f t="shared" si="246"/>
        <v>-2</v>
      </c>
      <c r="AS1782" s="186">
        <f t="shared" si="247"/>
        <v>0</v>
      </c>
      <c r="AW1782">
        <f t="shared" si="248"/>
        <v>0</v>
      </c>
      <c r="AY1782" s="70">
        <f t="shared" si="249"/>
        <v>1</v>
      </c>
      <c r="AZ1782" s="70">
        <f t="shared" si="249"/>
        <v>2</v>
      </c>
      <c r="BA1782" s="70">
        <f t="shared" si="249"/>
        <v>3</v>
      </c>
      <c r="BB1782" s="70">
        <f t="shared" si="249"/>
        <v>4</v>
      </c>
      <c r="BC1782" s="70">
        <f t="shared" si="249"/>
        <v>8</v>
      </c>
      <c r="BD1782" s="70">
        <f t="shared" si="249"/>
        <v>9</v>
      </c>
      <c r="BF1782">
        <v>92</v>
      </c>
      <c r="BG1782">
        <f t="shared" si="236"/>
        <v>0</v>
      </c>
      <c r="BH1782">
        <f t="shared" si="251"/>
        <v>0</v>
      </c>
      <c r="BI1782">
        <f t="shared" si="250"/>
        <v>0</v>
      </c>
    </row>
    <row r="1783" spans="3:61" ht="15" customHeight="1">
      <c r="C1783" s="18" t="s">
        <v>144</v>
      </c>
      <c r="D1783" s="272" t="str">
        <f t="shared" si="235"/>
        <v/>
      </c>
      <c r="E1783" s="273"/>
      <c r="F1783" s="273"/>
      <c r="G1783" s="273"/>
      <c r="H1783" s="274"/>
      <c r="I1783" s="234"/>
      <c r="J1783" s="234"/>
      <c r="K1783" s="234"/>
      <c r="L1783" s="234"/>
      <c r="M1783" s="234"/>
      <c r="N1783" s="234"/>
      <c r="O1783" s="234"/>
      <c r="P1783" s="234"/>
      <c r="Q1783" s="234"/>
      <c r="R1783" s="234"/>
      <c r="S1783" s="234"/>
      <c r="T1783" s="234"/>
      <c r="U1783" s="234"/>
      <c r="V1783" s="234"/>
      <c r="W1783" s="234"/>
      <c r="X1783" s="234"/>
      <c r="Y1783" s="234"/>
      <c r="Z1783" s="234"/>
      <c r="AA1783" s="234"/>
      <c r="AB1783" s="234"/>
      <c r="AC1783" s="234"/>
      <c r="AD1783" s="234"/>
      <c r="AG1783">
        <f t="shared" si="237"/>
        <v>0</v>
      </c>
      <c r="AI1783">
        <f t="shared" si="238"/>
        <v>0</v>
      </c>
      <c r="AJ1783">
        <f t="shared" si="239"/>
        <v>0</v>
      </c>
      <c r="AK1783">
        <f t="shared" si="240"/>
        <v>0</v>
      </c>
      <c r="AL1783">
        <f t="shared" si="241"/>
        <v>0</v>
      </c>
      <c r="AN1783">
        <f t="shared" si="242"/>
        <v>0</v>
      </c>
      <c r="AO1783">
        <f t="shared" si="243"/>
        <v>0</v>
      </c>
      <c r="AP1783">
        <f t="shared" si="244"/>
        <v>0</v>
      </c>
      <c r="AQ1783">
        <f t="shared" si="245"/>
        <v>0</v>
      </c>
      <c r="AR1783" s="185">
        <f t="shared" si="246"/>
        <v>-2</v>
      </c>
      <c r="AS1783" s="186">
        <f t="shared" si="247"/>
        <v>0</v>
      </c>
      <c r="AW1783">
        <f t="shared" si="248"/>
        <v>0</v>
      </c>
      <c r="AY1783" s="70">
        <f t="shared" si="249"/>
        <v>1</v>
      </c>
      <c r="AZ1783" s="70">
        <f t="shared" si="249"/>
        <v>2</v>
      </c>
      <c r="BA1783" s="70">
        <f t="shared" si="249"/>
        <v>3</v>
      </c>
      <c r="BB1783" s="70">
        <f t="shared" si="249"/>
        <v>4</v>
      </c>
      <c r="BC1783" s="70">
        <f t="shared" si="249"/>
        <v>8</v>
      </c>
      <c r="BD1783" s="70">
        <f t="shared" si="249"/>
        <v>9</v>
      </c>
      <c r="BF1783">
        <v>93</v>
      </c>
      <c r="BG1783">
        <f t="shared" si="236"/>
        <v>0</v>
      </c>
      <c r="BH1783">
        <f t="shared" si="251"/>
        <v>0</v>
      </c>
      <c r="BI1783">
        <f t="shared" si="250"/>
        <v>0</v>
      </c>
    </row>
    <row r="1784" spans="3:61" ht="15" customHeight="1">
      <c r="C1784" s="18" t="s">
        <v>145</v>
      </c>
      <c r="D1784" s="272" t="str">
        <f t="shared" si="235"/>
        <v/>
      </c>
      <c r="E1784" s="273"/>
      <c r="F1784" s="273"/>
      <c r="G1784" s="273"/>
      <c r="H1784" s="274"/>
      <c r="I1784" s="234"/>
      <c r="J1784" s="234"/>
      <c r="K1784" s="234"/>
      <c r="L1784" s="234"/>
      <c r="M1784" s="234"/>
      <c r="N1784" s="234"/>
      <c r="O1784" s="234"/>
      <c r="P1784" s="234"/>
      <c r="Q1784" s="234"/>
      <c r="R1784" s="234"/>
      <c r="S1784" s="234"/>
      <c r="T1784" s="234"/>
      <c r="U1784" s="234"/>
      <c r="V1784" s="234"/>
      <c r="W1784" s="234"/>
      <c r="X1784" s="234"/>
      <c r="Y1784" s="234"/>
      <c r="Z1784" s="234"/>
      <c r="AA1784" s="234"/>
      <c r="AB1784" s="234"/>
      <c r="AC1784" s="234"/>
      <c r="AD1784" s="234"/>
      <c r="AG1784">
        <f t="shared" si="237"/>
        <v>0</v>
      </c>
      <c r="AI1784">
        <f t="shared" si="238"/>
        <v>0</v>
      </c>
      <c r="AJ1784">
        <f t="shared" si="239"/>
        <v>0</v>
      </c>
      <c r="AK1784">
        <f t="shared" si="240"/>
        <v>0</v>
      </c>
      <c r="AL1784">
        <f t="shared" si="241"/>
        <v>0</v>
      </c>
      <c r="AN1784">
        <f t="shared" si="242"/>
        <v>0</v>
      </c>
      <c r="AO1784">
        <f t="shared" si="243"/>
        <v>0</v>
      </c>
      <c r="AP1784">
        <f t="shared" si="244"/>
        <v>0</v>
      </c>
      <c r="AQ1784">
        <f t="shared" si="245"/>
        <v>0</v>
      </c>
      <c r="AR1784" s="185">
        <f t="shared" si="246"/>
        <v>-2</v>
      </c>
      <c r="AS1784" s="186">
        <f t="shared" si="247"/>
        <v>0</v>
      </c>
      <c r="AW1784">
        <f t="shared" si="248"/>
        <v>0</v>
      </c>
      <c r="AY1784" s="70">
        <f t="shared" si="249"/>
        <v>1</v>
      </c>
      <c r="AZ1784" s="70">
        <f t="shared" si="249"/>
        <v>2</v>
      </c>
      <c r="BA1784" s="70">
        <f t="shared" si="249"/>
        <v>3</v>
      </c>
      <c r="BB1784" s="70">
        <f t="shared" si="249"/>
        <v>4</v>
      </c>
      <c r="BC1784" s="70">
        <f t="shared" si="249"/>
        <v>8</v>
      </c>
      <c r="BD1784" s="70">
        <f t="shared" si="249"/>
        <v>9</v>
      </c>
      <c r="BF1784">
        <v>94</v>
      </c>
      <c r="BG1784">
        <f t="shared" si="236"/>
        <v>0</v>
      </c>
      <c r="BH1784">
        <f t="shared" si="251"/>
        <v>0</v>
      </c>
      <c r="BI1784">
        <f t="shared" si="250"/>
        <v>0</v>
      </c>
    </row>
    <row r="1785" spans="3:61" ht="15" customHeight="1">
      <c r="C1785" s="18" t="s">
        <v>146</v>
      </c>
      <c r="D1785" s="272" t="str">
        <f t="shared" si="235"/>
        <v/>
      </c>
      <c r="E1785" s="273"/>
      <c r="F1785" s="273"/>
      <c r="G1785" s="273"/>
      <c r="H1785" s="274"/>
      <c r="I1785" s="234"/>
      <c r="J1785" s="234"/>
      <c r="K1785" s="234"/>
      <c r="L1785" s="234"/>
      <c r="M1785" s="234"/>
      <c r="N1785" s="234"/>
      <c r="O1785" s="234"/>
      <c r="P1785" s="234"/>
      <c r="Q1785" s="234"/>
      <c r="R1785" s="234"/>
      <c r="S1785" s="234"/>
      <c r="T1785" s="234"/>
      <c r="U1785" s="234"/>
      <c r="V1785" s="234"/>
      <c r="W1785" s="234"/>
      <c r="X1785" s="234"/>
      <c r="Y1785" s="234"/>
      <c r="Z1785" s="234"/>
      <c r="AA1785" s="234"/>
      <c r="AB1785" s="234"/>
      <c r="AC1785" s="234"/>
      <c r="AD1785" s="234"/>
      <c r="AG1785">
        <f t="shared" si="237"/>
        <v>0</v>
      </c>
      <c r="AI1785">
        <f t="shared" si="238"/>
        <v>0</v>
      </c>
      <c r="AJ1785">
        <f t="shared" si="239"/>
        <v>0</v>
      </c>
      <c r="AK1785">
        <f t="shared" si="240"/>
        <v>0</v>
      </c>
      <c r="AL1785">
        <f t="shared" si="241"/>
        <v>0</v>
      </c>
      <c r="AN1785">
        <f t="shared" si="242"/>
        <v>0</v>
      </c>
      <c r="AO1785">
        <f t="shared" si="243"/>
        <v>0</v>
      </c>
      <c r="AP1785">
        <f t="shared" si="244"/>
        <v>0</v>
      </c>
      <c r="AQ1785">
        <f t="shared" si="245"/>
        <v>0</v>
      </c>
      <c r="AR1785" s="185">
        <f t="shared" si="246"/>
        <v>-2</v>
      </c>
      <c r="AS1785" s="186">
        <f t="shared" si="247"/>
        <v>0</v>
      </c>
      <c r="AW1785">
        <f t="shared" si="248"/>
        <v>0</v>
      </c>
      <c r="AY1785" s="70">
        <f t="shared" si="249"/>
        <v>1</v>
      </c>
      <c r="AZ1785" s="70">
        <f t="shared" si="249"/>
        <v>2</v>
      </c>
      <c r="BA1785" s="70">
        <f t="shared" si="249"/>
        <v>3</v>
      </c>
      <c r="BB1785" s="70">
        <f t="shared" si="249"/>
        <v>4</v>
      </c>
      <c r="BC1785" s="70">
        <f t="shared" si="249"/>
        <v>8</v>
      </c>
      <c r="BD1785" s="70">
        <f t="shared" si="249"/>
        <v>9</v>
      </c>
      <c r="BF1785">
        <v>95</v>
      </c>
      <c r="BG1785">
        <f t="shared" si="236"/>
        <v>0</v>
      </c>
      <c r="BH1785">
        <f t="shared" si="251"/>
        <v>0</v>
      </c>
      <c r="BI1785">
        <f t="shared" si="250"/>
        <v>0</v>
      </c>
    </row>
    <row r="1786" spans="3:61" ht="15" customHeight="1">
      <c r="C1786" s="18" t="s">
        <v>147</v>
      </c>
      <c r="D1786" s="272" t="str">
        <f t="shared" ref="D1786:D1809" si="252">IF($D128="","",$D128)</f>
        <v/>
      </c>
      <c r="E1786" s="273"/>
      <c r="F1786" s="273"/>
      <c r="G1786" s="273"/>
      <c r="H1786" s="274"/>
      <c r="I1786" s="234"/>
      <c r="J1786" s="234"/>
      <c r="K1786" s="234"/>
      <c r="L1786" s="234"/>
      <c r="M1786" s="234"/>
      <c r="N1786" s="234"/>
      <c r="O1786" s="234"/>
      <c r="P1786" s="234"/>
      <c r="Q1786" s="234"/>
      <c r="R1786" s="234"/>
      <c r="S1786" s="234"/>
      <c r="T1786" s="234"/>
      <c r="U1786" s="234"/>
      <c r="V1786" s="234"/>
      <c r="W1786" s="234"/>
      <c r="X1786" s="234"/>
      <c r="Y1786" s="234"/>
      <c r="Z1786" s="234"/>
      <c r="AA1786" s="234"/>
      <c r="AB1786" s="234"/>
      <c r="AC1786" s="234"/>
      <c r="AD1786" s="234"/>
      <c r="AG1786">
        <f t="shared" si="237"/>
        <v>0</v>
      </c>
      <c r="AI1786">
        <f t="shared" si="238"/>
        <v>0</v>
      </c>
      <c r="AJ1786">
        <f t="shared" si="239"/>
        <v>0</v>
      </c>
      <c r="AK1786">
        <f t="shared" si="240"/>
        <v>0</v>
      </c>
      <c r="AL1786">
        <f t="shared" si="241"/>
        <v>0</v>
      </c>
      <c r="AN1786">
        <f t="shared" si="242"/>
        <v>0</v>
      </c>
      <c r="AO1786">
        <f t="shared" si="243"/>
        <v>0</v>
      </c>
      <c r="AP1786">
        <f t="shared" si="244"/>
        <v>0</v>
      </c>
      <c r="AQ1786">
        <f t="shared" si="245"/>
        <v>0</v>
      </c>
      <c r="AR1786" s="185">
        <f t="shared" si="246"/>
        <v>-2</v>
      </c>
      <c r="AS1786" s="186">
        <f t="shared" si="247"/>
        <v>0</v>
      </c>
      <c r="AW1786">
        <f t="shared" si="248"/>
        <v>0</v>
      </c>
      <c r="AY1786" s="70">
        <f t="shared" si="249"/>
        <v>1</v>
      </c>
      <c r="AZ1786" s="70">
        <f t="shared" si="249"/>
        <v>2</v>
      </c>
      <c r="BA1786" s="70">
        <f t="shared" si="249"/>
        <v>3</v>
      </c>
      <c r="BB1786" s="70">
        <f t="shared" si="249"/>
        <v>4</v>
      </c>
      <c r="BC1786" s="70">
        <f t="shared" si="249"/>
        <v>8</v>
      </c>
      <c r="BD1786" s="70">
        <f t="shared" si="249"/>
        <v>9</v>
      </c>
      <c r="BF1786">
        <v>96</v>
      </c>
      <c r="BG1786">
        <f t="shared" ref="BG1786:BG1809" si="253">IF(AND(K1786&lt;&gt;"",I1786&lt;&gt;"",K1786=BF1787),1,0)</f>
        <v>0</v>
      </c>
      <c r="BH1786">
        <f t="shared" si="251"/>
        <v>0</v>
      </c>
      <c r="BI1786">
        <f t="shared" si="250"/>
        <v>0</v>
      </c>
    </row>
    <row r="1787" spans="3:61" ht="15" customHeight="1">
      <c r="C1787" s="18" t="s">
        <v>148</v>
      </c>
      <c r="D1787" s="272" t="str">
        <f t="shared" si="252"/>
        <v/>
      </c>
      <c r="E1787" s="273"/>
      <c r="F1787" s="273"/>
      <c r="G1787" s="273"/>
      <c r="H1787" s="274"/>
      <c r="I1787" s="234"/>
      <c r="J1787" s="234"/>
      <c r="K1787" s="234"/>
      <c r="L1787" s="234"/>
      <c r="M1787" s="234"/>
      <c r="N1787" s="234"/>
      <c r="O1787" s="234"/>
      <c r="P1787" s="234"/>
      <c r="Q1787" s="234"/>
      <c r="R1787" s="234"/>
      <c r="S1787" s="234"/>
      <c r="T1787" s="234"/>
      <c r="U1787" s="234"/>
      <c r="V1787" s="234"/>
      <c r="W1787" s="234"/>
      <c r="X1787" s="234"/>
      <c r="Y1787" s="234"/>
      <c r="Z1787" s="234"/>
      <c r="AA1787" s="234"/>
      <c r="AB1787" s="234"/>
      <c r="AC1787" s="234"/>
      <c r="AD1787" s="234"/>
      <c r="AG1787">
        <f t="shared" si="237"/>
        <v>0</v>
      </c>
      <c r="AI1787">
        <f t="shared" si="238"/>
        <v>0</v>
      </c>
      <c r="AJ1787">
        <f t="shared" si="239"/>
        <v>0</v>
      </c>
      <c r="AK1787">
        <f t="shared" si="240"/>
        <v>0</v>
      </c>
      <c r="AL1787">
        <f t="shared" si="241"/>
        <v>0</v>
      </c>
      <c r="AN1787">
        <f t="shared" si="242"/>
        <v>0</v>
      </c>
      <c r="AO1787">
        <f t="shared" si="243"/>
        <v>0</v>
      </c>
      <c r="AP1787">
        <f t="shared" si="244"/>
        <v>0</v>
      </c>
      <c r="AQ1787">
        <f t="shared" si="245"/>
        <v>0</v>
      </c>
      <c r="AR1787" s="185">
        <f t="shared" si="246"/>
        <v>-2</v>
      </c>
      <c r="AS1787" s="186">
        <f t="shared" si="247"/>
        <v>0</v>
      </c>
      <c r="AW1787">
        <f t="shared" si="248"/>
        <v>0</v>
      </c>
      <c r="AY1787" s="70">
        <f t="shared" ref="AY1787:BD1809" si="254">IF(AND($AW1787=1,AY$1689&lt;&gt;8),"",
IF(AND($AW1787=9,AY$1689&lt;&gt;9),"",
IF(AND(OR($AW1787=2,$AW1787=3,$AW1787=4),AY$1689=4),"",
IF(OR($AW1787=5,$AW1787=6,$AW1787=7,$AW1787=8),AY$1689,
AY$1689))))</f>
        <v>1</v>
      </c>
      <c r="AZ1787" s="70">
        <f t="shared" si="254"/>
        <v>2</v>
      </c>
      <c r="BA1787" s="70">
        <f t="shared" si="254"/>
        <v>3</v>
      </c>
      <c r="BB1787" s="70">
        <f t="shared" si="254"/>
        <v>4</v>
      </c>
      <c r="BC1787" s="70">
        <f t="shared" si="254"/>
        <v>8</v>
      </c>
      <c r="BD1787" s="70">
        <f t="shared" si="254"/>
        <v>9</v>
      </c>
      <c r="BF1787">
        <v>97</v>
      </c>
      <c r="BG1787">
        <f t="shared" si="253"/>
        <v>0</v>
      </c>
      <c r="BH1787">
        <f t="shared" si="251"/>
        <v>0</v>
      </c>
      <c r="BI1787">
        <f t="shared" si="250"/>
        <v>0</v>
      </c>
    </row>
    <row r="1788" spans="3:61" ht="15" customHeight="1">
      <c r="C1788" s="18" t="s">
        <v>149</v>
      </c>
      <c r="D1788" s="272" t="str">
        <f t="shared" si="252"/>
        <v/>
      </c>
      <c r="E1788" s="273"/>
      <c r="F1788" s="273"/>
      <c r="G1788" s="273"/>
      <c r="H1788" s="274"/>
      <c r="I1788" s="234"/>
      <c r="J1788" s="234"/>
      <c r="K1788" s="234"/>
      <c r="L1788" s="234"/>
      <c r="M1788" s="234"/>
      <c r="N1788" s="234"/>
      <c r="O1788" s="234"/>
      <c r="P1788" s="234"/>
      <c r="Q1788" s="234"/>
      <c r="R1788" s="234"/>
      <c r="S1788" s="234"/>
      <c r="T1788" s="234"/>
      <c r="U1788" s="234"/>
      <c r="V1788" s="234"/>
      <c r="W1788" s="234"/>
      <c r="X1788" s="234"/>
      <c r="Y1788" s="234"/>
      <c r="Z1788" s="234"/>
      <c r="AA1788" s="234"/>
      <c r="AB1788" s="234"/>
      <c r="AC1788" s="234"/>
      <c r="AD1788" s="234"/>
      <c r="AG1788">
        <f t="shared" si="237"/>
        <v>0</v>
      </c>
      <c r="AI1788">
        <f t="shared" si="238"/>
        <v>0</v>
      </c>
      <c r="AJ1788">
        <f t="shared" si="239"/>
        <v>0</v>
      </c>
      <c r="AK1788">
        <f t="shared" si="240"/>
        <v>0</v>
      </c>
      <c r="AL1788">
        <f t="shared" si="241"/>
        <v>0</v>
      </c>
      <c r="AN1788">
        <f t="shared" si="242"/>
        <v>0</v>
      </c>
      <c r="AO1788">
        <f t="shared" si="243"/>
        <v>0</v>
      </c>
      <c r="AP1788">
        <f t="shared" si="244"/>
        <v>0</v>
      </c>
      <c r="AQ1788">
        <f t="shared" si="245"/>
        <v>0</v>
      </c>
      <c r="AR1788" s="185">
        <f t="shared" si="246"/>
        <v>-2</v>
      </c>
      <c r="AS1788" s="186">
        <f t="shared" si="247"/>
        <v>0</v>
      </c>
      <c r="AW1788">
        <f t="shared" si="248"/>
        <v>0</v>
      </c>
      <c r="AY1788" s="70">
        <f t="shared" si="254"/>
        <v>1</v>
      </c>
      <c r="AZ1788" s="70">
        <f t="shared" si="254"/>
        <v>2</v>
      </c>
      <c r="BA1788" s="70">
        <f t="shared" si="254"/>
        <v>3</v>
      </c>
      <c r="BB1788" s="70">
        <f t="shared" si="254"/>
        <v>4</v>
      </c>
      <c r="BC1788" s="70">
        <f t="shared" si="254"/>
        <v>8</v>
      </c>
      <c r="BD1788" s="70">
        <f t="shared" si="254"/>
        <v>9</v>
      </c>
      <c r="BF1788">
        <v>98</v>
      </c>
      <c r="BG1788">
        <f t="shared" si="253"/>
        <v>0</v>
      </c>
      <c r="BH1788">
        <f t="shared" si="251"/>
        <v>0</v>
      </c>
      <c r="BI1788">
        <f t="shared" si="250"/>
        <v>0</v>
      </c>
    </row>
    <row r="1789" spans="3:61" ht="15" customHeight="1">
      <c r="C1789" s="17" t="s">
        <v>150</v>
      </c>
      <c r="D1789" s="272" t="str">
        <f t="shared" si="252"/>
        <v/>
      </c>
      <c r="E1789" s="273"/>
      <c r="F1789" s="273"/>
      <c r="G1789" s="273"/>
      <c r="H1789" s="274"/>
      <c r="I1789" s="234"/>
      <c r="J1789" s="234"/>
      <c r="K1789" s="234"/>
      <c r="L1789" s="234"/>
      <c r="M1789" s="234"/>
      <c r="N1789" s="234"/>
      <c r="O1789" s="234"/>
      <c r="P1789" s="234"/>
      <c r="Q1789" s="234"/>
      <c r="R1789" s="234"/>
      <c r="S1789" s="234"/>
      <c r="T1789" s="234"/>
      <c r="U1789" s="234"/>
      <c r="V1789" s="234"/>
      <c r="W1789" s="234"/>
      <c r="X1789" s="234"/>
      <c r="Y1789" s="234"/>
      <c r="Z1789" s="234"/>
      <c r="AA1789" s="234"/>
      <c r="AB1789" s="234"/>
      <c r="AC1789" s="234"/>
      <c r="AD1789" s="234"/>
      <c r="AG1789">
        <f t="shared" si="237"/>
        <v>0</v>
      </c>
      <c r="AI1789">
        <f t="shared" si="238"/>
        <v>0</v>
      </c>
      <c r="AJ1789">
        <f t="shared" si="239"/>
        <v>0</v>
      </c>
      <c r="AK1789">
        <f t="shared" si="240"/>
        <v>0</v>
      </c>
      <c r="AL1789">
        <f t="shared" si="241"/>
        <v>0</v>
      </c>
      <c r="AN1789">
        <f t="shared" si="242"/>
        <v>0</v>
      </c>
      <c r="AO1789">
        <f t="shared" si="243"/>
        <v>0</v>
      </c>
      <c r="AP1789">
        <f t="shared" si="244"/>
        <v>0</v>
      </c>
      <c r="AQ1789">
        <f t="shared" si="245"/>
        <v>0</v>
      </c>
      <c r="AR1789" s="185">
        <f t="shared" si="246"/>
        <v>-2</v>
      </c>
      <c r="AS1789" s="186">
        <f t="shared" si="247"/>
        <v>0</v>
      </c>
      <c r="AW1789">
        <f t="shared" si="248"/>
        <v>0</v>
      </c>
      <c r="AY1789" s="70">
        <f t="shared" si="254"/>
        <v>1</v>
      </c>
      <c r="AZ1789" s="70">
        <f t="shared" si="254"/>
        <v>2</v>
      </c>
      <c r="BA1789" s="70">
        <f t="shared" si="254"/>
        <v>3</v>
      </c>
      <c r="BB1789" s="70">
        <f t="shared" si="254"/>
        <v>4</v>
      </c>
      <c r="BC1789" s="70">
        <f t="shared" si="254"/>
        <v>8</v>
      </c>
      <c r="BD1789" s="70">
        <f t="shared" si="254"/>
        <v>9</v>
      </c>
      <c r="BF1789">
        <v>99</v>
      </c>
      <c r="BG1789">
        <f t="shared" si="253"/>
        <v>0</v>
      </c>
      <c r="BH1789">
        <f t="shared" si="251"/>
        <v>0</v>
      </c>
      <c r="BI1789">
        <f t="shared" si="250"/>
        <v>0</v>
      </c>
    </row>
    <row r="1790" spans="3:61" ht="15" customHeight="1">
      <c r="C1790" s="17" t="s">
        <v>151</v>
      </c>
      <c r="D1790" s="272" t="str">
        <f t="shared" si="252"/>
        <v/>
      </c>
      <c r="E1790" s="273"/>
      <c r="F1790" s="273"/>
      <c r="G1790" s="273"/>
      <c r="H1790" s="274"/>
      <c r="I1790" s="234"/>
      <c r="J1790" s="234"/>
      <c r="K1790" s="234"/>
      <c r="L1790" s="234"/>
      <c r="M1790" s="234"/>
      <c r="N1790" s="234"/>
      <c r="O1790" s="234"/>
      <c r="P1790" s="234"/>
      <c r="Q1790" s="234"/>
      <c r="R1790" s="234"/>
      <c r="S1790" s="234"/>
      <c r="T1790" s="234"/>
      <c r="U1790" s="234"/>
      <c r="V1790" s="234"/>
      <c r="W1790" s="234"/>
      <c r="X1790" s="234"/>
      <c r="Y1790" s="234"/>
      <c r="Z1790" s="234"/>
      <c r="AA1790" s="234"/>
      <c r="AB1790" s="234"/>
      <c r="AC1790" s="234"/>
      <c r="AD1790" s="234"/>
      <c r="AG1790">
        <f t="shared" si="237"/>
        <v>0</v>
      </c>
      <c r="AI1790">
        <f t="shared" si="238"/>
        <v>0</v>
      </c>
      <c r="AJ1790">
        <f t="shared" si="239"/>
        <v>0</v>
      </c>
      <c r="AK1790">
        <f t="shared" si="240"/>
        <v>0</v>
      </c>
      <c r="AL1790">
        <f t="shared" si="241"/>
        <v>0</v>
      </c>
      <c r="AN1790">
        <f t="shared" si="242"/>
        <v>0</v>
      </c>
      <c r="AO1790">
        <f t="shared" si="243"/>
        <v>0</v>
      </c>
      <c r="AP1790">
        <f t="shared" si="244"/>
        <v>0</v>
      </c>
      <c r="AQ1790">
        <f t="shared" si="245"/>
        <v>0</v>
      </c>
      <c r="AR1790" s="185">
        <f t="shared" si="246"/>
        <v>-2</v>
      </c>
      <c r="AS1790" s="186">
        <f t="shared" si="247"/>
        <v>0</v>
      </c>
      <c r="AW1790">
        <f t="shared" si="248"/>
        <v>0</v>
      </c>
      <c r="AY1790" s="70">
        <f t="shared" si="254"/>
        <v>1</v>
      </c>
      <c r="AZ1790" s="70">
        <f t="shared" si="254"/>
        <v>2</v>
      </c>
      <c r="BA1790" s="70">
        <f t="shared" si="254"/>
        <v>3</v>
      </c>
      <c r="BB1790" s="70">
        <f t="shared" si="254"/>
        <v>4</v>
      </c>
      <c r="BC1790" s="70">
        <f t="shared" si="254"/>
        <v>8</v>
      </c>
      <c r="BD1790" s="70">
        <f t="shared" si="254"/>
        <v>9</v>
      </c>
      <c r="BF1790">
        <v>100</v>
      </c>
      <c r="BG1790">
        <f t="shared" si="253"/>
        <v>0</v>
      </c>
      <c r="BH1790">
        <f t="shared" si="251"/>
        <v>0</v>
      </c>
      <c r="BI1790">
        <f t="shared" si="250"/>
        <v>0</v>
      </c>
    </row>
    <row r="1791" spans="3:61" ht="15" customHeight="1">
      <c r="C1791" s="17" t="s">
        <v>152</v>
      </c>
      <c r="D1791" s="272" t="str">
        <f t="shared" si="252"/>
        <v/>
      </c>
      <c r="E1791" s="273"/>
      <c r="F1791" s="273"/>
      <c r="G1791" s="273"/>
      <c r="H1791" s="274"/>
      <c r="I1791" s="234"/>
      <c r="J1791" s="234"/>
      <c r="K1791" s="234"/>
      <c r="L1791" s="234"/>
      <c r="M1791" s="234"/>
      <c r="N1791" s="234"/>
      <c r="O1791" s="234"/>
      <c r="P1791" s="234"/>
      <c r="Q1791" s="234"/>
      <c r="R1791" s="234"/>
      <c r="S1791" s="234"/>
      <c r="T1791" s="234"/>
      <c r="U1791" s="234"/>
      <c r="V1791" s="234"/>
      <c r="W1791" s="234"/>
      <c r="X1791" s="234"/>
      <c r="Y1791" s="234"/>
      <c r="Z1791" s="234"/>
      <c r="AA1791" s="234"/>
      <c r="AB1791" s="234"/>
      <c r="AC1791" s="234"/>
      <c r="AD1791" s="234"/>
      <c r="AG1791">
        <f t="shared" si="237"/>
        <v>0</v>
      </c>
      <c r="AI1791">
        <f t="shared" si="238"/>
        <v>0</v>
      </c>
      <c r="AJ1791">
        <f t="shared" si="239"/>
        <v>0</v>
      </c>
      <c r="AK1791">
        <f t="shared" si="240"/>
        <v>0</v>
      </c>
      <c r="AL1791">
        <f t="shared" si="241"/>
        <v>0</v>
      </c>
      <c r="AN1791">
        <f t="shared" si="242"/>
        <v>0</v>
      </c>
      <c r="AO1791">
        <f t="shared" si="243"/>
        <v>0</v>
      </c>
      <c r="AP1791">
        <f t="shared" si="244"/>
        <v>0</v>
      </c>
      <c r="AQ1791">
        <f t="shared" si="245"/>
        <v>0</v>
      </c>
      <c r="AR1791" s="185">
        <f t="shared" si="246"/>
        <v>-2</v>
      </c>
      <c r="AS1791" s="186">
        <f t="shared" si="247"/>
        <v>0</v>
      </c>
      <c r="AW1791">
        <f t="shared" si="248"/>
        <v>0</v>
      </c>
      <c r="AY1791" s="70">
        <f t="shared" si="254"/>
        <v>1</v>
      </c>
      <c r="AZ1791" s="70">
        <f t="shared" si="254"/>
        <v>2</v>
      </c>
      <c r="BA1791" s="70">
        <f t="shared" si="254"/>
        <v>3</v>
      </c>
      <c r="BB1791" s="70">
        <f t="shared" si="254"/>
        <v>4</v>
      </c>
      <c r="BC1791" s="70">
        <f t="shared" si="254"/>
        <v>8</v>
      </c>
      <c r="BD1791" s="70">
        <f t="shared" si="254"/>
        <v>9</v>
      </c>
      <c r="BF1791">
        <v>101</v>
      </c>
      <c r="BG1791">
        <f t="shared" si="253"/>
        <v>0</v>
      </c>
      <c r="BH1791">
        <f t="shared" si="251"/>
        <v>0</v>
      </c>
      <c r="BI1791">
        <f t="shared" si="250"/>
        <v>0</v>
      </c>
    </row>
    <row r="1792" spans="3:61" ht="15" customHeight="1">
      <c r="C1792" s="17" t="s">
        <v>153</v>
      </c>
      <c r="D1792" s="272" t="str">
        <f t="shared" si="252"/>
        <v/>
      </c>
      <c r="E1792" s="273"/>
      <c r="F1792" s="273"/>
      <c r="G1792" s="273"/>
      <c r="H1792" s="274"/>
      <c r="I1792" s="234"/>
      <c r="J1792" s="234"/>
      <c r="K1792" s="234"/>
      <c r="L1792" s="234"/>
      <c r="M1792" s="234"/>
      <c r="N1792" s="234"/>
      <c r="O1792" s="234"/>
      <c r="P1792" s="234"/>
      <c r="Q1792" s="234"/>
      <c r="R1792" s="234"/>
      <c r="S1792" s="234"/>
      <c r="T1792" s="234"/>
      <c r="U1792" s="234"/>
      <c r="V1792" s="234"/>
      <c r="W1792" s="234"/>
      <c r="X1792" s="234"/>
      <c r="Y1792" s="234"/>
      <c r="Z1792" s="234"/>
      <c r="AA1792" s="234"/>
      <c r="AB1792" s="234"/>
      <c r="AC1792" s="234"/>
      <c r="AD1792" s="234"/>
      <c r="AG1792">
        <f t="shared" si="237"/>
        <v>0</v>
      </c>
      <c r="AI1792">
        <f t="shared" si="238"/>
        <v>0</v>
      </c>
      <c r="AJ1792">
        <f t="shared" si="239"/>
        <v>0</v>
      </c>
      <c r="AK1792">
        <f t="shared" si="240"/>
        <v>0</v>
      </c>
      <c r="AL1792">
        <f t="shared" si="241"/>
        <v>0</v>
      </c>
      <c r="AN1792">
        <f t="shared" si="242"/>
        <v>0</v>
      </c>
      <c r="AO1792">
        <f t="shared" si="243"/>
        <v>0</v>
      </c>
      <c r="AP1792">
        <f t="shared" si="244"/>
        <v>0</v>
      </c>
      <c r="AQ1792">
        <f t="shared" si="245"/>
        <v>0</v>
      </c>
      <c r="AR1792" s="185">
        <f t="shared" si="246"/>
        <v>-2</v>
      </c>
      <c r="AS1792" s="186">
        <f t="shared" si="247"/>
        <v>0</v>
      </c>
      <c r="AW1792">
        <f t="shared" si="248"/>
        <v>0</v>
      </c>
      <c r="AY1792" s="70">
        <f t="shared" si="254"/>
        <v>1</v>
      </c>
      <c r="AZ1792" s="70">
        <f t="shared" si="254"/>
        <v>2</v>
      </c>
      <c r="BA1792" s="70">
        <f t="shared" si="254"/>
        <v>3</v>
      </c>
      <c r="BB1792" s="70">
        <f t="shared" si="254"/>
        <v>4</v>
      </c>
      <c r="BC1792" s="70">
        <f t="shared" si="254"/>
        <v>8</v>
      </c>
      <c r="BD1792" s="70">
        <f t="shared" si="254"/>
        <v>9</v>
      </c>
      <c r="BF1792">
        <v>102</v>
      </c>
      <c r="BG1792">
        <f t="shared" si="253"/>
        <v>0</v>
      </c>
      <c r="BH1792">
        <f t="shared" si="251"/>
        <v>0</v>
      </c>
      <c r="BI1792">
        <f t="shared" si="250"/>
        <v>0</v>
      </c>
    </row>
    <row r="1793" spans="3:61" ht="15" customHeight="1">
      <c r="C1793" s="17" t="s">
        <v>154</v>
      </c>
      <c r="D1793" s="272" t="str">
        <f t="shared" si="252"/>
        <v/>
      </c>
      <c r="E1793" s="273"/>
      <c r="F1793" s="273"/>
      <c r="G1793" s="273"/>
      <c r="H1793" s="274"/>
      <c r="I1793" s="234"/>
      <c r="J1793" s="234"/>
      <c r="K1793" s="234"/>
      <c r="L1793" s="234"/>
      <c r="M1793" s="234"/>
      <c r="N1793" s="234"/>
      <c r="O1793" s="234"/>
      <c r="P1793" s="234"/>
      <c r="Q1793" s="234"/>
      <c r="R1793" s="234"/>
      <c r="S1793" s="234"/>
      <c r="T1793" s="234"/>
      <c r="U1793" s="234"/>
      <c r="V1793" s="234"/>
      <c r="W1793" s="234"/>
      <c r="X1793" s="234"/>
      <c r="Y1793" s="234"/>
      <c r="Z1793" s="234"/>
      <c r="AA1793" s="234"/>
      <c r="AB1793" s="234"/>
      <c r="AC1793" s="234"/>
      <c r="AD1793" s="234"/>
      <c r="AG1793">
        <f t="shared" si="237"/>
        <v>0</v>
      </c>
      <c r="AI1793">
        <f t="shared" si="238"/>
        <v>0</v>
      </c>
      <c r="AJ1793">
        <f t="shared" si="239"/>
        <v>0</v>
      </c>
      <c r="AK1793">
        <f t="shared" si="240"/>
        <v>0</v>
      </c>
      <c r="AL1793">
        <f t="shared" si="241"/>
        <v>0</v>
      </c>
      <c r="AN1793">
        <f t="shared" si="242"/>
        <v>0</v>
      </c>
      <c r="AO1793">
        <f t="shared" si="243"/>
        <v>0</v>
      </c>
      <c r="AP1793">
        <f t="shared" si="244"/>
        <v>0</v>
      </c>
      <c r="AQ1793">
        <f t="shared" si="245"/>
        <v>0</v>
      </c>
      <c r="AR1793" s="185">
        <f t="shared" si="246"/>
        <v>-2</v>
      </c>
      <c r="AS1793" s="186">
        <f t="shared" si="247"/>
        <v>0</v>
      </c>
      <c r="AW1793">
        <f t="shared" si="248"/>
        <v>0</v>
      </c>
      <c r="AY1793" s="70">
        <f t="shared" si="254"/>
        <v>1</v>
      </c>
      <c r="AZ1793" s="70">
        <f t="shared" si="254"/>
        <v>2</v>
      </c>
      <c r="BA1793" s="70">
        <f t="shared" si="254"/>
        <v>3</v>
      </c>
      <c r="BB1793" s="70">
        <f t="shared" si="254"/>
        <v>4</v>
      </c>
      <c r="BC1793" s="70">
        <f t="shared" si="254"/>
        <v>8</v>
      </c>
      <c r="BD1793" s="70">
        <f t="shared" si="254"/>
        <v>9</v>
      </c>
      <c r="BF1793">
        <v>103</v>
      </c>
      <c r="BG1793">
        <f t="shared" si="253"/>
        <v>0</v>
      </c>
      <c r="BH1793">
        <f t="shared" si="251"/>
        <v>0</v>
      </c>
      <c r="BI1793">
        <f t="shared" si="250"/>
        <v>0</v>
      </c>
    </row>
    <row r="1794" spans="3:61" ht="15" customHeight="1">
      <c r="C1794" s="17" t="s">
        <v>155</v>
      </c>
      <c r="D1794" s="272" t="str">
        <f t="shared" si="252"/>
        <v/>
      </c>
      <c r="E1794" s="273"/>
      <c r="F1794" s="273"/>
      <c r="G1794" s="273"/>
      <c r="H1794" s="274"/>
      <c r="I1794" s="234"/>
      <c r="J1794" s="234"/>
      <c r="K1794" s="234"/>
      <c r="L1794" s="234"/>
      <c r="M1794" s="234"/>
      <c r="N1794" s="234"/>
      <c r="O1794" s="234"/>
      <c r="P1794" s="234"/>
      <c r="Q1794" s="234"/>
      <c r="R1794" s="234"/>
      <c r="S1794" s="234"/>
      <c r="T1794" s="234"/>
      <c r="U1794" s="234"/>
      <c r="V1794" s="234"/>
      <c r="W1794" s="234"/>
      <c r="X1794" s="234"/>
      <c r="Y1794" s="234"/>
      <c r="Z1794" s="234"/>
      <c r="AA1794" s="234"/>
      <c r="AB1794" s="234"/>
      <c r="AC1794" s="234"/>
      <c r="AD1794" s="234"/>
      <c r="AG1794">
        <f t="shared" si="237"/>
        <v>0</v>
      </c>
      <c r="AI1794">
        <f t="shared" si="238"/>
        <v>0</v>
      </c>
      <c r="AJ1794">
        <f t="shared" si="239"/>
        <v>0</v>
      </c>
      <c r="AK1794">
        <f t="shared" si="240"/>
        <v>0</v>
      </c>
      <c r="AL1794">
        <f t="shared" si="241"/>
        <v>0</v>
      </c>
      <c r="AN1794">
        <f t="shared" si="242"/>
        <v>0</v>
      </c>
      <c r="AO1794">
        <f t="shared" si="243"/>
        <v>0</v>
      </c>
      <c r="AP1794">
        <f t="shared" si="244"/>
        <v>0</v>
      </c>
      <c r="AQ1794">
        <f t="shared" si="245"/>
        <v>0</v>
      </c>
      <c r="AR1794" s="185">
        <f t="shared" si="246"/>
        <v>-2</v>
      </c>
      <c r="AS1794" s="186">
        <f t="shared" si="247"/>
        <v>0</v>
      </c>
      <c r="AW1794">
        <f t="shared" si="248"/>
        <v>0</v>
      </c>
      <c r="AY1794" s="70">
        <f t="shared" si="254"/>
        <v>1</v>
      </c>
      <c r="AZ1794" s="70">
        <f t="shared" si="254"/>
        <v>2</v>
      </c>
      <c r="BA1794" s="70">
        <f t="shared" si="254"/>
        <v>3</v>
      </c>
      <c r="BB1794" s="70">
        <f t="shared" si="254"/>
        <v>4</v>
      </c>
      <c r="BC1794" s="70">
        <f t="shared" si="254"/>
        <v>8</v>
      </c>
      <c r="BD1794" s="70">
        <f t="shared" si="254"/>
        <v>9</v>
      </c>
      <c r="BF1794">
        <v>104</v>
      </c>
      <c r="BG1794">
        <f t="shared" si="253"/>
        <v>0</v>
      </c>
      <c r="BH1794">
        <f t="shared" si="251"/>
        <v>0</v>
      </c>
      <c r="BI1794">
        <f t="shared" si="250"/>
        <v>0</v>
      </c>
    </row>
    <row r="1795" spans="3:61" ht="15" customHeight="1">
      <c r="C1795" s="17" t="s">
        <v>156</v>
      </c>
      <c r="D1795" s="272" t="str">
        <f t="shared" si="252"/>
        <v/>
      </c>
      <c r="E1795" s="273"/>
      <c r="F1795" s="273"/>
      <c r="G1795" s="273"/>
      <c r="H1795" s="274"/>
      <c r="I1795" s="234"/>
      <c r="J1795" s="234"/>
      <c r="K1795" s="234"/>
      <c r="L1795" s="234"/>
      <c r="M1795" s="234"/>
      <c r="N1795" s="234"/>
      <c r="O1795" s="234"/>
      <c r="P1795" s="234"/>
      <c r="Q1795" s="234"/>
      <c r="R1795" s="234"/>
      <c r="S1795" s="234"/>
      <c r="T1795" s="234"/>
      <c r="U1795" s="234"/>
      <c r="V1795" s="234"/>
      <c r="W1795" s="234"/>
      <c r="X1795" s="234"/>
      <c r="Y1795" s="234"/>
      <c r="Z1795" s="234"/>
      <c r="AA1795" s="234"/>
      <c r="AB1795" s="234"/>
      <c r="AC1795" s="234"/>
      <c r="AD1795" s="234"/>
      <c r="AG1795">
        <f t="shared" si="237"/>
        <v>0</v>
      </c>
      <c r="AI1795">
        <f t="shared" si="238"/>
        <v>0</v>
      </c>
      <c r="AJ1795">
        <f t="shared" si="239"/>
        <v>0</v>
      </c>
      <c r="AK1795">
        <f t="shared" si="240"/>
        <v>0</v>
      </c>
      <c r="AL1795">
        <f t="shared" si="241"/>
        <v>0</v>
      </c>
      <c r="AN1795">
        <f t="shared" si="242"/>
        <v>0</v>
      </c>
      <c r="AO1795">
        <f t="shared" si="243"/>
        <v>0</v>
      </c>
      <c r="AP1795">
        <f t="shared" si="244"/>
        <v>0</v>
      </c>
      <c r="AQ1795">
        <f t="shared" si="245"/>
        <v>0</v>
      </c>
      <c r="AR1795" s="185">
        <f t="shared" si="246"/>
        <v>-2</v>
      </c>
      <c r="AS1795" s="186">
        <f t="shared" si="247"/>
        <v>0</v>
      </c>
      <c r="AW1795">
        <f t="shared" si="248"/>
        <v>0</v>
      </c>
      <c r="AY1795" s="70">
        <f t="shared" si="254"/>
        <v>1</v>
      </c>
      <c r="AZ1795" s="70">
        <f t="shared" si="254"/>
        <v>2</v>
      </c>
      <c r="BA1795" s="70">
        <f t="shared" si="254"/>
        <v>3</v>
      </c>
      <c r="BB1795" s="70">
        <f t="shared" si="254"/>
        <v>4</v>
      </c>
      <c r="BC1795" s="70">
        <f t="shared" si="254"/>
        <v>8</v>
      </c>
      <c r="BD1795" s="70">
        <f t="shared" si="254"/>
        <v>9</v>
      </c>
      <c r="BF1795">
        <v>105</v>
      </c>
      <c r="BG1795">
        <f t="shared" si="253"/>
        <v>0</v>
      </c>
      <c r="BH1795">
        <f t="shared" si="251"/>
        <v>0</v>
      </c>
      <c r="BI1795">
        <f t="shared" si="250"/>
        <v>0</v>
      </c>
    </row>
    <row r="1796" spans="3:61" ht="15" customHeight="1">
      <c r="C1796" s="17" t="s">
        <v>157</v>
      </c>
      <c r="D1796" s="272" t="str">
        <f t="shared" si="252"/>
        <v/>
      </c>
      <c r="E1796" s="273"/>
      <c r="F1796" s="273"/>
      <c r="G1796" s="273"/>
      <c r="H1796" s="274"/>
      <c r="I1796" s="234"/>
      <c r="J1796" s="234"/>
      <c r="K1796" s="234"/>
      <c r="L1796" s="234"/>
      <c r="M1796" s="234"/>
      <c r="N1796" s="234"/>
      <c r="O1796" s="234"/>
      <c r="P1796" s="234"/>
      <c r="Q1796" s="234"/>
      <c r="R1796" s="234"/>
      <c r="S1796" s="234"/>
      <c r="T1796" s="234"/>
      <c r="U1796" s="234"/>
      <c r="V1796" s="234"/>
      <c r="W1796" s="234"/>
      <c r="X1796" s="234"/>
      <c r="Y1796" s="234"/>
      <c r="Z1796" s="234"/>
      <c r="AA1796" s="234"/>
      <c r="AB1796" s="234"/>
      <c r="AC1796" s="234"/>
      <c r="AD1796" s="234"/>
      <c r="AG1796">
        <f t="shared" si="237"/>
        <v>0</v>
      </c>
      <c r="AI1796">
        <f t="shared" si="238"/>
        <v>0</v>
      </c>
      <c r="AJ1796">
        <f t="shared" si="239"/>
        <v>0</v>
      </c>
      <c r="AK1796">
        <f t="shared" si="240"/>
        <v>0</v>
      </c>
      <c r="AL1796">
        <f t="shared" si="241"/>
        <v>0</v>
      </c>
      <c r="AN1796">
        <f t="shared" si="242"/>
        <v>0</v>
      </c>
      <c r="AO1796">
        <f t="shared" si="243"/>
        <v>0</v>
      </c>
      <c r="AP1796">
        <f t="shared" si="244"/>
        <v>0</v>
      </c>
      <c r="AQ1796">
        <f t="shared" si="245"/>
        <v>0</v>
      </c>
      <c r="AR1796" s="185">
        <f t="shared" si="246"/>
        <v>-2</v>
      </c>
      <c r="AS1796" s="186">
        <f t="shared" si="247"/>
        <v>0</v>
      </c>
      <c r="AW1796">
        <f t="shared" si="248"/>
        <v>0</v>
      </c>
      <c r="AY1796" s="70">
        <f t="shared" si="254"/>
        <v>1</v>
      </c>
      <c r="AZ1796" s="70">
        <f t="shared" si="254"/>
        <v>2</v>
      </c>
      <c r="BA1796" s="70">
        <f t="shared" si="254"/>
        <v>3</v>
      </c>
      <c r="BB1796" s="70">
        <f t="shared" si="254"/>
        <v>4</v>
      </c>
      <c r="BC1796" s="70">
        <f t="shared" si="254"/>
        <v>8</v>
      </c>
      <c r="BD1796" s="70">
        <f t="shared" si="254"/>
        <v>9</v>
      </c>
      <c r="BF1796">
        <v>106</v>
      </c>
      <c r="BG1796">
        <f t="shared" si="253"/>
        <v>0</v>
      </c>
      <c r="BH1796">
        <f t="shared" si="251"/>
        <v>0</v>
      </c>
      <c r="BI1796">
        <f t="shared" si="250"/>
        <v>0</v>
      </c>
    </row>
    <row r="1797" spans="3:61" ht="15" customHeight="1">
      <c r="C1797" s="17" t="s">
        <v>158</v>
      </c>
      <c r="D1797" s="272" t="str">
        <f t="shared" si="252"/>
        <v/>
      </c>
      <c r="E1797" s="273"/>
      <c r="F1797" s="273"/>
      <c r="G1797" s="273"/>
      <c r="H1797" s="274"/>
      <c r="I1797" s="234"/>
      <c r="J1797" s="234"/>
      <c r="K1797" s="234"/>
      <c r="L1797" s="234"/>
      <c r="M1797" s="234"/>
      <c r="N1797" s="234"/>
      <c r="O1797" s="234"/>
      <c r="P1797" s="234"/>
      <c r="Q1797" s="234"/>
      <c r="R1797" s="234"/>
      <c r="S1797" s="234"/>
      <c r="T1797" s="234"/>
      <c r="U1797" s="234"/>
      <c r="V1797" s="234"/>
      <c r="W1797" s="234"/>
      <c r="X1797" s="234"/>
      <c r="Y1797" s="234"/>
      <c r="Z1797" s="234"/>
      <c r="AA1797" s="234"/>
      <c r="AB1797" s="234"/>
      <c r="AC1797" s="234"/>
      <c r="AD1797" s="234"/>
      <c r="AG1797">
        <f t="shared" si="237"/>
        <v>0</v>
      </c>
      <c r="AI1797">
        <f t="shared" si="238"/>
        <v>0</v>
      </c>
      <c r="AJ1797">
        <f t="shared" si="239"/>
        <v>0</v>
      </c>
      <c r="AK1797">
        <f t="shared" si="240"/>
        <v>0</v>
      </c>
      <c r="AL1797">
        <f t="shared" si="241"/>
        <v>0</v>
      </c>
      <c r="AN1797">
        <f t="shared" si="242"/>
        <v>0</v>
      </c>
      <c r="AO1797">
        <f t="shared" si="243"/>
        <v>0</v>
      </c>
      <c r="AP1797">
        <f t="shared" si="244"/>
        <v>0</v>
      </c>
      <c r="AQ1797">
        <f t="shared" si="245"/>
        <v>0</v>
      </c>
      <c r="AR1797" s="185">
        <f t="shared" si="246"/>
        <v>-2</v>
      </c>
      <c r="AS1797" s="186">
        <f t="shared" si="247"/>
        <v>0</v>
      </c>
      <c r="AW1797">
        <f t="shared" si="248"/>
        <v>0</v>
      </c>
      <c r="AY1797" s="70">
        <f t="shared" si="254"/>
        <v>1</v>
      </c>
      <c r="AZ1797" s="70">
        <f t="shared" si="254"/>
        <v>2</v>
      </c>
      <c r="BA1797" s="70">
        <f t="shared" si="254"/>
        <v>3</v>
      </c>
      <c r="BB1797" s="70">
        <f t="shared" si="254"/>
        <v>4</v>
      </c>
      <c r="BC1797" s="70">
        <f t="shared" si="254"/>
        <v>8</v>
      </c>
      <c r="BD1797" s="70">
        <f t="shared" si="254"/>
        <v>9</v>
      </c>
      <c r="BF1797">
        <v>107</v>
      </c>
      <c r="BG1797">
        <f t="shared" si="253"/>
        <v>0</v>
      </c>
      <c r="BH1797">
        <f t="shared" si="251"/>
        <v>0</v>
      </c>
      <c r="BI1797">
        <f t="shared" si="250"/>
        <v>0</v>
      </c>
    </row>
    <row r="1798" spans="3:61" ht="15" customHeight="1">
      <c r="C1798" s="17" t="s">
        <v>159</v>
      </c>
      <c r="D1798" s="272" t="str">
        <f t="shared" si="252"/>
        <v/>
      </c>
      <c r="E1798" s="273"/>
      <c r="F1798" s="273"/>
      <c r="G1798" s="273"/>
      <c r="H1798" s="274"/>
      <c r="I1798" s="234"/>
      <c r="J1798" s="234"/>
      <c r="K1798" s="234"/>
      <c r="L1798" s="234"/>
      <c r="M1798" s="234"/>
      <c r="N1798" s="234"/>
      <c r="O1798" s="234"/>
      <c r="P1798" s="234"/>
      <c r="Q1798" s="234"/>
      <c r="R1798" s="234"/>
      <c r="S1798" s="234"/>
      <c r="T1798" s="234"/>
      <c r="U1798" s="234"/>
      <c r="V1798" s="234"/>
      <c r="W1798" s="234"/>
      <c r="X1798" s="234"/>
      <c r="Y1798" s="234"/>
      <c r="Z1798" s="234"/>
      <c r="AA1798" s="234"/>
      <c r="AB1798" s="234"/>
      <c r="AC1798" s="234"/>
      <c r="AD1798" s="234"/>
      <c r="AG1798">
        <f t="shared" si="237"/>
        <v>0</v>
      </c>
      <c r="AI1798">
        <f t="shared" si="238"/>
        <v>0</v>
      </c>
      <c r="AJ1798">
        <f t="shared" si="239"/>
        <v>0</v>
      </c>
      <c r="AK1798">
        <f t="shared" si="240"/>
        <v>0</v>
      </c>
      <c r="AL1798">
        <f t="shared" si="241"/>
        <v>0</v>
      </c>
      <c r="AN1798">
        <f t="shared" si="242"/>
        <v>0</v>
      </c>
      <c r="AO1798">
        <f t="shared" si="243"/>
        <v>0</v>
      </c>
      <c r="AP1798">
        <f t="shared" si="244"/>
        <v>0</v>
      </c>
      <c r="AQ1798">
        <f t="shared" si="245"/>
        <v>0</v>
      </c>
      <c r="AR1798" s="185">
        <f t="shared" si="246"/>
        <v>-2</v>
      </c>
      <c r="AS1798" s="186">
        <f t="shared" si="247"/>
        <v>0</v>
      </c>
      <c r="AW1798">
        <f t="shared" si="248"/>
        <v>0</v>
      </c>
      <c r="AY1798" s="70">
        <f t="shared" si="254"/>
        <v>1</v>
      </c>
      <c r="AZ1798" s="70">
        <f t="shared" si="254"/>
        <v>2</v>
      </c>
      <c r="BA1798" s="70">
        <f t="shared" si="254"/>
        <v>3</v>
      </c>
      <c r="BB1798" s="70">
        <f t="shared" si="254"/>
        <v>4</v>
      </c>
      <c r="BC1798" s="70">
        <f t="shared" si="254"/>
        <v>8</v>
      </c>
      <c r="BD1798" s="70">
        <f t="shared" si="254"/>
        <v>9</v>
      </c>
      <c r="BF1798">
        <v>108</v>
      </c>
      <c r="BG1798">
        <f t="shared" si="253"/>
        <v>0</v>
      </c>
      <c r="BH1798">
        <f t="shared" si="251"/>
        <v>0</v>
      </c>
      <c r="BI1798">
        <f t="shared" si="250"/>
        <v>0</v>
      </c>
    </row>
    <row r="1799" spans="3:61" ht="15" customHeight="1">
      <c r="C1799" s="17" t="s">
        <v>160</v>
      </c>
      <c r="D1799" s="272" t="str">
        <f t="shared" si="252"/>
        <v/>
      </c>
      <c r="E1799" s="273"/>
      <c r="F1799" s="273"/>
      <c r="G1799" s="273"/>
      <c r="H1799" s="274"/>
      <c r="I1799" s="234"/>
      <c r="J1799" s="234"/>
      <c r="K1799" s="234"/>
      <c r="L1799" s="234"/>
      <c r="M1799" s="234"/>
      <c r="N1799" s="234"/>
      <c r="O1799" s="234"/>
      <c r="P1799" s="234"/>
      <c r="Q1799" s="234"/>
      <c r="R1799" s="234"/>
      <c r="S1799" s="234"/>
      <c r="T1799" s="234"/>
      <c r="U1799" s="234"/>
      <c r="V1799" s="234"/>
      <c r="W1799" s="234"/>
      <c r="X1799" s="234"/>
      <c r="Y1799" s="234"/>
      <c r="Z1799" s="234"/>
      <c r="AA1799" s="234"/>
      <c r="AB1799" s="234"/>
      <c r="AC1799" s="234"/>
      <c r="AD1799" s="234"/>
      <c r="AG1799">
        <f t="shared" si="237"/>
        <v>0</v>
      </c>
      <c r="AI1799">
        <f t="shared" si="238"/>
        <v>0</v>
      </c>
      <c r="AJ1799">
        <f t="shared" si="239"/>
        <v>0</v>
      </c>
      <c r="AK1799">
        <f t="shared" si="240"/>
        <v>0</v>
      </c>
      <c r="AL1799">
        <f t="shared" si="241"/>
        <v>0</v>
      </c>
      <c r="AN1799">
        <f t="shared" si="242"/>
        <v>0</v>
      </c>
      <c r="AO1799">
        <f t="shared" si="243"/>
        <v>0</v>
      </c>
      <c r="AP1799">
        <f t="shared" si="244"/>
        <v>0</v>
      </c>
      <c r="AQ1799">
        <f t="shared" si="245"/>
        <v>0</v>
      </c>
      <c r="AR1799" s="185">
        <f t="shared" si="246"/>
        <v>-2</v>
      </c>
      <c r="AS1799" s="186">
        <f t="shared" si="247"/>
        <v>0</v>
      </c>
      <c r="AW1799">
        <f t="shared" si="248"/>
        <v>0</v>
      </c>
      <c r="AY1799" s="70">
        <f t="shared" si="254"/>
        <v>1</v>
      </c>
      <c r="AZ1799" s="70">
        <f t="shared" si="254"/>
        <v>2</v>
      </c>
      <c r="BA1799" s="70">
        <f t="shared" si="254"/>
        <v>3</v>
      </c>
      <c r="BB1799" s="70">
        <f t="shared" si="254"/>
        <v>4</v>
      </c>
      <c r="BC1799" s="70">
        <f t="shared" si="254"/>
        <v>8</v>
      </c>
      <c r="BD1799" s="70">
        <f t="shared" si="254"/>
        <v>9</v>
      </c>
      <c r="BF1799">
        <v>109</v>
      </c>
      <c r="BG1799">
        <f t="shared" si="253"/>
        <v>0</v>
      </c>
      <c r="BH1799">
        <f t="shared" si="251"/>
        <v>0</v>
      </c>
      <c r="BI1799">
        <f t="shared" si="250"/>
        <v>0</v>
      </c>
    </row>
    <row r="1800" spans="3:61" ht="15" customHeight="1">
      <c r="C1800" s="17" t="s">
        <v>161</v>
      </c>
      <c r="D1800" s="272" t="str">
        <f t="shared" si="252"/>
        <v/>
      </c>
      <c r="E1800" s="273"/>
      <c r="F1800" s="273"/>
      <c r="G1800" s="273"/>
      <c r="H1800" s="274"/>
      <c r="I1800" s="234"/>
      <c r="J1800" s="234"/>
      <c r="K1800" s="234"/>
      <c r="L1800" s="234"/>
      <c r="M1800" s="234"/>
      <c r="N1800" s="234"/>
      <c r="O1800" s="234"/>
      <c r="P1800" s="234"/>
      <c r="Q1800" s="234"/>
      <c r="R1800" s="234"/>
      <c r="S1800" s="234"/>
      <c r="T1800" s="234"/>
      <c r="U1800" s="234"/>
      <c r="V1800" s="234"/>
      <c r="W1800" s="234"/>
      <c r="X1800" s="234"/>
      <c r="Y1800" s="234"/>
      <c r="Z1800" s="234"/>
      <c r="AA1800" s="234"/>
      <c r="AB1800" s="234"/>
      <c r="AC1800" s="234"/>
      <c r="AD1800" s="234"/>
      <c r="AG1800">
        <f t="shared" si="237"/>
        <v>0</v>
      </c>
      <c r="AI1800">
        <f t="shared" si="238"/>
        <v>0</v>
      </c>
      <c r="AJ1800">
        <f t="shared" si="239"/>
        <v>0</v>
      </c>
      <c r="AK1800">
        <f t="shared" si="240"/>
        <v>0</v>
      </c>
      <c r="AL1800">
        <f t="shared" si="241"/>
        <v>0</v>
      </c>
      <c r="AN1800">
        <f t="shared" si="242"/>
        <v>0</v>
      </c>
      <c r="AO1800">
        <f t="shared" si="243"/>
        <v>0</v>
      </c>
      <c r="AP1800">
        <f t="shared" si="244"/>
        <v>0</v>
      </c>
      <c r="AQ1800">
        <f t="shared" si="245"/>
        <v>0</v>
      </c>
      <c r="AR1800" s="185">
        <f t="shared" si="246"/>
        <v>-2</v>
      </c>
      <c r="AS1800" s="186">
        <f t="shared" si="247"/>
        <v>0</v>
      </c>
      <c r="AW1800">
        <f t="shared" si="248"/>
        <v>0</v>
      </c>
      <c r="AY1800" s="70">
        <f t="shared" si="254"/>
        <v>1</v>
      </c>
      <c r="AZ1800" s="70">
        <f t="shared" si="254"/>
        <v>2</v>
      </c>
      <c r="BA1800" s="70">
        <f t="shared" si="254"/>
        <v>3</v>
      </c>
      <c r="BB1800" s="70">
        <f t="shared" si="254"/>
        <v>4</v>
      </c>
      <c r="BC1800" s="70">
        <f t="shared" si="254"/>
        <v>8</v>
      </c>
      <c r="BD1800" s="70">
        <f t="shared" si="254"/>
        <v>9</v>
      </c>
      <c r="BF1800">
        <v>110</v>
      </c>
      <c r="BG1800">
        <f t="shared" si="253"/>
        <v>0</v>
      </c>
      <c r="BH1800">
        <f t="shared" si="251"/>
        <v>0</v>
      </c>
      <c r="BI1800">
        <f t="shared" si="250"/>
        <v>0</v>
      </c>
    </row>
    <row r="1801" spans="3:61" ht="15" customHeight="1">
      <c r="C1801" s="17" t="s">
        <v>162</v>
      </c>
      <c r="D1801" s="272" t="str">
        <f t="shared" si="252"/>
        <v/>
      </c>
      <c r="E1801" s="273"/>
      <c r="F1801" s="273"/>
      <c r="G1801" s="273"/>
      <c r="H1801" s="274"/>
      <c r="I1801" s="234"/>
      <c r="J1801" s="234"/>
      <c r="K1801" s="234"/>
      <c r="L1801" s="234"/>
      <c r="M1801" s="234"/>
      <c r="N1801" s="234"/>
      <c r="O1801" s="234"/>
      <c r="P1801" s="234"/>
      <c r="Q1801" s="234"/>
      <c r="R1801" s="234"/>
      <c r="S1801" s="234"/>
      <c r="T1801" s="234"/>
      <c r="U1801" s="234"/>
      <c r="V1801" s="234"/>
      <c r="W1801" s="234"/>
      <c r="X1801" s="234"/>
      <c r="Y1801" s="234"/>
      <c r="Z1801" s="234"/>
      <c r="AA1801" s="234"/>
      <c r="AB1801" s="234"/>
      <c r="AC1801" s="234"/>
      <c r="AD1801" s="234"/>
      <c r="AG1801">
        <f t="shared" si="237"/>
        <v>0</v>
      </c>
      <c r="AI1801">
        <f t="shared" si="238"/>
        <v>0</v>
      </c>
      <c r="AJ1801">
        <f t="shared" si="239"/>
        <v>0</v>
      </c>
      <c r="AK1801">
        <f t="shared" si="240"/>
        <v>0</v>
      </c>
      <c r="AL1801">
        <f t="shared" si="241"/>
        <v>0</v>
      </c>
      <c r="AN1801">
        <f t="shared" si="242"/>
        <v>0</v>
      </c>
      <c r="AO1801">
        <f t="shared" si="243"/>
        <v>0</v>
      </c>
      <c r="AP1801">
        <f t="shared" si="244"/>
        <v>0</v>
      </c>
      <c r="AQ1801">
        <f t="shared" si="245"/>
        <v>0</v>
      </c>
      <c r="AR1801" s="185">
        <f t="shared" si="246"/>
        <v>-2</v>
      </c>
      <c r="AS1801" s="186">
        <f t="shared" si="247"/>
        <v>0</v>
      </c>
      <c r="AW1801">
        <f t="shared" si="248"/>
        <v>0</v>
      </c>
      <c r="AY1801" s="70">
        <f t="shared" si="254"/>
        <v>1</v>
      </c>
      <c r="AZ1801" s="70">
        <f t="shared" si="254"/>
        <v>2</v>
      </c>
      <c r="BA1801" s="70">
        <f t="shared" si="254"/>
        <v>3</v>
      </c>
      <c r="BB1801" s="70">
        <f t="shared" si="254"/>
        <v>4</v>
      </c>
      <c r="BC1801" s="70">
        <f t="shared" si="254"/>
        <v>8</v>
      </c>
      <c r="BD1801" s="70">
        <f t="shared" si="254"/>
        <v>9</v>
      </c>
      <c r="BF1801">
        <v>111</v>
      </c>
      <c r="BG1801">
        <f t="shared" si="253"/>
        <v>0</v>
      </c>
      <c r="BH1801">
        <f t="shared" si="251"/>
        <v>0</v>
      </c>
      <c r="BI1801">
        <f t="shared" si="250"/>
        <v>0</v>
      </c>
    </row>
    <row r="1802" spans="3:61" ht="15" customHeight="1">
      <c r="C1802" s="17" t="s">
        <v>163</v>
      </c>
      <c r="D1802" s="272" t="str">
        <f t="shared" si="252"/>
        <v/>
      </c>
      <c r="E1802" s="273"/>
      <c r="F1802" s="273"/>
      <c r="G1802" s="273"/>
      <c r="H1802" s="274"/>
      <c r="I1802" s="234"/>
      <c r="J1802" s="234"/>
      <c r="K1802" s="234"/>
      <c r="L1802" s="234"/>
      <c r="M1802" s="234"/>
      <c r="N1802" s="234"/>
      <c r="O1802" s="234"/>
      <c r="P1802" s="234"/>
      <c r="Q1802" s="234"/>
      <c r="R1802" s="234"/>
      <c r="S1802" s="234"/>
      <c r="T1802" s="234"/>
      <c r="U1802" s="234"/>
      <c r="V1802" s="234"/>
      <c r="W1802" s="234"/>
      <c r="X1802" s="234"/>
      <c r="Y1802" s="234"/>
      <c r="Z1802" s="234"/>
      <c r="AA1802" s="234"/>
      <c r="AB1802" s="234"/>
      <c r="AC1802" s="234"/>
      <c r="AD1802" s="234"/>
      <c r="AG1802">
        <f t="shared" si="237"/>
        <v>0</v>
      </c>
      <c r="AI1802">
        <f t="shared" si="238"/>
        <v>0</v>
      </c>
      <c r="AJ1802">
        <f t="shared" si="239"/>
        <v>0</v>
      </c>
      <c r="AK1802">
        <f t="shared" si="240"/>
        <v>0</v>
      </c>
      <c r="AL1802">
        <f t="shared" si="241"/>
        <v>0</v>
      </c>
      <c r="AN1802">
        <f t="shared" si="242"/>
        <v>0</v>
      </c>
      <c r="AO1802">
        <f t="shared" si="243"/>
        <v>0</v>
      </c>
      <c r="AP1802">
        <f t="shared" si="244"/>
        <v>0</v>
      </c>
      <c r="AQ1802">
        <f t="shared" si="245"/>
        <v>0</v>
      </c>
      <c r="AR1802" s="185">
        <f t="shared" si="246"/>
        <v>-2</v>
      </c>
      <c r="AS1802" s="186">
        <f t="shared" si="247"/>
        <v>0</v>
      </c>
      <c r="AW1802">
        <f t="shared" si="248"/>
        <v>0</v>
      </c>
      <c r="AY1802" s="70">
        <f t="shared" si="254"/>
        <v>1</v>
      </c>
      <c r="AZ1802" s="70">
        <f t="shared" si="254"/>
        <v>2</v>
      </c>
      <c r="BA1802" s="70">
        <f t="shared" si="254"/>
        <v>3</v>
      </c>
      <c r="BB1802" s="70">
        <f t="shared" si="254"/>
        <v>4</v>
      </c>
      <c r="BC1802" s="70">
        <f t="shared" si="254"/>
        <v>8</v>
      </c>
      <c r="BD1802" s="70">
        <f t="shared" si="254"/>
        <v>9</v>
      </c>
      <c r="BF1802">
        <v>112</v>
      </c>
      <c r="BG1802">
        <f t="shared" si="253"/>
        <v>0</v>
      </c>
      <c r="BH1802">
        <f t="shared" si="251"/>
        <v>0</v>
      </c>
      <c r="BI1802">
        <f t="shared" si="250"/>
        <v>0</v>
      </c>
    </row>
    <row r="1803" spans="3:61" ht="15" customHeight="1">
      <c r="C1803" s="17" t="s">
        <v>164</v>
      </c>
      <c r="D1803" s="272" t="str">
        <f t="shared" si="252"/>
        <v/>
      </c>
      <c r="E1803" s="273"/>
      <c r="F1803" s="273"/>
      <c r="G1803" s="273"/>
      <c r="H1803" s="274"/>
      <c r="I1803" s="234"/>
      <c r="J1803" s="234"/>
      <c r="K1803" s="234"/>
      <c r="L1803" s="234"/>
      <c r="M1803" s="234"/>
      <c r="N1803" s="234"/>
      <c r="O1803" s="234"/>
      <c r="P1803" s="234"/>
      <c r="Q1803" s="234"/>
      <c r="R1803" s="234"/>
      <c r="S1803" s="234"/>
      <c r="T1803" s="234"/>
      <c r="U1803" s="234"/>
      <c r="V1803" s="234"/>
      <c r="W1803" s="234"/>
      <c r="X1803" s="234"/>
      <c r="Y1803" s="234"/>
      <c r="Z1803" s="234"/>
      <c r="AA1803" s="234"/>
      <c r="AB1803" s="234"/>
      <c r="AC1803" s="234"/>
      <c r="AD1803" s="234"/>
      <c r="AG1803">
        <f t="shared" si="237"/>
        <v>0</v>
      </c>
      <c r="AI1803">
        <f t="shared" si="238"/>
        <v>0</v>
      </c>
      <c r="AJ1803">
        <f t="shared" si="239"/>
        <v>0</v>
      </c>
      <c r="AK1803">
        <f t="shared" si="240"/>
        <v>0</v>
      </c>
      <c r="AL1803">
        <f t="shared" si="241"/>
        <v>0</v>
      </c>
      <c r="AN1803">
        <f t="shared" si="242"/>
        <v>0</v>
      </c>
      <c r="AO1803">
        <f t="shared" si="243"/>
        <v>0</v>
      </c>
      <c r="AP1803">
        <f t="shared" si="244"/>
        <v>0</v>
      </c>
      <c r="AQ1803">
        <f t="shared" si="245"/>
        <v>0</v>
      </c>
      <c r="AR1803" s="185">
        <f t="shared" si="246"/>
        <v>-2</v>
      </c>
      <c r="AS1803" s="186">
        <f t="shared" si="247"/>
        <v>0</v>
      </c>
      <c r="AW1803">
        <f t="shared" si="248"/>
        <v>0</v>
      </c>
      <c r="AY1803" s="70">
        <f t="shared" si="254"/>
        <v>1</v>
      </c>
      <c r="AZ1803" s="70">
        <f t="shared" si="254"/>
        <v>2</v>
      </c>
      <c r="BA1803" s="70">
        <f t="shared" si="254"/>
        <v>3</v>
      </c>
      <c r="BB1803" s="70">
        <f t="shared" si="254"/>
        <v>4</v>
      </c>
      <c r="BC1803" s="70">
        <f t="shared" si="254"/>
        <v>8</v>
      </c>
      <c r="BD1803" s="70">
        <f t="shared" si="254"/>
        <v>9</v>
      </c>
      <c r="BF1803">
        <v>113</v>
      </c>
      <c r="BG1803">
        <f t="shared" si="253"/>
        <v>0</v>
      </c>
      <c r="BH1803">
        <f t="shared" si="251"/>
        <v>0</v>
      </c>
      <c r="BI1803">
        <f t="shared" si="250"/>
        <v>0</v>
      </c>
    </row>
    <row r="1804" spans="3:61" ht="15" customHeight="1">
      <c r="C1804" s="17" t="s">
        <v>165</v>
      </c>
      <c r="D1804" s="272" t="str">
        <f t="shared" si="252"/>
        <v/>
      </c>
      <c r="E1804" s="273"/>
      <c r="F1804" s="273"/>
      <c r="G1804" s="273"/>
      <c r="H1804" s="274"/>
      <c r="I1804" s="234"/>
      <c r="J1804" s="234"/>
      <c r="K1804" s="234"/>
      <c r="L1804" s="234"/>
      <c r="M1804" s="234"/>
      <c r="N1804" s="234"/>
      <c r="O1804" s="234"/>
      <c r="P1804" s="234"/>
      <c r="Q1804" s="234"/>
      <c r="R1804" s="234"/>
      <c r="S1804" s="234"/>
      <c r="T1804" s="234"/>
      <c r="U1804" s="234"/>
      <c r="V1804" s="234"/>
      <c r="W1804" s="234"/>
      <c r="X1804" s="234"/>
      <c r="Y1804" s="234"/>
      <c r="Z1804" s="234"/>
      <c r="AA1804" s="234"/>
      <c r="AB1804" s="234"/>
      <c r="AC1804" s="234"/>
      <c r="AD1804" s="234"/>
      <c r="AG1804">
        <f t="shared" si="237"/>
        <v>0</v>
      </c>
      <c r="AI1804">
        <f t="shared" si="238"/>
        <v>0</v>
      </c>
      <c r="AJ1804">
        <f t="shared" si="239"/>
        <v>0</v>
      </c>
      <c r="AK1804">
        <f t="shared" si="240"/>
        <v>0</v>
      </c>
      <c r="AL1804">
        <f t="shared" si="241"/>
        <v>0</v>
      </c>
      <c r="AN1804">
        <f t="shared" si="242"/>
        <v>0</v>
      </c>
      <c r="AO1804">
        <f t="shared" si="243"/>
        <v>0</v>
      </c>
      <c r="AP1804">
        <f t="shared" si="244"/>
        <v>0</v>
      </c>
      <c r="AQ1804">
        <f t="shared" si="245"/>
        <v>0</v>
      </c>
      <c r="AR1804" s="185">
        <f t="shared" si="246"/>
        <v>-2</v>
      </c>
      <c r="AS1804" s="186">
        <f t="shared" si="247"/>
        <v>0</v>
      </c>
      <c r="AW1804">
        <f t="shared" si="248"/>
        <v>0</v>
      </c>
      <c r="AY1804" s="70">
        <f t="shared" si="254"/>
        <v>1</v>
      </c>
      <c r="AZ1804" s="70">
        <f t="shared" si="254"/>
        <v>2</v>
      </c>
      <c r="BA1804" s="70">
        <f t="shared" si="254"/>
        <v>3</v>
      </c>
      <c r="BB1804" s="70">
        <f t="shared" si="254"/>
        <v>4</v>
      </c>
      <c r="BC1804" s="70">
        <f t="shared" si="254"/>
        <v>8</v>
      </c>
      <c r="BD1804" s="70">
        <f t="shared" si="254"/>
        <v>9</v>
      </c>
      <c r="BF1804">
        <v>114</v>
      </c>
      <c r="BG1804">
        <f t="shared" si="253"/>
        <v>0</v>
      </c>
      <c r="BH1804">
        <f t="shared" si="251"/>
        <v>0</v>
      </c>
      <c r="BI1804">
        <f t="shared" si="250"/>
        <v>0</v>
      </c>
    </row>
    <row r="1805" spans="3:61" ht="15" customHeight="1">
      <c r="C1805" s="17" t="s">
        <v>166</v>
      </c>
      <c r="D1805" s="272" t="str">
        <f t="shared" si="252"/>
        <v/>
      </c>
      <c r="E1805" s="273"/>
      <c r="F1805" s="273"/>
      <c r="G1805" s="273"/>
      <c r="H1805" s="274"/>
      <c r="I1805" s="234"/>
      <c r="J1805" s="234"/>
      <c r="K1805" s="234"/>
      <c r="L1805" s="234"/>
      <c r="M1805" s="234"/>
      <c r="N1805" s="234"/>
      <c r="O1805" s="234"/>
      <c r="P1805" s="234"/>
      <c r="Q1805" s="234"/>
      <c r="R1805" s="234"/>
      <c r="S1805" s="234"/>
      <c r="T1805" s="234"/>
      <c r="U1805" s="234"/>
      <c r="V1805" s="234"/>
      <c r="W1805" s="234"/>
      <c r="X1805" s="234"/>
      <c r="Y1805" s="234"/>
      <c r="Z1805" s="234"/>
      <c r="AA1805" s="234"/>
      <c r="AB1805" s="234"/>
      <c r="AC1805" s="234"/>
      <c r="AD1805" s="234"/>
      <c r="AG1805">
        <f t="shared" si="237"/>
        <v>0</v>
      </c>
      <c r="AI1805">
        <f t="shared" si="238"/>
        <v>0</v>
      </c>
      <c r="AJ1805">
        <f t="shared" si="239"/>
        <v>0</v>
      </c>
      <c r="AK1805">
        <f t="shared" si="240"/>
        <v>0</v>
      </c>
      <c r="AL1805">
        <f t="shared" si="241"/>
        <v>0</v>
      </c>
      <c r="AN1805">
        <f t="shared" si="242"/>
        <v>0</v>
      </c>
      <c r="AO1805">
        <f t="shared" si="243"/>
        <v>0</v>
      </c>
      <c r="AP1805">
        <f t="shared" si="244"/>
        <v>0</v>
      </c>
      <c r="AQ1805">
        <f t="shared" si="245"/>
        <v>0</v>
      </c>
      <c r="AR1805" s="185">
        <f t="shared" si="246"/>
        <v>-2</v>
      </c>
      <c r="AS1805" s="186">
        <f t="shared" si="247"/>
        <v>0</v>
      </c>
      <c r="AW1805">
        <f t="shared" si="248"/>
        <v>0</v>
      </c>
      <c r="AY1805" s="70">
        <f t="shared" si="254"/>
        <v>1</v>
      </c>
      <c r="AZ1805" s="70">
        <f t="shared" si="254"/>
        <v>2</v>
      </c>
      <c r="BA1805" s="70">
        <f t="shared" si="254"/>
        <v>3</v>
      </c>
      <c r="BB1805" s="70">
        <f t="shared" si="254"/>
        <v>4</v>
      </c>
      <c r="BC1805" s="70">
        <f t="shared" si="254"/>
        <v>8</v>
      </c>
      <c r="BD1805" s="70">
        <f t="shared" si="254"/>
        <v>9</v>
      </c>
      <c r="BF1805">
        <v>115</v>
      </c>
      <c r="BG1805">
        <f t="shared" si="253"/>
        <v>0</v>
      </c>
      <c r="BH1805">
        <f t="shared" si="251"/>
        <v>0</v>
      </c>
      <c r="BI1805">
        <f t="shared" si="250"/>
        <v>0</v>
      </c>
    </row>
    <row r="1806" spans="3:61" ht="15" customHeight="1">
      <c r="C1806" s="17" t="s">
        <v>167</v>
      </c>
      <c r="D1806" s="272" t="str">
        <f t="shared" si="252"/>
        <v/>
      </c>
      <c r="E1806" s="273"/>
      <c r="F1806" s="273"/>
      <c r="G1806" s="273"/>
      <c r="H1806" s="274"/>
      <c r="I1806" s="234"/>
      <c r="J1806" s="234"/>
      <c r="K1806" s="234"/>
      <c r="L1806" s="234"/>
      <c r="M1806" s="234"/>
      <c r="N1806" s="234"/>
      <c r="O1806" s="234"/>
      <c r="P1806" s="234"/>
      <c r="Q1806" s="234"/>
      <c r="R1806" s="234"/>
      <c r="S1806" s="234"/>
      <c r="T1806" s="234"/>
      <c r="U1806" s="234"/>
      <c r="V1806" s="234"/>
      <c r="W1806" s="234"/>
      <c r="X1806" s="234"/>
      <c r="Y1806" s="234"/>
      <c r="Z1806" s="234"/>
      <c r="AA1806" s="234"/>
      <c r="AB1806" s="234"/>
      <c r="AC1806" s="234"/>
      <c r="AD1806" s="234"/>
      <c r="AG1806">
        <f t="shared" si="237"/>
        <v>0</v>
      </c>
      <c r="AI1806">
        <f t="shared" si="238"/>
        <v>0</v>
      </c>
      <c r="AJ1806">
        <f t="shared" si="239"/>
        <v>0</v>
      </c>
      <c r="AK1806">
        <f t="shared" si="240"/>
        <v>0</v>
      </c>
      <c r="AL1806">
        <f t="shared" si="241"/>
        <v>0</v>
      </c>
      <c r="AN1806">
        <f t="shared" si="242"/>
        <v>0</v>
      </c>
      <c r="AO1806">
        <f t="shared" si="243"/>
        <v>0</v>
      </c>
      <c r="AP1806">
        <f t="shared" si="244"/>
        <v>0</v>
      </c>
      <c r="AQ1806">
        <f t="shared" si="245"/>
        <v>0</v>
      </c>
      <c r="AR1806" s="185">
        <f t="shared" si="246"/>
        <v>-2</v>
      </c>
      <c r="AS1806" s="186">
        <f t="shared" si="247"/>
        <v>0</v>
      </c>
      <c r="AW1806">
        <f t="shared" si="248"/>
        <v>0</v>
      </c>
      <c r="AY1806" s="70">
        <f t="shared" si="254"/>
        <v>1</v>
      </c>
      <c r="AZ1806" s="70">
        <f t="shared" si="254"/>
        <v>2</v>
      </c>
      <c r="BA1806" s="70">
        <f t="shared" si="254"/>
        <v>3</v>
      </c>
      <c r="BB1806" s="70">
        <f t="shared" si="254"/>
        <v>4</v>
      </c>
      <c r="BC1806" s="70">
        <f t="shared" si="254"/>
        <v>8</v>
      </c>
      <c r="BD1806" s="70">
        <f t="shared" si="254"/>
        <v>9</v>
      </c>
      <c r="BF1806">
        <v>116</v>
      </c>
      <c r="BG1806">
        <f t="shared" si="253"/>
        <v>0</v>
      </c>
      <c r="BH1806">
        <f t="shared" si="251"/>
        <v>0</v>
      </c>
      <c r="BI1806">
        <f t="shared" si="250"/>
        <v>0</v>
      </c>
    </row>
    <row r="1807" spans="3:61" ht="15" customHeight="1">
      <c r="C1807" s="17" t="s">
        <v>168</v>
      </c>
      <c r="D1807" s="272" t="str">
        <f t="shared" si="252"/>
        <v/>
      </c>
      <c r="E1807" s="273"/>
      <c r="F1807" s="273"/>
      <c r="G1807" s="273"/>
      <c r="H1807" s="274"/>
      <c r="I1807" s="234"/>
      <c r="J1807" s="234"/>
      <c r="K1807" s="234"/>
      <c r="L1807" s="234"/>
      <c r="M1807" s="234"/>
      <c r="N1807" s="234"/>
      <c r="O1807" s="234"/>
      <c r="P1807" s="234"/>
      <c r="Q1807" s="234"/>
      <c r="R1807" s="234"/>
      <c r="S1807" s="234"/>
      <c r="T1807" s="234"/>
      <c r="U1807" s="234"/>
      <c r="V1807" s="234"/>
      <c r="W1807" s="234"/>
      <c r="X1807" s="234"/>
      <c r="Y1807" s="234"/>
      <c r="Z1807" s="234"/>
      <c r="AA1807" s="234"/>
      <c r="AB1807" s="234"/>
      <c r="AC1807" s="234"/>
      <c r="AD1807" s="234"/>
      <c r="AG1807">
        <f t="shared" si="237"/>
        <v>0</v>
      </c>
      <c r="AI1807">
        <f t="shared" si="238"/>
        <v>0</v>
      </c>
      <c r="AJ1807">
        <f t="shared" si="239"/>
        <v>0</v>
      </c>
      <c r="AK1807">
        <f t="shared" si="240"/>
        <v>0</v>
      </c>
      <c r="AL1807">
        <f t="shared" si="241"/>
        <v>0</v>
      </c>
      <c r="AN1807">
        <f t="shared" si="242"/>
        <v>0</v>
      </c>
      <c r="AO1807">
        <f t="shared" si="243"/>
        <v>0</v>
      </c>
      <c r="AP1807">
        <f t="shared" si="244"/>
        <v>0</v>
      </c>
      <c r="AQ1807">
        <f t="shared" si="245"/>
        <v>0</v>
      </c>
      <c r="AR1807" s="185">
        <f t="shared" si="246"/>
        <v>-2</v>
      </c>
      <c r="AS1807" s="186">
        <f t="shared" si="247"/>
        <v>0</v>
      </c>
      <c r="AW1807">
        <f t="shared" si="248"/>
        <v>0</v>
      </c>
      <c r="AY1807" s="70">
        <f t="shared" si="254"/>
        <v>1</v>
      </c>
      <c r="AZ1807" s="70">
        <f t="shared" si="254"/>
        <v>2</v>
      </c>
      <c r="BA1807" s="70">
        <f t="shared" si="254"/>
        <v>3</v>
      </c>
      <c r="BB1807" s="70">
        <f t="shared" si="254"/>
        <v>4</v>
      </c>
      <c r="BC1807" s="70">
        <f t="shared" si="254"/>
        <v>8</v>
      </c>
      <c r="BD1807" s="70">
        <f t="shared" si="254"/>
        <v>9</v>
      </c>
      <c r="BF1807">
        <v>117</v>
      </c>
      <c r="BG1807">
        <f t="shared" si="253"/>
        <v>0</v>
      </c>
      <c r="BH1807">
        <f t="shared" si="251"/>
        <v>0</v>
      </c>
      <c r="BI1807">
        <f t="shared" si="250"/>
        <v>0</v>
      </c>
    </row>
    <row r="1808" spans="3:61" ht="15" customHeight="1">
      <c r="C1808" s="17" t="s">
        <v>169</v>
      </c>
      <c r="D1808" s="272" t="str">
        <f t="shared" si="252"/>
        <v/>
      </c>
      <c r="E1808" s="273"/>
      <c r="F1808" s="273"/>
      <c r="G1808" s="273"/>
      <c r="H1808" s="274"/>
      <c r="I1808" s="234"/>
      <c r="J1808" s="234"/>
      <c r="K1808" s="234"/>
      <c r="L1808" s="234"/>
      <c r="M1808" s="234"/>
      <c r="N1808" s="234"/>
      <c r="O1808" s="234"/>
      <c r="P1808" s="234"/>
      <c r="Q1808" s="234"/>
      <c r="R1808" s="234"/>
      <c r="S1808" s="234"/>
      <c r="T1808" s="234"/>
      <c r="U1808" s="234"/>
      <c r="V1808" s="234"/>
      <c r="W1808" s="234"/>
      <c r="X1808" s="234"/>
      <c r="Y1808" s="234"/>
      <c r="Z1808" s="234"/>
      <c r="AA1808" s="234"/>
      <c r="AB1808" s="234"/>
      <c r="AC1808" s="234"/>
      <c r="AD1808" s="234"/>
      <c r="AG1808">
        <f t="shared" si="237"/>
        <v>0</v>
      </c>
      <c r="AI1808">
        <f t="shared" si="238"/>
        <v>0</v>
      </c>
      <c r="AJ1808">
        <f t="shared" si="239"/>
        <v>0</v>
      </c>
      <c r="AK1808">
        <f t="shared" si="240"/>
        <v>0</v>
      </c>
      <c r="AL1808">
        <f t="shared" si="241"/>
        <v>0</v>
      </c>
      <c r="AN1808">
        <f t="shared" si="242"/>
        <v>0</v>
      </c>
      <c r="AO1808">
        <f t="shared" si="243"/>
        <v>0</v>
      </c>
      <c r="AP1808">
        <f t="shared" si="244"/>
        <v>0</v>
      </c>
      <c r="AQ1808">
        <f t="shared" si="245"/>
        <v>0</v>
      </c>
      <c r="AR1808" s="185">
        <f t="shared" si="246"/>
        <v>-2</v>
      </c>
      <c r="AS1808" s="186">
        <f t="shared" si="247"/>
        <v>0</v>
      </c>
      <c r="AW1808">
        <f t="shared" si="248"/>
        <v>0</v>
      </c>
      <c r="AY1808" s="70">
        <f t="shared" si="254"/>
        <v>1</v>
      </c>
      <c r="AZ1808" s="70">
        <f t="shared" si="254"/>
        <v>2</v>
      </c>
      <c r="BA1808" s="70">
        <f t="shared" si="254"/>
        <v>3</v>
      </c>
      <c r="BB1808" s="70">
        <f t="shared" si="254"/>
        <v>4</v>
      </c>
      <c r="BC1808" s="70">
        <f t="shared" si="254"/>
        <v>8</v>
      </c>
      <c r="BD1808" s="70">
        <f t="shared" si="254"/>
        <v>9</v>
      </c>
      <c r="BF1808">
        <v>118</v>
      </c>
      <c r="BG1808">
        <f t="shared" si="253"/>
        <v>0</v>
      </c>
      <c r="BH1808">
        <f t="shared" si="251"/>
        <v>0</v>
      </c>
      <c r="BI1808">
        <f t="shared" si="250"/>
        <v>0</v>
      </c>
    </row>
    <row r="1809" spans="1:61" ht="15" customHeight="1">
      <c r="C1809" s="17" t="s">
        <v>170</v>
      </c>
      <c r="D1809" s="272" t="str">
        <f t="shared" si="252"/>
        <v/>
      </c>
      <c r="E1809" s="273"/>
      <c r="F1809" s="273"/>
      <c r="G1809" s="273"/>
      <c r="H1809" s="274"/>
      <c r="I1809" s="234"/>
      <c r="J1809" s="234"/>
      <c r="K1809" s="234"/>
      <c r="L1809" s="234"/>
      <c r="M1809" s="234"/>
      <c r="N1809" s="234"/>
      <c r="O1809" s="234"/>
      <c r="P1809" s="234"/>
      <c r="Q1809" s="234"/>
      <c r="R1809" s="234"/>
      <c r="S1809" s="234"/>
      <c r="T1809" s="234"/>
      <c r="U1809" s="234"/>
      <c r="V1809" s="234"/>
      <c r="W1809" s="234"/>
      <c r="X1809" s="234"/>
      <c r="Y1809" s="234"/>
      <c r="Z1809" s="234"/>
      <c r="AA1809" s="234"/>
      <c r="AB1809" s="234"/>
      <c r="AC1809" s="234"/>
      <c r="AD1809" s="234"/>
      <c r="AG1809">
        <f t="shared" si="237"/>
        <v>0</v>
      </c>
      <c r="AI1809">
        <f t="shared" si="238"/>
        <v>0</v>
      </c>
      <c r="AJ1809">
        <f t="shared" si="239"/>
        <v>0</v>
      </c>
      <c r="AK1809">
        <f t="shared" si="240"/>
        <v>0</v>
      </c>
      <c r="AL1809">
        <f t="shared" si="241"/>
        <v>0</v>
      </c>
      <c r="AN1809">
        <f t="shared" si="242"/>
        <v>0</v>
      </c>
      <c r="AO1809">
        <f t="shared" si="243"/>
        <v>0</v>
      </c>
      <c r="AP1809">
        <f t="shared" si="244"/>
        <v>0</v>
      </c>
      <c r="AQ1809">
        <f t="shared" si="245"/>
        <v>0</v>
      </c>
      <c r="AR1809" s="185">
        <f t="shared" si="246"/>
        <v>-2</v>
      </c>
      <c r="AS1809" s="186">
        <f t="shared" si="247"/>
        <v>0</v>
      </c>
      <c r="AW1809">
        <f t="shared" si="248"/>
        <v>0</v>
      </c>
      <c r="AY1809" s="70">
        <f t="shared" si="254"/>
        <v>1</v>
      </c>
      <c r="AZ1809" s="70">
        <f t="shared" si="254"/>
        <v>2</v>
      </c>
      <c r="BA1809" s="70">
        <f t="shared" si="254"/>
        <v>3</v>
      </c>
      <c r="BB1809" s="70">
        <f t="shared" si="254"/>
        <v>4</v>
      </c>
      <c r="BC1809" s="70">
        <f t="shared" si="254"/>
        <v>8</v>
      </c>
      <c r="BD1809" s="70">
        <f t="shared" si="254"/>
        <v>9</v>
      </c>
      <c r="BF1809">
        <v>119</v>
      </c>
      <c r="BG1809">
        <f t="shared" si="253"/>
        <v>0</v>
      </c>
      <c r="BH1809">
        <f t="shared" si="251"/>
        <v>0</v>
      </c>
      <c r="BI1809">
        <f t="shared" si="250"/>
        <v>0</v>
      </c>
    </row>
    <row r="1810" spans="1:61" ht="15" customHeight="1">
      <c r="B1810" s="269" t="str">
        <f>IF(SUM(BG1810,BI1810)&gt;0,"Error: verificar el registro de la columna con la misma persona coordinadora general de archivos.","")</f>
        <v/>
      </c>
      <c r="C1810" s="269"/>
      <c r="D1810" s="269"/>
      <c r="E1810" s="269"/>
      <c r="F1810" s="269"/>
      <c r="G1810" s="269"/>
      <c r="H1810" s="269"/>
      <c r="I1810" s="269"/>
      <c r="J1810" s="269"/>
      <c r="K1810" s="269"/>
      <c r="L1810" s="269"/>
      <c r="M1810" s="269"/>
      <c r="N1810" s="269"/>
      <c r="O1810" s="269"/>
      <c r="P1810" s="269"/>
      <c r="Q1810" s="269"/>
      <c r="R1810" s="269"/>
      <c r="S1810" s="269"/>
      <c r="T1810" s="269"/>
      <c r="U1810" s="269"/>
      <c r="V1810" s="269"/>
      <c r="W1810" s="269"/>
      <c r="X1810" s="269"/>
      <c r="Y1810" s="269"/>
      <c r="Z1810" s="269"/>
      <c r="AA1810" s="269"/>
      <c r="AB1810" s="269"/>
      <c r="AC1810" s="269"/>
      <c r="AD1810" s="269"/>
      <c r="AG1810" s="181"/>
      <c r="AI1810" s="181">
        <f t="shared" ref="AI1810:AL1810" si="255">SUM(AI1690:AI1809)</f>
        <v>0</v>
      </c>
      <c r="AJ1810" s="181">
        <f t="shared" si="255"/>
        <v>0</v>
      </c>
      <c r="AK1810" s="181">
        <f t="shared" si="255"/>
        <v>0</v>
      </c>
      <c r="AL1810" s="181">
        <f t="shared" si="255"/>
        <v>0</v>
      </c>
      <c r="AN1810" s="181">
        <f>SUM(AN1690:AN1809)</f>
        <v>0</v>
      </c>
      <c r="AO1810" s="181">
        <f t="shared" ref="AO1810:AP1810" si="256">SUM(AO1690:AO1809)</f>
        <v>0</v>
      </c>
      <c r="AP1810" s="181">
        <f t="shared" si="256"/>
        <v>0</v>
      </c>
      <c r="AQ1810" s="181">
        <f>SUM(AQ1690:AQ1809)</f>
        <v>0</v>
      </c>
      <c r="AS1810" s="181">
        <f>SUM(AS1690:AS1809)</f>
        <v>0</v>
      </c>
      <c r="BF1810">
        <v>120</v>
      </c>
      <c r="BG1810" s="181">
        <f>SUM(BG1690:BG1809)</f>
        <v>0</v>
      </c>
      <c r="BH1810">
        <f t="shared" si="251"/>
        <v>0</v>
      </c>
      <c r="BI1810" s="181">
        <f>SUM(BI1690:BI1809)</f>
        <v>0</v>
      </c>
    </row>
    <row r="1811" spans="1:61" ht="45" customHeight="1">
      <c r="A1811" s="64"/>
      <c r="C1811" s="343" t="s">
        <v>363</v>
      </c>
      <c r="D1811" s="344"/>
      <c r="E1811" s="344"/>
      <c r="F1811" s="234"/>
      <c r="G1811" s="234"/>
      <c r="H1811" s="234"/>
      <c r="I1811" s="234"/>
      <c r="J1811" s="234"/>
      <c r="K1811" s="234"/>
      <c r="L1811" s="234"/>
      <c r="M1811" s="234"/>
      <c r="N1811" s="234"/>
      <c r="O1811" s="234"/>
      <c r="P1811" s="234"/>
      <c r="Q1811" s="234"/>
      <c r="R1811" s="234"/>
      <c r="S1811" s="234"/>
      <c r="T1811" s="234"/>
      <c r="U1811" s="234"/>
      <c r="V1811" s="234"/>
      <c r="W1811" s="234"/>
      <c r="X1811" s="234"/>
      <c r="Y1811" s="234"/>
      <c r="Z1811" s="234"/>
      <c r="AA1811" s="234"/>
      <c r="AB1811" s="234"/>
      <c r="AC1811" s="234"/>
      <c r="AD1811" s="234"/>
      <c r="AG1811">
        <f>IF(OR(AND(F1811="", COUNTIF(O1690:P1809,5)&gt;0),AND(F1811&lt;&gt;"", COUNTIF(O1690:P1809,5)=0)),1,0)</f>
        <v>0</v>
      </c>
    </row>
    <row r="1812" spans="1:61" ht="15" customHeight="1">
      <c r="A1812" s="64"/>
      <c r="B1812" s="269" t="str">
        <f>IF(AG1811&gt;0,"Error: debe especificar Otro régimen de contratación.","")</f>
        <v/>
      </c>
      <c r="C1812" s="269"/>
      <c r="D1812" s="269"/>
      <c r="E1812" s="269"/>
      <c r="F1812" s="269"/>
      <c r="G1812" s="269"/>
      <c r="H1812" s="269"/>
      <c r="I1812" s="269"/>
      <c r="J1812" s="269"/>
      <c r="K1812" s="269"/>
      <c r="L1812" s="269"/>
      <c r="M1812" s="269"/>
      <c r="N1812" s="269"/>
      <c r="O1812" s="269"/>
      <c r="P1812" s="269"/>
      <c r="Q1812" s="269"/>
      <c r="R1812" s="269"/>
      <c r="S1812" s="269"/>
      <c r="T1812" s="269"/>
      <c r="U1812" s="269"/>
      <c r="V1812" s="269"/>
      <c r="W1812" s="269"/>
      <c r="X1812" s="269"/>
      <c r="Y1812" s="269"/>
      <c r="Z1812" s="269"/>
      <c r="AA1812" s="269"/>
      <c r="AB1812" s="269"/>
      <c r="AC1812" s="269"/>
      <c r="AD1812" s="269"/>
    </row>
    <row r="1813" spans="1:61" ht="45" customHeight="1">
      <c r="A1813" s="64"/>
      <c r="C1813" s="343" t="s">
        <v>261</v>
      </c>
      <c r="D1813" s="344"/>
      <c r="E1813" s="344"/>
      <c r="F1813" s="234"/>
      <c r="G1813" s="234"/>
      <c r="H1813" s="234"/>
      <c r="I1813" s="234"/>
      <c r="J1813" s="234"/>
      <c r="K1813" s="234"/>
      <c r="L1813" s="234"/>
      <c r="M1813" s="234"/>
      <c r="N1813" s="234"/>
      <c r="O1813" s="234"/>
      <c r="P1813" s="234"/>
      <c r="Q1813" s="234"/>
      <c r="R1813" s="234"/>
      <c r="S1813" s="234"/>
      <c r="T1813" s="234"/>
      <c r="U1813" s="234"/>
      <c r="V1813" s="234"/>
      <c r="W1813" s="234"/>
      <c r="X1813" s="234"/>
      <c r="Y1813" s="234"/>
      <c r="Z1813" s="234"/>
      <c r="AA1813" s="234"/>
      <c r="AB1813" s="234"/>
      <c r="AC1813" s="234"/>
      <c r="AD1813" s="234"/>
      <c r="AG1813">
        <f>IF(OR(AND(F1813="", COUNTIF(AC1690:AD1809,10)&gt;0),AND(F1813&lt;&gt;"", COUNTIF(AC1690:AD1809,10)=0)),1,0)</f>
        <v>0</v>
      </c>
    </row>
    <row r="1814" spans="1:61" ht="15" customHeight="1">
      <c r="B1814" s="269" t="str">
        <f>IF(AG1813&gt;0,"Error: debe especificar Otro grupo de mando.","")</f>
        <v/>
      </c>
      <c r="C1814" s="269"/>
      <c r="D1814" s="269"/>
      <c r="E1814" s="269"/>
      <c r="F1814" s="269"/>
      <c r="G1814" s="269"/>
      <c r="H1814" s="269"/>
      <c r="I1814" s="269"/>
      <c r="J1814" s="269"/>
      <c r="K1814" s="269"/>
      <c r="L1814" s="269"/>
      <c r="M1814" s="269"/>
      <c r="N1814" s="269"/>
      <c r="O1814" s="269"/>
      <c r="P1814" s="269"/>
      <c r="Q1814" s="269"/>
      <c r="R1814" s="269"/>
      <c r="S1814" s="269"/>
      <c r="T1814" s="269"/>
      <c r="U1814" s="269"/>
      <c r="V1814" s="269"/>
      <c r="W1814" s="269"/>
      <c r="X1814" s="269"/>
      <c r="Y1814" s="269"/>
      <c r="Z1814" s="269"/>
      <c r="AA1814" s="269"/>
      <c r="AB1814" s="269"/>
      <c r="AC1814" s="269"/>
      <c r="AD1814" s="269"/>
    </row>
    <row r="1815" spans="1:61" ht="15" customHeight="1">
      <c r="C1815" s="211" t="s">
        <v>262</v>
      </c>
      <c r="D1815" s="211"/>
      <c r="E1815" s="211"/>
      <c r="F1815" s="211"/>
      <c r="G1815" s="211"/>
      <c r="H1815" s="211"/>
      <c r="I1815" s="211"/>
      <c r="J1815" s="211"/>
      <c r="L1815" s="211" t="s">
        <v>272</v>
      </c>
      <c r="M1815" s="211"/>
      <c r="N1815" s="211"/>
      <c r="O1815" s="211"/>
      <c r="P1815" s="211"/>
      <c r="Q1815" s="211"/>
      <c r="R1815" s="211"/>
      <c r="S1815" s="211"/>
      <c r="U1815" s="295" t="s">
        <v>266</v>
      </c>
      <c r="V1815" s="295"/>
      <c r="W1815" s="295"/>
      <c r="X1815" s="295"/>
      <c r="Y1815" s="295"/>
      <c r="Z1815" s="295"/>
      <c r="AA1815" s="295"/>
      <c r="AB1815" s="295"/>
      <c r="AC1815" s="295"/>
      <c r="AD1815" s="295"/>
    </row>
    <row r="1816" spans="1:61" ht="15" customHeight="1">
      <c r="C1816" s="36" t="s">
        <v>51</v>
      </c>
      <c r="D1816" s="378" t="s">
        <v>263</v>
      </c>
      <c r="E1816" s="378"/>
      <c r="F1816" s="378"/>
      <c r="G1816" s="378"/>
      <c r="H1816" s="378"/>
      <c r="I1816" s="378"/>
      <c r="J1816" s="378"/>
      <c r="L1816" s="36" t="s">
        <v>51</v>
      </c>
      <c r="M1816" s="378" t="s">
        <v>273</v>
      </c>
      <c r="N1816" s="378"/>
      <c r="O1816" s="378"/>
      <c r="P1816" s="378"/>
      <c r="Q1816" s="378"/>
      <c r="R1816" s="378"/>
      <c r="S1816" s="378"/>
      <c r="U1816" s="118" t="s">
        <v>51</v>
      </c>
      <c r="V1816" s="272" t="s">
        <v>267</v>
      </c>
      <c r="W1816" s="273"/>
      <c r="X1816" s="273"/>
      <c r="Y1816" s="273"/>
      <c r="Z1816" s="273"/>
      <c r="AA1816" s="273"/>
      <c r="AB1816" s="273"/>
      <c r="AC1816" s="273"/>
      <c r="AD1816" s="274"/>
    </row>
    <row r="1817" spans="1:61" ht="24" customHeight="1">
      <c r="C1817" s="36" t="s">
        <v>52</v>
      </c>
      <c r="D1817" s="378" t="s">
        <v>264</v>
      </c>
      <c r="E1817" s="378"/>
      <c r="F1817" s="378"/>
      <c r="G1817" s="378"/>
      <c r="H1817" s="378"/>
      <c r="I1817" s="378"/>
      <c r="J1817" s="378"/>
      <c r="L1817" s="36" t="s">
        <v>52</v>
      </c>
      <c r="M1817" s="379" t="s">
        <v>369</v>
      </c>
      <c r="N1817" s="379"/>
      <c r="O1817" s="379"/>
      <c r="P1817" s="379"/>
      <c r="Q1817" s="379"/>
      <c r="R1817" s="379"/>
      <c r="S1817" s="379"/>
      <c r="U1817" s="45" t="s">
        <v>52</v>
      </c>
      <c r="V1817" s="272" t="s">
        <v>370</v>
      </c>
      <c r="W1817" s="273"/>
      <c r="X1817" s="273"/>
      <c r="Y1817" s="273"/>
      <c r="Z1817" s="273"/>
      <c r="AA1817" s="273"/>
      <c r="AB1817" s="273"/>
      <c r="AC1817" s="273"/>
      <c r="AD1817" s="274"/>
    </row>
    <row r="1818" spans="1:61" ht="15" customHeight="1">
      <c r="C1818" s="36" t="s">
        <v>59</v>
      </c>
      <c r="D1818" s="378" t="s">
        <v>311</v>
      </c>
      <c r="E1818" s="378"/>
      <c r="F1818" s="378"/>
      <c r="G1818" s="378"/>
      <c r="H1818" s="378"/>
      <c r="I1818" s="378"/>
      <c r="J1818" s="378"/>
      <c r="L1818" s="36" t="s">
        <v>53</v>
      </c>
      <c r="M1818" s="378" t="s">
        <v>274</v>
      </c>
      <c r="N1818" s="378"/>
      <c r="O1818" s="378"/>
      <c r="P1818" s="378"/>
      <c r="Q1818" s="378"/>
      <c r="R1818" s="378"/>
      <c r="S1818" s="378"/>
      <c r="U1818" s="118" t="s">
        <v>53</v>
      </c>
      <c r="V1818" s="272" t="s">
        <v>268</v>
      </c>
      <c r="W1818" s="273"/>
      <c r="X1818" s="273"/>
      <c r="Y1818" s="273"/>
      <c r="Z1818" s="273"/>
      <c r="AA1818" s="273"/>
      <c r="AB1818" s="273"/>
      <c r="AC1818" s="273"/>
      <c r="AD1818" s="274"/>
    </row>
    <row r="1819" spans="1:61" ht="15" customHeight="1">
      <c r="L1819" s="36" t="s">
        <v>54</v>
      </c>
      <c r="M1819" s="378" t="s">
        <v>275</v>
      </c>
      <c r="N1819" s="378"/>
      <c r="O1819" s="378"/>
      <c r="P1819" s="378"/>
      <c r="Q1819" s="378"/>
      <c r="R1819" s="378"/>
      <c r="S1819" s="378"/>
      <c r="U1819" s="118" t="s">
        <v>54</v>
      </c>
      <c r="V1819" s="272" t="s">
        <v>269</v>
      </c>
      <c r="W1819" s="273"/>
      <c r="X1819" s="273"/>
      <c r="Y1819" s="273"/>
      <c r="Z1819" s="273"/>
      <c r="AA1819" s="273"/>
      <c r="AB1819" s="273"/>
      <c r="AC1819" s="273"/>
      <c r="AD1819" s="274"/>
    </row>
    <row r="1820" spans="1:61" ht="24" customHeight="1">
      <c r="C1820" s="295" t="s">
        <v>364</v>
      </c>
      <c r="D1820" s="295"/>
      <c r="E1820" s="295"/>
      <c r="F1820" s="295"/>
      <c r="G1820" s="295"/>
      <c r="H1820" s="295"/>
      <c r="I1820" s="295"/>
      <c r="J1820" s="295"/>
      <c r="L1820" s="36" t="s">
        <v>55</v>
      </c>
      <c r="M1820" s="379" t="s">
        <v>276</v>
      </c>
      <c r="N1820" s="379"/>
      <c r="O1820" s="379"/>
      <c r="P1820" s="379"/>
      <c r="Q1820" s="379"/>
      <c r="R1820" s="379"/>
      <c r="S1820" s="379"/>
      <c r="U1820" s="118" t="s">
        <v>55</v>
      </c>
      <c r="V1820" s="272" t="s">
        <v>270</v>
      </c>
      <c r="W1820" s="273"/>
      <c r="X1820" s="273"/>
      <c r="Y1820" s="273"/>
      <c r="Z1820" s="273"/>
      <c r="AA1820" s="273"/>
      <c r="AB1820" s="273"/>
      <c r="AC1820" s="273"/>
      <c r="AD1820" s="274"/>
    </row>
    <row r="1821" spans="1:61" ht="24" customHeight="1">
      <c r="C1821" s="36" t="s">
        <v>51</v>
      </c>
      <c r="D1821" s="378" t="s">
        <v>365</v>
      </c>
      <c r="E1821" s="378"/>
      <c r="F1821" s="378"/>
      <c r="G1821" s="378"/>
      <c r="H1821" s="378"/>
      <c r="I1821" s="378"/>
      <c r="J1821" s="378"/>
      <c r="L1821" s="36" t="s">
        <v>56</v>
      </c>
      <c r="M1821" s="378" t="s">
        <v>277</v>
      </c>
      <c r="N1821" s="378"/>
      <c r="O1821" s="378"/>
      <c r="P1821" s="378"/>
      <c r="Q1821" s="378"/>
      <c r="R1821" s="378"/>
      <c r="S1821" s="378"/>
      <c r="U1821" s="118" t="s">
        <v>56</v>
      </c>
      <c r="V1821" s="272" t="s">
        <v>371</v>
      </c>
      <c r="W1821" s="273"/>
      <c r="X1821" s="273"/>
      <c r="Y1821" s="273"/>
      <c r="Z1821" s="273"/>
      <c r="AA1821" s="273"/>
      <c r="AB1821" s="273"/>
      <c r="AC1821" s="273"/>
      <c r="AD1821" s="274"/>
    </row>
    <row r="1822" spans="1:61" ht="15" customHeight="1">
      <c r="C1822" s="36" t="s">
        <v>52</v>
      </c>
      <c r="D1822" s="378" t="s">
        <v>366</v>
      </c>
      <c r="E1822" s="378"/>
      <c r="F1822" s="378"/>
      <c r="G1822" s="378"/>
      <c r="H1822" s="378"/>
      <c r="I1822" s="378"/>
      <c r="J1822" s="378"/>
      <c r="L1822" s="36" t="s">
        <v>57</v>
      </c>
      <c r="M1822" s="378" t="s">
        <v>278</v>
      </c>
      <c r="N1822" s="378"/>
      <c r="O1822" s="378"/>
      <c r="P1822" s="378"/>
      <c r="Q1822" s="378"/>
      <c r="R1822" s="378"/>
      <c r="S1822" s="378"/>
      <c r="U1822" s="118" t="s">
        <v>57</v>
      </c>
      <c r="V1822" s="272" t="s">
        <v>372</v>
      </c>
      <c r="W1822" s="273"/>
      <c r="X1822" s="273"/>
      <c r="Y1822" s="273"/>
      <c r="Z1822" s="273"/>
      <c r="AA1822" s="273"/>
      <c r="AB1822" s="273"/>
      <c r="AC1822" s="273"/>
      <c r="AD1822" s="274"/>
    </row>
    <row r="1823" spans="1:61" ht="15" customHeight="1">
      <c r="C1823" s="36" t="s">
        <v>53</v>
      </c>
      <c r="D1823" s="378" t="s">
        <v>367</v>
      </c>
      <c r="E1823" s="378"/>
      <c r="F1823" s="378"/>
      <c r="G1823" s="378"/>
      <c r="H1823" s="378"/>
      <c r="I1823" s="378"/>
      <c r="J1823" s="378"/>
      <c r="L1823" s="36" t="s">
        <v>58</v>
      </c>
      <c r="M1823" s="379" t="s">
        <v>279</v>
      </c>
      <c r="N1823" s="379"/>
      <c r="O1823" s="379"/>
      <c r="P1823" s="379"/>
      <c r="Q1823" s="379"/>
      <c r="R1823" s="379"/>
      <c r="S1823" s="379"/>
      <c r="U1823" s="118" t="s">
        <v>58</v>
      </c>
      <c r="V1823" s="272" t="s">
        <v>373</v>
      </c>
      <c r="W1823" s="273"/>
      <c r="X1823" s="273"/>
      <c r="Y1823" s="273"/>
      <c r="Z1823" s="273"/>
      <c r="AA1823" s="273"/>
      <c r="AB1823" s="273"/>
      <c r="AC1823" s="273"/>
      <c r="AD1823" s="274"/>
    </row>
    <row r="1824" spans="1:61" ht="15" customHeight="1">
      <c r="C1824" s="36" t="s">
        <v>54</v>
      </c>
      <c r="D1824" s="378" t="s">
        <v>265</v>
      </c>
      <c r="E1824" s="378"/>
      <c r="F1824" s="378"/>
      <c r="G1824" s="378"/>
      <c r="H1824" s="378"/>
      <c r="I1824" s="378"/>
      <c r="J1824" s="378"/>
      <c r="L1824" s="36" t="s">
        <v>59</v>
      </c>
      <c r="M1824" s="379" t="s">
        <v>311</v>
      </c>
      <c r="N1824" s="379"/>
      <c r="O1824" s="379"/>
      <c r="P1824" s="379"/>
      <c r="Q1824" s="379"/>
      <c r="R1824" s="379"/>
      <c r="S1824" s="379"/>
      <c r="U1824" s="118" t="s">
        <v>59</v>
      </c>
      <c r="V1824" s="272" t="s">
        <v>374</v>
      </c>
      <c r="W1824" s="273"/>
      <c r="X1824" s="273"/>
      <c r="Y1824" s="273"/>
      <c r="Z1824" s="273"/>
      <c r="AA1824" s="273"/>
      <c r="AB1824" s="273"/>
      <c r="AC1824" s="273"/>
      <c r="AD1824" s="274"/>
    </row>
    <row r="1825" spans="2:33" ht="24" customHeight="1">
      <c r="C1825" s="36" t="s">
        <v>55</v>
      </c>
      <c r="D1825" s="378" t="s">
        <v>368</v>
      </c>
      <c r="E1825" s="378"/>
      <c r="F1825" s="378"/>
      <c r="G1825" s="378"/>
      <c r="H1825" s="378"/>
      <c r="I1825" s="378"/>
      <c r="J1825" s="378"/>
      <c r="U1825" s="118" t="s">
        <v>60</v>
      </c>
      <c r="V1825" s="272" t="s">
        <v>271</v>
      </c>
      <c r="W1825" s="273"/>
      <c r="X1825" s="273"/>
      <c r="Y1825" s="273"/>
      <c r="Z1825" s="273"/>
      <c r="AA1825" s="273"/>
      <c r="AB1825" s="273"/>
      <c r="AC1825" s="273"/>
      <c r="AD1825" s="274"/>
    </row>
    <row r="1826" spans="2:33" ht="24" customHeight="1">
      <c r="C1826" s="36" t="s">
        <v>59</v>
      </c>
      <c r="D1826" s="378" t="s">
        <v>311</v>
      </c>
      <c r="E1826" s="378"/>
      <c r="F1826" s="378"/>
      <c r="G1826" s="378"/>
      <c r="H1826" s="378"/>
      <c r="I1826" s="378"/>
      <c r="J1826" s="378"/>
      <c r="L1826" s="211" t="s">
        <v>280</v>
      </c>
      <c r="M1826" s="211"/>
      <c r="N1826" s="211"/>
      <c r="O1826" s="211"/>
      <c r="P1826" s="211"/>
      <c r="Q1826" s="211"/>
      <c r="R1826" s="211"/>
      <c r="S1826" s="211"/>
      <c r="U1826" s="118" t="s">
        <v>149</v>
      </c>
      <c r="V1826" s="345" t="s">
        <v>311</v>
      </c>
      <c r="W1826" s="345"/>
      <c r="X1826" s="345"/>
      <c r="Y1826" s="345"/>
      <c r="Z1826" s="345"/>
      <c r="AA1826" s="345"/>
      <c r="AB1826" s="345"/>
      <c r="AC1826" s="345"/>
      <c r="AD1826" s="345"/>
    </row>
    <row r="1827" spans="2:33" ht="15" customHeight="1">
      <c r="L1827" s="36" t="s">
        <v>51</v>
      </c>
      <c r="M1827" s="378" t="s">
        <v>281</v>
      </c>
      <c r="N1827" s="378"/>
      <c r="O1827" s="378"/>
      <c r="P1827" s="378"/>
      <c r="Q1827" s="378"/>
      <c r="R1827" s="378"/>
      <c r="S1827" s="378"/>
    </row>
    <row r="1828" spans="2:33" ht="15" customHeight="1">
      <c r="L1828" s="36" t="s">
        <v>52</v>
      </c>
      <c r="M1828" s="378" t="s">
        <v>282</v>
      </c>
      <c r="N1828" s="378"/>
      <c r="O1828" s="378"/>
      <c r="P1828" s="378"/>
      <c r="Q1828" s="378"/>
      <c r="R1828" s="378"/>
      <c r="S1828" s="378"/>
    </row>
    <row r="1829" spans="2:33" ht="15" customHeight="1">
      <c r="L1829" s="36" t="s">
        <v>53</v>
      </c>
      <c r="M1829" s="378" t="s">
        <v>283</v>
      </c>
      <c r="N1829" s="378"/>
      <c r="O1829" s="378"/>
      <c r="P1829" s="378"/>
      <c r="Q1829" s="378"/>
      <c r="R1829" s="378"/>
      <c r="S1829" s="378"/>
    </row>
    <row r="1830" spans="2:33" ht="15" customHeight="1">
      <c r="L1830" s="36" t="s">
        <v>54</v>
      </c>
      <c r="M1830" s="378" t="s">
        <v>284</v>
      </c>
      <c r="N1830" s="378"/>
      <c r="O1830" s="378"/>
      <c r="P1830" s="378"/>
      <c r="Q1830" s="378"/>
      <c r="R1830" s="378"/>
      <c r="S1830" s="378"/>
    </row>
    <row r="1831" spans="2:33" ht="15" customHeight="1">
      <c r="L1831" s="36" t="s">
        <v>58</v>
      </c>
      <c r="M1831" s="378" t="s">
        <v>210</v>
      </c>
      <c r="N1831" s="378"/>
      <c r="O1831" s="378"/>
      <c r="P1831" s="378"/>
      <c r="Q1831" s="378"/>
      <c r="R1831" s="378"/>
      <c r="S1831" s="378"/>
    </row>
    <row r="1832" spans="2:33" ht="15" customHeight="1">
      <c r="L1832" s="36" t="s">
        <v>59</v>
      </c>
      <c r="M1832" s="378" t="s">
        <v>311</v>
      </c>
      <c r="N1832" s="378"/>
      <c r="O1832" s="378"/>
      <c r="P1832" s="378"/>
      <c r="Q1832" s="378"/>
      <c r="R1832" s="378"/>
      <c r="S1832" s="378"/>
    </row>
    <row r="1833" spans="2:33" ht="15" customHeight="1">
      <c r="B1833" s="269" t="str">
        <f>IF(SUM(AG1835)&gt;0,"Error: justificar el registro de NA en la columna Ingresos brutos mensuales.","")</f>
        <v/>
      </c>
      <c r="C1833" s="269"/>
      <c r="D1833" s="269"/>
      <c r="E1833" s="269"/>
      <c r="F1833" s="269"/>
      <c r="G1833" s="269"/>
      <c r="H1833" s="269"/>
      <c r="I1833" s="269"/>
      <c r="J1833" s="269"/>
      <c r="K1833" s="269"/>
      <c r="L1833" s="269"/>
      <c r="M1833" s="269"/>
      <c r="N1833" s="269"/>
      <c r="O1833" s="269"/>
      <c r="P1833" s="269"/>
      <c r="Q1833" s="269"/>
      <c r="R1833" s="269"/>
      <c r="S1833" s="269"/>
      <c r="T1833" s="269"/>
      <c r="U1833" s="269"/>
      <c r="V1833" s="269"/>
      <c r="W1833" s="269"/>
      <c r="X1833" s="269"/>
      <c r="Y1833" s="269"/>
      <c r="Z1833" s="269"/>
      <c r="AA1833" s="269"/>
      <c r="AB1833" s="269"/>
      <c r="AC1833" s="269"/>
      <c r="AD1833" s="269"/>
    </row>
    <row r="1834" spans="2:33" ht="24" customHeight="1">
      <c r="C1834" s="312" t="s">
        <v>206</v>
      </c>
      <c r="D1834" s="312"/>
      <c r="E1834" s="312"/>
      <c r="F1834" s="312"/>
      <c r="G1834" s="312"/>
      <c r="H1834" s="312"/>
      <c r="I1834" s="312"/>
      <c r="J1834" s="312"/>
      <c r="K1834" s="312"/>
      <c r="L1834" s="312"/>
      <c r="M1834" s="312"/>
      <c r="N1834" s="312"/>
      <c r="O1834" s="312"/>
      <c r="P1834" s="312"/>
      <c r="Q1834" s="312"/>
      <c r="R1834" s="312"/>
      <c r="S1834" s="312"/>
      <c r="T1834" s="312"/>
      <c r="U1834" s="312"/>
      <c r="V1834" s="312"/>
      <c r="W1834" s="312"/>
      <c r="X1834" s="312"/>
      <c r="Y1834" s="312"/>
      <c r="Z1834" s="312"/>
      <c r="AA1834" s="312"/>
      <c r="AB1834" s="312"/>
      <c r="AC1834" s="312"/>
      <c r="AD1834" s="312"/>
    </row>
    <row r="1835" spans="2:33" ht="60" customHeight="1">
      <c r="C1835" s="313"/>
      <c r="D1835" s="314"/>
      <c r="E1835" s="314"/>
      <c r="F1835" s="314"/>
      <c r="G1835" s="314"/>
      <c r="H1835" s="314"/>
      <c r="I1835" s="314"/>
      <c r="J1835" s="314"/>
      <c r="K1835" s="314"/>
      <c r="L1835" s="314"/>
      <c r="M1835" s="314"/>
      <c r="N1835" s="314"/>
      <c r="O1835" s="314"/>
      <c r="P1835" s="314"/>
      <c r="Q1835" s="314"/>
      <c r="R1835" s="314"/>
      <c r="S1835" s="314"/>
      <c r="T1835" s="314"/>
      <c r="U1835" s="314"/>
      <c r="V1835" s="314"/>
      <c r="W1835" s="314"/>
      <c r="X1835" s="314"/>
      <c r="Y1835" s="314"/>
      <c r="Z1835" s="314"/>
      <c r="AA1835" s="314"/>
      <c r="AB1835" s="314"/>
      <c r="AC1835" s="314"/>
      <c r="AD1835" s="315"/>
      <c r="AG1835">
        <f>IF(AND(COUNTIF(S1690:T1809,"NA")&gt;0,C1835=""),1,0)</f>
        <v>0</v>
      </c>
    </row>
    <row r="1836" spans="2:33" ht="15" customHeight="1">
      <c r="B1836" s="269" t="str">
        <f>IF(SUM(AL1810)&gt;0,"Error: la antigüedad del cargo debe ser menor o igual a la antigüedad en el servicio público.","")</f>
        <v/>
      </c>
      <c r="C1836" s="269"/>
      <c r="D1836" s="269"/>
      <c r="E1836" s="269"/>
      <c r="F1836" s="269"/>
      <c r="G1836" s="269"/>
      <c r="H1836" s="269"/>
      <c r="I1836" s="269"/>
      <c r="J1836" s="269"/>
      <c r="K1836" s="269"/>
      <c r="L1836" s="269"/>
      <c r="M1836" s="269"/>
      <c r="N1836" s="269"/>
      <c r="O1836" s="269"/>
      <c r="P1836" s="269"/>
      <c r="Q1836" s="269"/>
      <c r="R1836" s="269"/>
      <c r="S1836" s="269"/>
      <c r="T1836" s="269"/>
      <c r="U1836" s="269"/>
      <c r="V1836" s="269"/>
      <c r="W1836" s="269"/>
      <c r="X1836" s="269"/>
      <c r="Y1836" s="269"/>
      <c r="Z1836" s="269"/>
      <c r="AA1836" s="269"/>
      <c r="AB1836" s="269"/>
      <c r="AC1836" s="269"/>
      <c r="AD1836" s="269"/>
    </row>
    <row r="1837" spans="2:33" ht="15" customHeight="1">
      <c r="B1837" s="269" t="str">
        <f>IF(SUM(AI1810)&gt;0,"Error: el registro de código 1 en nivel de escolaridad omite el resto de los códigos en la columna estatus excepto código 8.","")</f>
        <v/>
      </c>
      <c r="C1837" s="269"/>
      <c r="D1837" s="269"/>
      <c r="E1837" s="269"/>
      <c r="F1837" s="269"/>
      <c r="G1837" s="269"/>
      <c r="H1837" s="269"/>
      <c r="I1837" s="269"/>
      <c r="J1837" s="269"/>
      <c r="K1837" s="269"/>
      <c r="L1837" s="269"/>
      <c r="M1837" s="269"/>
      <c r="N1837" s="269"/>
      <c r="O1837" s="269"/>
      <c r="P1837" s="269"/>
      <c r="Q1837" s="269"/>
      <c r="R1837" s="269"/>
      <c r="S1837" s="269"/>
      <c r="T1837" s="269"/>
      <c r="U1837" s="269"/>
      <c r="V1837" s="269"/>
      <c r="W1837" s="269"/>
      <c r="X1837" s="269"/>
      <c r="Y1837" s="269"/>
      <c r="Z1837" s="269"/>
      <c r="AA1837" s="269"/>
      <c r="AB1837" s="269"/>
      <c r="AC1837" s="269"/>
      <c r="AD1837" s="269"/>
    </row>
    <row r="1838" spans="2:33" ht="15" customHeight="1">
      <c r="B1838" s="269" t="str">
        <f>IF(SUM(AJ1810)&gt;0,"Error: el registro de código 2, 3 y 4 en nivel de escolaridad omite el registro de código 4 en la columna estatus.","")</f>
        <v/>
      </c>
      <c r="C1838" s="269"/>
      <c r="D1838" s="269"/>
      <c r="E1838" s="269"/>
      <c r="F1838" s="269"/>
      <c r="G1838" s="269"/>
      <c r="H1838" s="269"/>
      <c r="I1838" s="269"/>
      <c r="J1838" s="269"/>
      <c r="K1838" s="269"/>
      <c r="L1838" s="269"/>
      <c r="M1838" s="269"/>
      <c r="N1838" s="269"/>
      <c r="O1838" s="269"/>
      <c r="P1838" s="269"/>
      <c r="Q1838" s="269"/>
      <c r="R1838" s="269"/>
      <c r="S1838" s="269"/>
      <c r="T1838" s="269"/>
      <c r="U1838" s="269"/>
      <c r="V1838" s="269"/>
      <c r="W1838" s="269"/>
      <c r="X1838" s="269"/>
      <c r="Y1838" s="269"/>
      <c r="Z1838" s="269"/>
      <c r="AA1838" s="269"/>
      <c r="AB1838" s="269"/>
      <c r="AC1838" s="269"/>
      <c r="AD1838" s="269"/>
    </row>
    <row r="1839" spans="2:33" ht="15" customHeight="1">
      <c r="B1839" s="269" t="str">
        <f>IF(SUM(AK1810)&gt;0,"Error: el registro de código 9 en nivel de escolaridad omite el resto de los códigos en la columna estatus excepto código 9.","")</f>
        <v/>
      </c>
      <c r="C1839" s="269"/>
      <c r="D1839" s="269"/>
      <c r="E1839" s="269"/>
      <c r="F1839" s="269"/>
      <c r="G1839" s="269"/>
      <c r="H1839" s="269"/>
      <c r="I1839" s="269"/>
      <c r="J1839" s="269"/>
      <c r="K1839" s="269"/>
      <c r="L1839" s="269"/>
      <c r="M1839" s="269"/>
      <c r="N1839" s="269"/>
      <c r="O1839" s="269"/>
      <c r="P1839" s="269"/>
      <c r="Q1839" s="269"/>
      <c r="R1839" s="269"/>
      <c r="S1839" s="269"/>
      <c r="T1839" s="269"/>
      <c r="U1839" s="269"/>
      <c r="V1839" s="269"/>
      <c r="W1839" s="269"/>
      <c r="X1839" s="269"/>
      <c r="Y1839" s="269"/>
      <c r="Z1839" s="269"/>
      <c r="AA1839" s="269"/>
      <c r="AB1839" s="269"/>
      <c r="AC1839" s="269"/>
      <c r="AD1839" s="269"/>
    </row>
    <row r="1840" spans="2:33" ht="15" customHeight="1">
      <c r="B1840" s="269" t="str">
        <f>IF(SUM(AN1810)&gt;0,"Error: verificar el registro de edad.","")</f>
        <v/>
      </c>
      <c r="C1840" s="269"/>
      <c r="D1840" s="269"/>
      <c r="E1840" s="269"/>
      <c r="F1840" s="269"/>
      <c r="G1840" s="269"/>
      <c r="H1840" s="269"/>
      <c r="I1840" s="269"/>
      <c r="J1840" s="269"/>
      <c r="K1840" s="269"/>
      <c r="L1840" s="269"/>
      <c r="M1840" s="269"/>
      <c r="N1840" s="269"/>
      <c r="O1840" s="269"/>
      <c r="P1840" s="269"/>
      <c r="Q1840" s="269" t="str">
        <f>IF(AS1810=0,"","Error: No registrar decimales en Ingresos brutos mensuales.")</f>
        <v/>
      </c>
      <c r="R1840" s="269"/>
      <c r="S1840" s="269"/>
      <c r="T1840" s="269"/>
      <c r="U1840" s="269"/>
      <c r="V1840" s="269"/>
      <c r="W1840" s="269"/>
      <c r="X1840" s="269"/>
      <c r="Y1840" s="269"/>
      <c r="Z1840" s="269"/>
      <c r="AA1840" s="269"/>
      <c r="AB1840" s="269"/>
      <c r="AC1840" s="269"/>
      <c r="AD1840" s="269"/>
    </row>
    <row r="1841" spans="1:37" ht="15" customHeight="1" thickBot="1">
      <c r="B1841" s="268" t="str">
        <f>IF(AJ1688=0,"","Error: debe completar toda la información requerida.")</f>
        <v/>
      </c>
      <c r="C1841" s="268"/>
      <c r="D1841" s="268"/>
      <c r="E1841" s="268"/>
      <c r="F1841" s="268"/>
      <c r="G1841" s="268"/>
      <c r="H1841" s="268"/>
      <c r="I1841" s="268"/>
      <c r="J1841" s="268"/>
      <c r="K1841" s="268"/>
      <c r="L1841" s="268"/>
      <c r="M1841" s="268"/>
      <c r="N1841" s="268"/>
      <c r="O1841" s="268"/>
      <c r="P1841" s="268"/>
      <c r="Q1841" s="268"/>
      <c r="R1841" s="268"/>
      <c r="S1841" s="268"/>
      <c r="T1841" s="268"/>
      <c r="U1841" s="268"/>
      <c r="V1841" s="268"/>
      <c r="W1841" s="268"/>
      <c r="X1841" s="268"/>
      <c r="Y1841" s="268"/>
      <c r="Z1841" s="268"/>
      <c r="AA1841" s="268"/>
      <c r="AB1841" s="268"/>
      <c r="AC1841" s="268"/>
      <c r="AD1841" s="268"/>
    </row>
    <row r="1842" spans="1:37" ht="15" customHeight="1" thickBot="1">
      <c r="A1842" s="56" t="s">
        <v>251</v>
      </c>
      <c r="B1842" s="290" t="s">
        <v>592</v>
      </c>
      <c r="C1842" s="291"/>
      <c r="D1842" s="291"/>
      <c r="E1842" s="291"/>
      <c r="F1842" s="291"/>
      <c r="G1842" s="291"/>
      <c r="H1842" s="291"/>
      <c r="I1842" s="291"/>
      <c r="J1842" s="291"/>
      <c r="K1842" s="291"/>
      <c r="L1842" s="291"/>
      <c r="M1842" s="291"/>
      <c r="N1842" s="291"/>
      <c r="O1842" s="291"/>
      <c r="P1842" s="291"/>
      <c r="Q1842" s="291"/>
      <c r="R1842" s="291"/>
      <c r="S1842" s="291"/>
      <c r="T1842" s="291"/>
      <c r="U1842" s="291"/>
      <c r="V1842" s="291"/>
      <c r="W1842" s="291"/>
      <c r="X1842" s="291"/>
      <c r="Y1842" s="291"/>
      <c r="Z1842" s="291"/>
      <c r="AA1842" s="291"/>
      <c r="AB1842" s="291"/>
      <c r="AC1842" s="291"/>
      <c r="AD1842" s="292"/>
    </row>
    <row r="1843" spans="1:37" ht="15" customHeight="1"/>
    <row r="1844" spans="1:37" ht="36" customHeight="1">
      <c r="A1844" s="69" t="s">
        <v>355</v>
      </c>
      <c r="B1844" s="364" t="s">
        <v>593</v>
      </c>
      <c r="C1844" s="339"/>
      <c r="D1844" s="339"/>
      <c r="E1844" s="339"/>
      <c r="F1844" s="339"/>
      <c r="G1844" s="339"/>
      <c r="H1844" s="339"/>
      <c r="I1844" s="339"/>
      <c r="J1844" s="339"/>
      <c r="K1844" s="339"/>
      <c r="L1844" s="339"/>
      <c r="M1844" s="339"/>
      <c r="N1844" s="339"/>
      <c r="O1844" s="339"/>
      <c r="P1844" s="339"/>
      <c r="Q1844" s="339"/>
      <c r="R1844" s="339"/>
      <c r="S1844" s="339"/>
      <c r="T1844" s="339"/>
      <c r="U1844" s="339"/>
      <c r="V1844" s="339"/>
      <c r="W1844" s="339"/>
      <c r="X1844" s="339"/>
      <c r="Y1844" s="339"/>
      <c r="Z1844" s="339"/>
      <c r="AA1844" s="339"/>
      <c r="AB1844" s="339"/>
      <c r="AC1844" s="339"/>
      <c r="AD1844" s="339"/>
    </row>
    <row r="1845" spans="1:37" ht="36" customHeight="1">
      <c r="A1845" s="66"/>
      <c r="B1845" s="14"/>
      <c r="C1845" s="251" t="s">
        <v>594</v>
      </c>
      <c r="D1845" s="326"/>
      <c r="E1845" s="326"/>
      <c r="F1845" s="326"/>
      <c r="G1845" s="326"/>
      <c r="H1845" s="326"/>
      <c r="I1845" s="326"/>
      <c r="J1845" s="326"/>
      <c r="K1845" s="326"/>
      <c r="L1845" s="326"/>
      <c r="M1845" s="326"/>
      <c r="N1845" s="326"/>
      <c r="O1845" s="326"/>
      <c r="P1845" s="326"/>
      <c r="Q1845" s="326"/>
      <c r="R1845" s="326"/>
      <c r="S1845" s="326"/>
      <c r="T1845" s="326"/>
      <c r="U1845" s="326"/>
      <c r="V1845" s="326"/>
      <c r="W1845" s="326"/>
      <c r="X1845" s="326"/>
      <c r="Y1845" s="326"/>
      <c r="Z1845" s="326"/>
      <c r="AA1845" s="326"/>
      <c r="AB1845" s="326"/>
      <c r="AC1845" s="326"/>
      <c r="AD1845" s="326"/>
    </row>
    <row r="1846" spans="1:37" ht="36" customHeight="1">
      <c r="A1846" s="66"/>
      <c r="B1846" s="14"/>
      <c r="C1846" s="251" t="s">
        <v>596</v>
      </c>
      <c r="D1846" s="251"/>
      <c r="E1846" s="251"/>
      <c r="F1846" s="251"/>
      <c r="G1846" s="251"/>
      <c r="H1846" s="251"/>
      <c r="I1846" s="251"/>
      <c r="J1846" s="251"/>
      <c r="K1846" s="251"/>
      <c r="L1846" s="251"/>
      <c r="M1846" s="251"/>
      <c r="N1846" s="251"/>
      <c r="O1846" s="251"/>
      <c r="P1846" s="251"/>
      <c r="Q1846" s="251"/>
      <c r="R1846" s="251"/>
      <c r="S1846" s="251"/>
      <c r="T1846" s="251"/>
      <c r="U1846" s="251"/>
      <c r="V1846" s="251"/>
      <c r="W1846" s="251"/>
      <c r="X1846" s="251"/>
      <c r="Y1846" s="251"/>
      <c r="Z1846" s="251"/>
      <c r="AA1846" s="251"/>
      <c r="AB1846" s="251"/>
      <c r="AC1846" s="251"/>
      <c r="AD1846" s="251"/>
    </row>
    <row r="1847" spans="1:37" ht="24" customHeight="1">
      <c r="A1847" s="65"/>
      <c r="B1847" s="14"/>
      <c r="C1847" s="327" t="s">
        <v>595</v>
      </c>
      <c r="D1847" s="327"/>
      <c r="E1847" s="327"/>
      <c r="F1847" s="327"/>
      <c r="G1847" s="327"/>
      <c r="H1847" s="327"/>
      <c r="I1847" s="327"/>
      <c r="J1847" s="327"/>
      <c r="K1847" s="327"/>
      <c r="L1847" s="327"/>
      <c r="M1847" s="327"/>
      <c r="N1847" s="327"/>
      <c r="O1847" s="327"/>
      <c r="P1847" s="327"/>
      <c r="Q1847" s="327"/>
      <c r="R1847" s="327"/>
      <c r="S1847" s="327"/>
      <c r="T1847" s="327"/>
      <c r="U1847" s="327"/>
      <c r="V1847" s="327"/>
      <c r="W1847" s="327"/>
      <c r="X1847" s="327"/>
      <c r="Y1847" s="327"/>
      <c r="Z1847" s="327"/>
      <c r="AA1847" s="327"/>
      <c r="AB1847" s="327"/>
      <c r="AC1847" s="327"/>
      <c r="AD1847" s="327"/>
    </row>
    <row r="1848" spans="1:37" ht="15" customHeight="1">
      <c r="AG1848" t="s">
        <v>5497</v>
      </c>
      <c r="AH1848" t="s">
        <v>5498</v>
      </c>
      <c r="AI1848" t="s">
        <v>5499</v>
      </c>
      <c r="AJ1848" t="s">
        <v>5500</v>
      </c>
    </row>
    <row r="1849" spans="1:37" ht="15" customHeight="1">
      <c r="C1849" s="295" t="s">
        <v>49</v>
      </c>
      <c r="D1849" s="295"/>
      <c r="E1849" s="295"/>
      <c r="F1849" s="295"/>
      <c r="G1849" s="295"/>
      <c r="H1849" s="295"/>
      <c r="I1849" s="295"/>
      <c r="J1849" s="295"/>
      <c r="K1849" s="295"/>
      <c r="L1849" s="295"/>
      <c r="M1849" s="295"/>
      <c r="N1849" s="295"/>
      <c r="O1849" s="295" t="s">
        <v>209</v>
      </c>
      <c r="P1849" s="295"/>
      <c r="Q1849" s="295"/>
      <c r="R1849" s="295"/>
      <c r="S1849" s="295"/>
      <c r="T1849" s="295"/>
      <c r="U1849" s="295"/>
      <c r="V1849" s="295"/>
      <c r="W1849" s="295" t="s">
        <v>25</v>
      </c>
      <c r="X1849" s="295"/>
      <c r="Y1849" s="295"/>
      <c r="Z1849" s="295"/>
      <c r="AA1849" s="295"/>
      <c r="AB1849" s="295"/>
      <c r="AC1849" s="295"/>
      <c r="AD1849" s="295"/>
      <c r="AG1849">
        <f>COUNTBLANK(O1851:AD1970)</f>
        <v>1920</v>
      </c>
      <c r="AH1849">
        <v>1920</v>
      </c>
      <c r="AI1849">
        <f>IF(SUM(AG1851:AG1970)=0,AG1849,1)</f>
        <v>1920</v>
      </c>
      <c r="AJ1849" s="180">
        <f>IF(OR(AG1849=AH1849, AG1849=AI1849 ), 0, 1)</f>
        <v>0</v>
      </c>
    </row>
    <row r="1850" spans="1:37" ht="99.95" customHeight="1">
      <c r="C1850" s="295"/>
      <c r="D1850" s="295"/>
      <c r="E1850" s="295"/>
      <c r="F1850" s="295"/>
      <c r="G1850" s="295"/>
      <c r="H1850" s="295"/>
      <c r="I1850" s="295"/>
      <c r="J1850" s="295"/>
      <c r="K1850" s="295"/>
      <c r="L1850" s="295"/>
      <c r="M1850" s="295"/>
      <c r="N1850" s="295"/>
      <c r="O1850" s="294" t="s">
        <v>575</v>
      </c>
      <c r="P1850" s="294"/>
      <c r="Q1850" s="294"/>
      <c r="R1850" s="294"/>
      <c r="S1850" s="294" t="s">
        <v>228</v>
      </c>
      <c r="T1850" s="294"/>
      <c r="U1850" s="294"/>
      <c r="V1850" s="294"/>
      <c r="W1850" s="294" t="s">
        <v>575</v>
      </c>
      <c r="X1850" s="294"/>
      <c r="Y1850" s="294"/>
      <c r="Z1850" s="294"/>
      <c r="AA1850" s="294" t="s">
        <v>228</v>
      </c>
      <c r="AB1850" s="294"/>
      <c r="AC1850" s="294"/>
      <c r="AD1850" s="294"/>
      <c r="AG1850" t="s">
        <v>5501</v>
      </c>
      <c r="AH1850" t="s">
        <v>5524</v>
      </c>
      <c r="AI1850" t="s">
        <v>5505</v>
      </c>
      <c r="AJ1850" t="s">
        <v>5524</v>
      </c>
      <c r="AK1850" t="s">
        <v>5506</v>
      </c>
    </row>
    <row r="1851" spans="1:37" ht="15">
      <c r="A1851" s="65"/>
      <c r="B1851" s="14"/>
      <c r="C1851" s="17" t="s">
        <v>51</v>
      </c>
      <c r="D1851" s="272" t="str">
        <f t="shared" ref="D1851:D1882" si="257">IF($D32="","",$D32)</f>
        <v/>
      </c>
      <c r="E1851" s="273"/>
      <c r="F1851" s="273"/>
      <c r="G1851" s="273"/>
      <c r="H1851" s="273"/>
      <c r="I1851" s="273"/>
      <c r="J1851" s="273"/>
      <c r="K1851" s="273"/>
      <c r="L1851" s="273"/>
      <c r="M1851" s="273"/>
      <c r="N1851" s="274"/>
      <c r="O1851" s="275"/>
      <c r="P1851" s="229"/>
      <c r="Q1851" s="229"/>
      <c r="R1851" s="276"/>
      <c r="S1851" s="275"/>
      <c r="T1851" s="229"/>
      <c r="U1851" s="229"/>
      <c r="V1851" s="276"/>
      <c r="W1851" s="275"/>
      <c r="X1851" s="229"/>
      <c r="Y1851" s="229"/>
      <c r="Z1851" s="276"/>
      <c r="AA1851" s="275"/>
      <c r="AB1851" s="229"/>
      <c r="AC1851" s="229"/>
      <c r="AD1851" s="276"/>
      <c r="AG1851">
        <f t="shared" ref="AG1851:AG1859" si="258">IF(OR(
AND($AH$1849=$AG$1849),
AND($D1851="",COUNTBLANK(O1851:AD1851)=16),
AND($D1851&lt;&gt;"",AI1851=0,AK1851=0)),0,1)</f>
        <v>0</v>
      </c>
      <c r="AH1851">
        <f>S188</f>
        <v>0</v>
      </c>
      <c r="AI1851" s="194">
        <f>IF(OR(OR($AG$1849=$AH$1849,COUNTBLANK(D1851:AD1851)=27),
AND(OR(AH1851=2,AH1851=3,AH1851=9),O1851&lt;&gt;"",S1851=""),
AND(AH1851=1,O1851&gt;0,S1851&gt;=0,S1851&lt;&gt;"")),0,1)</f>
        <v>0</v>
      </c>
      <c r="AJ1851">
        <f>Y188</f>
        <v>0</v>
      </c>
      <c r="AK1851" s="194">
        <f>IF(OR(OR($AG$1849=$AH$1849,COUNTBLANK(D1851:AD1851)=27),
AND(OR(AJ1851=2,AJ1851=3,AJ1851=9),W1851&lt;&gt;"",AA1851=""),
AND(AJ1851=1,W1851&gt;0,AA1851&gt;=0,AA1851&lt;&gt;"")),0,1)</f>
        <v>0</v>
      </c>
    </row>
    <row r="1852" spans="1:37" ht="15">
      <c r="A1852" s="65"/>
      <c r="B1852" s="14"/>
      <c r="C1852" s="17" t="s">
        <v>52</v>
      </c>
      <c r="D1852" s="272" t="str">
        <f t="shared" si="257"/>
        <v/>
      </c>
      <c r="E1852" s="273"/>
      <c r="F1852" s="273"/>
      <c r="G1852" s="273"/>
      <c r="H1852" s="273"/>
      <c r="I1852" s="273"/>
      <c r="J1852" s="273"/>
      <c r="K1852" s="273"/>
      <c r="L1852" s="273"/>
      <c r="M1852" s="273"/>
      <c r="N1852" s="274"/>
      <c r="O1852" s="275"/>
      <c r="P1852" s="229"/>
      <c r="Q1852" s="229"/>
      <c r="R1852" s="276"/>
      <c r="S1852" s="275"/>
      <c r="T1852" s="229"/>
      <c r="U1852" s="229"/>
      <c r="V1852" s="276"/>
      <c r="W1852" s="275"/>
      <c r="X1852" s="229"/>
      <c r="Y1852" s="229"/>
      <c r="Z1852" s="276"/>
      <c r="AA1852" s="275"/>
      <c r="AB1852" s="229"/>
      <c r="AC1852" s="229"/>
      <c r="AD1852" s="276"/>
      <c r="AG1852">
        <f t="shared" si="258"/>
        <v>0</v>
      </c>
      <c r="AH1852">
        <f t="shared" ref="AH1852:AH1915" si="259">S189</f>
        <v>0</v>
      </c>
      <c r="AI1852" s="194">
        <f t="shared" ref="AI1852:AI1915" si="260">IF(OR(OR($AG$1849=$AH$1849,COUNTBLANK(D1852:AD1852)=27),
AND(OR(AH1852=2,AH1852=3,AH1852=9),O1852&lt;&gt;"",S1852=""),
AND(AH1852=1,O1852&gt;0,S1852&gt;=0,S1852&lt;&gt;"")),0,1)</f>
        <v>0</v>
      </c>
      <c r="AJ1852">
        <f t="shared" ref="AJ1852:AJ1915" si="261">Y189</f>
        <v>0</v>
      </c>
      <c r="AK1852" s="194">
        <f t="shared" ref="AK1852:AK1915" si="262">IF(OR(OR($AG$1849=$AH$1849,COUNTBLANK(D1852:AD1852)=27),
AND(OR(AJ1852=2,AJ1852=3,AJ1852=9),W1852&lt;&gt;"",AA1852=""),
AND(AJ1852=1,W1852&gt;0,AA1852&gt;=0,AA1852&lt;&gt;"")),0,1)</f>
        <v>0</v>
      </c>
    </row>
    <row r="1853" spans="1:37" ht="15">
      <c r="A1853" s="65"/>
      <c r="B1853" s="14"/>
      <c r="C1853" s="17" t="s">
        <v>53</v>
      </c>
      <c r="D1853" s="272" t="str">
        <f t="shared" si="257"/>
        <v/>
      </c>
      <c r="E1853" s="273"/>
      <c r="F1853" s="273"/>
      <c r="G1853" s="273"/>
      <c r="H1853" s="273"/>
      <c r="I1853" s="273"/>
      <c r="J1853" s="273"/>
      <c r="K1853" s="273"/>
      <c r="L1853" s="273"/>
      <c r="M1853" s="273"/>
      <c r="N1853" s="274"/>
      <c r="O1853" s="275"/>
      <c r="P1853" s="229"/>
      <c r="Q1853" s="229"/>
      <c r="R1853" s="276"/>
      <c r="S1853" s="275"/>
      <c r="T1853" s="229"/>
      <c r="U1853" s="229"/>
      <c r="V1853" s="276"/>
      <c r="W1853" s="275"/>
      <c r="X1853" s="229"/>
      <c r="Y1853" s="229"/>
      <c r="Z1853" s="276"/>
      <c r="AA1853" s="275"/>
      <c r="AB1853" s="229"/>
      <c r="AC1853" s="229"/>
      <c r="AD1853" s="276"/>
      <c r="AG1853">
        <f t="shared" si="258"/>
        <v>0</v>
      </c>
      <c r="AH1853">
        <f t="shared" si="259"/>
        <v>0</v>
      </c>
      <c r="AI1853" s="194">
        <f t="shared" si="260"/>
        <v>0</v>
      </c>
      <c r="AJ1853">
        <f t="shared" si="261"/>
        <v>0</v>
      </c>
      <c r="AK1853" s="194">
        <f t="shared" si="262"/>
        <v>0</v>
      </c>
    </row>
    <row r="1854" spans="1:37" ht="15">
      <c r="A1854" s="65"/>
      <c r="B1854" s="14"/>
      <c r="C1854" s="17" t="s">
        <v>54</v>
      </c>
      <c r="D1854" s="272" t="str">
        <f t="shared" si="257"/>
        <v/>
      </c>
      <c r="E1854" s="273"/>
      <c r="F1854" s="273"/>
      <c r="G1854" s="273"/>
      <c r="H1854" s="273"/>
      <c r="I1854" s="273"/>
      <c r="J1854" s="273"/>
      <c r="K1854" s="273"/>
      <c r="L1854" s="273"/>
      <c r="M1854" s="273"/>
      <c r="N1854" s="274"/>
      <c r="O1854" s="275"/>
      <c r="P1854" s="229"/>
      <c r="Q1854" s="229"/>
      <c r="R1854" s="276"/>
      <c r="S1854" s="275"/>
      <c r="T1854" s="229"/>
      <c r="U1854" s="229"/>
      <c r="V1854" s="276"/>
      <c r="W1854" s="275"/>
      <c r="X1854" s="229"/>
      <c r="Y1854" s="229"/>
      <c r="Z1854" s="276"/>
      <c r="AA1854" s="275"/>
      <c r="AB1854" s="229"/>
      <c r="AC1854" s="229"/>
      <c r="AD1854" s="276"/>
      <c r="AG1854">
        <f t="shared" si="258"/>
        <v>0</v>
      </c>
      <c r="AH1854">
        <f t="shared" si="259"/>
        <v>0</v>
      </c>
      <c r="AI1854" s="194">
        <f t="shared" si="260"/>
        <v>0</v>
      </c>
      <c r="AJ1854">
        <f t="shared" si="261"/>
        <v>0</v>
      </c>
      <c r="AK1854" s="194">
        <f t="shared" si="262"/>
        <v>0</v>
      </c>
    </row>
    <row r="1855" spans="1:37" ht="15">
      <c r="A1855" s="65"/>
      <c r="B1855" s="14"/>
      <c r="C1855" s="17" t="s">
        <v>55</v>
      </c>
      <c r="D1855" s="272" t="str">
        <f t="shared" si="257"/>
        <v/>
      </c>
      <c r="E1855" s="273"/>
      <c r="F1855" s="273"/>
      <c r="G1855" s="273"/>
      <c r="H1855" s="273"/>
      <c r="I1855" s="273"/>
      <c r="J1855" s="273"/>
      <c r="K1855" s="273"/>
      <c r="L1855" s="273"/>
      <c r="M1855" s="273"/>
      <c r="N1855" s="274"/>
      <c r="O1855" s="275"/>
      <c r="P1855" s="229"/>
      <c r="Q1855" s="229"/>
      <c r="R1855" s="276"/>
      <c r="S1855" s="275"/>
      <c r="T1855" s="229"/>
      <c r="U1855" s="229"/>
      <c r="V1855" s="276"/>
      <c r="W1855" s="275"/>
      <c r="X1855" s="229"/>
      <c r="Y1855" s="229"/>
      <c r="Z1855" s="276"/>
      <c r="AA1855" s="275"/>
      <c r="AB1855" s="229"/>
      <c r="AC1855" s="229"/>
      <c r="AD1855" s="276"/>
      <c r="AG1855">
        <f t="shared" si="258"/>
        <v>0</v>
      </c>
      <c r="AH1855">
        <f t="shared" si="259"/>
        <v>0</v>
      </c>
      <c r="AI1855" s="194">
        <f t="shared" si="260"/>
        <v>0</v>
      </c>
      <c r="AJ1855">
        <f t="shared" si="261"/>
        <v>0</v>
      </c>
      <c r="AK1855" s="194">
        <f t="shared" si="262"/>
        <v>0</v>
      </c>
    </row>
    <row r="1856" spans="1:37" ht="15">
      <c r="A1856" s="65"/>
      <c r="B1856" s="14"/>
      <c r="C1856" s="17" t="s">
        <v>56</v>
      </c>
      <c r="D1856" s="272" t="str">
        <f t="shared" si="257"/>
        <v/>
      </c>
      <c r="E1856" s="273"/>
      <c r="F1856" s="273"/>
      <c r="G1856" s="273"/>
      <c r="H1856" s="273"/>
      <c r="I1856" s="273"/>
      <c r="J1856" s="273"/>
      <c r="K1856" s="273"/>
      <c r="L1856" s="273"/>
      <c r="M1856" s="273"/>
      <c r="N1856" s="274"/>
      <c r="O1856" s="275"/>
      <c r="P1856" s="229"/>
      <c r="Q1856" s="229"/>
      <c r="R1856" s="276"/>
      <c r="S1856" s="275"/>
      <c r="T1856" s="229"/>
      <c r="U1856" s="229"/>
      <c r="V1856" s="276"/>
      <c r="W1856" s="275"/>
      <c r="X1856" s="229"/>
      <c r="Y1856" s="229"/>
      <c r="Z1856" s="276"/>
      <c r="AA1856" s="275"/>
      <c r="AB1856" s="229"/>
      <c r="AC1856" s="229"/>
      <c r="AD1856" s="276"/>
      <c r="AG1856">
        <f t="shared" si="258"/>
        <v>0</v>
      </c>
      <c r="AH1856">
        <f t="shared" si="259"/>
        <v>0</v>
      </c>
      <c r="AI1856" s="194">
        <f t="shared" si="260"/>
        <v>0</v>
      </c>
      <c r="AJ1856">
        <f t="shared" si="261"/>
        <v>0</v>
      </c>
      <c r="AK1856" s="194">
        <f t="shared" si="262"/>
        <v>0</v>
      </c>
    </row>
    <row r="1857" spans="1:37" ht="15">
      <c r="A1857" s="65"/>
      <c r="B1857" s="14"/>
      <c r="C1857" s="17" t="s">
        <v>57</v>
      </c>
      <c r="D1857" s="272" t="str">
        <f t="shared" si="257"/>
        <v/>
      </c>
      <c r="E1857" s="273"/>
      <c r="F1857" s="273"/>
      <c r="G1857" s="273"/>
      <c r="H1857" s="273"/>
      <c r="I1857" s="273"/>
      <c r="J1857" s="273"/>
      <c r="K1857" s="273"/>
      <c r="L1857" s="273"/>
      <c r="M1857" s="273"/>
      <c r="N1857" s="274"/>
      <c r="O1857" s="275"/>
      <c r="P1857" s="229"/>
      <c r="Q1857" s="229"/>
      <c r="R1857" s="276"/>
      <c r="S1857" s="275"/>
      <c r="T1857" s="229"/>
      <c r="U1857" s="229"/>
      <c r="V1857" s="276"/>
      <c r="W1857" s="275"/>
      <c r="X1857" s="229"/>
      <c r="Y1857" s="229"/>
      <c r="Z1857" s="276"/>
      <c r="AA1857" s="275"/>
      <c r="AB1857" s="229"/>
      <c r="AC1857" s="229"/>
      <c r="AD1857" s="276"/>
      <c r="AG1857">
        <f t="shared" si="258"/>
        <v>0</v>
      </c>
      <c r="AH1857">
        <f t="shared" si="259"/>
        <v>0</v>
      </c>
      <c r="AI1857" s="194">
        <f t="shared" si="260"/>
        <v>0</v>
      </c>
      <c r="AJ1857">
        <f t="shared" si="261"/>
        <v>0</v>
      </c>
      <c r="AK1857" s="194">
        <f t="shared" si="262"/>
        <v>0</v>
      </c>
    </row>
    <row r="1858" spans="1:37" ht="15">
      <c r="A1858" s="65"/>
      <c r="B1858" s="14"/>
      <c r="C1858" s="17" t="s">
        <v>58</v>
      </c>
      <c r="D1858" s="272" t="str">
        <f t="shared" si="257"/>
        <v/>
      </c>
      <c r="E1858" s="273"/>
      <c r="F1858" s="273"/>
      <c r="G1858" s="273"/>
      <c r="H1858" s="273"/>
      <c r="I1858" s="273"/>
      <c r="J1858" s="273"/>
      <c r="K1858" s="273"/>
      <c r="L1858" s="273"/>
      <c r="M1858" s="273"/>
      <c r="N1858" s="274"/>
      <c r="O1858" s="275"/>
      <c r="P1858" s="229"/>
      <c r="Q1858" s="229"/>
      <c r="R1858" s="276"/>
      <c r="S1858" s="275"/>
      <c r="T1858" s="229"/>
      <c r="U1858" s="229"/>
      <c r="V1858" s="276"/>
      <c r="W1858" s="275"/>
      <c r="X1858" s="229"/>
      <c r="Y1858" s="229"/>
      <c r="Z1858" s="276"/>
      <c r="AA1858" s="275"/>
      <c r="AB1858" s="229"/>
      <c r="AC1858" s="229"/>
      <c r="AD1858" s="276"/>
      <c r="AG1858">
        <f t="shared" si="258"/>
        <v>0</v>
      </c>
      <c r="AH1858">
        <f t="shared" si="259"/>
        <v>0</v>
      </c>
      <c r="AI1858" s="194">
        <f t="shared" si="260"/>
        <v>0</v>
      </c>
      <c r="AJ1858">
        <f t="shared" si="261"/>
        <v>0</v>
      </c>
      <c r="AK1858" s="194">
        <f t="shared" si="262"/>
        <v>0</v>
      </c>
    </row>
    <row r="1859" spans="1:37" ht="15">
      <c r="A1859" s="65"/>
      <c r="B1859" s="14"/>
      <c r="C1859" s="17" t="s">
        <v>59</v>
      </c>
      <c r="D1859" s="272" t="str">
        <f t="shared" si="257"/>
        <v/>
      </c>
      <c r="E1859" s="273"/>
      <c r="F1859" s="273"/>
      <c r="G1859" s="273"/>
      <c r="H1859" s="273"/>
      <c r="I1859" s="273"/>
      <c r="J1859" s="273"/>
      <c r="K1859" s="273"/>
      <c r="L1859" s="273"/>
      <c r="M1859" s="273"/>
      <c r="N1859" s="274"/>
      <c r="O1859" s="275"/>
      <c r="P1859" s="229"/>
      <c r="Q1859" s="229"/>
      <c r="R1859" s="276"/>
      <c r="S1859" s="275"/>
      <c r="T1859" s="229"/>
      <c r="U1859" s="229"/>
      <c r="V1859" s="276"/>
      <c r="W1859" s="275"/>
      <c r="X1859" s="229"/>
      <c r="Y1859" s="229"/>
      <c r="Z1859" s="276"/>
      <c r="AA1859" s="275"/>
      <c r="AB1859" s="229"/>
      <c r="AC1859" s="229"/>
      <c r="AD1859" s="276"/>
      <c r="AG1859">
        <f t="shared" si="258"/>
        <v>0</v>
      </c>
      <c r="AH1859">
        <f t="shared" si="259"/>
        <v>0</v>
      </c>
      <c r="AI1859" s="194">
        <f t="shared" si="260"/>
        <v>0</v>
      </c>
      <c r="AJ1859">
        <f t="shared" si="261"/>
        <v>0</v>
      </c>
      <c r="AK1859" s="194">
        <f t="shared" si="262"/>
        <v>0</v>
      </c>
    </row>
    <row r="1860" spans="1:37" ht="15">
      <c r="A1860" s="65"/>
      <c r="B1860" s="14"/>
      <c r="C1860" s="17" t="s">
        <v>60</v>
      </c>
      <c r="D1860" s="272" t="str">
        <f t="shared" si="257"/>
        <v/>
      </c>
      <c r="E1860" s="273"/>
      <c r="F1860" s="273"/>
      <c r="G1860" s="273"/>
      <c r="H1860" s="273"/>
      <c r="I1860" s="273"/>
      <c r="J1860" s="273"/>
      <c r="K1860" s="273"/>
      <c r="L1860" s="273"/>
      <c r="M1860" s="273"/>
      <c r="N1860" s="274"/>
      <c r="O1860" s="275"/>
      <c r="P1860" s="229"/>
      <c r="Q1860" s="229"/>
      <c r="R1860" s="276"/>
      <c r="S1860" s="275"/>
      <c r="T1860" s="229"/>
      <c r="U1860" s="229"/>
      <c r="V1860" s="276"/>
      <c r="W1860" s="275"/>
      <c r="X1860" s="229"/>
      <c r="Y1860" s="229"/>
      <c r="Z1860" s="276"/>
      <c r="AA1860" s="275"/>
      <c r="AB1860" s="229"/>
      <c r="AC1860" s="229"/>
      <c r="AD1860" s="276"/>
      <c r="AG1860">
        <f t="shared" ref="AG1860:AG1915" si="263">IF(OR(
AND($AH$1849=$AG$1849),
AND($D1860="",COUNTBLANK(O1860:AD1860)=16),
AND($D1860&lt;&gt;"",AI1860=0,AK1860=0)),0,1)</f>
        <v>0</v>
      </c>
      <c r="AH1860">
        <f t="shared" si="259"/>
        <v>0</v>
      </c>
      <c r="AI1860" s="194">
        <f t="shared" si="260"/>
        <v>0</v>
      </c>
      <c r="AJ1860">
        <f t="shared" si="261"/>
        <v>0</v>
      </c>
      <c r="AK1860" s="194">
        <f t="shared" si="262"/>
        <v>0</v>
      </c>
    </row>
    <row r="1861" spans="1:37" ht="15">
      <c r="A1861" s="65"/>
      <c r="B1861" s="14"/>
      <c r="C1861" s="17" t="s">
        <v>61</v>
      </c>
      <c r="D1861" s="272" t="str">
        <f t="shared" si="257"/>
        <v/>
      </c>
      <c r="E1861" s="273"/>
      <c r="F1861" s="273"/>
      <c r="G1861" s="273"/>
      <c r="H1861" s="273"/>
      <c r="I1861" s="273"/>
      <c r="J1861" s="273"/>
      <c r="K1861" s="273"/>
      <c r="L1861" s="273"/>
      <c r="M1861" s="273"/>
      <c r="N1861" s="274"/>
      <c r="O1861" s="275"/>
      <c r="P1861" s="229"/>
      <c r="Q1861" s="229"/>
      <c r="R1861" s="276"/>
      <c r="S1861" s="275"/>
      <c r="T1861" s="229"/>
      <c r="U1861" s="229"/>
      <c r="V1861" s="276"/>
      <c r="W1861" s="275"/>
      <c r="X1861" s="229"/>
      <c r="Y1861" s="229"/>
      <c r="Z1861" s="276"/>
      <c r="AA1861" s="275"/>
      <c r="AB1861" s="229"/>
      <c r="AC1861" s="229"/>
      <c r="AD1861" s="276"/>
      <c r="AG1861">
        <f t="shared" si="263"/>
        <v>0</v>
      </c>
      <c r="AH1861">
        <f t="shared" si="259"/>
        <v>0</v>
      </c>
      <c r="AI1861" s="194">
        <f t="shared" si="260"/>
        <v>0</v>
      </c>
      <c r="AJ1861">
        <f t="shared" si="261"/>
        <v>0</v>
      </c>
      <c r="AK1861" s="194">
        <f t="shared" si="262"/>
        <v>0</v>
      </c>
    </row>
    <row r="1862" spans="1:37" ht="15">
      <c r="A1862" s="65"/>
      <c r="B1862" s="14"/>
      <c r="C1862" s="17" t="s">
        <v>62</v>
      </c>
      <c r="D1862" s="272" t="str">
        <f t="shared" si="257"/>
        <v/>
      </c>
      <c r="E1862" s="273"/>
      <c r="F1862" s="273"/>
      <c r="G1862" s="273"/>
      <c r="H1862" s="273"/>
      <c r="I1862" s="273"/>
      <c r="J1862" s="273"/>
      <c r="K1862" s="273"/>
      <c r="L1862" s="273"/>
      <c r="M1862" s="273"/>
      <c r="N1862" s="274"/>
      <c r="O1862" s="275"/>
      <c r="P1862" s="229"/>
      <c r="Q1862" s="229"/>
      <c r="R1862" s="276"/>
      <c r="S1862" s="275"/>
      <c r="T1862" s="229"/>
      <c r="U1862" s="229"/>
      <c r="V1862" s="276"/>
      <c r="W1862" s="275"/>
      <c r="X1862" s="229"/>
      <c r="Y1862" s="229"/>
      <c r="Z1862" s="276"/>
      <c r="AA1862" s="275"/>
      <c r="AB1862" s="229"/>
      <c r="AC1862" s="229"/>
      <c r="AD1862" s="276"/>
      <c r="AG1862">
        <f t="shared" si="263"/>
        <v>0</v>
      </c>
      <c r="AH1862">
        <f t="shared" si="259"/>
        <v>0</v>
      </c>
      <c r="AI1862" s="194">
        <f t="shared" si="260"/>
        <v>0</v>
      </c>
      <c r="AJ1862">
        <f t="shared" si="261"/>
        <v>0</v>
      </c>
      <c r="AK1862" s="194">
        <f t="shared" si="262"/>
        <v>0</v>
      </c>
    </row>
    <row r="1863" spans="1:37" ht="15">
      <c r="A1863" s="65"/>
      <c r="B1863" s="14"/>
      <c r="C1863" s="17" t="s">
        <v>63</v>
      </c>
      <c r="D1863" s="272" t="str">
        <f t="shared" si="257"/>
        <v/>
      </c>
      <c r="E1863" s="273"/>
      <c r="F1863" s="273"/>
      <c r="G1863" s="273"/>
      <c r="H1863" s="273"/>
      <c r="I1863" s="273"/>
      <c r="J1863" s="273"/>
      <c r="K1863" s="273"/>
      <c r="L1863" s="273"/>
      <c r="M1863" s="273"/>
      <c r="N1863" s="274"/>
      <c r="O1863" s="275"/>
      <c r="P1863" s="229"/>
      <c r="Q1863" s="229"/>
      <c r="R1863" s="276"/>
      <c r="S1863" s="275"/>
      <c r="T1863" s="229"/>
      <c r="U1863" s="229"/>
      <c r="V1863" s="276"/>
      <c r="W1863" s="275"/>
      <c r="X1863" s="229"/>
      <c r="Y1863" s="229"/>
      <c r="Z1863" s="276"/>
      <c r="AA1863" s="275"/>
      <c r="AB1863" s="229"/>
      <c r="AC1863" s="229"/>
      <c r="AD1863" s="276"/>
      <c r="AG1863">
        <f t="shared" si="263"/>
        <v>0</v>
      </c>
      <c r="AH1863">
        <f t="shared" si="259"/>
        <v>0</v>
      </c>
      <c r="AI1863" s="194">
        <f t="shared" si="260"/>
        <v>0</v>
      </c>
      <c r="AJ1863">
        <f t="shared" si="261"/>
        <v>0</v>
      </c>
      <c r="AK1863" s="194">
        <f t="shared" si="262"/>
        <v>0</v>
      </c>
    </row>
    <row r="1864" spans="1:37" ht="15">
      <c r="A1864" s="65"/>
      <c r="B1864" s="14"/>
      <c r="C1864" s="17" t="s">
        <v>64</v>
      </c>
      <c r="D1864" s="272" t="str">
        <f t="shared" si="257"/>
        <v/>
      </c>
      <c r="E1864" s="273"/>
      <c r="F1864" s="273"/>
      <c r="G1864" s="273"/>
      <c r="H1864" s="273"/>
      <c r="I1864" s="273"/>
      <c r="J1864" s="273"/>
      <c r="K1864" s="273"/>
      <c r="L1864" s="273"/>
      <c r="M1864" s="273"/>
      <c r="N1864" s="274"/>
      <c r="O1864" s="275"/>
      <c r="P1864" s="229"/>
      <c r="Q1864" s="229"/>
      <c r="R1864" s="276"/>
      <c r="S1864" s="275"/>
      <c r="T1864" s="229"/>
      <c r="U1864" s="229"/>
      <c r="V1864" s="276"/>
      <c r="W1864" s="275"/>
      <c r="X1864" s="229"/>
      <c r="Y1864" s="229"/>
      <c r="Z1864" s="276"/>
      <c r="AA1864" s="275"/>
      <c r="AB1864" s="229"/>
      <c r="AC1864" s="229"/>
      <c r="AD1864" s="276"/>
      <c r="AG1864">
        <f t="shared" si="263"/>
        <v>0</v>
      </c>
      <c r="AH1864">
        <f t="shared" si="259"/>
        <v>0</v>
      </c>
      <c r="AI1864" s="194">
        <f t="shared" si="260"/>
        <v>0</v>
      </c>
      <c r="AJ1864">
        <f t="shared" si="261"/>
        <v>0</v>
      </c>
      <c r="AK1864" s="194">
        <f t="shared" si="262"/>
        <v>0</v>
      </c>
    </row>
    <row r="1865" spans="1:37" ht="15">
      <c r="A1865" s="65"/>
      <c r="B1865" s="14"/>
      <c r="C1865" s="17" t="s">
        <v>65</v>
      </c>
      <c r="D1865" s="272" t="str">
        <f t="shared" si="257"/>
        <v/>
      </c>
      <c r="E1865" s="273"/>
      <c r="F1865" s="273"/>
      <c r="G1865" s="273"/>
      <c r="H1865" s="273"/>
      <c r="I1865" s="273"/>
      <c r="J1865" s="273"/>
      <c r="K1865" s="273"/>
      <c r="L1865" s="273"/>
      <c r="M1865" s="273"/>
      <c r="N1865" s="274"/>
      <c r="O1865" s="275"/>
      <c r="P1865" s="229"/>
      <c r="Q1865" s="229"/>
      <c r="R1865" s="276"/>
      <c r="S1865" s="275"/>
      <c r="T1865" s="229"/>
      <c r="U1865" s="229"/>
      <c r="V1865" s="276"/>
      <c r="W1865" s="275"/>
      <c r="X1865" s="229"/>
      <c r="Y1865" s="229"/>
      <c r="Z1865" s="276"/>
      <c r="AA1865" s="275"/>
      <c r="AB1865" s="229"/>
      <c r="AC1865" s="229"/>
      <c r="AD1865" s="276"/>
      <c r="AG1865">
        <f t="shared" si="263"/>
        <v>0</v>
      </c>
      <c r="AH1865">
        <f t="shared" si="259"/>
        <v>0</v>
      </c>
      <c r="AI1865" s="194">
        <f t="shared" si="260"/>
        <v>0</v>
      </c>
      <c r="AJ1865">
        <f t="shared" si="261"/>
        <v>0</v>
      </c>
      <c r="AK1865" s="194">
        <f t="shared" si="262"/>
        <v>0</v>
      </c>
    </row>
    <row r="1866" spans="1:37" ht="15">
      <c r="A1866" s="65"/>
      <c r="B1866" s="14"/>
      <c r="C1866" s="17" t="s">
        <v>66</v>
      </c>
      <c r="D1866" s="272" t="str">
        <f t="shared" si="257"/>
        <v/>
      </c>
      <c r="E1866" s="273"/>
      <c r="F1866" s="273"/>
      <c r="G1866" s="273"/>
      <c r="H1866" s="273"/>
      <c r="I1866" s="273"/>
      <c r="J1866" s="273"/>
      <c r="K1866" s="273"/>
      <c r="L1866" s="273"/>
      <c r="M1866" s="273"/>
      <c r="N1866" s="274"/>
      <c r="O1866" s="275"/>
      <c r="P1866" s="229"/>
      <c r="Q1866" s="229"/>
      <c r="R1866" s="276"/>
      <c r="S1866" s="275"/>
      <c r="T1866" s="229"/>
      <c r="U1866" s="229"/>
      <c r="V1866" s="276"/>
      <c r="W1866" s="275"/>
      <c r="X1866" s="229"/>
      <c r="Y1866" s="229"/>
      <c r="Z1866" s="276"/>
      <c r="AA1866" s="275"/>
      <c r="AB1866" s="229"/>
      <c r="AC1866" s="229"/>
      <c r="AD1866" s="276"/>
      <c r="AG1866">
        <f t="shared" si="263"/>
        <v>0</v>
      </c>
      <c r="AH1866">
        <f t="shared" si="259"/>
        <v>0</v>
      </c>
      <c r="AI1866" s="194">
        <f t="shared" si="260"/>
        <v>0</v>
      </c>
      <c r="AJ1866">
        <f t="shared" si="261"/>
        <v>0</v>
      </c>
      <c r="AK1866" s="194">
        <f t="shared" si="262"/>
        <v>0</v>
      </c>
    </row>
    <row r="1867" spans="1:37" ht="15">
      <c r="A1867" s="65"/>
      <c r="B1867" s="14"/>
      <c r="C1867" s="17" t="s">
        <v>67</v>
      </c>
      <c r="D1867" s="272" t="str">
        <f t="shared" si="257"/>
        <v/>
      </c>
      <c r="E1867" s="273"/>
      <c r="F1867" s="273"/>
      <c r="G1867" s="273"/>
      <c r="H1867" s="273"/>
      <c r="I1867" s="273"/>
      <c r="J1867" s="273"/>
      <c r="K1867" s="273"/>
      <c r="L1867" s="273"/>
      <c r="M1867" s="273"/>
      <c r="N1867" s="274"/>
      <c r="O1867" s="275"/>
      <c r="P1867" s="229"/>
      <c r="Q1867" s="229"/>
      <c r="R1867" s="276"/>
      <c r="S1867" s="275"/>
      <c r="T1867" s="229"/>
      <c r="U1867" s="229"/>
      <c r="V1867" s="276"/>
      <c r="W1867" s="275"/>
      <c r="X1867" s="229"/>
      <c r="Y1867" s="229"/>
      <c r="Z1867" s="276"/>
      <c r="AA1867" s="275"/>
      <c r="AB1867" s="229"/>
      <c r="AC1867" s="229"/>
      <c r="AD1867" s="276"/>
      <c r="AG1867">
        <f t="shared" si="263"/>
        <v>0</v>
      </c>
      <c r="AH1867">
        <f t="shared" si="259"/>
        <v>0</v>
      </c>
      <c r="AI1867" s="194">
        <f t="shared" si="260"/>
        <v>0</v>
      </c>
      <c r="AJ1867">
        <f t="shared" si="261"/>
        <v>0</v>
      </c>
      <c r="AK1867" s="194">
        <f t="shared" si="262"/>
        <v>0</v>
      </c>
    </row>
    <row r="1868" spans="1:37" ht="15">
      <c r="A1868" s="65"/>
      <c r="B1868" s="14"/>
      <c r="C1868" s="17" t="s">
        <v>68</v>
      </c>
      <c r="D1868" s="272" t="str">
        <f t="shared" si="257"/>
        <v/>
      </c>
      <c r="E1868" s="273"/>
      <c r="F1868" s="273"/>
      <c r="G1868" s="273"/>
      <c r="H1868" s="273"/>
      <c r="I1868" s="273"/>
      <c r="J1868" s="273"/>
      <c r="K1868" s="273"/>
      <c r="L1868" s="273"/>
      <c r="M1868" s="273"/>
      <c r="N1868" s="274"/>
      <c r="O1868" s="275"/>
      <c r="P1868" s="229"/>
      <c r="Q1868" s="229"/>
      <c r="R1868" s="276"/>
      <c r="S1868" s="275"/>
      <c r="T1868" s="229"/>
      <c r="U1868" s="229"/>
      <c r="V1868" s="276"/>
      <c r="W1868" s="275"/>
      <c r="X1868" s="229"/>
      <c r="Y1868" s="229"/>
      <c r="Z1868" s="276"/>
      <c r="AA1868" s="275"/>
      <c r="AB1868" s="229"/>
      <c r="AC1868" s="229"/>
      <c r="AD1868" s="276"/>
      <c r="AG1868">
        <f t="shared" si="263"/>
        <v>0</v>
      </c>
      <c r="AH1868">
        <f t="shared" si="259"/>
        <v>0</v>
      </c>
      <c r="AI1868" s="194">
        <f t="shared" si="260"/>
        <v>0</v>
      </c>
      <c r="AJ1868">
        <f t="shared" si="261"/>
        <v>0</v>
      </c>
      <c r="AK1868" s="194">
        <f t="shared" si="262"/>
        <v>0</v>
      </c>
    </row>
    <row r="1869" spans="1:37" ht="15">
      <c r="A1869" s="65"/>
      <c r="B1869" s="14"/>
      <c r="C1869" s="17" t="s">
        <v>69</v>
      </c>
      <c r="D1869" s="272" t="str">
        <f t="shared" si="257"/>
        <v/>
      </c>
      <c r="E1869" s="273"/>
      <c r="F1869" s="273"/>
      <c r="G1869" s="273"/>
      <c r="H1869" s="273"/>
      <c r="I1869" s="273"/>
      <c r="J1869" s="273"/>
      <c r="K1869" s="273"/>
      <c r="L1869" s="273"/>
      <c r="M1869" s="273"/>
      <c r="N1869" s="274"/>
      <c r="O1869" s="275"/>
      <c r="P1869" s="229"/>
      <c r="Q1869" s="229"/>
      <c r="R1869" s="276"/>
      <c r="S1869" s="275"/>
      <c r="T1869" s="229"/>
      <c r="U1869" s="229"/>
      <c r="V1869" s="276"/>
      <c r="W1869" s="275"/>
      <c r="X1869" s="229"/>
      <c r="Y1869" s="229"/>
      <c r="Z1869" s="276"/>
      <c r="AA1869" s="275"/>
      <c r="AB1869" s="229"/>
      <c r="AC1869" s="229"/>
      <c r="AD1869" s="276"/>
      <c r="AG1869">
        <f t="shared" si="263"/>
        <v>0</v>
      </c>
      <c r="AH1869">
        <f t="shared" si="259"/>
        <v>0</v>
      </c>
      <c r="AI1869" s="194">
        <f t="shared" si="260"/>
        <v>0</v>
      </c>
      <c r="AJ1869">
        <f t="shared" si="261"/>
        <v>0</v>
      </c>
      <c r="AK1869" s="194">
        <f t="shared" si="262"/>
        <v>0</v>
      </c>
    </row>
    <row r="1870" spans="1:37" ht="15">
      <c r="A1870" s="65"/>
      <c r="B1870" s="14"/>
      <c r="C1870" s="17" t="s">
        <v>70</v>
      </c>
      <c r="D1870" s="272" t="str">
        <f t="shared" si="257"/>
        <v/>
      </c>
      <c r="E1870" s="273"/>
      <c r="F1870" s="273"/>
      <c r="G1870" s="273"/>
      <c r="H1870" s="273"/>
      <c r="I1870" s="273"/>
      <c r="J1870" s="273"/>
      <c r="K1870" s="273"/>
      <c r="L1870" s="273"/>
      <c r="M1870" s="273"/>
      <c r="N1870" s="274"/>
      <c r="O1870" s="275"/>
      <c r="P1870" s="229"/>
      <c r="Q1870" s="229"/>
      <c r="R1870" s="276"/>
      <c r="S1870" s="275"/>
      <c r="T1870" s="229"/>
      <c r="U1870" s="229"/>
      <c r="V1870" s="276"/>
      <c r="W1870" s="275"/>
      <c r="X1870" s="229"/>
      <c r="Y1870" s="229"/>
      <c r="Z1870" s="276"/>
      <c r="AA1870" s="275"/>
      <c r="AB1870" s="229"/>
      <c r="AC1870" s="229"/>
      <c r="AD1870" s="276"/>
      <c r="AG1870">
        <f t="shared" si="263"/>
        <v>0</v>
      </c>
      <c r="AH1870">
        <f t="shared" si="259"/>
        <v>0</v>
      </c>
      <c r="AI1870" s="194">
        <f t="shared" si="260"/>
        <v>0</v>
      </c>
      <c r="AJ1870">
        <f t="shared" si="261"/>
        <v>0</v>
      </c>
      <c r="AK1870" s="194">
        <f t="shared" si="262"/>
        <v>0</v>
      </c>
    </row>
    <row r="1871" spans="1:37" ht="15">
      <c r="A1871" s="65"/>
      <c r="B1871" s="14"/>
      <c r="C1871" s="17" t="s">
        <v>71</v>
      </c>
      <c r="D1871" s="272" t="str">
        <f t="shared" si="257"/>
        <v/>
      </c>
      <c r="E1871" s="273"/>
      <c r="F1871" s="273"/>
      <c r="G1871" s="273"/>
      <c r="H1871" s="273"/>
      <c r="I1871" s="273"/>
      <c r="J1871" s="273"/>
      <c r="K1871" s="273"/>
      <c r="L1871" s="273"/>
      <c r="M1871" s="273"/>
      <c r="N1871" s="274"/>
      <c r="O1871" s="275"/>
      <c r="P1871" s="229"/>
      <c r="Q1871" s="229"/>
      <c r="R1871" s="276"/>
      <c r="S1871" s="275"/>
      <c r="T1871" s="229"/>
      <c r="U1871" s="229"/>
      <c r="V1871" s="276"/>
      <c r="W1871" s="275"/>
      <c r="X1871" s="229"/>
      <c r="Y1871" s="229"/>
      <c r="Z1871" s="276"/>
      <c r="AA1871" s="275"/>
      <c r="AB1871" s="229"/>
      <c r="AC1871" s="229"/>
      <c r="AD1871" s="276"/>
      <c r="AG1871">
        <f t="shared" si="263"/>
        <v>0</v>
      </c>
      <c r="AH1871">
        <f t="shared" si="259"/>
        <v>0</v>
      </c>
      <c r="AI1871" s="194">
        <f t="shared" si="260"/>
        <v>0</v>
      </c>
      <c r="AJ1871">
        <f t="shared" si="261"/>
        <v>0</v>
      </c>
      <c r="AK1871" s="194">
        <f t="shared" si="262"/>
        <v>0</v>
      </c>
    </row>
    <row r="1872" spans="1:37" ht="15">
      <c r="A1872" s="65"/>
      <c r="B1872" s="14"/>
      <c r="C1872" s="17" t="s">
        <v>72</v>
      </c>
      <c r="D1872" s="272" t="str">
        <f t="shared" si="257"/>
        <v/>
      </c>
      <c r="E1872" s="273"/>
      <c r="F1872" s="273"/>
      <c r="G1872" s="273"/>
      <c r="H1872" s="273"/>
      <c r="I1872" s="273"/>
      <c r="J1872" s="273"/>
      <c r="K1872" s="273"/>
      <c r="L1872" s="273"/>
      <c r="M1872" s="273"/>
      <c r="N1872" s="274"/>
      <c r="O1872" s="275"/>
      <c r="P1872" s="229"/>
      <c r="Q1872" s="229"/>
      <c r="R1872" s="276"/>
      <c r="S1872" s="275"/>
      <c r="T1872" s="229"/>
      <c r="U1872" s="229"/>
      <c r="V1872" s="276"/>
      <c r="W1872" s="275"/>
      <c r="X1872" s="229"/>
      <c r="Y1872" s="229"/>
      <c r="Z1872" s="276"/>
      <c r="AA1872" s="275"/>
      <c r="AB1872" s="229"/>
      <c r="AC1872" s="229"/>
      <c r="AD1872" s="276"/>
      <c r="AG1872">
        <f t="shared" si="263"/>
        <v>0</v>
      </c>
      <c r="AH1872">
        <f t="shared" si="259"/>
        <v>0</v>
      </c>
      <c r="AI1872" s="194">
        <f t="shared" si="260"/>
        <v>0</v>
      </c>
      <c r="AJ1872">
        <f t="shared" si="261"/>
        <v>0</v>
      </c>
      <c r="AK1872" s="194">
        <f t="shared" si="262"/>
        <v>0</v>
      </c>
    </row>
    <row r="1873" spans="1:37" ht="15">
      <c r="A1873" s="65"/>
      <c r="B1873" s="14"/>
      <c r="C1873" s="17" t="s">
        <v>73</v>
      </c>
      <c r="D1873" s="272" t="str">
        <f t="shared" si="257"/>
        <v/>
      </c>
      <c r="E1873" s="273"/>
      <c r="F1873" s="273"/>
      <c r="G1873" s="273"/>
      <c r="H1873" s="273"/>
      <c r="I1873" s="273"/>
      <c r="J1873" s="273"/>
      <c r="K1873" s="273"/>
      <c r="L1873" s="273"/>
      <c r="M1873" s="273"/>
      <c r="N1873" s="274"/>
      <c r="O1873" s="275"/>
      <c r="P1873" s="229"/>
      <c r="Q1873" s="229"/>
      <c r="R1873" s="276"/>
      <c r="S1873" s="275"/>
      <c r="T1873" s="229"/>
      <c r="U1873" s="229"/>
      <c r="V1873" s="276"/>
      <c r="W1873" s="275"/>
      <c r="X1873" s="229"/>
      <c r="Y1873" s="229"/>
      <c r="Z1873" s="276"/>
      <c r="AA1873" s="275"/>
      <c r="AB1873" s="229"/>
      <c r="AC1873" s="229"/>
      <c r="AD1873" s="276"/>
      <c r="AG1873">
        <f t="shared" si="263"/>
        <v>0</v>
      </c>
      <c r="AH1873">
        <f t="shared" si="259"/>
        <v>0</v>
      </c>
      <c r="AI1873" s="194">
        <f t="shared" si="260"/>
        <v>0</v>
      </c>
      <c r="AJ1873">
        <f t="shared" si="261"/>
        <v>0</v>
      </c>
      <c r="AK1873" s="194">
        <f t="shared" si="262"/>
        <v>0</v>
      </c>
    </row>
    <row r="1874" spans="1:37" ht="15">
      <c r="A1874" s="65"/>
      <c r="B1874" s="14"/>
      <c r="C1874" s="17" t="s">
        <v>74</v>
      </c>
      <c r="D1874" s="272" t="str">
        <f t="shared" si="257"/>
        <v/>
      </c>
      <c r="E1874" s="273"/>
      <c r="F1874" s="273"/>
      <c r="G1874" s="273"/>
      <c r="H1874" s="273"/>
      <c r="I1874" s="273"/>
      <c r="J1874" s="273"/>
      <c r="K1874" s="273"/>
      <c r="L1874" s="273"/>
      <c r="M1874" s="273"/>
      <c r="N1874" s="274"/>
      <c r="O1874" s="275"/>
      <c r="P1874" s="229"/>
      <c r="Q1874" s="229"/>
      <c r="R1874" s="276"/>
      <c r="S1874" s="275"/>
      <c r="T1874" s="229"/>
      <c r="U1874" s="229"/>
      <c r="V1874" s="276"/>
      <c r="W1874" s="275"/>
      <c r="X1874" s="229"/>
      <c r="Y1874" s="229"/>
      <c r="Z1874" s="276"/>
      <c r="AA1874" s="275"/>
      <c r="AB1874" s="229"/>
      <c r="AC1874" s="229"/>
      <c r="AD1874" s="276"/>
      <c r="AG1874">
        <f t="shared" si="263"/>
        <v>0</v>
      </c>
      <c r="AH1874">
        <f t="shared" si="259"/>
        <v>0</v>
      </c>
      <c r="AI1874" s="194">
        <f t="shared" si="260"/>
        <v>0</v>
      </c>
      <c r="AJ1874">
        <f t="shared" si="261"/>
        <v>0</v>
      </c>
      <c r="AK1874" s="194">
        <f t="shared" si="262"/>
        <v>0</v>
      </c>
    </row>
    <row r="1875" spans="1:37" ht="15">
      <c r="A1875" s="65"/>
      <c r="B1875" s="14"/>
      <c r="C1875" s="17" t="s">
        <v>75</v>
      </c>
      <c r="D1875" s="272" t="str">
        <f t="shared" si="257"/>
        <v/>
      </c>
      <c r="E1875" s="273"/>
      <c r="F1875" s="273"/>
      <c r="G1875" s="273"/>
      <c r="H1875" s="273"/>
      <c r="I1875" s="273"/>
      <c r="J1875" s="273"/>
      <c r="K1875" s="273"/>
      <c r="L1875" s="273"/>
      <c r="M1875" s="273"/>
      <c r="N1875" s="274"/>
      <c r="O1875" s="275"/>
      <c r="P1875" s="229"/>
      <c r="Q1875" s="229"/>
      <c r="R1875" s="276"/>
      <c r="S1875" s="275"/>
      <c r="T1875" s="229"/>
      <c r="U1875" s="229"/>
      <c r="V1875" s="276"/>
      <c r="W1875" s="275"/>
      <c r="X1875" s="229"/>
      <c r="Y1875" s="229"/>
      <c r="Z1875" s="276"/>
      <c r="AA1875" s="275"/>
      <c r="AB1875" s="229"/>
      <c r="AC1875" s="229"/>
      <c r="AD1875" s="276"/>
      <c r="AG1875">
        <f t="shared" si="263"/>
        <v>0</v>
      </c>
      <c r="AH1875">
        <f t="shared" si="259"/>
        <v>0</v>
      </c>
      <c r="AI1875" s="194">
        <f t="shared" si="260"/>
        <v>0</v>
      </c>
      <c r="AJ1875">
        <f t="shared" si="261"/>
        <v>0</v>
      </c>
      <c r="AK1875" s="194">
        <f t="shared" si="262"/>
        <v>0</v>
      </c>
    </row>
    <row r="1876" spans="1:37" ht="15">
      <c r="A1876" s="65"/>
      <c r="B1876" s="14"/>
      <c r="C1876" s="17" t="s">
        <v>76</v>
      </c>
      <c r="D1876" s="272" t="str">
        <f t="shared" si="257"/>
        <v/>
      </c>
      <c r="E1876" s="273"/>
      <c r="F1876" s="273"/>
      <c r="G1876" s="273"/>
      <c r="H1876" s="273"/>
      <c r="I1876" s="273"/>
      <c r="J1876" s="273"/>
      <c r="K1876" s="273"/>
      <c r="L1876" s="273"/>
      <c r="M1876" s="273"/>
      <c r="N1876" s="274"/>
      <c r="O1876" s="275"/>
      <c r="P1876" s="229"/>
      <c r="Q1876" s="229"/>
      <c r="R1876" s="276"/>
      <c r="S1876" s="275"/>
      <c r="T1876" s="229"/>
      <c r="U1876" s="229"/>
      <c r="V1876" s="276"/>
      <c r="W1876" s="275"/>
      <c r="X1876" s="229"/>
      <c r="Y1876" s="229"/>
      <c r="Z1876" s="276"/>
      <c r="AA1876" s="275"/>
      <c r="AB1876" s="229"/>
      <c r="AC1876" s="229"/>
      <c r="AD1876" s="276"/>
      <c r="AG1876">
        <f t="shared" si="263"/>
        <v>0</v>
      </c>
      <c r="AH1876">
        <f t="shared" si="259"/>
        <v>0</v>
      </c>
      <c r="AI1876" s="194">
        <f t="shared" si="260"/>
        <v>0</v>
      </c>
      <c r="AJ1876">
        <f t="shared" si="261"/>
        <v>0</v>
      </c>
      <c r="AK1876" s="194">
        <f t="shared" si="262"/>
        <v>0</v>
      </c>
    </row>
    <row r="1877" spans="1:37" ht="15">
      <c r="A1877" s="65"/>
      <c r="B1877" s="14"/>
      <c r="C1877" s="17" t="s">
        <v>77</v>
      </c>
      <c r="D1877" s="272" t="str">
        <f t="shared" si="257"/>
        <v/>
      </c>
      <c r="E1877" s="273"/>
      <c r="F1877" s="273"/>
      <c r="G1877" s="273"/>
      <c r="H1877" s="273"/>
      <c r="I1877" s="273"/>
      <c r="J1877" s="273"/>
      <c r="K1877" s="273"/>
      <c r="L1877" s="273"/>
      <c r="M1877" s="273"/>
      <c r="N1877" s="274"/>
      <c r="O1877" s="275"/>
      <c r="P1877" s="229"/>
      <c r="Q1877" s="229"/>
      <c r="R1877" s="276"/>
      <c r="S1877" s="275"/>
      <c r="T1877" s="229"/>
      <c r="U1877" s="229"/>
      <c r="V1877" s="276"/>
      <c r="W1877" s="275"/>
      <c r="X1877" s="229"/>
      <c r="Y1877" s="229"/>
      <c r="Z1877" s="276"/>
      <c r="AA1877" s="275"/>
      <c r="AB1877" s="229"/>
      <c r="AC1877" s="229"/>
      <c r="AD1877" s="276"/>
      <c r="AG1877">
        <f t="shared" si="263"/>
        <v>0</v>
      </c>
      <c r="AH1877">
        <f t="shared" si="259"/>
        <v>0</v>
      </c>
      <c r="AI1877" s="194">
        <f t="shared" si="260"/>
        <v>0</v>
      </c>
      <c r="AJ1877">
        <f t="shared" si="261"/>
        <v>0</v>
      </c>
      <c r="AK1877" s="194">
        <f t="shared" si="262"/>
        <v>0</v>
      </c>
    </row>
    <row r="1878" spans="1:37" ht="15">
      <c r="A1878" s="65"/>
      <c r="B1878" s="14"/>
      <c r="C1878" s="17" t="s">
        <v>78</v>
      </c>
      <c r="D1878" s="272" t="str">
        <f t="shared" si="257"/>
        <v/>
      </c>
      <c r="E1878" s="273"/>
      <c r="F1878" s="273"/>
      <c r="G1878" s="273"/>
      <c r="H1878" s="273"/>
      <c r="I1878" s="273"/>
      <c r="J1878" s="273"/>
      <c r="K1878" s="273"/>
      <c r="L1878" s="273"/>
      <c r="M1878" s="273"/>
      <c r="N1878" s="274"/>
      <c r="O1878" s="275"/>
      <c r="P1878" s="229"/>
      <c r="Q1878" s="229"/>
      <c r="R1878" s="276"/>
      <c r="S1878" s="275"/>
      <c r="T1878" s="229"/>
      <c r="U1878" s="229"/>
      <c r="V1878" s="276"/>
      <c r="W1878" s="275"/>
      <c r="X1878" s="229"/>
      <c r="Y1878" s="229"/>
      <c r="Z1878" s="276"/>
      <c r="AA1878" s="275"/>
      <c r="AB1878" s="229"/>
      <c r="AC1878" s="229"/>
      <c r="AD1878" s="276"/>
      <c r="AG1878">
        <f t="shared" si="263"/>
        <v>0</v>
      </c>
      <c r="AH1878">
        <f t="shared" si="259"/>
        <v>0</v>
      </c>
      <c r="AI1878" s="194">
        <f t="shared" si="260"/>
        <v>0</v>
      </c>
      <c r="AJ1878">
        <f t="shared" si="261"/>
        <v>0</v>
      </c>
      <c r="AK1878" s="194">
        <f t="shared" si="262"/>
        <v>0</v>
      </c>
    </row>
    <row r="1879" spans="1:37" ht="15">
      <c r="A1879" s="65"/>
      <c r="B1879" s="14"/>
      <c r="C1879" s="17" t="s">
        <v>79</v>
      </c>
      <c r="D1879" s="272" t="str">
        <f t="shared" si="257"/>
        <v/>
      </c>
      <c r="E1879" s="273"/>
      <c r="F1879" s="273"/>
      <c r="G1879" s="273"/>
      <c r="H1879" s="273"/>
      <c r="I1879" s="273"/>
      <c r="J1879" s="273"/>
      <c r="K1879" s="273"/>
      <c r="L1879" s="273"/>
      <c r="M1879" s="273"/>
      <c r="N1879" s="274"/>
      <c r="O1879" s="275"/>
      <c r="P1879" s="229"/>
      <c r="Q1879" s="229"/>
      <c r="R1879" s="276"/>
      <c r="S1879" s="275"/>
      <c r="T1879" s="229"/>
      <c r="U1879" s="229"/>
      <c r="V1879" s="276"/>
      <c r="W1879" s="275"/>
      <c r="X1879" s="229"/>
      <c r="Y1879" s="229"/>
      <c r="Z1879" s="276"/>
      <c r="AA1879" s="275"/>
      <c r="AB1879" s="229"/>
      <c r="AC1879" s="229"/>
      <c r="AD1879" s="276"/>
      <c r="AG1879">
        <f t="shared" si="263"/>
        <v>0</v>
      </c>
      <c r="AH1879">
        <f t="shared" si="259"/>
        <v>0</v>
      </c>
      <c r="AI1879" s="194">
        <f t="shared" si="260"/>
        <v>0</v>
      </c>
      <c r="AJ1879">
        <f t="shared" si="261"/>
        <v>0</v>
      </c>
      <c r="AK1879" s="194">
        <f t="shared" si="262"/>
        <v>0</v>
      </c>
    </row>
    <row r="1880" spans="1:37" ht="15">
      <c r="A1880" s="65"/>
      <c r="B1880" s="14"/>
      <c r="C1880" s="17" t="s">
        <v>80</v>
      </c>
      <c r="D1880" s="272" t="str">
        <f t="shared" si="257"/>
        <v/>
      </c>
      <c r="E1880" s="273"/>
      <c r="F1880" s="273"/>
      <c r="G1880" s="273"/>
      <c r="H1880" s="273"/>
      <c r="I1880" s="273"/>
      <c r="J1880" s="273"/>
      <c r="K1880" s="273"/>
      <c r="L1880" s="273"/>
      <c r="M1880" s="273"/>
      <c r="N1880" s="274"/>
      <c r="O1880" s="275"/>
      <c r="P1880" s="229"/>
      <c r="Q1880" s="229"/>
      <c r="R1880" s="276"/>
      <c r="S1880" s="275"/>
      <c r="T1880" s="229"/>
      <c r="U1880" s="229"/>
      <c r="V1880" s="276"/>
      <c r="W1880" s="275"/>
      <c r="X1880" s="229"/>
      <c r="Y1880" s="229"/>
      <c r="Z1880" s="276"/>
      <c r="AA1880" s="275"/>
      <c r="AB1880" s="229"/>
      <c r="AC1880" s="229"/>
      <c r="AD1880" s="276"/>
      <c r="AG1880">
        <f t="shared" si="263"/>
        <v>0</v>
      </c>
      <c r="AH1880">
        <f t="shared" si="259"/>
        <v>0</v>
      </c>
      <c r="AI1880" s="194">
        <f t="shared" si="260"/>
        <v>0</v>
      </c>
      <c r="AJ1880">
        <f t="shared" si="261"/>
        <v>0</v>
      </c>
      <c r="AK1880" s="194">
        <f t="shared" si="262"/>
        <v>0</v>
      </c>
    </row>
    <row r="1881" spans="1:37" ht="15">
      <c r="A1881" s="65"/>
      <c r="B1881" s="14"/>
      <c r="C1881" s="17" t="s">
        <v>81</v>
      </c>
      <c r="D1881" s="272" t="str">
        <f t="shared" si="257"/>
        <v/>
      </c>
      <c r="E1881" s="273"/>
      <c r="F1881" s="273"/>
      <c r="G1881" s="273"/>
      <c r="H1881" s="273"/>
      <c r="I1881" s="273"/>
      <c r="J1881" s="273"/>
      <c r="K1881" s="273"/>
      <c r="L1881" s="273"/>
      <c r="M1881" s="273"/>
      <c r="N1881" s="274"/>
      <c r="O1881" s="275"/>
      <c r="P1881" s="229"/>
      <c r="Q1881" s="229"/>
      <c r="R1881" s="276"/>
      <c r="S1881" s="275"/>
      <c r="T1881" s="229"/>
      <c r="U1881" s="229"/>
      <c r="V1881" s="276"/>
      <c r="W1881" s="275"/>
      <c r="X1881" s="229"/>
      <c r="Y1881" s="229"/>
      <c r="Z1881" s="276"/>
      <c r="AA1881" s="275"/>
      <c r="AB1881" s="229"/>
      <c r="AC1881" s="229"/>
      <c r="AD1881" s="276"/>
      <c r="AG1881">
        <f t="shared" si="263"/>
        <v>0</v>
      </c>
      <c r="AH1881">
        <f t="shared" si="259"/>
        <v>0</v>
      </c>
      <c r="AI1881" s="194">
        <f t="shared" si="260"/>
        <v>0</v>
      </c>
      <c r="AJ1881">
        <f t="shared" si="261"/>
        <v>0</v>
      </c>
      <c r="AK1881" s="194">
        <f t="shared" si="262"/>
        <v>0</v>
      </c>
    </row>
    <row r="1882" spans="1:37" ht="15">
      <c r="A1882" s="65"/>
      <c r="B1882" s="14"/>
      <c r="C1882" s="17" t="s">
        <v>82</v>
      </c>
      <c r="D1882" s="272" t="str">
        <f t="shared" si="257"/>
        <v/>
      </c>
      <c r="E1882" s="273"/>
      <c r="F1882" s="273"/>
      <c r="G1882" s="273"/>
      <c r="H1882" s="273"/>
      <c r="I1882" s="273"/>
      <c r="J1882" s="273"/>
      <c r="K1882" s="273"/>
      <c r="L1882" s="273"/>
      <c r="M1882" s="273"/>
      <c r="N1882" s="274"/>
      <c r="O1882" s="275"/>
      <c r="P1882" s="229"/>
      <c r="Q1882" s="229"/>
      <c r="R1882" s="276"/>
      <c r="S1882" s="275"/>
      <c r="T1882" s="229"/>
      <c r="U1882" s="229"/>
      <c r="V1882" s="276"/>
      <c r="W1882" s="275"/>
      <c r="X1882" s="229"/>
      <c r="Y1882" s="229"/>
      <c r="Z1882" s="276"/>
      <c r="AA1882" s="275"/>
      <c r="AB1882" s="229"/>
      <c r="AC1882" s="229"/>
      <c r="AD1882" s="276"/>
      <c r="AG1882">
        <f t="shared" si="263"/>
        <v>0</v>
      </c>
      <c r="AH1882">
        <f t="shared" si="259"/>
        <v>0</v>
      </c>
      <c r="AI1882" s="194">
        <f t="shared" si="260"/>
        <v>0</v>
      </c>
      <c r="AJ1882">
        <f t="shared" si="261"/>
        <v>0</v>
      </c>
      <c r="AK1882" s="194">
        <f t="shared" si="262"/>
        <v>0</v>
      </c>
    </row>
    <row r="1883" spans="1:37" ht="15">
      <c r="A1883" s="65"/>
      <c r="B1883" s="14"/>
      <c r="C1883" s="17" t="s">
        <v>83</v>
      </c>
      <c r="D1883" s="272" t="str">
        <f t="shared" ref="D1883:D1914" si="264">IF($D64="","",$D64)</f>
        <v/>
      </c>
      <c r="E1883" s="273"/>
      <c r="F1883" s="273"/>
      <c r="G1883" s="273"/>
      <c r="H1883" s="273"/>
      <c r="I1883" s="273"/>
      <c r="J1883" s="273"/>
      <c r="K1883" s="273"/>
      <c r="L1883" s="273"/>
      <c r="M1883" s="273"/>
      <c r="N1883" s="274"/>
      <c r="O1883" s="275"/>
      <c r="P1883" s="229"/>
      <c r="Q1883" s="229"/>
      <c r="R1883" s="276"/>
      <c r="S1883" s="275"/>
      <c r="T1883" s="229"/>
      <c r="U1883" s="229"/>
      <c r="V1883" s="276"/>
      <c r="W1883" s="275"/>
      <c r="X1883" s="229"/>
      <c r="Y1883" s="229"/>
      <c r="Z1883" s="276"/>
      <c r="AA1883" s="275"/>
      <c r="AB1883" s="229"/>
      <c r="AC1883" s="229"/>
      <c r="AD1883" s="276"/>
      <c r="AG1883">
        <f t="shared" si="263"/>
        <v>0</v>
      </c>
      <c r="AH1883">
        <f t="shared" si="259"/>
        <v>0</v>
      </c>
      <c r="AI1883" s="194">
        <f t="shared" si="260"/>
        <v>0</v>
      </c>
      <c r="AJ1883">
        <f t="shared" si="261"/>
        <v>0</v>
      </c>
      <c r="AK1883" s="194">
        <f t="shared" si="262"/>
        <v>0</v>
      </c>
    </row>
    <row r="1884" spans="1:37" ht="15">
      <c r="A1884" s="65"/>
      <c r="B1884" s="14"/>
      <c r="C1884" s="17" t="s">
        <v>84</v>
      </c>
      <c r="D1884" s="272" t="str">
        <f t="shared" si="264"/>
        <v/>
      </c>
      <c r="E1884" s="273"/>
      <c r="F1884" s="273"/>
      <c r="G1884" s="273"/>
      <c r="H1884" s="273"/>
      <c r="I1884" s="273"/>
      <c r="J1884" s="273"/>
      <c r="K1884" s="273"/>
      <c r="L1884" s="273"/>
      <c r="M1884" s="273"/>
      <c r="N1884" s="274"/>
      <c r="O1884" s="275"/>
      <c r="P1884" s="229"/>
      <c r="Q1884" s="229"/>
      <c r="R1884" s="276"/>
      <c r="S1884" s="275"/>
      <c r="T1884" s="229"/>
      <c r="U1884" s="229"/>
      <c r="V1884" s="276"/>
      <c r="W1884" s="275"/>
      <c r="X1884" s="229"/>
      <c r="Y1884" s="229"/>
      <c r="Z1884" s="276"/>
      <c r="AA1884" s="275"/>
      <c r="AB1884" s="229"/>
      <c r="AC1884" s="229"/>
      <c r="AD1884" s="276"/>
      <c r="AG1884">
        <f t="shared" si="263"/>
        <v>0</v>
      </c>
      <c r="AH1884">
        <f t="shared" si="259"/>
        <v>0</v>
      </c>
      <c r="AI1884" s="194">
        <f t="shared" si="260"/>
        <v>0</v>
      </c>
      <c r="AJ1884">
        <f t="shared" si="261"/>
        <v>0</v>
      </c>
      <c r="AK1884" s="194">
        <f t="shared" si="262"/>
        <v>0</v>
      </c>
    </row>
    <row r="1885" spans="1:37" ht="15">
      <c r="A1885" s="65"/>
      <c r="B1885" s="14"/>
      <c r="C1885" s="17" t="s">
        <v>85</v>
      </c>
      <c r="D1885" s="272" t="str">
        <f t="shared" si="264"/>
        <v/>
      </c>
      <c r="E1885" s="273"/>
      <c r="F1885" s="273"/>
      <c r="G1885" s="273"/>
      <c r="H1885" s="273"/>
      <c r="I1885" s="273"/>
      <c r="J1885" s="273"/>
      <c r="K1885" s="273"/>
      <c r="L1885" s="273"/>
      <c r="M1885" s="273"/>
      <c r="N1885" s="274"/>
      <c r="O1885" s="275"/>
      <c r="P1885" s="229"/>
      <c r="Q1885" s="229"/>
      <c r="R1885" s="276"/>
      <c r="S1885" s="275"/>
      <c r="T1885" s="229"/>
      <c r="U1885" s="229"/>
      <c r="V1885" s="276"/>
      <c r="W1885" s="275"/>
      <c r="X1885" s="229"/>
      <c r="Y1885" s="229"/>
      <c r="Z1885" s="276"/>
      <c r="AA1885" s="275"/>
      <c r="AB1885" s="229"/>
      <c r="AC1885" s="229"/>
      <c r="AD1885" s="276"/>
      <c r="AG1885">
        <f t="shared" si="263"/>
        <v>0</v>
      </c>
      <c r="AH1885">
        <f t="shared" si="259"/>
        <v>0</v>
      </c>
      <c r="AI1885" s="194">
        <f t="shared" si="260"/>
        <v>0</v>
      </c>
      <c r="AJ1885">
        <f t="shared" si="261"/>
        <v>0</v>
      </c>
      <c r="AK1885" s="194">
        <f t="shared" si="262"/>
        <v>0</v>
      </c>
    </row>
    <row r="1886" spans="1:37" ht="15">
      <c r="A1886" s="65"/>
      <c r="B1886" s="14"/>
      <c r="C1886" s="17" t="s">
        <v>86</v>
      </c>
      <c r="D1886" s="272" t="str">
        <f t="shared" si="264"/>
        <v/>
      </c>
      <c r="E1886" s="273"/>
      <c r="F1886" s="273"/>
      <c r="G1886" s="273"/>
      <c r="H1886" s="273"/>
      <c r="I1886" s="273"/>
      <c r="J1886" s="273"/>
      <c r="K1886" s="273"/>
      <c r="L1886" s="273"/>
      <c r="M1886" s="273"/>
      <c r="N1886" s="274"/>
      <c r="O1886" s="275"/>
      <c r="P1886" s="229"/>
      <c r="Q1886" s="229"/>
      <c r="R1886" s="276"/>
      <c r="S1886" s="275"/>
      <c r="T1886" s="229"/>
      <c r="U1886" s="229"/>
      <c r="V1886" s="276"/>
      <c r="W1886" s="275"/>
      <c r="X1886" s="229"/>
      <c r="Y1886" s="229"/>
      <c r="Z1886" s="276"/>
      <c r="AA1886" s="275"/>
      <c r="AB1886" s="229"/>
      <c r="AC1886" s="229"/>
      <c r="AD1886" s="276"/>
      <c r="AG1886">
        <f t="shared" si="263"/>
        <v>0</v>
      </c>
      <c r="AH1886">
        <f t="shared" si="259"/>
        <v>0</v>
      </c>
      <c r="AI1886" s="194">
        <f t="shared" si="260"/>
        <v>0</v>
      </c>
      <c r="AJ1886">
        <f t="shared" si="261"/>
        <v>0</v>
      </c>
      <c r="AK1886" s="194">
        <f t="shared" si="262"/>
        <v>0</v>
      </c>
    </row>
    <row r="1887" spans="1:37" ht="15">
      <c r="A1887" s="65"/>
      <c r="B1887" s="14"/>
      <c r="C1887" s="17" t="s">
        <v>87</v>
      </c>
      <c r="D1887" s="272" t="str">
        <f t="shared" si="264"/>
        <v/>
      </c>
      <c r="E1887" s="273"/>
      <c r="F1887" s="273"/>
      <c r="G1887" s="273"/>
      <c r="H1887" s="273"/>
      <c r="I1887" s="273"/>
      <c r="J1887" s="273"/>
      <c r="K1887" s="273"/>
      <c r="L1887" s="273"/>
      <c r="M1887" s="273"/>
      <c r="N1887" s="274"/>
      <c r="O1887" s="275"/>
      <c r="P1887" s="229"/>
      <c r="Q1887" s="229"/>
      <c r="R1887" s="276"/>
      <c r="S1887" s="275"/>
      <c r="T1887" s="229"/>
      <c r="U1887" s="229"/>
      <c r="V1887" s="276"/>
      <c r="W1887" s="275"/>
      <c r="X1887" s="229"/>
      <c r="Y1887" s="229"/>
      <c r="Z1887" s="276"/>
      <c r="AA1887" s="275"/>
      <c r="AB1887" s="229"/>
      <c r="AC1887" s="229"/>
      <c r="AD1887" s="276"/>
      <c r="AG1887">
        <f t="shared" si="263"/>
        <v>0</v>
      </c>
      <c r="AH1887">
        <f t="shared" si="259"/>
        <v>0</v>
      </c>
      <c r="AI1887" s="194">
        <f t="shared" si="260"/>
        <v>0</v>
      </c>
      <c r="AJ1887">
        <f t="shared" si="261"/>
        <v>0</v>
      </c>
      <c r="AK1887" s="194">
        <f t="shared" si="262"/>
        <v>0</v>
      </c>
    </row>
    <row r="1888" spans="1:37" ht="15">
      <c r="A1888" s="65"/>
      <c r="B1888" s="14"/>
      <c r="C1888" s="17" t="s">
        <v>88</v>
      </c>
      <c r="D1888" s="272" t="str">
        <f t="shared" si="264"/>
        <v/>
      </c>
      <c r="E1888" s="273"/>
      <c r="F1888" s="273"/>
      <c r="G1888" s="273"/>
      <c r="H1888" s="273"/>
      <c r="I1888" s="273"/>
      <c r="J1888" s="273"/>
      <c r="K1888" s="273"/>
      <c r="L1888" s="273"/>
      <c r="M1888" s="273"/>
      <c r="N1888" s="274"/>
      <c r="O1888" s="275"/>
      <c r="P1888" s="229"/>
      <c r="Q1888" s="229"/>
      <c r="R1888" s="276"/>
      <c r="S1888" s="275"/>
      <c r="T1888" s="229"/>
      <c r="U1888" s="229"/>
      <c r="V1888" s="276"/>
      <c r="W1888" s="275"/>
      <c r="X1888" s="229"/>
      <c r="Y1888" s="229"/>
      <c r="Z1888" s="276"/>
      <c r="AA1888" s="275"/>
      <c r="AB1888" s="229"/>
      <c r="AC1888" s="229"/>
      <c r="AD1888" s="276"/>
      <c r="AG1888">
        <f t="shared" si="263"/>
        <v>0</v>
      </c>
      <c r="AH1888">
        <f t="shared" si="259"/>
        <v>0</v>
      </c>
      <c r="AI1888" s="194">
        <f t="shared" si="260"/>
        <v>0</v>
      </c>
      <c r="AJ1888">
        <f t="shared" si="261"/>
        <v>0</v>
      </c>
      <c r="AK1888" s="194">
        <f t="shared" si="262"/>
        <v>0</v>
      </c>
    </row>
    <row r="1889" spans="1:37" ht="15">
      <c r="A1889" s="65"/>
      <c r="B1889" s="14"/>
      <c r="C1889" s="17" t="s">
        <v>89</v>
      </c>
      <c r="D1889" s="272" t="str">
        <f t="shared" si="264"/>
        <v/>
      </c>
      <c r="E1889" s="273"/>
      <c r="F1889" s="273"/>
      <c r="G1889" s="273"/>
      <c r="H1889" s="273"/>
      <c r="I1889" s="273"/>
      <c r="J1889" s="273"/>
      <c r="K1889" s="273"/>
      <c r="L1889" s="273"/>
      <c r="M1889" s="273"/>
      <c r="N1889" s="274"/>
      <c r="O1889" s="275"/>
      <c r="P1889" s="229"/>
      <c r="Q1889" s="229"/>
      <c r="R1889" s="276"/>
      <c r="S1889" s="275"/>
      <c r="T1889" s="229"/>
      <c r="U1889" s="229"/>
      <c r="V1889" s="276"/>
      <c r="W1889" s="275"/>
      <c r="X1889" s="229"/>
      <c r="Y1889" s="229"/>
      <c r="Z1889" s="276"/>
      <c r="AA1889" s="275"/>
      <c r="AB1889" s="229"/>
      <c r="AC1889" s="229"/>
      <c r="AD1889" s="276"/>
      <c r="AG1889">
        <f t="shared" si="263"/>
        <v>0</v>
      </c>
      <c r="AH1889">
        <f t="shared" si="259"/>
        <v>0</v>
      </c>
      <c r="AI1889" s="194">
        <f t="shared" si="260"/>
        <v>0</v>
      </c>
      <c r="AJ1889">
        <f t="shared" si="261"/>
        <v>0</v>
      </c>
      <c r="AK1889" s="194">
        <f t="shared" si="262"/>
        <v>0</v>
      </c>
    </row>
    <row r="1890" spans="1:37" ht="15">
      <c r="A1890" s="65"/>
      <c r="B1890" s="14"/>
      <c r="C1890" s="17" t="s">
        <v>90</v>
      </c>
      <c r="D1890" s="272" t="str">
        <f t="shared" si="264"/>
        <v/>
      </c>
      <c r="E1890" s="273"/>
      <c r="F1890" s="273"/>
      <c r="G1890" s="273"/>
      <c r="H1890" s="273"/>
      <c r="I1890" s="273"/>
      <c r="J1890" s="273"/>
      <c r="K1890" s="273"/>
      <c r="L1890" s="273"/>
      <c r="M1890" s="273"/>
      <c r="N1890" s="274"/>
      <c r="O1890" s="275"/>
      <c r="P1890" s="229"/>
      <c r="Q1890" s="229"/>
      <c r="R1890" s="276"/>
      <c r="S1890" s="275"/>
      <c r="T1890" s="229"/>
      <c r="U1890" s="229"/>
      <c r="V1890" s="276"/>
      <c r="W1890" s="275"/>
      <c r="X1890" s="229"/>
      <c r="Y1890" s="229"/>
      <c r="Z1890" s="276"/>
      <c r="AA1890" s="275"/>
      <c r="AB1890" s="229"/>
      <c r="AC1890" s="229"/>
      <c r="AD1890" s="276"/>
      <c r="AG1890">
        <f t="shared" si="263"/>
        <v>0</v>
      </c>
      <c r="AH1890">
        <f t="shared" si="259"/>
        <v>0</v>
      </c>
      <c r="AI1890" s="194">
        <f t="shared" si="260"/>
        <v>0</v>
      </c>
      <c r="AJ1890">
        <f t="shared" si="261"/>
        <v>0</v>
      </c>
      <c r="AK1890" s="194">
        <f t="shared" si="262"/>
        <v>0</v>
      </c>
    </row>
    <row r="1891" spans="1:37" ht="15">
      <c r="A1891" s="65"/>
      <c r="B1891" s="14"/>
      <c r="C1891" s="17" t="s">
        <v>91</v>
      </c>
      <c r="D1891" s="272" t="str">
        <f t="shared" si="264"/>
        <v/>
      </c>
      <c r="E1891" s="273"/>
      <c r="F1891" s="273"/>
      <c r="G1891" s="273"/>
      <c r="H1891" s="273"/>
      <c r="I1891" s="273"/>
      <c r="J1891" s="273"/>
      <c r="K1891" s="273"/>
      <c r="L1891" s="273"/>
      <c r="M1891" s="273"/>
      <c r="N1891" s="274"/>
      <c r="O1891" s="275"/>
      <c r="P1891" s="229"/>
      <c r="Q1891" s="229"/>
      <c r="R1891" s="276"/>
      <c r="S1891" s="275"/>
      <c r="T1891" s="229"/>
      <c r="U1891" s="229"/>
      <c r="V1891" s="276"/>
      <c r="W1891" s="275"/>
      <c r="X1891" s="229"/>
      <c r="Y1891" s="229"/>
      <c r="Z1891" s="276"/>
      <c r="AA1891" s="275"/>
      <c r="AB1891" s="229"/>
      <c r="AC1891" s="229"/>
      <c r="AD1891" s="276"/>
      <c r="AG1891">
        <f t="shared" si="263"/>
        <v>0</v>
      </c>
      <c r="AH1891">
        <f t="shared" si="259"/>
        <v>0</v>
      </c>
      <c r="AI1891" s="194">
        <f t="shared" si="260"/>
        <v>0</v>
      </c>
      <c r="AJ1891">
        <f t="shared" si="261"/>
        <v>0</v>
      </c>
      <c r="AK1891" s="194">
        <f t="shared" si="262"/>
        <v>0</v>
      </c>
    </row>
    <row r="1892" spans="1:37" ht="15">
      <c r="A1892" s="65"/>
      <c r="B1892" s="14"/>
      <c r="C1892" s="17" t="s">
        <v>92</v>
      </c>
      <c r="D1892" s="272" t="str">
        <f t="shared" si="264"/>
        <v/>
      </c>
      <c r="E1892" s="273"/>
      <c r="F1892" s="273"/>
      <c r="G1892" s="273"/>
      <c r="H1892" s="273"/>
      <c r="I1892" s="273"/>
      <c r="J1892" s="273"/>
      <c r="K1892" s="273"/>
      <c r="L1892" s="273"/>
      <c r="M1892" s="273"/>
      <c r="N1892" s="274"/>
      <c r="O1892" s="275"/>
      <c r="P1892" s="229"/>
      <c r="Q1892" s="229"/>
      <c r="R1892" s="276"/>
      <c r="S1892" s="275"/>
      <c r="T1892" s="229"/>
      <c r="U1892" s="229"/>
      <c r="V1892" s="276"/>
      <c r="W1892" s="275"/>
      <c r="X1892" s="229"/>
      <c r="Y1892" s="229"/>
      <c r="Z1892" s="276"/>
      <c r="AA1892" s="275"/>
      <c r="AB1892" s="229"/>
      <c r="AC1892" s="229"/>
      <c r="AD1892" s="276"/>
      <c r="AG1892">
        <f t="shared" si="263"/>
        <v>0</v>
      </c>
      <c r="AH1892">
        <f t="shared" si="259"/>
        <v>0</v>
      </c>
      <c r="AI1892" s="194">
        <f t="shared" si="260"/>
        <v>0</v>
      </c>
      <c r="AJ1892">
        <f t="shared" si="261"/>
        <v>0</v>
      </c>
      <c r="AK1892" s="194">
        <f t="shared" si="262"/>
        <v>0</v>
      </c>
    </row>
    <row r="1893" spans="1:37" ht="15">
      <c r="A1893" s="65"/>
      <c r="B1893" s="14"/>
      <c r="C1893" s="17" t="s">
        <v>93</v>
      </c>
      <c r="D1893" s="272" t="str">
        <f t="shared" si="264"/>
        <v/>
      </c>
      <c r="E1893" s="273"/>
      <c r="F1893" s="273"/>
      <c r="G1893" s="273"/>
      <c r="H1893" s="273"/>
      <c r="I1893" s="273"/>
      <c r="J1893" s="273"/>
      <c r="K1893" s="273"/>
      <c r="L1893" s="273"/>
      <c r="M1893" s="273"/>
      <c r="N1893" s="274"/>
      <c r="O1893" s="275"/>
      <c r="P1893" s="229"/>
      <c r="Q1893" s="229"/>
      <c r="R1893" s="276"/>
      <c r="S1893" s="275"/>
      <c r="T1893" s="229"/>
      <c r="U1893" s="229"/>
      <c r="V1893" s="276"/>
      <c r="W1893" s="275"/>
      <c r="X1893" s="229"/>
      <c r="Y1893" s="229"/>
      <c r="Z1893" s="276"/>
      <c r="AA1893" s="275"/>
      <c r="AB1893" s="229"/>
      <c r="AC1893" s="229"/>
      <c r="AD1893" s="276"/>
      <c r="AG1893">
        <f t="shared" si="263"/>
        <v>0</v>
      </c>
      <c r="AH1893">
        <f t="shared" si="259"/>
        <v>0</v>
      </c>
      <c r="AI1893" s="194">
        <f t="shared" si="260"/>
        <v>0</v>
      </c>
      <c r="AJ1893">
        <f t="shared" si="261"/>
        <v>0</v>
      </c>
      <c r="AK1893" s="194">
        <f t="shared" si="262"/>
        <v>0</v>
      </c>
    </row>
    <row r="1894" spans="1:37" ht="15">
      <c r="A1894" s="65"/>
      <c r="B1894" s="14"/>
      <c r="C1894" s="17" t="s">
        <v>94</v>
      </c>
      <c r="D1894" s="272" t="str">
        <f t="shared" si="264"/>
        <v/>
      </c>
      <c r="E1894" s="273"/>
      <c r="F1894" s="273"/>
      <c r="G1894" s="273"/>
      <c r="H1894" s="273"/>
      <c r="I1894" s="273"/>
      <c r="J1894" s="273"/>
      <c r="K1894" s="273"/>
      <c r="L1894" s="273"/>
      <c r="M1894" s="273"/>
      <c r="N1894" s="274"/>
      <c r="O1894" s="275"/>
      <c r="P1894" s="229"/>
      <c r="Q1894" s="229"/>
      <c r="R1894" s="276"/>
      <c r="S1894" s="275"/>
      <c r="T1894" s="229"/>
      <c r="U1894" s="229"/>
      <c r="V1894" s="276"/>
      <c r="W1894" s="275"/>
      <c r="X1894" s="229"/>
      <c r="Y1894" s="229"/>
      <c r="Z1894" s="276"/>
      <c r="AA1894" s="275"/>
      <c r="AB1894" s="229"/>
      <c r="AC1894" s="229"/>
      <c r="AD1894" s="276"/>
      <c r="AG1894">
        <f t="shared" si="263"/>
        <v>0</v>
      </c>
      <c r="AH1894">
        <f t="shared" si="259"/>
        <v>0</v>
      </c>
      <c r="AI1894" s="194">
        <f t="shared" si="260"/>
        <v>0</v>
      </c>
      <c r="AJ1894">
        <f t="shared" si="261"/>
        <v>0</v>
      </c>
      <c r="AK1894" s="194">
        <f t="shared" si="262"/>
        <v>0</v>
      </c>
    </row>
    <row r="1895" spans="1:37" ht="15">
      <c r="A1895" s="65"/>
      <c r="B1895" s="14"/>
      <c r="C1895" s="17" t="s">
        <v>95</v>
      </c>
      <c r="D1895" s="272" t="str">
        <f t="shared" si="264"/>
        <v/>
      </c>
      <c r="E1895" s="273"/>
      <c r="F1895" s="273"/>
      <c r="G1895" s="273"/>
      <c r="H1895" s="273"/>
      <c r="I1895" s="273"/>
      <c r="J1895" s="273"/>
      <c r="K1895" s="273"/>
      <c r="L1895" s="273"/>
      <c r="M1895" s="273"/>
      <c r="N1895" s="274"/>
      <c r="O1895" s="275"/>
      <c r="P1895" s="229"/>
      <c r="Q1895" s="229"/>
      <c r="R1895" s="276"/>
      <c r="S1895" s="275"/>
      <c r="T1895" s="229"/>
      <c r="U1895" s="229"/>
      <c r="V1895" s="276"/>
      <c r="W1895" s="275"/>
      <c r="X1895" s="229"/>
      <c r="Y1895" s="229"/>
      <c r="Z1895" s="276"/>
      <c r="AA1895" s="275"/>
      <c r="AB1895" s="229"/>
      <c r="AC1895" s="229"/>
      <c r="AD1895" s="276"/>
      <c r="AG1895">
        <f t="shared" si="263"/>
        <v>0</v>
      </c>
      <c r="AH1895">
        <f t="shared" si="259"/>
        <v>0</v>
      </c>
      <c r="AI1895" s="194">
        <f t="shared" si="260"/>
        <v>0</v>
      </c>
      <c r="AJ1895">
        <f t="shared" si="261"/>
        <v>0</v>
      </c>
      <c r="AK1895" s="194">
        <f t="shared" si="262"/>
        <v>0</v>
      </c>
    </row>
    <row r="1896" spans="1:37" ht="15">
      <c r="A1896" s="65"/>
      <c r="B1896" s="14"/>
      <c r="C1896" s="17" t="s">
        <v>96</v>
      </c>
      <c r="D1896" s="272" t="str">
        <f t="shared" si="264"/>
        <v/>
      </c>
      <c r="E1896" s="273"/>
      <c r="F1896" s="273"/>
      <c r="G1896" s="273"/>
      <c r="H1896" s="273"/>
      <c r="I1896" s="273"/>
      <c r="J1896" s="273"/>
      <c r="K1896" s="273"/>
      <c r="L1896" s="273"/>
      <c r="M1896" s="273"/>
      <c r="N1896" s="274"/>
      <c r="O1896" s="275"/>
      <c r="P1896" s="229"/>
      <c r="Q1896" s="229"/>
      <c r="R1896" s="276"/>
      <c r="S1896" s="275"/>
      <c r="T1896" s="229"/>
      <c r="U1896" s="229"/>
      <c r="V1896" s="276"/>
      <c r="W1896" s="275"/>
      <c r="X1896" s="229"/>
      <c r="Y1896" s="229"/>
      <c r="Z1896" s="276"/>
      <c r="AA1896" s="275"/>
      <c r="AB1896" s="229"/>
      <c r="AC1896" s="229"/>
      <c r="AD1896" s="276"/>
      <c r="AG1896">
        <f t="shared" si="263"/>
        <v>0</v>
      </c>
      <c r="AH1896">
        <f t="shared" si="259"/>
        <v>0</v>
      </c>
      <c r="AI1896" s="194">
        <f t="shared" si="260"/>
        <v>0</v>
      </c>
      <c r="AJ1896">
        <f t="shared" si="261"/>
        <v>0</v>
      </c>
      <c r="AK1896" s="194">
        <f t="shared" si="262"/>
        <v>0</v>
      </c>
    </row>
    <row r="1897" spans="1:37" ht="15">
      <c r="A1897" s="65"/>
      <c r="B1897" s="14"/>
      <c r="C1897" s="17" t="s">
        <v>97</v>
      </c>
      <c r="D1897" s="272" t="str">
        <f t="shared" si="264"/>
        <v/>
      </c>
      <c r="E1897" s="273"/>
      <c r="F1897" s="273"/>
      <c r="G1897" s="273"/>
      <c r="H1897" s="273"/>
      <c r="I1897" s="273"/>
      <c r="J1897" s="273"/>
      <c r="K1897" s="273"/>
      <c r="L1897" s="273"/>
      <c r="M1897" s="273"/>
      <c r="N1897" s="274"/>
      <c r="O1897" s="275"/>
      <c r="P1897" s="229"/>
      <c r="Q1897" s="229"/>
      <c r="R1897" s="276"/>
      <c r="S1897" s="275"/>
      <c r="T1897" s="229"/>
      <c r="U1897" s="229"/>
      <c r="V1897" s="276"/>
      <c r="W1897" s="275"/>
      <c r="X1897" s="229"/>
      <c r="Y1897" s="229"/>
      <c r="Z1897" s="276"/>
      <c r="AA1897" s="275"/>
      <c r="AB1897" s="229"/>
      <c r="AC1897" s="229"/>
      <c r="AD1897" s="276"/>
      <c r="AG1897">
        <f t="shared" si="263"/>
        <v>0</v>
      </c>
      <c r="AH1897">
        <f t="shared" si="259"/>
        <v>0</v>
      </c>
      <c r="AI1897" s="194">
        <f t="shared" si="260"/>
        <v>0</v>
      </c>
      <c r="AJ1897">
        <f t="shared" si="261"/>
        <v>0</v>
      </c>
      <c r="AK1897" s="194">
        <f t="shared" si="262"/>
        <v>0</v>
      </c>
    </row>
    <row r="1898" spans="1:37" ht="15">
      <c r="A1898" s="65"/>
      <c r="B1898" s="14"/>
      <c r="C1898" s="17" t="s">
        <v>98</v>
      </c>
      <c r="D1898" s="272" t="str">
        <f t="shared" si="264"/>
        <v/>
      </c>
      <c r="E1898" s="273"/>
      <c r="F1898" s="273"/>
      <c r="G1898" s="273"/>
      <c r="H1898" s="273"/>
      <c r="I1898" s="273"/>
      <c r="J1898" s="273"/>
      <c r="K1898" s="273"/>
      <c r="L1898" s="273"/>
      <c r="M1898" s="273"/>
      <c r="N1898" s="274"/>
      <c r="O1898" s="275"/>
      <c r="P1898" s="229"/>
      <c r="Q1898" s="229"/>
      <c r="R1898" s="276"/>
      <c r="S1898" s="275"/>
      <c r="T1898" s="229"/>
      <c r="U1898" s="229"/>
      <c r="V1898" s="276"/>
      <c r="W1898" s="275"/>
      <c r="X1898" s="229"/>
      <c r="Y1898" s="229"/>
      <c r="Z1898" s="276"/>
      <c r="AA1898" s="275"/>
      <c r="AB1898" s="229"/>
      <c r="AC1898" s="229"/>
      <c r="AD1898" s="276"/>
      <c r="AG1898">
        <f t="shared" si="263"/>
        <v>0</v>
      </c>
      <c r="AH1898">
        <f t="shared" si="259"/>
        <v>0</v>
      </c>
      <c r="AI1898" s="194">
        <f t="shared" si="260"/>
        <v>0</v>
      </c>
      <c r="AJ1898">
        <f t="shared" si="261"/>
        <v>0</v>
      </c>
      <c r="AK1898" s="194">
        <f t="shared" si="262"/>
        <v>0</v>
      </c>
    </row>
    <row r="1899" spans="1:37" ht="15">
      <c r="A1899" s="65"/>
      <c r="B1899" s="14"/>
      <c r="C1899" s="17" t="s">
        <v>99</v>
      </c>
      <c r="D1899" s="272" t="str">
        <f t="shared" si="264"/>
        <v/>
      </c>
      <c r="E1899" s="273"/>
      <c r="F1899" s="273"/>
      <c r="G1899" s="273"/>
      <c r="H1899" s="273"/>
      <c r="I1899" s="273"/>
      <c r="J1899" s="273"/>
      <c r="K1899" s="273"/>
      <c r="L1899" s="273"/>
      <c r="M1899" s="273"/>
      <c r="N1899" s="274"/>
      <c r="O1899" s="275"/>
      <c r="P1899" s="229"/>
      <c r="Q1899" s="229"/>
      <c r="R1899" s="276"/>
      <c r="S1899" s="275"/>
      <c r="T1899" s="229"/>
      <c r="U1899" s="229"/>
      <c r="V1899" s="276"/>
      <c r="W1899" s="275"/>
      <c r="X1899" s="229"/>
      <c r="Y1899" s="229"/>
      <c r="Z1899" s="276"/>
      <c r="AA1899" s="275"/>
      <c r="AB1899" s="229"/>
      <c r="AC1899" s="229"/>
      <c r="AD1899" s="276"/>
      <c r="AG1899">
        <f t="shared" si="263"/>
        <v>0</v>
      </c>
      <c r="AH1899">
        <f t="shared" si="259"/>
        <v>0</v>
      </c>
      <c r="AI1899" s="194">
        <f t="shared" si="260"/>
        <v>0</v>
      </c>
      <c r="AJ1899">
        <f t="shared" si="261"/>
        <v>0</v>
      </c>
      <c r="AK1899" s="194">
        <f t="shared" si="262"/>
        <v>0</v>
      </c>
    </row>
    <row r="1900" spans="1:37" ht="15">
      <c r="A1900" s="65"/>
      <c r="B1900" s="14"/>
      <c r="C1900" s="17" t="s">
        <v>100</v>
      </c>
      <c r="D1900" s="272" t="str">
        <f t="shared" si="264"/>
        <v/>
      </c>
      <c r="E1900" s="273"/>
      <c r="F1900" s="273"/>
      <c r="G1900" s="273"/>
      <c r="H1900" s="273"/>
      <c r="I1900" s="273"/>
      <c r="J1900" s="273"/>
      <c r="K1900" s="273"/>
      <c r="L1900" s="273"/>
      <c r="M1900" s="273"/>
      <c r="N1900" s="274"/>
      <c r="O1900" s="275"/>
      <c r="P1900" s="229"/>
      <c r="Q1900" s="229"/>
      <c r="R1900" s="276"/>
      <c r="S1900" s="275"/>
      <c r="T1900" s="229"/>
      <c r="U1900" s="229"/>
      <c r="V1900" s="276"/>
      <c r="W1900" s="275"/>
      <c r="X1900" s="229"/>
      <c r="Y1900" s="229"/>
      <c r="Z1900" s="276"/>
      <c r="AA1900" s="275"/>
      <c r="AB1900" s="229"/>
      <c r="AC1900" s="229"/>
      <c r="AD1900" s="276"/>
      <c r="AG1900">
        <f t="shared" si="263"/>
        <v>0</v>
      </c>
      <c r="AH1900">
        <f t="shared" si="259"/>
        <v>0</v>
      </c>
      <c r="AI1900" s="194">
        <f t="shared" si="260"/>
        <v>0</v>
      </c>
      <c r="AJ1900">
        <f t="shared" si="261"/>
        <v>0</v>
      </c>
      <c r="AK1900" s="194">
        <f t="shared" si="262"/>
        <v>0</v>
      </c>
    </row>
    <row r="1901" spans="1:37" ht="15">
      <c r="A1901" s="65"/>
      <c r="B1901" s="14"/>
      <c r="C1901" s="17" t="s">
        <v>101</v>
      </c>
      <c r="D1901" s="272" t="str">
        <f t="shared" si="264"/>
        <v/>
      </c>
      <c r="E1901" s="273"/>
      <c r="F1901" s="273"/>
      <c r="G1901" s="273"/>
      <c r="H1901" s="273"/>
      <c r="I1901" s="273"/>
      <c r="J1901" s="273"/>
      <c r="K1901" s="273"/>
      <c r="L1901" s="273"/>
      <c r="M1901" s="273"/>
      <c r="N1901" s="274"/>
      <c r="O1901" s="275"/>
      <c r="P1901" s="229"/>
      <c r="Q1901" s="229"/>
      <c r="R1901" s="276"/>
      <c r="S1901" s="275"/>
      <c r="T1901" s="229"/>
      <c r="U1901" s="229"/>
      <c r="V1901" s="276"/>
      <c r="W1901" s="275"/>
      <c r="X1901" s="229"/>
      <c r="Y1901" s="229"/>
      <c r="Z1901" s="276"/>
      <c r="AA1901" s="275"/>
      <c r="AB1901" s="229"/>
      <c r="AC1901" s="229"/>
      <c r="AD1901" s="276"/>
      <c r="AG1901">
        <f t="shared" si="263"/>
        <v>0</v>
      </c>
      <c r="AH1901">
        <f t="shared" si="259"/>
        <v>0</v>
      </c>
      <c r="AI1901" s="194">
        <f t="shared" si="260"/>
        <v>0</v>
      </c>
      <c r="AJ1901">
        <f t="shared" si="261"/>
        <v>0</v>
      </c>
      <c r="AK1901" s="194">
        <f t="shared" si="262"/>
        <v>0</v>
      </c>
    </row>
    <row r="1902" spans="1:37" ht="15">
      <c r="A1902" s="65"/>
      <c r="B1902" s="14"/>
      <c r="C1902" s="17" t="s">
        <v>102</v>
      </c>
      <c r="D1902" s="272" t="str">
        <f t="shared" si="264"/>
        <v/>
      </c>
      <c r="E1902" s="273"/>
      <c r="F1902" s="273"/>
      <c r="G1902" s="273"/>
      <c r="H1902" s="273"/>
      <c r="I1902" s="273"/>
      <c r="J1902" s="273"/>
      <c r="K1902" s="273"/>
      <c r="L1902" s="273"/>
      <c r="M1902" s="273"/>
      <c r="N1902" s="274"/>
      <c r="O1902" s="275"/>
      <c r="P1902" s="229"/>
      <c r="Q1902" s="229"/>
      <c r="R1902" s="276"/>
      <c r="S1902" s="275"/>
      <c r="T1902" s="229"/>
      <c r="U1902" s="229"/>
      <c r="V1902" s="276"/>
      <c r="W1902" s="275"/>
      <c r="X1902" s="229"/>
      <c r="Y1902" s="229"/>
      <c r="Z1902" s="276"/>
      <c r="AA1902" s="275"/>
      <c r="AB1902" s="229"/>
      <c r="AC1902" s="229"/>
      <c r="AD1902" s="276"/>
      <c r="AG1902">
        <f t="shared" si="263"/>
        <v>0</v>
      </c>
      <c r="AH1902">
        <f t="shared" si="259"/>
        <v>0</v>
      </c>
      <c r="AI1902" s="194">
        <f t="shared" si="260"/>
        <v>0</v>
      </c>
      <c r="AJ1902">
        <f t="shared" si="261"/>
        <v>0</v>
      </c>
      <c r="AK1902" s="194">
        <f t="shared" si="262"/>
        <v>0</v>
      </c>
    </row>
    <row r="1903" spans="1:37" ht="15">
      <c r="A1903" s="65"/>
      <c r="B1903" s="14"/>
      <c r="C1903" s="17" t="s">
        <v>103</v>
      </c>
      <c r="D1903" s="272" t="str">
        <f t="shared" si="264"/>
        <v/>
      </c>
      <c r="E1903" s="273"/>
      <c r="F1903" s="273"/>
      <c r="G1903" s="273"/>
      <c r="H1903" s="273"/>
      <c r="I1903" s="273"/>
      <c r="J1903" s="273"/>
      <c r="K1903" s="273"/>
      <c r="L1903" s="273"/>
      <c r="M1903" s="273"/>
      <c r="N1903" s="274"/>
      <c r="O1903" s="275"/>
      <c r="P1903" s="229"/>
      <c r="Q1903" s="229"/>
      <c r="R1903" s="276"/>
      <c r="S1903" s="275"/>
      <c r="T1903" s="229"/>
      <c r="U1903" s="229"/>
      <c r="V1903" s="276"/>
      <c r="W1903" s="275"/>
      <c r="X1903" s="229"/>
      <c r="Y1903" s="229"/>
      <c r="Z1903" s="276"/>
      <c r="AA1903" s="275"/>
      <c r="AB1903" s="229"/>
      <c r="AC1903" s="229"/>
      <c r="AD1903" s="276"/>
      <c r="AG1903">
        <f t="shared" si="263"/>
        <v>0</v>
      </c>
      <c r="AH1903">
        <f t="shared" si="259"/>
        <v>0</v>
      </c>
      <c r="AI1903" s="194">
        <f t="shared" si="260"/>
        <v>0</v>
      </c>
      <c r="AJ1903">
        <f t="shared" si="261"/>
        <v>0</v>
      </c>
      <c r="AK1903" s="194">
        <f t="shared" si="262"/>
        <v>0</v>
      </c>
    </row>
    <row r="1904" spans="1:37" ht="15">
      <c r="A1904" s="65"/>
      <c r="B1904" s="14"/>
      <c r="C1904" s="18" t="s">
        <v>104</v>
      </c>
      <c r="D1904" s="272" t="str">
        <f t="shared" si="264"/>
        <v/>
      </c>
      <c r="E1904" s="273"/>
      <c r="F1904" s="273"/>
      <c r="G1904" s="273"/>
      <c r="H1904" s="273"/>
      <c r="I1904" s="273"/>
      <c r="J1904" s="273"/>
      <c r="K1904" s="273"/>
      <c r="L1904" s="273"/>
      <c r="M1904" s="273"/>
      <c r="N1904" s="274"/>
      <c r="O1904" s="275"/>
      <c r="P1904" s="229"/>
      <c r="Q1904" s="229"/>
      <c r="R1904" s="276"/>
      <c r="S1904" s="275"/>
      <c r="T1904" s="229"/>
      <c r="U1904" s="229"/>
      <c r="V1904" s="276"/>
      <c r="W1904" s="275"/>
      <c r="X1904" s="229"/>
      <c r="Y1904" s="229"/>
      <c r="Z1904" s="276"/>
      <c r="AA1904" s="275"/>
      <c r="AB1904" s="229"/>
      <c r="AC1904" s="229"/>
      <c r="AD1904" s="276"/>
      <c r="AG1904">
        <f t="shared" si="263"/>
        <v>0</v>
      </c>
      <c r="AH1904">
        <f t="shared" si="259"/>
        <v>0</v>
      </c>
      <c r="AI1904" s="194">
        <f t="shared" si="260"/>
        <v>0</v>
      </c>
      <c r="AJ1904">
        <f t="shared" si="261"/>
        <v>0</v>
      </c>
      <c r="AK1904" s="194">
        <f t="shared" si="262"/>
        <v>0</v>
      </c>
    </row>
    <row r="1905" spans="1:37" ht="15">
      <c r="A1905" s="65"/>
      <c r="B1905" s="14"/>
      <c r="C1905" s="18" t="s">
        <v>105</v>
      </c>
      <c r="D1905" s="272" t="str">
        <f t="shared" si="264"/>
        <v/>
      </c>
      <c r="E1905" s="273"/>
      <c r="F1905" s="273"/>
      <c r="G1905" s="273"/>
      <c r="H1905" s="273"/>
      <c r="I1905" s="273"/>
      <c r="J1905" s="273"/>
      <c r="K1905" s="273"/>
      <c r="L1905" s="273"/>
      <c r="M1905" s="273"/>
      <c r="N1905" s="274"/>
      <c r="O1905" s="275"/>
      <c r="P1905" s="229"/>
      <c r="Q1905" s="229"/>
      <c r="R1905" s="276"/>
      <c r="S1905" s="275"/>
      <c r="T1905" s="229"/>
      <c r="U1905" s="229"/>
      <c r="V1905" s="276"/>
      <c r="W1905" s="275"/>
      <c r="X1905" s="229"/>
      <c r="Y1905" s="229"/>
      <c r="Z1905" s="276"/>
      <c r="AA1905" s="275"/>
      <c r="AB1905" s="229"/>
      <c r="AC1905" s="229"/>
      <c r="AD1905" s="276"/>
      <c r="AG1905">
        <f t="shared" si="263"/>
        <v>0</v>
      </c>
      <c r="AH1905">
        <f t="shared" si="259"/>
        <v>0</v>
      </c>
      <c r="AI1905" s="194">
        <f t="shared" si="260"/>
        <v>0</v>
      </c>
      <c r="AJ1905">
        <f t="shared" si="261"/>
        <v>0</v>
      </c>
      <c r="AK1905" s="194">
        <f t="shared" si="262"/>
        <v>0</v>
      </c>
    </row>
    <row r="1906" spans="1:37" ht="15">
      <c r="A1906" s="65"/>
      <c r="B1906" s="14"/>
      <c r="C1906" s="18" t="s">
        <v>106</v>
      </c>
      <c r="D1906" s="272" t="str">
        <f t="shared" si="264"/>
        <v/>
      </c>
      <c r="E1906" s="273"/>
      <c r="F1906" s="273"/>
      <c r="G1906" s="273"/>
      <c r="H1906" s="273"/>
      <c r="I1906" s="273"/>
      <c r="J1906" s="273"/>
      <c r="K1906" s="273"/>
      <c r="L1906" s="273"/>
      <c r="M1906" s="273"/>
      <c r="N1906" s="274"/>
      <c r="O1906" s="275"/>
      <c r="P1906" s="229"/>
      <c r="Q1906" s="229"/>
      <c r="R1906" s="276"/>
      <c r="S1906" s="275"/>
      <c r="T1906" s="229"/>
      <c r="U1906" s="229"/>
      <c r="V1906" s="276"/>
      <c r="W1906" s="275"/>
      <c r="X1906" s="229"/>
      <c r="Y1906" s="229"/>
      <c r="Z1906" s="276"/>
      <c r="AA1906" s="275"/>
      <c r="AB1906" s="229"/>
      <c r="AC1906" s="229"/>
      <c r="AD1906" s="276"/>
      <c r="AG1906">
        <f t="shared" si="263"/>
        <v>0</v>
      </c>
      <c r="AH1906">
        <f t="shared" si="259"/>
        <v>0</v>
      </c>
      <c r="AI1906" s="194">
        <f t="shared" si="260"/>
        <v>0</v>
      </c>
      <c r="AJ1906">
        <f t="shared" si="261"/>
        <v>0</v>
      </c>
      <c r="AK1906" s="194">
        <f t="shared" si="262"/>
        <v>0</v>
      </c>
    </row>
    <row r="1907" spans="1:37" ht="15">
      <c r="A1907" s="65"/>
      <c r="B1907" s="14"/>
      <c r="C1907" s="18" t="s">
        <v>107</v>
      </c>
      <c r="D1907" s="272" t="str">
        <f t="shared" si="264"/>
        <v/>
      </c>
      <c r="E1907" s="273"/>
      <c r="F1907" s="273"/>
      <c r="G1907" s="273"/>
      <c r="H1907" s="273"/>
      <c r="I1907" s="273"/>
      <c r="J1907" s="273"/>
      <c r="K1907" s="273"/>
      <c r="L1907" s="273"/>
      <c r="M1907" s="273"/>
      <c r="N1907" s="274"/>
      <c r="O1907" s="275"/>
      <c r="P1907" s="229"/>
      <c r="Q1907" s="229"/>
      <c r="R1907" s="276"/>
      <c r="S1907" s="275"/>
      <c r="T1907" s="229"/>
      <c r="U1907" s="229"/>
      <c r="V1907" s="276"/>
      <c r="W1907" s="275"/>
      <c r="X1907" s="229"/>
      <c r="Y1907" s="229"/>
      <c r="Z1907" s="276"/>
      <c r="AA1907" s="275"/>
      <c r="AB1907" s="229"/>
      <c r="AC1907" s="229"/>
      <c r="AD1907" s="276"/>
      <c r="AG1907">
        <f t="shared" si="263"/>
        <v>0</v>
      </c>
      <c r="AH1907">
        <f t="shared" si="259"/>
        <v>0</v>
      </c>
      <c r="AI1907" s="194">
        <f t="shared" si="260"/>
        <v>0</v>
      </c>
      <c r="AJ1907">
        <f t="shared" si="261"/>
        <v>0</v>
      </c>
      <c r="AK1907" s="194">
        <f t="shared" si="262"/>
        <v>0</v>
      </c>
    </row>
    <row r="1908" spans="1:37" ht="15">
      <c r="A1908" s="65"/>
      <c r="B1908" s="14"/>
      <c r="C1908" s="18" t="s">
        <v>108</v>
      </c>
      <c r="D1908" s="272" t="str">
        <f t="shared" si="264"/>
        <v/>
      </c>
      <c r="E1908" s="273"/>
      <c r="F1908" s="273"/>
      <c r="G1908" s="273"/>
      <c r="H1908" s="273"/>
      <c r="I1908" s="273"/>
      <c r="J1908" s="273"/>
      <c r="K1908" s="273"/>
      <c r="L1908" s="273"/>
      <c r="M1908" s="273"/>
      <c r="N1908" s="274"/>
      <c r="O1908" s="275"/>
      <c r="P1908" s="229"/>
      <c r="Q1908" s="229"/>
      <c r="R1908" s="276"/>
      <c r="S1908" s="275"/>
      <c r="T1908" s="229"/>
      <c r="U1908" s="229"/>
      <c r="V1908" s="276"/>
      <c r="W1908" s="275"/>
      <c r="X1908" s="229"/>
      <c r="Y1908" s="229"/>
      <c r="Z1908" s="276"/>
      <c r="AA1908" s="275"/>
      <c r="AB1908" s="229"/>
      <c r="AC1908" s="229"/>
      <c r="AD1908" s="276"/>
      <c r="AG1908">
        <f t="shared" si="263"/>
        <v>0</v>
      </c>
      <c r="AH1908">
        <f t="shared" si="259"/>
        <v>0</v>
      </c>
      <c r="AI1908" s="194">
        <f t="shared" si="260"/>
        <v>0</v>
      </c>
      <c r="AJ1908">
        <f t="shared" si="261"/>
        <v>0</v>
      </c>
      <c r="AK1908" s="194">
        <f t="shared" si="262"/>
        <v>0</v>
      </c>
    </row>
    <row r="1909" spans="1:37" ht="15">
      <c r="A1909" s="65"/>
      <c r="B1909" s="14"/>
      <c r="C1909" s="18" t="s">
        <v>109</v>
      </c>
      <c r="D1909" s="272" t="str">
        <f t="shared" si="264"/>
        <v/>
      </c>
      <c r="E1909" s="273"/>
      <c r="F1909" s="273"/>
      <c r="G1909" s="273"/>
      <c r="H1909" s="273"/>
      <c r="I1909" s="273"/>
      <c r="J1909" s="273"/>
      <c r="K1909" s="273"/>
      <c r="L1909" s="273"/>
      <c r="M1909" s="273"/>
      <c r="N1909" s="274"/>
      <c r="O1909" s="275"/>
      <c r="P1909" s="229"/>
      <c r="Q1909" s="229"/>
      <c r="R1909" s="276"/>
      <c r="S1909" s="275"/>
      <c r="T1909" s="229"/>
      <c r="U1909" s="229"/>
      <c r="V1909" s="276"/>
      <c r="W1909" s="275"/>
      <c r="X1909" s="229"/>
      <c r="Y1909" s="229"/>
      <c r="Z1909" s="276"/>
      <c r="AA1909" s="275"/>
      <c r="AB1909" s="229"/>
      <c r="AC1909" s="229"/>
      <c r="AD1909" s="276"/>
      <c r="AG1909">
        <f t="shared" si="263"/>
        <v>0</v>
      </c>
      <c r="AH1909">
        <f t="shared" si="259"/>
        <v>0</v>
      </c>
      <c r="AI1909" s="194">
        <f t="shared" si="260"/>
        <v>0</v>
      </c>
      <c r="AJ1909">
        <f t="shared" si="261"/>
        <v>0</v>
      </c>
      <c r="AK1909" s="194">
        <f t="shared" si="262"/>
        <v>0</v>
      </c>
    </row>
    <row r="1910" spans="1:37" ht="15">
      <c r="A1910" s="65"/>
      <c r="B1910" s="14"/>
      <c r="C1910" s="18" t="s">
        <v>110</v>
      </c>
      <c r="D1910" s="272" t="str">
        <f t="shared" si="264"/>
        <v/>
      </c>
      <c r="E1910" s="273"/>
      <c r="F1910" s="273"/>
      <c r="G1910" s="273"/>
      <c r="H1910" s="273"/>
      <c r="I1910" s="273"/>
      <c r="J1910" s="273"/>
      <c r="K1910" s="273"/>
      <c r="L1910" s="273"/>
      <c r="M1910" s="273"/>
      <c r="N1910" s="274"/>
      <c r="O1910" s="275"/>
      <c r="P1910" s="229"/>
      <c r="Q1910" s="229"/>
      <c r="R1910" s="276"/>
      <c r="S1910" s="275"/>
      <c r="T1910" s="229"/>
      <c r="U1910" s="229"/>
      <c r="V1910" s="276"/>
      <c r="W1910" s="275"/>
      <c r="X1910" s="229"/>
      <c r="Y1910" s="229"/>
      <c r="Z1910" s="276"/>
      <c r="AA1910" s="275"/>
      <c r="AB1910" s="229"/>
      <c r="AC1910" s="229"/>
      <c r="AD1910" s="276"/>
      <c r="AG1910">
        <f t="shared" si="263"/>
        <v>0</v>
      </c>
      <c r="AH1910">
        <f t="shared" si="259"/>
        <v>0</v>
      </c>
      <c r="AI1910" s="194">
        <f t="shared" si="260"/>
        <v>0</v>
      </c>
      <c r="AJ1910">
        <f t="shared" si="261"/>
        <v>0</v>
      </c>
      <c r="AK1910" s="194">
        <f t="shared" si="262"/>
        <v>0</v>
      </c>
    </row>
    <row r="1911" spans="1:37" ht="15">
      <c r="A1911" s="65"/>
      <c r="B1911" s="14"/>
      <c r="C1911" s="18" t="s">
        <v>111</v>
      </c>
      <c r="D1911" s="272" t="str">
        <f t="shared" si="264"/>
        <v/>
      </c>
      <c r="E1911" s="273"/>
      <c r="F1911" s="273"/>
      <c r="G1911" s="273"/>
      <c r="H1911" s="273"/>
      <c r="I1911" s="273"/>
      <c r="J1911" s="273"/>
      <c r="K1911" s="273"/>
      <c r="L1911" s="273"/>
      <c r="M1911" s="273"/>
      <c r="N1911" s="274"/>
      <c r="O1911" s="275"/>
      <c r="P1911" s="229"/>
      <c r="Q1911" s="229"/>
      <c r="R1911" s="276"/>
      <c r="S1911" s="275"/>
      <c r="T1911" s="229"/>
      <c r="U1911" s="229"/>
      <c r="V1911" s="276"/>
      <c r="W1911" s="275"/>
      <c r="X1911" s="229"/>
      <c r="Y1911" s="229"/>
      <c r="Z1911" s="276"/>
      <c r="AA1911" s="275"/>
      <c r="AB1911" s="229"/>
      <c r="AC1911" s="229"/>
      <c r="AD1911" s="276"/>
      <c r="AG1911">
        <f t="shared" si="263"/>
        <v>0</v>
      </c>
      <c r="AH1911">
        <f t="shared" si="259"/>
        <v>0</v>
      </c>
      <c r="AI1911" s="194">
        <f t="shared" si="260"/>
        <v>0</v>
      </c>
      <c r="AJ1911">
        <f t="shared" si="261"/>
        <v>0</v>
      </c>
      <c r="AK1911" s="194">
        <f t="shared" si="262"/>
        <v>0</v>
      </c>
    </row>
    <row r="1912" spans="1:37" ht="15">
      <c r="A1912" s="65"/>
      <c r="B1912" s="14"/>
      <c r="C1912" s="18" t="s">
        <v>112</v>
      </c>
      <c r="D1912" s="272" t="str">
        <f t="shared" si="264"/>
        <v/>
      </c>
      <c r="E1912" s="273"/>
      <c r="F1912" s="273"/>
      <c r="G1912" s="273"/>
      <c r="H1912" s="273"/>
      <c r="I1912" s="273"/>
      <c r="J1912" s="273"/>
      <c r="K1912" s="273"/>
      <c r="L1912" s="273"/>
      <c r="M1912" s="273"/>
      <c r="N1912" s="274"/>
      <c r="O1912" s="275"/>
      <c r="P1912" s="229"/>
      <c r="Q1912" s="229"/>
      <c r="R1912" s="276"/>
      <c r="S1912" s="275"/>
      <c r="T1912" s="229"/>
      <c r="U1912" s="229"/>
      <c r="V1912" s="276"/>
      <c r="W1912" s="275"/>
      <c r="X1912" s="229"/>
      <c r="Y1912" s="229"/>
      <c r="Z1912" s="276"/>
      <c r="AA1912" s="275"/>
      <c r="AB1912" s="229"/>
      <c r="AC1912" s="229"/>
      <c r="AD1912" s="276"/>
      <c r="AG1912">
        <f t="shared" si="263"/>
        <v>0</v>
      </c>
      <c r="AH1912">
        <f t="shared" si="259"/>
        <v>0</v>
      </c>
      <c r="AI1912" s="194">
        <f t="shared" si="260"/>
        <v>0</v>
      </c>
      <c r="AJ1912">
        <f t="shared" si="261"/>
        <v>0</v>
      </c>
      <c r="AK1912" s="194">
        <f t="shared" si="262"/>
        <v>0</v>
      </c>
    </row>
    <row r="1913" spans="1:37" ht="15">
      <c r="A1913" s="65"/>
      <c r="B1913" s="14"/>
      <c r="C1913" s="18" t="s">
        <v>113</v>
      </c>
      <c r="D1913" s="272" t="str">
        <f t="shared" si="264"/>
        <v/>
      </c>
      <c r="E1913" s="273"/>
      <c r="F1913" s="273"/>
      <c r="G1913" s="273"/>
      <c r="H1913" s="273"/>
      <c r="I1913" s="273"/>
      <c r="J1913" s="273"/>
      <c r="K1913" s="273"/>
      <c r="L1913" s="273"/>
      <c r="M1913" s="273"/>
      <c r="N1913" s="274"/>
      <c r="O1913" s="275"/>
      <c r="P1913" s="229"/>
      <c r="Q1913" s="229"/>
      <c r="R1913" s="276"/>
      <c r="S1913" s="275"/>
      <c r="T1913" s="229"/>
      <c r="U1913" s="229"/>
      <c r="V1913" s="276"/>
      <c r="W1913" s="275"/>
      <c r="X1913" s="229"/>
      <c r="Y1913" s="229"/>
      <c r="Z1913" s="276"/>
      <c r="AA1913" s="275"/>
      <c r="AB1913" s="229"/>
      <c r="AC1913" s="229"/>
      <c r="AD1913" s="276"/>
      <c r="AG1913">
        <f t="shared" si="263"/>
        <v>0</v>
      </c>
      <c r="AH1913">
        <f t="shared" si="259"/>
        <v>0</v>
      </c>
      <c r="AI1913" s="194">
        <f t="shared" si="260"/>
        <v>0</v>
      </c>
      <c r="AJ1913">
        <f t="shared" si="261"/>
        <v>0</v>
      </c>
      <c r="AK1913" s="194">
        <f t="shared" si="262"/>
        <v>0</v>
      </c>
    </row>
    <row r="1914" spans="1:37" ht="15">
      <c r="A1914" s="65"/>
      <c r="B1914" s="14"/>
      <c r="C1914" s="18" t="s">
        <v>114</v>
      </c>
      <c r="D1914" s="272" t="str">
        <f t="shared" si="264"/>
        <v/>
      </c>
      <c r="E1914" s="273"/>
      <c r="F1914" s="273"/>
      <c r="G1914" s="273"/>
      <c r="H1914" s="273"/>
      <c r="I1914" s="273"/>
      <c r="J1914" s="273"/>
      <c r="K1914" s="273"/>
      <c r="L1914" s="273"/>
      <c r="M1914" s="273"/>
      <c r="N1914" s="274"/>
      <c r="O1914" s="275"/>
      <c r="P1914" s="229"/>
      <c r="Q1914" s="229"/>
      <c r="R1914" s="276"/>
      <c r="S1914" s="275"/>
      <c r="T1914" s="229"/>
      <c r="U1914" s="229"/>
      <c r="V1914" s="276"/>
      <c r="W1914" s="275"/>
      <c r="X1914" s="229"/>
      <c r="Y1914" s="229"/>
      <c r="Z1914" s="276"/>
      <c r="AA1914" s="275"/>
      <c r="AB1914" s="229"/>
      <c r="AC1914" s="229"/>
      <c r="AD1914" s="276"/>
      <c r="AG1914">
        <f t="shared" si="263"/>
        <v>0</v>
      </c>
      <c r="AH1914">
        <f t="shared" si="259"/>
        <v>0</v>
      </c>
      <c r="AI1914" s="194">
        <f t="shared" si="260"/>
        <v>0</v>
      </c>
      <c r="AJ1914">
        <f t="shared" si="261"/>
        <v>0</v>
      </c>
      <c r="AK1914" s="194">
        <f t="shared" si="262"/>
        <v>0</v>
      </c>
    </row>
    <row r="1915" spans="1:37" ht="15">
      <c r="A1915" s="65"/>
      <c r="B1915" s="14"/>
      <c r="C1915" s="18" t="s">
        <v>115</v>
      </c>
      <c r="D1915" s="272" t="str">
        <f t="shared" ref="D1915:D1946" si="265">IF($D96="","",$D96)</f>
        <v/>
      </c>
      <c r="E1915" s="273"/>
      <c r="F1915" s="273"/>
      <c r="G1915" s="273"/>
      <c r="H1915" s="273"/>
      <c r="I1915" s="273"/>
      <c r="J1915" s="273"/>
      <c r="K1915" s="273"/>
      <c r="L1915" s="273"/>
      <c r="M1915" s="273"/>
      <c r="N1915" s="274"/>
      <c r="O1915" s="275"/>
      <c r="P1915" s="229"/>
      <c r="Q1915" s="229"/>
      <c r="R1915" s="276"/>
      <c r="S1915" s="275"/>
      <c r="T1915" s="229"/>
      <c r="U1915" s="229"/>
      <c r="V1915" s="276"/>
      <c r="W1915" s="275"/>
      <c r="X1915" s="229"/>
      <c r="Y1915" s="229"/>
      <c r="Z1915" s="276"/>
      <c r="AA1915" s="275"/>
      <c r="AB1915" s="229"/>
      <c r="AC1915" s="229"/>
      <c r="AD1915" s="276"/>
      <c r="AG1915">
        <f t="shared" si="263"/>
        <v>0</v>
      </c>
      <c r="AH1915">
        <f t="shared" si="259"/>
        <v>0</v>
      </c>
      <c r="AI1915" s="194">
        <f t="shared" si="260"/>
        <v>0</v>
      </c>
      <c r="AJ1915">
        <f t="shared" si="261"/>
        <v>0</v>
      </c>
      <c r="AK1915" s="194">
        <f t="shared" si="262"/>
        <v>0</v>
      </c>
    </row>
    <row r="1916" spans="1:37" ht="15">
      <c r="A1916" s="65"/>
      <c r="B1916" s="14"/>
      <c r="C1916" s="18" t="s">
        <v>116</v>
      </c>
      <c r="D1916" s="272" t="str">
        <f t="shared" si="265"/>
        <v/>
      </c>
      <c r="E1916" s="273"/>
      <c r="F1916" s="273"/>
      <c r="G1916" s="273"/>
      <c r="H1916" s="273"/>
      <c r="I1916" s="273"/>
      <c r="J1916" s="273"/>
      <c r="K1916" s="273"/>
      <c r="L1916" s="273"/>
      <c r="M1916" s="273"/>
      <c r="N1916" s="274"/>
      <c r="O1916" s="275"/>
      <c r="P1916" s="229"/>
      <c r="Q1916" s="229"/>
      <c r="R1916" s="276"/>
      <c r="S1916" s="275"/>
      <c r="T1916" s="229"/>
      <c r="U1916" s="229"/>
      <c r="V1916" s="276"/>
      <c r="W1916" s="275"/>
      <c r="X1916" s="229"/>
      <c r="Y1916" s="229"/>
      <c r="Z1916" s="276"/>
      <c r="AA1916" s="275"/>
      <c r="AB1916" s="229"/>
      <c r="AC1916" s="229"/>
      <c r="AD1916" s="276"/>
      <c r="AG1916">
        <f t="shared" ref="AG1916:AG1970" si="266">IF(OR(
AND($AH$1849=$AG$1849),
AND($D1916="",COUNTBLANK(O1916:AD1916)=16),
AND($D1916&lt;&gt;"",AI1916=0,AK1916=0)),0,1)</f>
        <v>0</v>
      </c>
      <c r="AH1916">
        <f t="shared" ref="AH1916:AH1970" si="267">S253</f>
        <v>0</v>
      </c>
      <c r="AI1916" s="194">
        <f t="shared" ref="AI1916:AI1970" si="268">IF(OR(OR($AG$1849=$AH$1849,COUNTBLANK(D1916:AD1916)=27),
AND(OR(AH1916=2,AH1916=3,AH1916=9),O1916&lt;&gt;"",S1916=""),
AND(AH1916=1,O1916&gt;0,S1916&gt;=0,S1916&lt;&gt;"")),0,1)</f>
        <v>0</v>
      </c>
      <c r="AJ1916">
        <f t="shared" ref="AJ1916:AJ1970" si="269">Y253</f>
        <v>0</v>
      </c>
      <c r="AK1916" s="194">
        <f t="shared" ref="AK1916:AK1970" si="270">IF(OR(OR($AG$1849=$AH$1849,COUNTBLANK(D1916:AD1916)=27),
AND(OR(AJ1916=2,AJ1916=3,AJ1916=9),W1916&lt;&gt;"",AA1916=""),
AND(AJ1916=1,W1916&gt;0,AA1916&gt;=0,AA1916&lt;&gt;"")),0,1)</f>
        <v>0</v>
      </c>
    </row>
    <row r="1917" spans="1:37" ht="15">
      <c r="A1917" s="65"/>
      <c r="B1917" s="14"/>
      <c r="C1917" s="18" t="s">
        <v>117</v>
      </c>
      <c r="D1917" s="272" t="str">
        <f t="shared" si="265"/>
        <v/>
      </c>
      <c r="E1917" s="273"/>
      <c r="F1917" s="273"/>
      <c r="G1917" s="273"/>
      <c r="H1917" s="273"/>
      <c r="I1917" s="273"/>
      <c r="J1917" s="273"/>
      <c r="K1917" s="273"/>
      <c r="L1917" s="273"/>
      <c r="M1917" s="273"/>
      <c r="N1917" s="274"/>
      <c r="O1917" s="275"/>
      <c r="P1917" s="229"/>
      <c r="Q1917" s="229"/>
      <c r="R1917" s="276"/>
      <c r="S1917" s="275"/>
      <c r="T1917" s="229"/>
      <c r="U1917" s="229"/>
      <c r="V1917" s="276"/>
      <c r="W1917" s="275"/>
      <c r="X1917" s="229"/>
      <c r="Y1917" s="229"/>
      <c r="Z1917" s="276"/>
      <c r="AA1917" s="275"/>
      <c r="AB1917" s="229"/>
      <c r="AC1917" s="229"/>
      <c r="AD1917" s="276"/>
      <c r="AG1917">
        <f t="shared" si="266"/>
        <v>0</v>
      </c>
      <c r="AH1917">
        <f t="shared" si="267"/>
        <v>0</v>
      </c>
      <c r="AI1917" s="194">
        <f t="shared" si="268"/>
        <v>0</v>
      </c>
      <c r="AJ1917">
        <f t="shared" si="269"/>
        <v>0</v>
      </c>
      <c r="AK1917" s="194">
        <f t="shared" si="270"/>
        <v>0</v>
      </c>
    </row>
    <row r="1918" spans="1:37" ht="15">
      <c r="A1918" s="65"/>
      <c r="B1918" s="14"/>
      <c r="C1918" s="18" t="s">
        <v>118</v>
      </c>
      <c r="D1918" s="272" t="str">
        <f t="shared" si="265"/>
        <v/>
      </c>
      <c r="E1918" s="273"/>
      <c r="F1918" s="273"/>
      <c r="G1918" s="273"/>
      <c r="H1918" s="273"/>
      <c r="I1918" s="273"/>
      <c r="J1918" s="273"/>
      <c r="K1918" s="273"/>
      <c r="L1918" s="273"/>
      <c r="M1918" s="273"/>
      <c r="N1918" s="274"/>
      <c r="O1918" s="275"/>
      <c r="P1918" s="229"/>
      <c r="Q1918" s="229"/>
      <c r="R1918" s="276"/>
      <c r="S1918" s="275"/>
      <c r="T1918" s="229"/>
      <c r="U1918" s="229"/>
      <c r="V1918" s="276"/>
      <c r="W1918" s="275"/>
      <c r="X1918" s="229"/>
      <c r="Y1918" s="229"/>
      <c r="Z1918" s="276"/>
      <c r="AA1918" s="275"/>
      <c r="AB1918" s="229"/>
      <c r="AC1918" s="229"/>
      <c r="AD1918" s="276"/>
      <c r="AG1918">
        <f t="shared" si="266"/>
        <v>0</v>
      </c>
      <c r="AH1918">
        <f t="shared" si="267"/>
        <v>0</v>
      </c>
      <c r="AI1918" s="194">
        <f t="shared" si="268"/>
        <v>0</v>
      </c>
      <c r="AJ1918">
        <f t="shared" si="269"/>
        <v>0</v>
      </c>
      <c r="AK1918" s="194">
        <f t="shared" si="270"/>
        <v>0</v>
      </c>
    </row>
    <row r="1919" spans="1:37" ht="15">
      <c r="A1919" s="65"/>
      <c r="B1919" s="14"/>
      <c r="C1919" s="18" t="s">
        <v>119</v>
      </c>
      <c r="D1919" s="272" t="str">
        <f t="shared" si="265"/>
        <v/>
      </c>
      <c r="E1919" s="273"/>
      <c r="F1919" s="273"/>
      <c r="G1919" s="273"/>
      <c r="H1919" s="273"/>
      <c r="I1919" s="273"/>
      <c r="J1919" s="273"/>
      <c r="K1919" s="273"/>
      <c r="L1919" s="273"/>
      <c r="M1919" s="273"/>
      <c r="N1919" s="274"/>
      <c r="O1919" s="275"/>
      <c r="P1919" s="229"/>
      <c r="Q1919" s="229"/>
      <c r="R1919" s="276"/>
      <c r="S1919" s="275"/>
      <c r="T1919" s="229"/>
      <c r="U1919" s="229"/>
      <c r="V1919" s="276"/>
      <c r="W1919" s="275"/>
      <c r="X1919" s="229"/>
      <c r="Y1919" s="229"/>
      <c r="Z1919" s="276"/>
      <c r="AA1919" s="275"/>
      <c r="AB1919" s="229"/>
      <c r="AC1919" s="229"/>
      <c r="AD1919" s="276"/>
      <c r="AG1919">
        <f t="shared" si="266"/>
        <v>0</v>
      </c>
      <c r="AH1919">
        <f t="shared" si="267"/>
        <v>0</v>
      </c>
      <c r="AI1919" s="194">
        <f t="shared" si="268"/>
        <v>0</v>
      </c>
      <c r="AJ1919">
        <f t="shared" si="269"/>
        <v>0</v>
      </c>
      <c r="AK1919" s="194">
        <f t="shared" si="270"/>
        <v>0</v>
      </c>
    </row>
    <row r="1920" spans="1:37" ht="15">
      <c r="A1920" s="65"/>
      <c r="B1920" s="14"/>
      <c r="C1920" s="18" t="s">
        <v>120</v>
      </c>
      <c r="D1920" s="272" t="str">
        <f t="shared" si="265"/>
        <v/>
      </c>
      <c r="E1920" s="273"/>
      <c r="F1920" s="273"/>
      <c r="G1920" s="273"/>
      <c r="H1920" s="273"/>
      <c r="I1920" s="273"/>
      <c r="J1920" s="273"/>
      <c r="K1920" s="273"/>
      <c r="L1920" s="273"/>
      <c r="M1920" s="273"/>
      <c r="N1920" s="274"/>
      <c r="O1920" s="275"/>
      <c r="P1920" s="229"/>
      <c r="Q1920" s="229"/>
      <c r="R1920" s="276"/>
      <c r="S1920" s="275"/>
      <c r="T1920" s="229"/>
      <c r="U1920" s="229"/>
      <c r="V1920" s="276"/>
      <c r="W1920" s="275"/>
      <c r="X1920" s="229"/>
      <c r="Y1920" s="229"/>
      <c r="Z1920" s="276"/>
      <c r="AA1920" s="275"/>
      <c r="AB1920" s="229"/>
      <c r="AC1920" s="229"/>
      <c r="AD1920" s="276"/>
      <c r="AG1920">
        <f t="shared" si="266"/>
        <v>0</v>
      </c>
      <c r="AH1920">
        <f t="shared" si="267"/>
        <v>0</v>
      </c>
      <c r="AI1920" s="194">
        <f t="shared" si="268"/>
        <v>0</v>
      </c>
      <c r="AJ1920">
        <f t="shared" si="269"/>
        <v>0</v>
      </c>
      <c r="AK1920" s="194">
        <f t="shared" si="270"/>
        <v>0</v>
      </c>
    </row>
    <row r="1921" spans="1:37" ht="15">
      <c r="A1921" s="65"/>
      <c r="B1921" s="14"/>
      <c r="C1921" s="18" t="s">
        <v>121</v>
      </c>
      <c r="D1921" s="272" t="str">
        <f t="shared" si="265"/>
        <v/>
      </c>
      <c r="E1921" s="273"/>
      <c r="F1921" s="273"/>
      <c r="G1921" s="273"/>
      <c r="H1921" s="273"/>
      <c r="I1921" s="273"/>
      <c r="J1921" s="273"/>
      <c r="K1921" s="273"/>
      <c r="L1921" s="273"/>
      <c r="M1921" s="273"/>
      <c r="N1921" s="274"/>
      <c r="O1921" s="275"/>
      <c r="P1921" s="229"/>
      <c r="Q1921" s="229"/>
      <c r="R1921" s="276"/>
      <c r="S1921" s="275"/>
      <c r="T1921" s="229"/>
      <c r="U1921" s="229"/>
      <c r="V1921" s="276"/>
      <c r="W1921" s="275"/>
      <c r="X1921" s="229"/>
      <c r="Y1921" s="229"/>
      <c r="Z1921" s="276"/>
      <c r="AA1921" s="275"/>
      <c r="AB1921" s="229"/>
      <c r="AC1921" s="229"/>
      <c r="AD1921" s="276"/>
      <c r="AG1921">
        <f t="shared" si="266"/>
        <v>0</v>
      </c>
      <c r="AH1921">
        <f t="shared" si="267"/>
        <v>0</v>
      </c>
      <c r="AI1921" s="194">
        <f t="shared" si="268"/>
        <v>0</v>
      </c>
      <c r="AJ1921">
        <f t="shared" si="269"/>
        <v>0</v>
      </c>
      <c r="AK1921" s="194">
        <f t="shared" si="270"/>
        <v>0</v>
      </c>
    </row>
    <row r="1922" spans="1:37" ht="15">
      <c r="A1922" s="65"/>
      <c r="B1922" s="14"/>
      <c r="C1922" s="18" t="s">
        <v>122</v>
      </c>
      <c r="D1922" s="272" t="str">
        <f t="shared" si="265"/>
        <v/>
      </c>
      <c r="E1922" s="273"/>
      <c r="F1922" s="273"/>
      <c r="G1922" s="273"/>
      <c r="H1922" s="273"/>
      <c r="I1922" s="273"/>
      <c r="J1922" s="273"/>
      <c r="K1922" s="273"/>
      <c r="L1922" s="273"/>
      <c r="M1922" s="273"/>
      <c r="N1922" s="274"/>
      <c r="O1922" s="275"/>
      <c r="P1922" s="229"/>
      <c r="Q1922" s="229"/>
      <c r="R1922" s="276"/>
      <c r="S1922" s="275"/>
      <c r="T1922" s="229"/>
      <c r="U1922" s="229"/>
      <c r="V1922" s="276"/>
      <c r="W1922" s="275"/>
      <c r="X1922" s="229"/>
      <c r="Y1922" s="229"/>
      <c r="Z1922" s="276"/>
      <c r="AA1922" s="275"/>
      <c r="AB1922" s="229"/>
      <c r="AC1922" s="229"/>
      <c r="AD1922" s="276"/>
      <c r="AG1922">
        <f t="shared" si="266"/>
        <v>0</v>
      </c>
      <c r="AH1922">
        <f t="shared" si="267"/>
        <v>0</v>
      </c>
      <c r="AI1922" s="194">
        <f t="shared" si="268"/>
        <v>0</v>
      </c>
      <c r="AJ1922">
        <f t="shared" si="269"/>
        <v>0</v>
      </c>
      <c r="AK1922" s="194">
        <f t="shared" si="270"/>
        <v>0</v>
      </c>
    </row>
    <row r="1923" spans="1:37" ht="15">
      <c r="A1923" s="65"/>
      <c r="B1923" s="14"/>
      <c r="C1923" s="18" t="s">
        <v>123</v>
      </c>
      <c r="D1923" s="272" t="str">
        <f t="shared" si="265"/>
        <v/>
      </c>
      <c r="E1923" s="273"/>
      <c r="F1923" s="273"/>
      <c r="G1923" s="273"/>
      <c r="H1923" s="273"/>
      <c r="I1923" s="273"/>
      <c r="J1923" s="273"/>
      <c r="K1923" s="273"/>
      <c r="L1923" s="273"/>
      <c r="M1923" s="273"/>
      <c r="N1923" s="274"/>
      <c r="O1923" s="275"/>
      <c r="P1923" s="229"/>
      <c r="Q1923" s="229"/>
      <c r="R1923" s="276"/>
      <c r="S1923" s="275"/>
      <c r="T1923" s="229"/>
      <c r="U1923" s="229"/>
      <c r="V1923" s="276"/>
      <c r="W1923" s="275"/>
      <c r="X1923" s="229"/>
      <c r="Y1923" s="229"/>
      <c r="Z1923" s="276"/>
      <c r="AA1923" s="275"/>
      <c r="AB1923" s="229"/>
      <c r="AC1923" s="229"/>
      <c r="AD1923" s="276"/>
      <c r="AG1923">
        <f t="shared" si="266"/>
        <v>0</v>
      </c>
      <c r="AH1923">
        <f t="shared" si="267"/>
        <v>0</v>
      </c>
      <c r="AI1923" s="194">
        <f t="shared" si="268"/>
        <v>0</v>
      </c>
      <c r="AJ1923">
        <f t="shared" si="269"/>
        <v>0</v>
      </c>
      <c r="AK1923" s="194">
        <f t="shared" si="270"/>
        <v>0</v>
      </c>
    </row>
    <row r="1924" spans="1:37" ht="15">
      <c r="A1924" s="65"/>
      <c r="B1924" s="14"/>
      <c r="C1924" s="18" t="s">
        <v>124</v>
      </c>
      <c r="D1924" s="272" t="str">
        <f t="shared" si="265"/>
        <v/>
      </c>
      <c r="E1924" s="273"/>
      <c r="F1924" s="273"/>
      <c r="G1924" s="273"/>
      <c r="H1924" s="273"/>
      <c r="I1924" s="273"/>
      <c r="J1924" s="273"/>
      <c r="K1924" s="273"/>
      <c r="L1924" s="273"/>
      <c r="M1924" s="273"/>
      <c r="N1924" s="274"/>
      <c r="O1924" s="275"/>
      <c r="P1924" s="229"/>
      <c r="Q1924" s="229"/>
      <c r="R1924" s="276"/>
      <c r="S1924" s="275"/>
      <c r="T1924" s="229"/>
      <c r="U1924" s="229"/>
      <c r="V1924" s="276"/>
      <c r="W1924" s="275"/>
      <c r="X1924" s="229"/>
      <c r="Y1924" s="229"/>
      <c r="Z1924" s="276"/>
      <c r="AA1924" s="275"/>
      <c r="AB1924" s="229"/>
      <c r="AC1924" s="229"/>
      <c r="AD1924" s="276"/>
      <c r="AG1924">
        <f t="shared" si="266"/>
        <v>0</v>
      </c>
      <c r="AH1924">
        <f t="shared" si="267"/>
        <v>0</v>
      </c>
      <c r="AI1924" s="194">
        <f t="shared" si="268"/>
        <v>0</v>
      </c>
      <c r="AJ1924">
        <f t="shared" si="269"/>
        <v>0</v>
      </c>
      <c r="AK1924" s="194">
        <f t="shared" si="270"/>
        <v>0</v>
      </c>
    </row>
    <row r="1925" spans="1:37" ht="15">
      <c r="A1925" s="65"/>
      <c r="B1925" s="14"/>
      <c r="C1925" s="18" t="s">
        <v>125</v>
      </c>
      <c r="D1925" s="272" t="str">
        <f t="shared" si="265"/>
        <v/>
      </c>
      <c r="E1925" s="273"/>
      <c r="F1925" s="273"/>
      <c r="G1925" s="273"/>
      <c r="H1925" s="273"/>
      <c r="I1925" s="273"/>
      <c r="J1925" s="273"/>
      <c r="K1925" s="273"/>
      <c r="L1925" s="273"/>
      <c r="M1925" s="273"/>
      <c r="N1925" s="274"/>
      <c r="O1925" s="275"/>
      <c r="P1925" s="229"/>
      <c r="Q1925" s="229"/>
      <c r="R1925" s="276"/>
      <c r="S1925" s="275"/>
      <c r="T1925" s="229"/>
      <c r="U1925" s="229"/>
      <c r="V1925" s="276"/>
      <c r="W1925" s="275"/>
      <c r="X1925" s="229"/>
      <c r="Y1925" s="229"/>
      <c r="Z1925" s="276"/>
      <c r="AA1925" s="275"/>
      <c r="AB1925" s="229"/>
      <c r="AC1925" s="229"/>
      <c r="AD1925" s="276"/>
      <c r="AG1925">
        <f t="shared" si="266"/>
        <v>0</v>
      </c>
      <c r="AH1925">
        <f t="shared" si="267"/>
        <v>0</v>
      </c>
      <c r="AI1925" s="194">
        <f t="shared" si="268"/>
        <v>0</v>
      </c>
      <c r="AJ1925">
        <f t="shared" si="269"/>
        <v>0</v>
      </c>
      <c r="AK1925" s="194">
        <f t="shared" si="270"/>
        <v>0</v>
      </c>
    </row>
    <row r="1926" spans="1:37" ht="15">
      <c r="A1926" s="65"/>
      <c r="B1926" s="14"/>
      <c r="C1926" s="18" t="s">
        <v>126</v>
      </c>
      <c r="D1926" s="272" t="str">
        <f t="shared" si="265"/>
        <v/>
      </c>
      <c r="E1926" s="273"/>
      <c r="F1926" s="273"/>
      <c r="G1926" s="273"/>
      <c r="H1926" s="273"/>
      <c r="I1926" s="273"/>
      <c r="J1926" s="273"/>
      <c r="K1926" s="273"/>
      <c r="L1926" s="273"/>
      <c r="M1926" s="273"/>
      <c r="N1926" s="274"/>
      <c r="O1926" s="275"/>
      <c r="P1926" s="229"/>
      <c r="Q1926" s="229"/>
      <c r="R1926" s="276"/>
      <c r="S1926" s="275"/>
      <c r="T1926" s="229"/>
      <c r="U1926" s="229"/>
      <c r="V1926" s="276"/>
      <c r="W1926" s="275"/>
      <c r="X1926" s="229"/>
      <c r="Y1926" s="229"/>
      <c r="Z1926" s="276"/>
      <c r="AA1926" s="275"/>
      <c r="AB1926" s="229"/>
      <c r="AC1926" s="229"/>
      <c r="AD1926" s="276"/>
      <c r="AG1926">
        <f t="shared" si="266"/>
        <v>0</v>
      </c>
      <c r="AH1926">
        <f t="shared" si="267"/>
        <v>0</v>
      </c>
      <c r="AI1926" s="194">
        <f t="shared" si="268"/>
        <v>0</v>
      </c>
      <c r="AJ1926">
        <f t="shared" si="269"/>
        <v>0</v>
      </c>
      <c r="AK1926" s="194">
        <f t="shared" si="270"/>
        <v>0</v>
      </c>
    </row>
    <row r="1927" spans="1:37" ht="15">
      <c r="A1927" s="65"/>
      <c r="B1927" s="14"/>
      <c r="C1927" s="18" t="s">
        <v>127</v>
      </c>
      <c r="D1927" s="272" t="str">
        <f t="shared" si="265"/>
        <v/>
      </c>
      <c r="E1927" s="273"/>
      <c r="F1927" s="273"/>
      <c r="G1927" s="273"/>
      <c r="H1927" s="273"/>
      <c r="I1927" s="273"/>
      <c r="J1927" s="273"/>
      <c r="K1927" s="273"/>
      <c r="L1927" s="273"/>
      <c r="M1927" s="273"/>
      <c r="N1927" s="274"/>
      <c r="O1927" s="275"/>
      <c r="P1927" s="229"/>
      <c r="Q1927" s="229"/>
      <c r="R1927" s="276"/>
      <c r="S1927" s="275"/>
      <c r="T1927" s="229"/>
      <c r="U1927" s="229"/>
      <c r="V1927" s="276"/>
      <c r="W1927" s="275"/>
      <c r="X1927" s="229"/>
      <c r="Y1927" s="229"/>
      <c r="Z1927" s="276"/>
      <c r="AA1927" s="275"/>
      <c r="AB1927" s="229"/>
      <c r="AC1927" s="229"/>
      <c r="AD1927" s="276"/>
      <c r="AG1927">
        <f t="shared" si="266"/>
        <v>0</v>
      </c>
      <c r="AH1927">
        <f t="shared" si="267"/>
        <v>0</v>
      </c>
      <c r="AI1927" s="194">
        <f t="shared" si="268"/>
        <v>0</v>
      </c>
      <c r="AJ1927">
        <f t="shared" si="269"/>
        <v>0</v>
      </c>
      <c r="AK1927" s="194">
        <f t="shared" si="270"/>
        <v>0</v>
      </c>
    </row>
    <row r="1928" spans="1:37" ht="15">
      <c r="A1928" s="65"/>
      <c r="B1928" s="14"/>
      <c r="C1928" s="18" t="s">
        <v>128</v>
      </c>
      <c r="D1928" s="272" t="str">
        <f t="shared" si="265"/>
        <v/>
      </c>
      <c r="E1928" s="273"/>
      <c r="F1928" s="273"/>
      <c r="G1928" s="273"/>
      <c r="H1928" s="273"/>
      <c r="I1928" s="273"/>
      <c r="J1928" s="273"/>
      <c r="K1928" s="273"/>
      <c r="L1928" s="273"/>
      <c r="M1928" s="273"/>
      <c r="N1928" s="274"/>
      <c r="O1928" s="275"/>
      <c r="P1928" s="229"/>
      <c r="Q1928" s="229"/>
      <c r="R1928" s="276"/>
      <c r="S1928" s="275"/>
      <c r="T1928" s="229"/>
      <c r="U1928" s="229"/>
      <c r="V1928" s="276"/>
      <c r="W1928" s="275"/>
      <c r="X1928" s="229"/>
      <c r="Y1928" s="229"/>
      <c r="Z1928" s="276"/>
      <c r="AA1928" s="275"/>
      <c r="AB1928" s="229"/>
      <c r="AC1928" s="229"/>
      <c r="AD1928" s="276"/>
      <c r="AG1928">
        <f t="shared" si="266"/>
        <v>0</v>
      </c>
      <c r="AH1928">
        <f t="shared" si="267"/>
        <v>0</v>
      </c>
      <c r="AI1928" s="194">
        <f t="shared" si="268"/>
        <v>0</v>
      </c>
      <c r="AJ1928">
        <f t="shared" si="269"/>
        <v>0</v>
      </c>
      <c r="AK1928" s="194">
        <f t="shared" si="270"/>
        <v>0</v>
      </c>
    </row>
    <row r="1929" spans="1:37" ht="15">
      <c r="A1929" s="65"/>
      <c r="B1929" s="14"/>
      <c r="C1929" s="18" t="s">
        <v>129</v>
      </c>
      <c r="D1929" s="272" t="str">
        <f t="shared" si="265"/>
        <v/>
      </c>
      <c r="E1929" s="273"/>
      <c r="F1929" s="273"/>
      <c r="G1929" s="273"/>
      <c r="H1929" s="273"/>
      <c r="I1929" s="273"/>
      <c r="J1929" s="273"/>
      <c r="K1929" s="273"/>
      <c r="L1929" s="273"/>
      <c r="M1929" s="273"/>
      <c r="N1929" s="274"/>
      <c r="O1929" s="275"/>
      <c r="P1929" s="229"/>
      <c r="Q1929" s="229"/>
      <c r="R1929" s="276"/>
      <c r="S1929" s="275"/>
      <c r="T1929" s="229"/>
      <c r="U1929" s="229"/>
      <c r="V1929" s="276"/>
      <c r="W1929" s="275"/>
      <c r="X1929" s="229"/>
      <c r="Y1929" s="229"/>
      <c r="Z1929" s="276"/>
      <c r="AA1929" s="275"/>
      <c r="AB1929" s="229"/>
      <c r="AC1929" s="229"/>
      <c r="AD1929" s="276"/>
      <c r="AG1929">
        <f t="shared" si="266"/>
        <v>0</v>
      </c>
      <c r="AH1929">
        <f t="shared" si="267"/>
        <v>0</v>
      </c>
      <c r="AI1929" s="194">
        <f t="shared" si="268"/>
        <v>0</v>
      </c>
      <c r="AJ1929">
        <f t="shared" si="269"/>
        <v>0</v>
      </c>
      <c r="AK1929" s="194">
        <f t="shared" si="270"/>
        <v>0</v>
      </c>
    </row>
    <row r="1930" spans="1:37" ht="15">
      <c r="A1930" s="65"/>
      <c r="B1930" s="14"/>
      <c r="C1930" s="18" t="s">
        <v>130</v>
      </c>
      <c r="D1930" s="272" t="str">
        <f t="shared" si="265"/>
        <v/>
      </c>
      <c r="E1930" s="273"/>
      <c r="F1930" s="273"/>
      <c r="G1930" s="273"/>
      <c r="H1930" s="273"/>
      <c r="I1930" s="273"/>
      <c r="J1930" s="273"/>
      <c r="K1930" s="273"/>
      <c r="L1930" s="273"/>
      <c r="M1930" s="273"/>
      <c r="N1930" s="274"/>
      <c r="O1930" s="275"/>
      <c r="P1930" s="229"/>
      <c r="Q1930" s="229"/>
      <c r="R1930" s="276"/>
      <c r="S1930" s="275"/>
      <c r="T1930" s="229"/>
      <c r="U1930" s="229"/>
      <c r="V1930" s="276"/>
      <c r="W1930" s="275"/>
      <c r="X1930" s="229"/>
      <c r="Y1930" s="229"/>
      <c r="Z1930" s="276"/>
      <c r="AA1930" s="275"/>
      <c r="AB1930" s="229"/>
      <c r="AC1930" s="229"/>
      <c r="AD1930" s="276"/>
      <c r="AG1930">
        <f t="shared" si="266"/>
        <v>0</v>
      </c>
      <c r="AH1930">
        <f t="shared" si="267"/>
        <v>0</v>
      </c>
      <c r="AI1930" s="194">
        <f t="shared" si="268"/>
        <v>0</v>
      </c>
      <c r="AJ1930">
        <f t="shared" si="269"/>
        <v>0</v>
      </c>
      <c r="AK1930" s="194">
        <f t="shared" si="270"/>
        <v>0</v>
      </c>
    </row>
    <row r="1931" spans="1:37" ht="15">
      <c r="A1931" s="65"/>
      <c r="B1931" s="14"/>
      <c r="C1931" s="18" t="s">
        <v>131</v>
      </c>
      <c r="D1931" s="272" t="str">
        <f t="shared" si="265"/>
        <v/>
      </c>
      <c r="E1931" s="273"/>
      <c r="F1931" s="273"/>
      <c r="G1931" s="273"/>
      <c r="H1931" s="273"/>
      <c r="I1931" s="273"/>
      <c r="J1931" s="273"/>
      <c r="K1931" s="273"/>
      <c r="L1931" s="273"/>
      <c r="M1931" s="273"/>
      <c r="N1931" s="274"/>
      <c r="O1931" s="275"/>
      <c r="P1931" s="229"/>
      <c r="Q1931" s="229"/>
      <c r="R1931" s="276"/>
      <c r="S1931" s="275"/>
      <c r="T1931" s="229"/>
      <c r="U1931" s="229"/>
      <c r="V1931" s="276"/>
      <c r="W1931" s="275"/>
      <c r="X1931" s="229"/>
      <c r="Y1931" s="229"/>
      <c r="Z1931" s="276"/>
      <c r="AA1931" s="275"/>
      <c r="AB1931" s="229"/>
      <c r="AC1931" s="229"/>
      <c r="AD1931" s="276"/>
      <c r="AG1931">
        <f t="shared" si="266"/>
        <v>0</v>
      </c>
      <c r="AH1931">
        <f t="shared" si="267"/>
        <v>0</v>
      </c>
      <c r="AI1931" s="194">
        <f t="shared" si="268"/>
        <v>0</v>
      </c>
      <c r="AJ1931">
        <f t="shared" si="269"/>
        <v>0</v>
      </c>
      <c r="AK1931" s="194">
        <f t="shared" si="270"/>
        <v>0</v>
      </c>
    </row>
    <row r="1932" spans="1:37" ht="15">
      <c r="A1932" s="65"/>
      <c r="B1932" s="14"/>
      <c r="C1932" s="18" t="s">
        <v>132</v>
      </c>
      <c r="D1932" s="272" t="str">
        <f t="shared" si="265"/>
        <v/>
      </c>
      <c r="E1932" s="273"/>
      <c r="F1932" s="273"/>
      <c r="G1932" s="273"/>
      <c r="H1932" s="273"/>
      <c r="I1932" s="273"/>
      <c r="J1932" s="273"/>
      <c r="K1932" s="273"/>
      <c r="L1932" s="273"/>
      <c r="M1932" s="273"/>
      <c r="N1932" s="274"/>
      <c r="O1932" s="275"/>
      <c r="P1932" s="229"/>
      <c r="Q1932" s="229"/>
      <c r="R1932" s="276"/>
      <c r="S1932" s="275"/>
      <c r="T1932" s="229"/>
      <c r="U1932" s="229"/>
      <c r="V1932" s="276"/>
      <c r="W1932" s="275"/>
      <c r="X1932" s="229"/>
      <c r="Y1932" s="229"/>
      <c r="Z1932" s="276"/>
      <c r="AA1932" s="275"/>
      <c r="AB1932" s="229"/>
      <c r="AC1932" s="229"/>
      <c r="AD1932" s="276"/>
      <c r="AG1932">
        <f t="shared" si="266"/>
        <v>0</v>
      </c>
      <c r="AH1932">
        <f t="shared" si="267"/>
        <v>0</v>
      </c>
      <c r="AI1932" s="194">
        <f t="shared" si="268"/>
        <v>0</v>
      </c>
      <c r="AJ1932">
        <f t="shared" si="269"/>
        <v>0</v>
      </c>
      <c r="AK1932" s="194">
        <f t="shared" si="270"/>
        <v>0</v>
      </c>
    </row>
    <row r="1933" spans="1:37" ht="15">
      <c r="A1933" s="65"/>
      <c r="B1933" s="14"/>
      <c r="C1933" s="18" t="s">
        <v>133</v>
      </c>
      <c r="D1933" s="272" t="str">
        <f t="shared" si="265"/>
        <v/>
      </c>
      <c r="E1933" s="273"/>
      <c r="F1933" s="273"/>
      <c r="G1933" s="273"/>
      <c r="H1933" s="273"/>
      <c r="I1933" s="273"/>
      <c r="J1933" s="273"/>
      <c r="K1933" s="273"/>
      <c r="L1933" s="273"/>
      <c r="M1933" s="273"/>
      <c r="N1933" s="274"/>
      <c r="O1933" s="275"/>
      <c r="P1933" s="229"/>
      <c r="Q1933" s="229"/>
      <c r="R1933" s="276"/>
      <c r="S1933" s="275"/>
      <c r="T1933" s="229"/>
      <c r="U1933" s="229"/>
      <c r="V1933" s="276"/>
      <c r="W1933" s="275"/>
      <c r="X1933" s="229"/>
      <c r="Y1933" s="229"/>
      <c r="Z1933" s="276"/>
      <c r="AA1933" s="275"/>
      <c r="AB1933" s="229"/>
      <c r="AC1933" s="229"/>
      <c r="AD1933" s="276"/>
      <c r="AG1933">
        <f t="shared" si="266"/>
        <v>0</v>
      </c>
      <c r="AH1933">
        <f t="shared" si="267"/>
        <v>0</v>
      </c>
      <c r="AI1933" s="194">
        <f t="shared" si="268"/>
        <v>0</v>
      </c>
      <c r="AJ1933">
        <f t="shared" si="269"/>
        <v>0</v>
      </c>
      <c r="AK1933" s="194">
        <f t="shared" si="270"/>
        <v>0</v>
      </c>
    </row>
    <row r="1934" spans="1:37" ht="15">
      <c r="A1934" s="65"/>
      <c r="B1934" s="14"/>
      <c r="C1934" s="18" t="s">
        <v>134</v>
      </c>
      <c r="D1934" s="272" t="str">
        <f t="shared" si="265"/>
        <v/>
      </c>
      <c r="E1934" s="273"/>
      <c r="F1934" s="273"/>
      <c r="G1934" s="273"/>
      <c r="H1934" s="273"/>
      <c r="I1934" s="273"/>
      <c r="J1934" s="273"/>
      <c r="K1934" s="273"/>
      <c r="L1934" s="273"/>
      <c r="M1934" s="273"/>
      <c r="N1934" s="274"/>
      <c r="O1934" s="275"/>
      <c r="P1934" s="229"/>
      <c r="Q1934" s="229"/>
      <c r="R1934" s="276"/>
      <c r="S1934" s="275"/>
      <c r="T1934" s="229"/>
      <c r="U1934" s="229"/>
      <c r="V1934" s="276"/>
      <c r="W1934" s="275"/>
      <c r="X1934" s="229"/>
      <c r="Y1934" s="229"/>
      <c r="Z1934" s="276"/>
      <c r="AA1934" s="275"/>
      <c r="AB1934" s="229"/>
      <c r="AC1934" s="229"/>
      <c r="AD1934" s="276"/>
      <c r="AG1934">
        <f t="shared" si="266"/>
        <v>0</v>
      </c>
      <c r="AH1934">
        <f t="shared" si="267"/>
        <v>0</v>
      </c>
      <c r="AI1934" s="194">
        <f t="shared" si="268"/>
        <v>0</v>
      </c>
      <c r="AJ1934">
        <f t="shared" si="269"/>
        <v>0</v>
      </c>
      <c r="AK1934" s="194">
        <f t="shared" si="270"/>
        <v>0</v>
      </c>
    </row>
    <row r="1935" spans="1:37" ht="15">
      <c r="A1935" s="65"/>
      <c r="B1935" s="14"/>
      <c r="C1935" s="18" t="s">
        <v>135</v>
      </c>
      <c r="D1935" s="272" t="str">
        <f t="shared" si="265"/>
        <v/>
      </c>
      <c r="E1935" s="273"/>
      <c r="F1935" s="273"/>
      <c r="G1935" s="273"/>
      <c r="H1935" s="273"/>
      <c r="I1935" s="273"/>
      <c r="J1935" s="273"/>
      <c r="K1935" s="273"/>
      <c r="L1935" s="273"/>
      <c r="M1935" s="273"/>
      <c r="N1935" s="274"/>
      <c r="O1935" s="275"/>
      <c r="P1935" s="229"/>
      <c r="Q1935" s="229"/>
      <c r="R1935" s="276"/>
      <c r="S1935" s="275"/>
      <c r="T1935" s="229"/>
      <c r="U1935" s="229"/>
      <c r="V1935" s="276"/>
      <c r="W1935" s="275"/>
      <c r="X1935" s="229"/>
      <c r="Y1935" s="229"/>
      <c r="Z1935" s="276"/>
      <c r="AA1935" s="275"/>
      <c r="AB1935" s="229"/>
      <c r="AC1935" s="229"/>
      <c r="AD1935" s="276"/>
      <c r="AG1935">
        <f t="shared" si="266"/>
        <v>0</v>
      </c>
      <c r="AH1935">
        <f t="shared" si="267"/>
        <v>0</v>
      </c>
      <c r="AI1935" s="194">
        <f t="shared" si="268"/>
        <v>0</v>
      </c>
      <c r="AJ1935">
        <f t="shared" si="269"/>
        <v>0</v>
      </c>
      <c r="AK1935" s="194">
        <f t="shared" si="270"/>
        <v>0</v>
      </c>
    </row>
    <row r="1936" spans="1:37" ht="15">
      <c r="A1936" s="65"/>
      <c r="B1936" s="14"/>
      <c r="C1936" s="18" t="s">
        <v>136</v>
      </c>
      <c r="D1936" s="272" t="str">
        <f t="shared" si="265"/>
        <v/>
      </c>
      <c r="E1936" s="273"/>
      <c r="F1936" s="273"/>
      <c r="G1936" s="273"/>
      <c r="H1936" s="273"/>
      <c r="I1936" s="273"/>
      <c r="J1936" s="273"/>
      <c r="K1936" s="273"/>
      <c r="L1936" s="273"/>
      <c r="M1936" s="273"/>
      <c r="N1936" s="274"/>
      <c r="O1936" s="275"/>
      <c r="P1936" s="229"/>
      <c r="Q1936" s="229"/>
      <c r="R1936" s="276"/>
      <c r="S1936" s="275"/>
      <c r="T1936" s="229"/>
      <c r="U1936" s="229"/>
      <c r="V1936" s="276"/>
      <c r="W1936" s="275"/>
      <c r="X1936" s="229"/>
      <c r="Y1936" s="229"/>
      <c r="Z1936" s="276"/>
      <c r="AA1936" s="275"/>
      <c r="AB1936" s="229"/>
      <c r="AC1936" s="229"/>
      <c r="AD1936" s="276"/>
      <c r="AG1936">
        <f t="shared" si="266"/>
        <v>0</v>
      </c>
      <c r="AH1936">
        <f t="shared" si="267"/>
        <v>0</v>
      </c>
      <c r="AI1936" s="194">
        <f t="shared" si="268"/>
        <v>0</v>
      </c>
      <c r="AJ1936">
        <f t="shared" si="269"/>
        <v>0</v>
      </c>
      <c r="AK1936" s="194">
        <f t="shared" si="270"/>
        <v>0</v>
      </c>
    </row>
    <row r="1937" spans="1:37" ht="15">
      <c r="A1937" s="65"/>
      <c r="B1937" s="14"/>
      <c r="C1937" s="18" t="s">
        <v>137</v>
      </c>
      <c r="D1937" s="272" t="str">
        <f t="shared" si="265"/>
        <v/>
      </c>
      <c r="E1937" s="273"/>
      <c r="F1937" s="273"/>
      <c r="G1937" s="273"/>
      <c r="H1937" s="273"/>
      <c r="I1937" s="273"/>
      <c r="J1937" s="273"/>
      <c r="K1937" s="273"/>
      <c r="L1937" s="273"/>
      <c r="M1937" s="273"/>
      <c r="N1937" s="274"/>
      <c r="O1937" s="275"/>
      <c r="P1937" s="229"/>
      <c r="Q1937" s="229"/>
      <c r="R1937" s="276"/>
      <c r="S1937" s="275"/>
      <c r="T1937" s="229"/>
      <c r="U1937" s="229"/>
      <c r="V1937" s="276"/>
      <c r="W1937" s="275"/>
      <c r="X1937" s="229"/>
      <c r="Y1937" s="229"/>
      <c r="Z1937" s="276"/>
      <c r="AA1937" s="275"/>
      <c r="AB1937" s="229"/>
      <c r="AC1937" s="229"/>
      <c r="AD1937" s="276"/>
      <c r="AG1937">
        <f t="shared" si="266"/>
        <v>0</v>
      </c>
      <c r="AH1937">
        <f t="shared" si="267"/>
        <v>0</v>
      </c>
      <c r="AI1937" s="194">
        <f t="shared" si="268"/>
        <v>0</v>
      </c>
      <c r="AJ1937">
        <f t="shared" si="269"/>
        <v>0</v>
      </c>
      <c r="AK1937" s="194">
        <f t="shared" si="270"/>
        <v>0</v>
      </c>
    </row>
    <row r="1938" spans="1:37" ht="15">
      <c r="A1938" s="65"/>
      <c r="B1938" s="14"/>
      <c r="C1938" s="18" t="s">
        <v>138</v>
      </c>
      <c r="D1938" s="272" t="str">
        <f t="shared" si="265"/>
        <v/>
      </c>
      <c r="E1938" s="273"/>
      <c r="F1938" s="273"/>
      <c r="G1938" s="273"/>
      <c r="H1938" s="273"/>
      <c r="I1938" s="273"/>
      <c r="J1938" s="273"/>
      <c r="K1938" s="273"/>
      <c r="L1938" s="273"/>
      <c r="M1938" s="273"/>
      <c r="N1938" s="274"/>
      <c r="O1938" s="275"/>
      <c r="P1938" s="229"/>
      <c r="Q1938" s="229"/>
      <c r="R1938" s="276"/>
      <c r="S1938" s="275"/>
      <c r="T1938" s="229"/>
      <c r="U1938" s="229"/>
      <c r="V1938" s="276"/>
      <c r="W1938" s="275"/>
      <c r="X1938" s="229"/>
      <c r="Y1938" s="229"/>
      <c r="Z1938" s="276"/>
      <c r="AA1938" s="275"/>
      <c r="AB1938" s="229"/>
      <c r="AC1938" s="229"/>
      <c r="AD1938" s="276"/>
      <c r="AG1938">
        <f t="shared" si="266"/>
        <v>0</v>
      </c>
      <c r="AH1938">
        <f t="shared" si="267"/>
        <v>0</v>
      </c>
      <c r="AI1938" s="194">
        <f t="shared" si="268"/>
        <v>0</v>
      </c>
      <c r="AJ1938">
        <f t="shared" si="269"/>
        <v>0</v>
      </c>
      <c r="AK1938" s="194">
        <f t="shared" si="270"/>
        <v>0</v>
      </c>
    </row>
    <row r="1939" spans="1:37" ht="15">
      <c r="A1939" s="65"/>
      <c r="B1939" s="14"/>
      <c r="C1939" s="18" t="s">
        <v>139</v>
      </c>
      <c r="D1939" s="272" t="str">
        <f t="shared" si="265"/>
        <v/>
      </c>
      <c r="E1939" s="273"/>
      <c r="F1939" s="273"/>
      <c r="G1939" s="273"/>
      <c r="H1939" s="273"/>
      <c r="I1939" s="273"/>
      <c r="J1939" s="273"/>
      <c r="K1939" s="273"/>
      <c r="L1939" s="273"/>
      <c r="M1939" s="273"/>
      <c r="N1939" s="274"/>
      <c r="O1939" s="275"/>
      <c r="P1939" s="229"/>
      <c r="Q1939" s="229"/>
      <c r="R1939" s="276"/>
      <c r="S1939" s="275"/>
      <c r="T1939" s="229"/>
      <c r="U1939" s="229"/>
      <c r="V1939" s="276"/>
      <c r="W1939" s="275"/>
      <c r="X1939" s="229"/>
      <c r="Y1939" s="229"/>
      <c r="Z1939" s="276"/>
      <c r="AA1939" s="275"/>
      <c r="AB1939" s="229"/>
      <c r="AC1939" s="229"/>
      <c r="AD1939" s="276"/>
      <c r="AG1939">
        <f t="shared" si="266"/>
        <v>0</v>
      </c>
      <c r="AH1939">
        <f t="shared" si="267"/>
        <v>0</v>
      </c>
      <c r="AI1939" s="194">
        <f t="shared" si="268"/>
        <v>0</v>
      </c>
      <c r="AJ1939">
        <f t="shared" si="269"/>
        <v>0</v>
      </c>
      <c r="AK1939" s="194">
        <f t="shared" si="270"/>
        <v>0</v>
      </c>
    </row>
    <row r="1940" spans="1:37" ht="15">
      <c r="A1940" s="65"/>
      <c r="B1940" s="14"/>
      <c r="C1940" s="18" t="s">
        <v>140</v>
      </c>
      <c r="D1940" s="272" t="str">
        <f t="shared" si="265"/>
        <v/>
      </c>
      <c r="E1940" s="273"/>
      <c r="F1940" s="273"/>
      <c r="G1940" s="273"/>
      <c r="H1940" s="273"/>
      <c r="I1940" s="273"/>
      <c r="J1940" s="273"/>
      <c r="K1940" s="273"/>
      <c r="L1940" s="273"/>
      <c r="M1940" s="273"/>
      <c r="N1940" s="274"/>
      <c r="O1940" s="275"/>
      <c r="P1940" s="229"/>
      <c r="Q1940" s="229"/>
      <c r="R1940" s="276"/>
      <c r="S1940" s="275"/>
      <c r="T1940" s="229"/>
      <c r="U1940" s="229"/>
      <c r="V1940" s="276"/>
      <c r="W1940" s="275"/>
      <c r="X1940" s="229"/>
      <c r="Y1940" s="229"/>
      <c r="Z1940" s="276"/>
      <c r="AA1940" s="275"/>
      <c r="AB1940" s="229"/>
      <c r="AC1940" s="229"/>
      <c r="AD1940" s="276"/>
      <c r="AG1940">
        <f t="shared" si="266"/>
        <v>0</v>
      </c>
      <c r="AH1940">
        <f t="shared" si="267"/>
        <v>0</v>
      </c>
      <c r="AI1940" s="194">
        <f t="shared" si="268"/>
        <v>0</v>
      </c>
      <c r="AJ1940">
        <f t="shared" si="269"/>
        <v>0</v>
      </c>
      <c r="AK1940" s="194">
        <f t="shared" si="270"/>
        <v>0</v>
      </c>
    </row>
    <row r="1941" spans="1:37" ht="15">
      <c r="A1941" s="65"/>
      <c r="B1941" s="14"/>
      <c r="C1941" s="18" t="s">
        <v>141</v>
      </c>
      <c r="D1941" s="272" t="str">
        <f t="shared" si="265"/>
        <v/>
      </c>
      <c r="E1941" s="273"/>
      <c r="F1941" s="273"/>
      <c r="G1941" s="273"/>
      <c r="H1941" s="273"/>
      <c r="I1941" s="273"/>
      <c r="J1941" s="273"/>
      <c r="K1941" s="273"/>
      <c r="L1941" s="273"/>
      <c r="M1941" s="273"/>
      <c r="N1941" s="274"/>
      <c r="O1941" s="275"/>
      <c r="P1941" s="229"/>
      <c r="Q1941" s="229"/>
      <c r="R1941" s="276"/>
      <c r="S1941" s="275"/>
      <c r="T1941" s="229"/>
      <c r="U1941" s="229"/>
      <c r="V1941" s="276"/>
      <c r="W1941" s="275"/>
      <c r="X1941" s="229"/>
      <c r="Y1941" s="229"/>
      <c r="Z1941" s="276"/>
      <c r="AA1941" s="275"/>
      <c r="AB1941" s="229"/>
      <c r="AC1941" s="229"/>
      <c r="AD1941" s="276"/>
      <c r="AG1941">
        <f t="shared" si="266"/>
        <v>0</v>
      </c>
      <c r="AH1941">
        <f t="shared" si="267"/>
        <v>0</v>
      </c>
      <c r="AI1941" s="194">
        <f t="shared" si="268"/>
        <v>0</v>
      </c>
      <c r="AJ1941">
        <f t="shared" si="269"/>
        <v>0</v>
      </c>
      <c r="AK1941" s="194">
        <f t="shared" si="270"/>
        <v>0</v>
      </c>
    </row>
    <row r="1942" spans="1:37" ht="15">
      <c r="A1942" s="65"/>
      <c r="B1942" s="14"/>
      <c r="C1942" s="18" t="s">
        <v>142</v>
      </c>
      <c r="D1942" s="272" t="str">
        <f t="shared" si="265"/>
        <v/>
      </c>
      <c r="E1942" s="273"/>
      <c r="F1942" s="273"/>
      <c r="G1942" s="273"/>
      <c r="H1942" s="273"/>
      <c r="I1942" s="273"/>
      <c r="J1942" s="273"/>
      <c r="K1942" s="273"/>
      <c r="L1942" s="273"/>
      <c r="M1942" s="273"/>
      <c r="N1942" s="274"/>
      <c r="O1942" s="275"/>
      <c r="P1942" s="229"/>
      <c r="Q1942" s="229"/>
      <c r="R1942" s="276"/>
      <c r="S1942" s="275"/>
      <c r="T1942" s="229"/>
      <c r="U1942" s="229"/>
      <c r="V1942" s="276"/>
      <c r="W1942" s="275"/>
      <c r="X1942" s="229"/>
      <c r="Y1942" s="229"/>
      <c r="Z1942" s="276"/>
      <c r="AA1942" s="275"/>
      <c r="AB1942" s="229"/>
      <c r="AC1942" s="229"/>
      <c r="AD1942" s="276"/>
      <c r="AG1942">
        <f t="shared" si="266"/>
        <v>0</v>
      </c>
      <c r="AH1942">
        <f t="shared" si="267"/>
        <v>0</v>
      </c>
      <c r="AI1942" s="194">
        <f t="shared" si="268"/>
        <v>0</v>
      </c>
      <c r="AJ1942">
        <f t="shared" si="269"/>
        <v>0</v>
      </c>
      <c r="AK1942" s="194">
        <f t="shared" si="270"/>
        <v>0</v>
      </c>
    </row>
    <row r="1943" spans="1:37" ht="15">
      <c r="A1943" s="65"/>
      <c r="B1943" s="14"/>
      <c r="C1943" s="18" t="s">
        <v>143</v>
      </c>
      <c r="D1943" s="272" t="str">
        <f t="shared" si="265"/>
        <v/>
      </c>
      <c r="E1943" s="273"/>
      <c r="F1943" s="273"/>
      <c r="G1943" s="273"/>
      <c r="H1943" s="273"/>
      <c r="I1943" s="273"/>
      <c r="J1943" s="273"/>
      <c r="K1943" s="273"/>
      <c r="L1943" s="273"/>
      <c r="M1943" s="273"/>
      <c r="N1943" s="274"/>
      <c r="O1943" s="275"/>
      <c r="P1943" s="229"/>
      <c r="Q1943" s="229"/>
      <c r="R1943" s="276"/>
      <c r="S1943" s="275"/>
      <c r="T1943" s="229"/>
      <c r="U1943" s="229"/>
      <c r="V1943" s="276"/>
      <c r="W1943" s="275"/>
      <c r="X1943" s="229"/>
      <c r="Y1943" s="229"/>
      <c r="Z1943" s="276"/>
      <c r="AA1943" s="275"/>
      <c r="AB1943" s="229"/>
      <c r="AC1943" s="229"/>
      <c r="AD1943" s="276"/>
      <c r="AG1943">
        <f t="shared" si="266"/>
        <v>0</v>
      </c>
      <c r="AH1943">
        <f t="shared" si="267"/>
        <v>0</v>
      </c>
      <c r="AI1943" s="194">
        <f t="shared" si="268"/>
        <v>0</v>
      </c>
      <c r="AJ1943">
        <f t="shared" si="269"/>
        <v>0</v>
      </c>
      <c r="AK1943" s="194">
        <f t="shared" si="270"/>
        <v>0</v>
      </c>
    </row>
    <row r="1944" spans="1:37" ht="15">
      <c r="A1944" s="65"/>
      <c r="B1944" s="14"/>
      <c r="C1944" s="18" t="s">
        <v>144</v>
      </c>
      <c r="D1944" s="272" t="str">
        <f t="shared" si="265"/>
        <v/>
      </c>
      <c r="E1944" s="273"/>
      <c r="F1944" s="273"/>
      <c r="G1944" s="273"/>
      <c r="H1944" s="273"/>
      <c r="I1944" s="273"/>
      <c r="J1944" s="273"/>
      <c r="K1944" s="273"/>
      <c r="L1944" s="273"/>
      <c r="M1944" s="273"/>
      <c r="N1944" s="274"/>
      <c r="O1944" s="275"/>
      <c r="P1944" s="229"/>
      <c r="Q1944" s="229"/>
      <c r="R1944" s="276"/>
      <c r="S1944" s="275"/>
      <c r="T1944" s="229"/>
      <c r="U1944" s="229"/>
      <c r="V1944" s="276"/>
      <c r="W1944" s="275"/>
      <c r="X1944" s="229"/>
      <c r="Y1944" s="229"/>
      <c r="Z1944" s="276"/>
      <c r="AA1944" s="275"/>
      <c r="AB1944" s="229"/>
      <c r="AC1944" s="229"/>
      <c r="AD1944" s="276"/>
      <c r="AG1944">
        <f t="shared" si="266"/>
        <v>0</v>
      </c>
      <c r="AH1944">
        <f t="shared" si="267"/>
        <v>0</v>
      </c>
      <c r="AI1944" s="194">
        <f t="shared" si="268"/>
        <v>0</v>
      </c>
      <c r="AJ1944">
        <f t="shared" si="269"/>
        <v>0</v>
      </c>
      <c r="AK1944" s="194">
        <f t="shared" si="270"/>
        <v>0</v>
      </c>
    </row>
    <row r="1945" spans="1:37" ht="15">
      <c r="A1945" s="65"/>
      <c r="B1945" s="14"/>
      <c r="C1945" s="18" t="s">
        <v>145</v>
      </c>
      <c r="D1945" s="272" t="str">
        <f t="shared" si="265"/>
        <v/>
      </c>
      <c r="E1945" s="273"/>
      <c r="F1945" s="273"/>
      <c r="G1945" s="273"/>
      <c r="H1945" s="273"/>
      <c r="I1945" s="273"/>
      <c r="J1945" s="273"/>
      <c r="K1945" s="273"/>
      <c r="L1945" s="273"/>
      <c r="M1945" s="273"/>
      <c r="N1945" s="274"/>
      <c r="O1945" s="275"/>
      <c r="P1945" s="229"/>
      <c r="Q1945" s="229"/>
      <c r="R1945" s="276"/>
      <c r="S1945" s="275"/>
      <c r="T1945" s="229"/>
      <c r="U1945" s="229"/>
      <c r="V1945" s="276"/>
      <c r="W1945" s="275"/>
      <c r="X1945" s="229"/>
      <c r="Y1945" s="229"/>
      <c r="Z1945" s="276"/>
      <c r="AA1945" s="275"/>
      <c r="AB1945" s="229"/>
      <c r="AC1945" s="229"/>
      <c r="AD1945" s="276"/>
      <c r="AG1945">
        <f t="shared" si="266"/>
        <v>0</v>
      </c>
      <c r="AH1945">
        <f t="shared" si="267"/>
        <v>0</v>
      </c>
      <c r="AI1945" s="194">
        <f t="shared" si="268"/>
        <v>0</v>
      </c>
      <c r="AJ1945">
        <f t="shared" si="269"/>
        <v>0</v>
      </c>
      <c r="AK1945" s="194">
        <f t="shared" si="270"/>
        <v>0</v>
      </c>
    </row>
    <row r="1946" spans="1:37" ht="15">
      <c r="A1946" s="65"/>
      <c r="B1946" s="14"/>
      <c r="C1946" s="18" t="s">
        <v>146</v>
      </c>
      <c r="D1946" s="272" t="str">
        <f t="shared" si="265"/>
        <v/>
      </c>
      <c r="E1946" s="273"/>
      <c r="F1946" s="273"/>
      <c r="G1946" s="273"/>
      <c r="H1946" s="273"/>
      <c r="I1946" s="273"/>
      <c r="J1946" s="273"/>
      <c r="K1946" s="273"/>
      <c r="L1946" s="273"/>
      <c r="M1946" s="273"/>
      <c r="N1946" s="274"/>
      <c r="O1946" s="275"/>
      <c r="P1946" s="229"/>
      <c r="Q1946" s="229"/>
      <c r="R1946" s="276"/>
      <c r="S1946" s="275"/>
      <c r="T1946" s="229"/>
      <c r="U1946" s="229"/>
      <c r="V1946" s="276"/>
      <c r="W1946" s="275"/>
      <c r="X1946" s="229"/>
      <c r="Y1946" s="229"/>
      <c r="Z1946" s="276"/>
      <c r="AA1946" s="275"/>
      <c r="AB1946" s="229"/>
      <c r="AC1946" s="229"/>
      <c r="AD1946" s="276"/>
      <c r="AG1946">
        <f t="shared" si="266"/>
        <v>0</v>
      </c>
      <c r="AH1946">
        <f t="shared" si="267"/>
        <v>0</v>
      </c>
      <c r="AI1946" s="194">
        <f t="shared" si="268"/>
        <v>0</v>
      </c>
      <c r="AJ1946">
        <f t="shared" si="269"/>
        <v>0</v>
      </c>
      <c r="AK1946" s="194">
        <f t="shared" si="270"/>
        <v>0</v>
      </c>
    </row>
    <row r="1947" spans="1:37" ht="15">
      <c r="A1947" s="65"/>
      <c r="B1947" s="14"/>
      <c r="C1947" s="18" t="s">
        <v>147</v>
      </c>
      <c r="D1947" s="272" t="str">
        <f t="shared" ref="D1947:D1970" si="271">IF($D128="","",$D128)</f>
        <v/>
      </c>
      <c r="E1947" s="273"/>
      <c r="F1947" s="273"/>
      <c r="G1947" s="273"/>
      <c r="H1947" s="273"/>
      <c r="I1947" s="273"/>
      <c r="J1947" s="273"/>
      <c r="K1947" s="273"/>
      <c r="L1947" s="273"/>
      <c r="M1947" s="273"/>
      <c r="N1947" s="274"/>
      <c r="O1947" s="275"/>
      <c r="P1947" s="229"/>
      <c r="Q1947" s="229"/>
      <c r="R1947" s="276"/>
      <c r="S1947" s="275"/>
      <c r="T1947" s="229"/>
      <c r="U1947" s="229"/>
      <c r="V1947" s="276"/>
      <c r="W1947" s="275"/>
      <c r="X1947" s="229"/>
      <c r="Y1947" s="229"/>
      <c r="Z1947" s="276"/>
      <c r="AA1947" s="275"/>
      <c r="AB1947" s="229"/>
      <c r="AC1947" s="229"/>
      <c r="AD1947" s="276"/>
      <c r="AG1947">
        <f t="shared" si="266"/>
        <v>0</v>
      </c>
      <c r="AH1947">
        <f t="shared" si="267"/>
        <v>0</v>
      </c>
      <c r="AI1947" s="194">
        <f t="shared" si="268"/>
        <v>0</v>
      </c>
      <c r="AJ1947">
        <f t="shared" si="269"/>
        <v>0</v>
      </c>
      <c r="AK1947" s="194">
        <f t="shared" si="270"/>
        <v>0</v>
      </c>
    </row>
    <row r="1948" spans="1:37" ht="15">
      <c r="A1948" s="65"/>
      <c r="B1948" s="14"/>
      <c r="C1948" s="18" t="s">
        <v>148</v>
      </c>
      <c r="D1948" s="272" t="str">
        <f t="shared" si="271"/>
        <v/>
      </c>
      <c r="E1948" s="273"/>
      <c r="F1948" s="273"/>
      <c r="G1948" s="273"/>
      <c r="H1948" s="273"/>
      <c r="I1948" s="273"/>
      <c r="J1948" s="273"/>
      <c r="K1948" s="273"/>
      <c r="L1948" s="273"/>
      <c r="M1948" s="273"/>
      <c r="N1948" s="274"/>
      <c r="O1948" s="275"/>
      <c r="P1948" s="229"/>
      <c r="Q1948" s="229"/>
      <c r="R1948" s="276"/>
      <c r="S1948" s="275"/>
      <c r="T1948" s="229"/>
      <c r="U1948" s="229"/>
      <c r="V1948" s="276"/>
      <c r="W1948" s="275"/>
      <c r="X1948" s="229"/>
      <c r="Y1948" s="229"/>
      <c r="Z1948" s="276"/>
      <c r="AA1948" s="275"/>
      <c r="AB1948" s="229"/>
      <c r="AC1948" s="229"/>
      <c r="AD1948" s="276"/>
      <c r="AG1948">
        <f t="shared" si="266"/>
        <v>0</v>
      </c>
      <c r="AH1948">
        <f t="shared" si="267"/>
        <v>0</v>
      </c>
      <c r="AI1948" s="194">
        <f t="shared" si="268"/>
        <v>0</v>
      </c>
      <c r="AJ1948">
        <f t="shared" si="269"/>
        <v>0</v>
      </c>
      <c r="AK1948" s="194">
        <f t="shared" si="270"/>
        <v>0</v>
      </c>
    </row>
    <row r="1949" spans="1:37" ht="15">
      <c r="A1949" s="65"/>
      <c r="B1949" s="14"/>
      <c r="C1949" s="18" t="s">
        <v>149</v>
      </c>
      <c r="D1949" s="272" t="str">
        <f t="shared" si="271"/>
        <v/>
      </c>
      <c r="E1949" s="273"/>
      <c r="F1949" s="273"/>
      <c r="G1949" s="273"/>
      <c r="H1949" s="273"/>
      <c r="I1949" s="273"/>
      <c r="J1949" s="273"/>
      <c r="K1949" s="273"/>
      <c r="L1949" s="273"/>
      <c r="M1949" s="273"/>
      <c r="N1949" s="274"/>
      <c r="O1949" s="275"/>
      <c r="P1949" s="229"/>
      <c r="Q1949" s="229"/>
      <c r="R1949" s="276"/>
      <c r="S1949" s="275"/>
      <c r="T1949" s="229"/>
      <c r="U1949" s="229"/>
      <c r="V1949" s="276"/>
      <c r="W1949" s="275"/>
      <c r="X1949" s="229"/>
      <c r="Y1949" s="229"/>
      <c r="Z1949" s="276"/>
      <c r="AA1949" s="275"/>
      <c r="AB1949" s="229"/>
      <c r="AC1949" s="229"/>
      <c r="AD1949" s="276"/>
      <c r="AG1949">
        <f t="shared" si="266"/>
        <v>0</v>
      </c>
      <c r="AH1949">
        <f t="shared" si="267"/>
        <v>0</v>
      </c>
      <c r="AI1949" s="194">
        <f t="shared" si="268"/>
        <v>0</v>
      </c>
      <c r="AJ1949">
        <f t="shared" si="269"/>
        <v>0</v>
      </c>
      <c r="AK1949" s="194">
        <f t="shared" si="270"/>
        <v>0</v>
      </c>
    </row>
    <row r="1950" spans="1:37" ht="15">
      <c r="A1950" s="65"/>
      <c r="B1950" s="14"/>
      <c r="C1950" s="17" t="s">
        <v>150</v>
      </c>
      <c r="D1950" s="272" t="str">
        <f t="shared" si="271"/>
        <v/>
      </c>
      <c r="E1950" s="273"/>
      <c r="F1950" s="273"/>
      <c r="G1950" s="273"/>
      <c r="H1950" s="273"/>
      <c r="I1950" s="273"/>
      <c r="J1950" s="273"/>
      <c r="K1950" s="273"/>
      <c r="L1950" s="273"/>
      <c r="M1950" s="273"/>
      <c r="N1950" s="274"/>
      <c r="O1950" s="275"/>
      <c r="P1950" s="229"/>
      <c r="Q1950" s="229"/>
      <c r="R1950" s="276"/>
      <c r="S1950" s="275"/>
      <c r="T1950" s="229"/>
      <c r="U1950" s="229"/>
      <c r="V1950" s="276"/>
      <c r="W1950" s="275"/>
      <c r="X1950" s="229"/>
      <c r="Y1950" s="229"/>
      <c r="Z1950" s="276"/>
      <c r="AA1950" s="275"/>
      <c r="AB1950" s="229"/>
      <c r="AC1950" s="229"/>
      <c r="AD1950" s="276"/>
      <c r="AG1950">
        <f t="shared" si="266"/>
        <v>0</v>
      </c>
      <c r="AH1950">
        <f t="shared" si="267"/>
        <v>0</v>
      </c>
      <c r="AI1950" s="194">
        <f t="shared" si="268"/>
        <v>0</v>
      </c>
      <c r="AJ1950">
        <f t="shared" si="269"/>
        <v>0</v>
      </c>
      <c r="AK1950" s="194">
        <f t="shared" si="270"/>
        <v>0</v>
      </c>
    </row>
    <row r="1951" spans="1:37" ht="15">
      <c r="A1951" s="65"/>
      <c r="B1951" s="14"/>
      <c r="C1951" s="17" t="s">
        <v>151</v>
      </c>
      <c r="D1951" s="272" t="str">
        <f t="shared" si="271"/>
        <v/>
      </c>
      <c r="E1951" s="273"/>
      <c r="F1951" s="273"/>
      <c r="G1951" s="273"/>
      <c r="H1951" s="273"/>
      <c r="I1951" s="273"/>
      <c r="J1951" s="273"/>
      <c r="K1951" s="273"/>
      <c r="L1951" s="273"/>
      <c r="M1951" s="273"/>
      <c r="N1951" s="274"/>
      <c r="O1951" s="275"/>
      <c r="P1951" s="229"/>
      <c r="Q1951" s="229"/>
      <c r="R1951" s="276"/>
      <c r="S1951" s="275"/>
      <c r="T1951" s="229"/>
      <c r="U1951" s="229"/>
      <c r="V1951" s="276"/>
      <c r="W1951" s="275"/>
      <c r="X1951" s="229"/>
      <c r="Y1951" s="229"/>
      <c r="Z1951" s="276"/>
      <c r="AA1951" s="275"/>
      <c r="AB1951" s="229"/>
      <c r="AC1951" s="229"/>
      <c r="AD1951" s="276"/>
      <c r="AG1951">
        <f t="shared" si="266"/>
        <v>0</v>
      </c>
      <c r="AH1951">
        <f t="shared" si="267"/>
        <v>0</v>
      </c>
      <c r="AI1951" s="194">
        <f t="shared" si="268"/>
        <v>0</v>
      </c>
      <c r="AJ1951">
        <f t="shared" si="269"/>
        <v>0</v>
      </c>
      <c r="AK1951" s="194">
        <f t="shared" si="270"/>
        <v>0</v>
      </c>
    </row>
    <row r="1952" spans="1:37" ht="15">
      <c r="A1952" s="65"/>
      <c r="B1952" s="14"/>
      <c r="C1952" s="17" t="s">
        <v>152</v>
      </c>
      <c r="D1952" s="272" t="str">
        <f t="shared" si="271"/>
        <v/>
      </c>
      <c r="E1952" s="273"/>
      <c r="F1952" s="273"/>
      <c r="G1952" s="273"/>
      <c r="H1952" s="273"/>
      <c r="I1952" s="273"/>
      <c r="J1952" s="273"/>
      <c r="K1952" s="273"/>
      <c r="L1952" s="273"/>
      <c r="M1952" s="273"/>
      <c r="N1952" s="274"/>
      <c r="O1952" s="275"/>
      <c r="P1952" s="229"/>
      <c r="Q1952" s="229"/>
      <c r="R1952" s="276"/>
      <c r="S1952" s="275"/>
      <c r="T1952" s="229"/>
      <c r="U1952" s="229"/>
      <c r="V1952" s="276"/>
      <c r="W1952" s="275"/>
      <c r="X1952" s="229"/>
      <c r="Y1952" s="229"/>
      <c r="Z1952" s="276"/>
      <c r="AA1952" s="275"/>
      <c r="AB1952" s="229"/>
      <c r="AC1952" s="229"/>
      <c r="AD1952" s="276"/>
      <c r="AG1952">
        <f t="shared" si="266"/>
        <v>0</v>
      </c>
      <c r="AH1952">
        <f t="shared" si="267"/>
        <v>0</v>
      </c>
      <c r="AI1952" s="194">
        <f t="shared" si="268"/>
        <v>0</v>
      </c>
      <c r="AJ1952">
        <f t="shared" si="269"/>
        <v>0</v>
      </c>
      <c r="AK1952" s="194">
        <f t="shared" si="270"/>
        <v>0</v>
      </c>
    </row>
    <row r="1953" spans="1:37" ht="15">
      <c r="A1953" s="65"/>
      <c r="B1953" s="14"/>
      <c r="C1953" s="17" t="s">
        <v>153</v>
      </c>
      <c r="D1953" s="272" t="str">
        <f t="shared" si="271"/>
        <v/>
      </c>
      <c r="E1953" s="273"/>
      <c r="F1953" s="273"/>
      <c r="G1953" s="273"/>
      <c r="H1953" s="273"/>
      <c r="I1953" s="273"/>
      <c r="J1953" s="273"/>
      <c r="K1953" s="273"/>
      <c r="L1953" s="273"/>
      <c r="M1953" s="273"/>
      <c r="N1953" s="274"/>
      <c r="O1953" s="275"/>
      <c r="P1953" s="229"/>
      <c r="Q1953" s="229"/>
      <c r="R1953" s="276"/>
      <c r="S1953" s="275"/>
      <c r="T1953" s="229"/>
      <c r="U1953" s="229"/>
      <c r="V1953" s="276"/>
      <c r="W1953" s="275"/>
      <c r="X1953" s="229"/>
      <c r="Y1953" s="229"/>
      <c r="Z1953" s="276"/>
      <c r="AA1953" s="275"/>
      <c r="AB1953" s="229"/>
      <c r="AC1953" s="229"/>
      <c r="AD1953" s="276"/>
      <c r="AG1953">
        <f t="shared" si="266"/>
        <v>0</v>
      </c>
      <c r="AH1953">
        <f t="shared" si="267"/>
        <v>0</v>
      </c>
      <c r="AI1953" s="194">
        <f t="shared" si="268"/>
        <v>0</v>
      </c>
      <c r="AJ1953">
        <f t="shared" si="269"/>
        <v>0</v>
      </c>
      <c r="AK1953" s="194">
        <f t="shared" si="270"/>
        <v>0</v>
      </c>
    </row>
    <row r="1954" spans="1:37" ht="15">
      <c r="A1954" s="65"/>
      <c r="B1954" s="14"/>
      <c r="C1954" s="17" t="s">
        <v>154</v>
      </c>
      <c r="D1954" s="272" t="str">
        <f t="shared" si="271"/>
        <v/>
      </c>
      <c r="E1954" s="273"/>
      <c r="F1954" s="273"/>
      <c r="G1954" s="273"/>
      <c r="H1954" s="273"/>
      <c r="I1954" s="273"/>
      <c r="J1954" s="273"/>
      <c r="K1954" s="273"/>
      <c r="L1954" s="273"/>
      <c r="M1954" s="273"/>
      <c r="N1954" s="274"/>
      <c r="O1954" s="275"/>
      <c r="P1954" s="229"/>
      <c r="Q1954" s="229"/>
      <c r="R1954" s="276"/>
      <c r="S1954" s="275"/>
      <c r="T1954" s="229"/>
      <c r="U1954" s="229"/>
      <c r="V1954" s="276"/>
      <c r="W1954" s="275"/>
      <c r="X1954" s="229"/>
      <c r="Y1954" s="229"/>
      <c r="Z1954" s="276"/>
      <c r="AA1954" s="275"/>
      <c r="AB1954" s="229"/>
      <c r="AC1954" s="229"/>
      <c r="AD1954" s="276"/>
      <c r="AG1954">
        <f t="shared" si="266"/>
        <v>0</v>
      </c>
      <c r="AH1954">
        <f t="shared" si="267"/>
        <v>0</v>
      </c>
      <c r="AI1954" s="194">
        <f t="shared" si="268"/>
        <v>0</v>
      </c>
      <c r="AJ1954">
        <f t="shared" si="269"/>
        <v>0</v>
      </c>
      <c r="AK1954" s="194">
        <f t="shared" si="270"/>
        <v>0</v>
      </c>
    </row>
    <row r="1955" spans="1:37" ht="15">
      <c r="A1955" s="65"/>
      <c r="B1955" s="14"/>
      <c r="C1955" s="17" t="s">
        <v>155</v>
      </c>
      <c r="D1955" s="272" t="str">
        <f t="shared" si="271"/>
        <v/>
      </c>
      <c r="E1955" s="273"/>
      <c r="F1955" s="273"/>
      <c r="G1955" s="273"/>
      <c r="H1955" s="273"/>
      <c r="I1955" s="273"/>
      <c r="J1955" s="273"/>
      <c r="K1955" s="273"/>
      <c r="L1955" s="273"/>
      <c r="M1955" s="273"/>
      <c r="N1955" s="274"/>
      <c r="O1955" s="275"/>
      <c r="P1955" s="229"/>
      <c r="Q1955" s="229"/>
      <c r="R1955" s="276"/>
      <c r="S1955" s="275"/>
      <c r="T1955" s="229"/>
      <c r="U1955" s="229"/>
      <c r="V1955" s="276"/>
      <c r="W1955" s="275"/>
      <c r="X1955" s="229"/>
      <c r="Y1955" s="229"/>
      <c r="Z1955" s="276"/>
      <c r="AA1955" s="275"/>
      <c r="AB1955" s="229"/>
      <c r="AC1955" s="229"/>
      <c r="AD1955" s="276"/>
      <c r="AG1955">
        <f t="shared" si="266"/>
        <v>0</v>
      </c>
      <c r="AH1955">
        <f t="shared" si="267"/>
        <v>0</v>
      </c>
      <c r="AI1955" s="194">
        <f t="shared" si="268"/>
        <v>0</v>
      </c>
      <c r="AJ1955">
        <f t="shared" si="269"/>
        <v>0</v>
      </c>
      <c r="AK1955" s="194">
        <f t="shared" si="270"/>
        <v>0</v>
      </c>
    </row>
    <row r="1956" spans="1:37" ht="15">
      <c r="A1956" s="65"/>
      <c r="B1956" s="14"/>
      <c r="C1956" s="17" t="s">
        <v>156</v>
      </c>
      <c r="D1956" s="272" t="str">
        <f t="shared" si="271"/>
        <v/>
      </c>
      <c r="E1956" s="273"/>
      <c r="F1956" s="273"/>
      <c r="G1956" s="273"/>
      <c r="H1956" s="273"/>
      <c r="I1956" s="273"/>
      <c r="J1956" s="273"/>
      <c r="K1956" s="273"/>
      <c r="L1956" s="273"/>
      <c r="M1956" s="273"/>
      <c r="N1956" s="274"/>
      <c r="O1956" s="275"/>
      <c r="P1956" s="229"/>
      <c r="Q1956" s="229"/>
      <c r="R1956" s="276"/>
      <c r="S1956" s="275"/>
      <c r="T1956" s="229"/>
      <c r="U1956" s="229"/>
      <c r="V1956" s="276"/>
      <c r="W1956" s="275"/>
      <c r="X1956" s="229"/>
      <c r="Y1956" s="229"/>
      <c r="Z1956" s="276"/>
      <c r="AA1956" s="275"/>
      <c r="AB1956" s="229"/>
      <c r="AC1956" s="229"/>
      <c r="AD1956" s="276"/>
      <c r="AG1956">
        <f t="shared" si="266"/>
        <v>0</v>
      </c>
      <c r="AH1956">
        <f t="shared" si="267"/>
        <v>0</v>
      </c>
      <c r="AI1956" s="194">
        <f t="shared" si="268"/>
        <v>0</v>
      </c>
      <c r="AJ1956">
        <f t="shared" si="269"/>
        <v>0</v>
      </c>
      <c r="AK1956" s="194">
        <f t="shared" si="270"/>
        <v>0</v>
      </c>
    </row>
    <row r="1957" spans="1:37" ht="15">
      <c r="A1957" s="65"/>
      <c r="B1957" s="14"/>
      <c r="C1957" s="17" t="s">
        <v>157</v>
      </c>
      <c r="D1957" s="272" t="str">
        <f t="shared" si="271"/>
        <v/>
      </c>
      <c r="E1957" s="273"/>
      <c r="F1957" s="273"/>
      <c r="G1957" s="273"/>
      <c r="H1957" s="273"/>
      <c r="I1957" s="273"/>
      <c r="J1957" s="273"/>
      <c r="K1957" s="273"/>
      <c r="L1957" s="273"/>
      <c r="M1957" s="273"/>
      <c r="N1957" s="274"/>
      <c r="O1957" s="275"/>
      <c r="P1957" s="229"/>
      <c r="Q1957" s="229"/>
      <c r="R1957" s="276"/>
      <c r="S1957" s="275"/>
      <c r="T1957" s="229"/>
      <c r="U1957" s="229"/>
      <c r="V1957" s="276"/>
      <c r="W1957" s="275"/>
      <c r="X1957" s="229"/>
      <c r="Y1957" s="229"/>
      <c r="Z1957" s="276"/>
      <c r="AA1957" s="275"/>
      <c r="AB1957" s="229"/>
      <c r="AC1957" s="229"/>
      <c r="AD1957" s="276"/>
      <c r="AG1957">
        <f t="shared" si="266"/>
        <v>0</v>
      </c>
      <c r="AH1957">
        <f t="shared" si="267"/>
        <v>0</v>
      </c>
      <c r="AI1957" s="194">
        <f t="shared" si="268"/>
        <v>0</v>
      </c>
      <c r="AJ1957">
        <f t="shared" si="269"/>
        <v>0</v>
      </c>
      <c r="AK1957" s="194">
        <f t="shared" si="270"/>
        <v>0</v>
      </c>
    </row>
    <row r="1958" spans="1:37" ht="15">
      <c r="A1958" s="65"/>
      <c r="B1958" s="14"/>
      <c r="C1958" s="17" t="s">
        <v>158</v>
      </c>
      <c r="D1958" s="272" t="str">
        <f t="shared" si="271"/>
        <v/>
      </c>
      <c r="E1958" s="273"/>
      <c r="F1958" s="273"/>
      <c r="G1958" s="273"/>
      <c r="H1958" s="273"/>
      <c r="I1958" s="273"/>
      <c r="J1958" s="273"/>
      <c r="K1958" s="273"/>
      <c r="L1958" s="273"/>
      <c r="M1958" s="273"/>
      <c r="N1958" s="274"/>
      <c r="O1958" s="275"/>
      <c r="P1958" s="229"/>
      <c r="Q1958" s="229"/>
      <c r="R1958" s="276"/>
      <c r="S1958" s="275"/>
      <c r="T1958" s="229"/>
      <c r="U1958" s="229"/>
      <c r="V1958" s="276"/>
      <c r="W1958" s="275"/>
      <c r="X1958" s="229"/>
      <c r="Y1958" s="229"/>
      <c r="Z1958" s="276"/>
      <c r="AA1958" s="275"/>
      <c r="AB1958" s="229"/>
      <c r="AC1958" s="229"/>
      <c r="AD1958" s="276"/>
      <c r="AG1958">
        <f t="shared" si="266"/>
        <v>0</v>
      </c>
      <c r="AH1958">
        <f t="shared" si="267"/>
        <v>0</v>
      </c>
      <c r="AI1958" s="194">
        <f t="shared" si="268"/>
        <v>0</v>
      </c>
      <c r="AJ1958">
        <f t="shared" si="269"/>
        <v>0</v>
      </c>
      <c r="AK1958" s="194">
        <f t="shared" si="270"/>
        <v>0</v>
      </c>
    </row>
    <row r="1959" spans="1:37" ht="15">
      <c r="A1959" s="65"/>
      <c r="B1959" s="14"/>
      <c r="C1959" s="17" t="s">
        <v>159</v>
      </c>
      <c r="D1959" s="272" t="str">
        <f t="shared" si="271"/>
        <v/>
      </c>
      <c r="E1959" s="273"/>
      <c r="F1959" s="273"/>
      <c r="G1959" s="273"/>
      <c r="H1959" s="273"/>
      <c r="I1959" s="273"/>
      <c r="J1959" s="273"/>
      <c r="K1959" s="273"/>
      <c r="L1959" s="273"/>
      <c r="M1959" s="273"/>
      <c r="N1959" s="274"/>
      <c r="O1959" s="275"/>
      <c r="P1959" s="229"/>
      <c r="Q1959" s="229"/>
      <c r="R1959" s="276"/>
      <c r="S1959" s="275"/>
      <c r="T1959" s="229"/>
      <c r="U1959" s="229"/>
      <c r="V1959" s="276"/>
      <c r="W1959" s="275"/>
      <c r="X1959" s="229"/>
      <c r="Y1959" s="229"/>
      <c r="Z1959" s="276"/>
      <c r="AA1959" s="275"/>
      <c r="AB1959" s="229"/>
      <c r="AC1959" s="229"/>
      <c r="AD1959" s="276"/>
      <c r="AG1959">
        <f t="shared" si="266"/>
        <v>0</v>
      </c>
      <c r="AH1959">
        <f t="shared" si="267"/>
        <v>0</v>
      </c>
      <c r="AI1959" s="194">
        <f t="shared" si="268"/>
        <v>0</v>
      </c>
      <c r="AJ1959">
        <f t="shared" si="269"/>
        <v>0</v>
      </c>
      <c r="AK1959" s="194">
        <f t="shared" si="270"/>
        <v>0</v>
      </c>
    </row>
    <row r="1960" spans="1:37" ht="15">
      <c r="A1960" s="65"/>
      <c r="B1960" s="14"/>
      <c r="C1960" s="17" t="s">
        <v>160</v>
      </c>
      <c r="D1960" s="272" t="str">
        <f t="shared" si="271"/>
        <v/>
      </c>
      <c r="E1960" s="273"/>
      <c r="F1960" s="273"/>
      <c r="G1960" s="273"/>
      <c r="H1960" s="273"/>
      <c r="I1960" s="273"/>
      <c r="J1960" s="273"/>
      <c r="K1960" s="273"/>
      <c r="L1960" s="273"/>
      <c r="M1960" s="273"/>
      <c r="N1960" s="274"/>
      <c r="O1960" s="275"/>
      <c r="P1960" s="229"/>
      <c r="Q1960" s="229"/>
      <c r="R1960" s="276"/>
      <c r="S1960" s="275"/>
      <c r="T1960" s="229"/>
      <c r="U1960" s="229"/>
      <c r="V1960" s="276"/>
      <c r="W1960" s="275"/>
      <c r="X1960" s="229"/>
      <c r="Y1960" s="229"/>
      <c r="Z1960" s="276"/>
      <c r="AA1960" s="275"/>
      <c r="AB1960" s="229"/>
      <c r="AC1960" s="229"/>
      <c r="AD1960" s="276"/>
      <c r="AG1960">
        <f t="shared" si="266"/>
        <v>0</v>
      </c>
      <c r="AH1960">
        <f t="shared" si="267"/>
        <v>0</v>
      </c>
      <c r="AI1960" s="194">
        <f t="shared" si="268"/>
        <v>0</v>
      </c>
      <c r="AJ1960">
        <f t="shared" si="269"/>
        <v>0</v>
      </c>
      <c r="AK1960" s="194">
        <f t="shared" si="270"/>
        <v>0</v>
      </c>
    </row>
    <row r="1961" spans="1:37" ht="15">
      <c r="A1961" s="65"/>
      <c r="B1961" s="14"/>
      <c r="C1961" s="17" t="s">
        <v>161</v>
      </c>
      <c r="D1961" s="272" t="str">
        <f t="shared" si="271"/>
        <v/>
      </c>
      <c r="E1961" s="273"/>
      <c r="F1961" s="273"/>
      <c r="G1961" s="273"/>
      <c r="H1961" s="273"/>
      <c r="I1961" s="273"/>
      <c r="J1961" s="273"/>
      <c r="K1961" s="273"/>
      <c r="L1961" s="273"/>
      <c r="M1961" s="273"/>
      <c r="N1961" s="274"/>
      <c r="O1961" s="275"/>
      <c r="P1961" s="229"/>
      <c r="Q1961" s="229"/>
      <c r="R1961" s="276"/>
      <c r="S1961" s="275"/>
      <c r="T1961" s="229"/>
      <c r="U1961" s="229"/>
      <c r="V1961" s="276"/>
      <c r="W1961" s="275"/>
      <c r="X1961" s="229"/>
      <c r="Y1961" s="229"/>
      <c r="Z1961" s="276"/>
      <c r="AA1961" s="275"/>
      <c r="AB1961" s="229"/>
      <c r="AC1961" s="229"/>
      <c r="AD1961" s="276"/>
      <c r="AG1961">
        <f t="shared" si="266"/>
        <v>0</v>
      </c>
      <c r="AH1961">
        <f t="shared" si="267"/>
        <v>0</v>
      </c>
      <c r="AI1961" s="194">
        <f t="shared" si="268"/>
        <v>0</v>
      </c>
      <c r="AJ1961">
        <f t="shared" si="269"/>
        <v>0</v>
      </c>
      <c r="AK1961" s="194">
        <f t="shared" si="270"/>
        <v>0</v>
      </c>
    </row>
    <row r="1962" spans="1:37" ht="15">
      <c r="A1962" s="65"/>
      <c r="B1962" s="14"/>
      <c r="C1962" s="17" t="s">
        <v>162</v>
      </c>
      <c r="D1962" s="272" t="str">
        <f t="shared" si="271"/>
        <v/>
      </c>
      <c r="E1962" s="273"/>
      <c r="F1962" s="273"/>
      <c r="G1962" s="273"/>
      <c r="H1962" s="273"/>
      <c r="I1962" s="273"/>
      <c r="J1962" s="273"/>
      <c r="K1962" s="273"/>
      <c r="L1962" s="273"/>
      <c r="M1962" s="273"/>
      <c r="N1962" s="274"/>
      <c r="O1962" s="275"/>
      <c r="P1962" s="229"/>
      <c r="Q1962" s="229"/>
      <c r="R1962" s="276"/>
      <c r="S1962" s="275"/>
      <c r="T1962" s="229"/>
      <c r="U1962" s="229"/>
      <c r="V1962" s="276"/>
      <c r="W1962" s="275"/>
      <c r="X1962" s="229"/>
      <c r="Y1962" s="229"/>
      <c r="Z1962" s="276"/>
      <c r="AA1962" s="275"/>
      <c r="AB1962" s="229"/>
      <c r="AC1962" s="229"/>
      <c r="AD1962" s="276"/>
      <c r="AG1962">
        <f t="shared" si="266"/>
        <v>0</v>
      </c>
      <c r="AH1962">
        <f t="shared" si="267"/>
        <v>0</v>
      </c>
      <c r="AI1962" s="194">
        <f t="shared" si="268"/>
        <v>0</v>
      </c>
      <c r="AJ1962">
        <f t="shared" si="269"/>
        <v>0</v>
      </c>
      <c r="AK1962" s="194">
        <f t="shared" si="270"/>
        <v>0</v>
      </c>
    </row>
    <row r="1963" spans="1:37" ht="15">
      <c r="A1963" s="65"/>
      <c r="B1963" s="14"/>
      <c r="C1963" s="17" t="s">
        <v>163</v>
      </c>
      <c r="D1963" s="272" t="str">
        <f t="shared" si="271"/>
        <v/>
      </c>
      <c r="E1963" s="273"/>
      <c r="F1963" s="273"/>
      <c r="G1963" s="273"/>
      <c r="H1963" s="273"/>
      <c r="I1963" s="273"/>
      <c r="J1963" s="273"/>
      <c r="K1963" s="273"/>
      <c r="L1963" s="273"/>
      <c r="M1963" s="273"/>
      <c r="N1963" s="274"/>
      <c r="O1963" s="275"/>
      <c r="P1963" s="229"/>
      <c r="Q1963" s="229"/>
      <c r="R1963" s="276"/>
      <c r="S1963" s="275"/>
      <c r="T1963" s="229"/>
      <c r="U1963" s="229"/>
      <c r="V1963" s="276"/>
      <c r="W1963" s="275"/>
      <c r="X1963" s="229"/>
      <c r="Y1963" s="229"/>
      <c r="Z1963" s="276"/>
      <c r="AA1963" s="275"/>
      <c r="AB1963" s="229"/>
      <c r="AC1963" s="229"/>
      <c r="AD1963" s="276"/>
      <c r="AG1963">
        <f t="shared" si="266"/>
        <v>0</v>
      </c>
      <c r="AH1963">
        <f t="shared" si="267"/>
        <v>0</v>
      </c>
      <c r="AI1963" s="194">
        <f t="shared" si="268"/>
        <v>0</v>
      </c>
      <c r="AJ1963">
        <f t="shared" si="269"/>
        <v>0</v>
      </c>
      <c r="AK1963" s="194">
        <f t="shared" si="270"/>
        <v>0</v>
      </c>
    </row>
    <row r="1964" spans="1:37" ht="15">
      <c r="A1964" s="65"/>
      <c r="B1964" s="14"/>
      <c r="C1964" s="17" t="s">
        <v>164</v>
      </c>
      <c r="D1964" s="272" t="str">
        <f t="shared" si="271"/>
        <v/>
      </c>
      <c r="E1964" s="273"/>
      <c r="F1964" s="273"/>
      <c r="G1964" s="273"/>
      <c r="H1964" s="273"/>
      <c r="I1964" s="273"/>
      <c r="J1964" s="273"/>
      <c r="K1964" s="273"/>
      <c r="L1964" s="273"/>
      <c r="M1964" s="273"/>
      <c r="N1964" s="274"/>
      <c r="O1964" s="275"/>
      <c r="P1964" s="229"/>
      <c r="Q1964" s="229"/>
      <c r="R1964" s="276"/>
      <c r="S1964" s="275"/>
      <c r="T1964" s="229"/>
      <c r="U1964" s="229"/>
      <c r="V1964" s="276"/>
      <c r="W1964" s="275"/>
      <c r="X1964" s="229"/>
      <c r="Y1964" s="229"/>
      <c r="Z1964" s="276"/>
      <c r="AA1964" s="275"/>
      <c r="AB1964" s="229"/>
      <c r="AC1964" s="229"/>
      <c r="AD1964" s="276"/>
      <c r="AG1964">
        <f t="shared" si="266"/>
        <v>0</v>
      </c>
      <c r="AH1964">
        <f t="shared" si="267"/>
        <v>0</v>
      </c>
      <c r="AI1964" s="194">
        <f t="shared" si="268"/>
        <v>0</v>
      </c>
      <c r="AJ1964">
        <f t="shared" si="269"/>
        <v>0</v>
      </c>
      <c r="AK1964" s="194">
        <f t="shared" si="270"/>
        <v>0</v>
      </c>
    </row>
    <row r="1965" spans="1:37" ht="15">
      <c r="A1965" s="65"/>
      <c r="B1965" s="14"/>
      <c r="C1965" s="17" t="s">
        <v>165</v>
      </c>
      <c r="D1965" s="272" t="str">
        <f t="shared" si="271"/>
        <v/>
      </c>
      <c r="E1965" s="273"/>
      <c r="F1965" s="273"/>
      <c r="G1965" s="273"/>
      <c r="H1965" s="273"/>
      <c r="I1965" s="273"/>
      <c r="J1965" s="273"/>
      <c r="K1965" s="273"/>
      <c r="L1965" s="273"/>
      <c r="M1965" s="273"/>
      <c r="N1965" s="274"/>
      <c r="O1965" s="275"/>
      <c r="P1965" s="229"/>
      <c r="Q1965" s="229"/>
      <c r="R1965" s="276"/>
      <c r="S1965" s="275"/>
      <c r="T1965" s="229"/>
      <c r="U1965" s="229"/>
      <c r="V1965" s="276"/>
      <c r="W1965" s="275"/>
      <c r="X1965" s="229"/>
      <c r="Y1965" s="229"/>
      <c r="Z1965" s="276"/>
      <c r="AA1965" s="275"/>
      <c r="AB1965" s="229"/>
      <c r="AC1965" s="229"/>
      <c r="AD1965" s="276"/>
      <c r="AG1965">
        <f t="shared" si="266"/>
        <v>0</v>
      </c>
      <c r="AH1965">
        <f t="shared" si="267"/>
        <v>0</v>
      </c>
      <c r="AI1965" s="194">
        <f t="shared" si="268"/>
        <v>0</v>
      </c>
      <c r="AJ1965">
        <f t="shared" si="269"/>
        <v>0</v>
      </c>
      <c r="AK1965" s="194">
        <f t="shared" si="270"/>
        <v>0</v>
      </c>
    </row>
    <row r="1966" spans="1:37" ht="15">
      <c r="A1966" s="65"/>
      <c r="B1966" s="14"/>
      <c r="C1966" s="17" t="s">
        <v>166</v>
      </c>
      <c r="D1966" s="272" t="str">
        <f t="shared" si="271"/>
        <v/>
      </c>
      <c r="E1966" s="273"/>
      <c r="F1966" s="273"/>
      <c r="G1966" s="273"/>
      <c r="H1966" s="273"/>
      <c r="I1966" s="273"/>
      <c r="J1966" s="273"/>
      <c r="K1966" s="273"/>
      <c r="L1966" s="273"/>
      <c r="M1966" s="273"/>
      <c r="N1966" s="274"/>
      <c r="O1966" s="275"/>
      <c r="P1966" s="229"/>
      <c r="Q1966" s="229"/>
      <c r="R1966" s="276"/>
      <c r="S1966" s="275"/>
      <c r="T1966" s="229"/>
      <c r="U1966" s="229"/>
      <c r="V1966" s="276"/>
      <c r="W1966" s="275"/>
      <c r="X1966" s="229"/>
      <c r="Y1966" s="229"/>
      <c r="Z1966" s="276"/>
      <c r="AA1966" s="275"/>
      <c r="AB1966" s="229"/>
      <c r="AC1966" s="229"/>
      <c r="AD1966" s="276"/>
      <c r="AG1966">
        <f t="shared" si="266"/>
        <v>0</v>
      </c>
      <c r="AH1966">
        <f t="shared" si="267"/>
        <v>0</v>
      </c>
      <c r="AI1966" s="194">
        <f t="shared" si="268"/>
        <v>0</v>
      </c>
      <c r="AJ1966">
        <f t="shared" si="269"/>
        <v>0</v>
      </c>
      <c r="AK1966" s="194">
        <f t="shared" si="270"/>
        <v>0</v>
      </c>
    </row>
    <row r="1967" spans="1:37" ht="15">
      <c r="A1967" s="65"/>
      <c r="B1967" s="14"/>
      <c r="C1967" s="17" t="s">
        <v>167</v>
      </c>
      <c r="D1967" s="272" t="str">
        <f t="shared" si="271"/>
        <v/>
      </c>
      <c r="E1967" s="273"/>
      <c r="F1967" s="273"/>
      <c r="G1967" s="273"/>
      <c r="H1967" s="273"/>
      <c r="I1967" s="273"/>
      <c r="J1967" s="273"/>
      <c r="K1967" s="273"/>
      <c r="L1967" s="273"/>
      <c r="M1967" s="273"/>
      <c r="N1967" s="274"/>
      <c r="O1967" s="275"/>
      <c r="P1967" s="229"/>
      <c r="Q1967" s="229"/>
      <c r="R1967" s="276"/>
      <c r="S1967" s="275"/>
      <c r="T1967" s="229"/>
      <c r="U1967" s="229"/>
      <c r="V1967" s="276"/>
      <c r="W1967" s="275"/>
      <c r="X1967" s="229"/>
      <c r="Y1967" s="229"/>
      <c r="Z1967" s="276"/>
      <c r="AA1967" s="275"/>
      <c r="AB1967" s="229"/>
      <c r="AC1967" s="229"/>
      <c r="AD1967" s="276"/>
      <c r="AG1967">
        <f t="shared" si="266"/>
        <v>0</v>
      </c>
      <c r="AH1967">
        <f t="shared" si="267"/>
        <v>0</v>
      </c>
      <c r="AI1967" s="194">
        <f t="shared" si="268"/>
        <v>0</v>
      </c>
      <c r="AJ1967">
        <f t="shared" si="269"/>
        <v>0</v>
      </c>
      <c r="AK1967" s="194">
        <f t="shared" si="270"/>
        <v>0</v>
      </c>
    </row>
    <row r="1968" spans="1:37" ht="15">
      <c r="A1968" s="65"/>
      <c r="B1968" s="14"/>
      <c r="C1968" s="17" t="s">
        <v>168</v>
      </c>
      <c r="D1968" s="272" t="str">
        <f t="shared" si="271"/>
        <v/>
      </c>
      <c r="E1968" s="273"/>
      <c r="F1968" s="273"/>
      <c r="G1968" s="273"/>
      <c r="H1968" s="273"/>
      <c r="I1968" s="273"/>
      <c r="J1968" s="273"/>
      <c r="K1968" s="273"/>
      <c r="L1968" s="273"/>
      <c r="M1968" s="273"/>
      <c r="N1968" s="274"/>
      <c r="O1968" s="275"/>
      <c r="P1968" s="229"/>
      <c r="Q1968" s="229"/>
      <c r="R1968" s="276"/>
      <c r="S1968" s="275"/>
      <c r="T1968" s="229"/>
      <c r="U1968" s="229"/>
      <c r="V1968" s="276"/>
      <c r="W1968" s="275"/>
      <c r="X1968" s="229"/>
      <c r="Y1968" s="229"/>
      <c r="Z1968" s="276"/>
      <c r="AA1968" s="275"/>
      <c r="AB1968" s="229"/>
      <c r="AC1968" s="229"/>
      <c r="AD1968" s="276"/>
      <c r="AG1968">
        <f t="shared" si="266"/>
        <v>0</v>
      </c>
      <c r="AH1968">
        <f t="shared" si="267"/>
        <v>0</v>
      </c>
      <c r="AI1968" s="194">
        <f t="shared" si="268"/>
        <v>0</v>
      </c>
      <c r="AJ1968">
        <f t="shared" si="269"/>
        <v>0</v>
      </c>
      <c r="AK1968" s="194">
        <f t="shared" si="270"/>
        <v>0</v>
      </c>
    </row>
    <row r="1969" spans="1:37" ht="15">
      <c r="A1969" s="65"/>
      <c r="B1969" s="14"/>
      <c r="C1969" s="17" t="s">
        <v>169</v>
      </c>
      <c r="D1969" s="272" t="str">
        <f t="shared" si="271"/>
        <v/>
      </c>
      <c r="E1969" s="273"/>
      <c r="F1969" s="273"/>
      <c r="G1969" s="273"/>
      <c r="H1969" s="273"/>
      <c r="I1969" s="273"/>
      <c r="J1969" s="273"/>
      <c r="K1969" s="273"/>
      <c r="L1969" s="273"/>
      <c r="M1969" s="273"/>
      <c r="N1969" s="274"/>
      <c r="O1969" s="275"/>
      <c r="P1969" s="229"/>
      <c r="Q1969" s="229"/>
      <c r="R1969" s="276"/>
      <c r="S1969" s="275"/>
      <c r="T1969" s="229"/>
      <c r="U1969" s="229"/>
      <c r="V1969" s="276"/>
      <c r="W1969" s="275"/>
      <c r="X1969" s="229"/>
      <c r="Y1969" s="229"/>
      <c r="Z1969" s="276"/>
      <c r="AA1969" s="275"/>
      <c r="AB1969" s="229"/>
      <c r="AC1969" s="229"/>
      <c r="AD1969" s="276"/>
      <c r="AG1969">
        <f t="shared" si="266"/>
        <v>0</v>
      </c>
      <c r="AH1969">
        <f t="shared" si="267"/>
        <v>0</v>
      </c>
      <c r="AI1969" s="194">
        <f t="shared" si="268"/>
        <v>0</v>
      </c>
      <c r="AJ1969">
        <f t="shared" si="269"/>
        <v>0</v>
      </c>
      <c r="AK1969" s="194">
        <f t="shared" si="270"/>
        <v>0</v>
      </c>
    </row>
    <row r="1970" spans="1:37" ht="15">
      <c r="A1970" s="65"/>
      <c r="B1970" s="14"/>
      <c r="C1970" s="17" t="s">
        <v>170</v>
      </c>
      <c r="D1970" s="272" t="str">
        <f t="shared" si="271"/>
        <v/>
      </c>
      <c r="E1970" s="273"/>
      <c r="F1970" s="273"/>
      <c r="G1970" s="273"/>
      <c r="H1970" s="273"/>
      <c r="I1970" s="273"/>
      <c r="J1970" s="273"/>
      <c r="K1970" s="273"/>
      <c r="L1970" s="273"/>
      <c r="M1970" s="273"/>
      <c r="N1970" s="274"/>
      <c r="O1970" s="275"/>
      <c r="P1970" s="229"/>
      <c r="Q1970" s="229"/>
      <c r="R1970" s="276"/>
      <c r="S1970" s="275"/>
      <c r="T1970" s="229"/>
      <c r="U1970" s="229"/>
      <c r="V1970" s="276"/>
      <c r="W1970" s="275"/>
      <c r="X1970" s="229"/>
      <c r="Y1970" s="229"/>
      <c r="Z1970" s="276"/>
      <c r="AA1970" s="275"/>
      <c r="AB1970" s="229"/>
      <c r="AC1970" s="229"/>
      <c r="AD1970" s="276"/>
      <c r="AG1970">
        <f t="shared" si="266"/>
        <v>0</v>
      </c>
      <c r="AH1970">
        <f t="shared" si="267"/>
        <v>0</v>
      </c>
      <c r="AI1970" s="194">
        <f t="shared" si="268"/>
        <v>0</v>
      </c>
      <c r="AJ1970">
        <f t="shared" si="269"/>
        <v>0</v>
      </c>
      <c r="AK1970" s="194">
        <f t="shared" si="270"/>
        <v>0</v>
      </c>
    </row>
    <row r="1971" spans="1:37" ht="15" customHeight="1">
      <c r="R1971" s="32" t="s">
        <v>175</v>
      </c>
      <c r="S1971" s="299">
        <f>IF(AND(SUM(S1851:V1970)=0,COUNTIF(S1851:V1970,"NS")&gt;0),"NS",
IF(AND(SUM(S1851:V1970)=0,COUNTIF(S1851:V1970,0)&gt;0),0,
IF(AND(SUM(S1851:V1970)=0,COUNTIF(S1851:V1970,"NA")&gt;0),"NA",
SUM(S1851:V1970))))</f>
        <v>0</v>
      </c>
      <c r="T1971" s="300"/>
      <c r="U1971" s="300"/>
      <c r="V1971" s="301"/>
      <c r="Z1971" s="32" t="s">
        <v>175</v>
      </c>
      <c r="AA1971" s="299">
        <f>IF(AND(SUM(AA1851:AD1970)=0,COUNTIF(AA1851:AD1970,"NS")&gt;0),"NS",
IF(AND(SUM(AA1851:AD1970)=0,COUNTIF(AA1851:AD1970,0)&gt;0),0,
IF(AND(SUM(AA1851:AD1970)=0,COUNTIF(AA1851:AD1970,"NA")&gt;0),"NA",
SUM(AA1851:AD1970))))</f>
        <v>0</v>
      </c>
      <c r="AB1971" s="300"/>
      <c r="AC1971" s="300"/>
      <c r="AD1971" s="301"/>
      <c r="AG1971" s="181">
        <f>SUM(AG1851:AG1970)</f>
        <v>0</v>
      </c>
      <c r="AI1971" s="181">
        <f>SUM(AI1851:AI1970)</f>
        <v>0</v>
      </c>
      <c r="AK1971" s="181">
        <f>SUM(AK1851:AK1970)</f>
        <v>0</v>
      </c>
    </row>
    <row r="1972" spans="1:37" ht="15" customHeight="1"/>
    <row r="1973" spans="1:37" s="14" customFormat="1" ht="24" customHeight="1">
      <c r="A1973" s="62"/>
      <c r="B1973" s="13"/>
      <c r="C1973" s="312" t="s">
        <v>206</v>
      </c>
      <c r="D1973" s="312"/>
      <c r="E1973" s="312"/>
      <c r="F1973" s="312"/>
      <c r="G1973" s="312"/>
      <c r="H1973" s="312"/>
      <c r="I1973" s="312"/>
      <c r="J1973" s="312"/>
      <c r="K1973" s="312"/>
      <c r="L1973" s="312"/>
      <c r="M1973" s="312"/>
      <c r="N1973" s="312"/>
      <c r="O1973" s="312"/>
      <c r="P1973" s="312"/>
      <c r="Q1973" s="312"/>
      <c r="R1973" s="312"/>
      <c r="S1973" s="312"/>
      <c r="T1973" s="312"/>
      <c r="U1973" s="312"/>
      <c r="V1973" s="312"/>
      <c r="W1973" s="312"/>
      <c r="X1973" s="312"/>
      <c r="Y1973" s="312"/>
      <c r="Z1973" s="312"/>
      <c r="AA1973" s="312"/>
      <c r="AB1973" s="312"/>
      <c r="AC1973" s="312"/>
      <c r="AD1973" s="312"/>
      <c r="AE1973" s="13"/>
      <c r="AF1973" s="164"/>
    </row>
    <row r="1974" spans="1:37" s="14" customFormat="1" ht="60" customHeight="1">
      <c r="A1974" s="62"/>
      <c r="B1974" s="13"/>
      <c r="C1974" s="313"/>
      <c r="D1974" s="314"/>
      <c r="E1974" s="314"/>
      <c r="F1974" s="314"/>
      <c r="G1974" s="314"/>
      <c r="H1974" s="314"/>
      <c r="I1974" s="314"/>
      <c r="J1974" s="314"/>
      <c r="K1974" s="314"/>
      <c r="L1974" s="314"/>
      <c r="M1974" s="314"/>
      <c r="N1974" s="314"/>
      <c r="O1974" s="314"/>
      <c r="P1974" s="314"/>
      <c r="Q1974" s="314"/>
      <c r="R1974" s="314"/>
      <c r="S1974" s="314"/>
      <c r="T1974" s="314"/>
      <c r="U1974" s="314"/>
      <c r="V1974" s="314"/>
      <c r="W1974" s="314"/>
      <c r="X1974" s="314"/>
      <c r="Y1974" s="314"/>
      <c r="Z1974" s="314"/>
      <c r="AA1974" s="314"/>
      <c r="AB1974" s="314"/>
      <c r="AC1974" s="314"/>
      <c r="AD1974" s="315"/>
      <c r="AE1974" s="13"/>
      <c r="AF1974" s="164"/>
      <c r="AG1974" s="14">
        <f>IF(AND(COUNTIF(S1851:AD1970,"ns")&gt;0,C1974=""),1,0)</f>
        <v>0</v>
      </c>
    </row>
    <row r="1975" spans="1:37" ht="15" customHeight="1">
      <c r="B1975" s="182"/>
      <c r="C1975" s="182"/>
      <c r="D1975" s="182"/>
      <c r="E1975" s="182"/>
      <c r="F1975" s="182"/>
      <c r="G1975" s="182"/>
      <c r="H1975" s="182"/>
      <c r="I1975" s="182"/>
      <c r="J1975" s="182"/>
      <c r="K1975" s="182"/>
      <c r="L1975" s="182"/>
      <c r="M1975" s="182"/>
      <c r="N1975" s="182"/>
      <c r="O1975" s="182"/>
      <c r="P1975" s="182"/>
      <c r="Q1975" s="182"/>
      <c r="R1975" s="182"/>
      <c r="S1975" s="182"/>
      <c r="T1975" s="182"/>
      <c r="U1975" s="182"/>
      <c r="V1975" s="182"/>
      <c r="W1975" s="182"/>
      <c r="X1975" s="182"/>
      <c r="Y1975" s="182"/>
      <c r="Z1975" s="182"/>
      <c r="AA1975" s="182"/>
      <c r="AB1975" s="182"/>
      <c r="AC1975" s="182"/>
      <c r="AD1975" s="182"/>
    </row>
    <row r="1976" spans="1:37" ht="15" customHeight="1">
      <c r="B1976" s="269" t="str">
        <f>IF(SUM(AG1974)&gt;0,"Error: justificar el registro de NS en la columna Personal adscrito.","")</f>
        <v/>
      </c>
      <c r="C1976" s="269"/>
      <c r="D1976" s="269"/>
      <c r="E1976" s="269"/>
      <c r="F1976" s="269"/>
      <c r="G1976" s="269"/>
      <c r="H1976" s="269"/>
      <c r="I1976" s="269"/>
      <c r="J1976" s="269"/>
      <c r="K1976" s="269"/>
      <c r="L1976" s="269"/>
      <c r="M1976" s="269"/>
      <c r="N1976" s="269"/>
      <c r="O1976" s="269"/>
      <c r="P1976" s="269"/>
      <c r="Q1976" s="269"/>
      <c r="R1976" s="269"/>
      <c r="S1976" s="269"/>
      <c r="T1976" s="269"/>
      <c r="U1976" s="269"/>
      <c r="V1976" s="269"/>
      <c r="W1976" s="269"/>
      <c r="X1976" s="269"/>
      <c r="Y1976" s="269"/>
      <c r="Z1976" s="269"/>
      <c r="AA1976" s="269"/>
      <c r="AB1976" s="269"/>
      <c r="AC1976" s="269"/>
      <c r="AD1976" s="269"/>
    </row>
    <row r="1977" spans="1:37" ht="15" customHeight="1">
      <c r="B1977" s="269" t="str">
        <f>IF(SUM(AI1971)&gt;0,"verificar el registro de Archivo de concentración.","")</f>
        <v/>
      </c>
      <c r="C1977" s="269"/>
      <c r="D1977" s="269"/>
      <c r="E1977" s="269"/>
      <c r="F1977" s="269"/>
      <c r="G1977" s="269"/>
      <c r="H1977" s="269"/>
      <c r="I1977" s="269"/>
      <c r="J1977" s="269"/>
      <c r="K1977" s="269"/>
      <c r="L1977" s="269"/>
      <c r="M1977" s="269"/>
      <c r="N1977" s="269"/>
      <c r="O1977" s="269"/>
      <c r="P1977" s="269"/>
      <c r="Q1977" s="269"/>
      <c r="R1977" s="269"/>
      <c r="S1977" s="269"/>
      <c r="T1977" s="269"/>
      <c r="U1977" s="269"/>
      <c r="V1977" s="269"/>
      <c r="W1977" s="269"/>
      <c r="X1977" s="269"/>
      <c r="Y1977" s="269"/>
      <c r="Z1977" s="269"/>
      <c r="AA1977" s="269"/>
      <c r="AB1977" s="269"/>
      <c r="AC1977" s="269"/>
      <c r="AD1977" s="269"/>
    </row>
    <row r="1978" spans="1:37" ht="15" customHeight="1">
      <c r="B1978" s="269" t="str">
        <f>IF(SUM(AK1971)&gt;0,"verificar el registro de Archivo histórico.","")</f>
        <v/>
      </c>
      <c r="C1978" s="269"/>
      <c r="D1978" s="269"/>
      <c r="E1978" s="269"/>
      <c r="F1978" s="269"/>
      <c r="G1978" s="269"/>
      <c r="H1978" s="269"/>
      <c r="I1978" s="269"/>
      <c r="J1978" s="269"/>
      <c r="K1978" s="269"/>
      <c r="L1978" s="269"/>
      <c r="M1978" s="269"/>
      <c r="N1978" s="269"/>
      <c r="O1978" s="269"/>
      <c r="P1978" s="269"/>
      <c r="Q1978" s="269"/>
      <c r="R1978" s="269"/>
      <c r="S1978" s="269"/>
      <c r="T1978" s="269"/>
      <c r="U1978" s="269"/>
      <c r="V1978" s="269"/>
      <c r="W1978" s="269"/>
      <c r="X1978" s="269"/>
      <c r="Y1978" s="269"/>
      <c r="Z1978" s="269"/>
      <c r="AA1978" s="269"/>
      <c r="AB1978" s="269"/>
      <c r="AC1978" s="269"/>
      <c r="AD1978" s="269"/>
    </row>
    <row r="1979" spans="1:37" ht="15" customHeight="1">
      <c r="B1979" s="268" t="str">
        <f>IF(SUM(AJ1849)=0,"","Error: debe completar toda la información requerida.")</f>
        <v/>
      </c>
      <c r="C1979" s="268"/>
      <c r="D1979" s="268"/>
      <c r="E1979" s="268"/>
      <c r="F1979" s="268"/>
      <c r="G1979" s="268"/>
      <c r="H1979" s="268"/>
      <c r="I1979" s="268"/>
      <c r="J1979" s="268"/>
      <c r="K1979" s="268"/>
      <c r="L1979" s="268"/>
      <c r="M1979" s="268"/>
      <c r="N1979" s="268"/>
      <c r="O1979" s="268"/>
      <c r="P1979" s="268"/>
      <c r="Q1979" s="268"/>
      <c r="R1979" s="268"/>
      <c r="S1979" s="268"/>
      <c r="T1979" s="268"/>
      <c r="U1979" s="268"/>
      <c r="V1979" s="268"/>
      <c r="W1979" s="268"/>
      <c r="X1979" s="268"/>
      <c r="Y1979" s="268"/>
      <c r="Z1979" s="268"/>
      <c r="AA1979" s="268"/>
      <c r="AB1979" s="268"/>
      <c r="AC1979" s="268"/>
      <c r="AD1979" s="268"/>
    </row>
    <row r="1980" spans="1:37" ht="15" customHeight="1" thickBot="1"/>
    <row r="1981" spans="1:37" ht="15" customHeight="1" thickBot="1">
      <c r="A1981" s="56" t="s">
        <v>251</v>
      </c>
      <c r="B1981" s="290" t="s">
        <v>576</v>
      </c>
      <c r="C1981" s="291"/>
      <c r="D1981" s="291"/>
      <c r="E1981" s="291"/>
      <c r="F1981" s="291"/>
      <c r="G1981" s="291"/>
      <c r="H1981" s="291"/>
      <c r="I1981" s="291"/>
      <c r="J1981" s="291"/>
      <c r="K1981" s="291"/>
      <c r="L1981" s="291"/>
      <c r="M1981" s="291"/>
      <c r="N1981" s="291"/>
      <c r="O1981" s="291"/>
      <c r="P1981" s="291"/>
      <c r="Q1981" s="291"/>
      <c r="R1981" s="291"/>
      <c r="S1981" s="291"/>
      <c r="T1981" s="291"/>
      <c r="U1981" s="291"/>
      <c r="V1981" s="291"/>
      <c r="W1981" s="291"/>
      <c r="X1981" s="291"/>
      <c r="Y1981" s="291"/>
      <c r="Z1981" s="291"/>
      <c r="AA1981" s="291"/>
      <c r="AB1981" s="291"/>
      <c r="AC1981" s="291"/>
      <c r="AD1981" s="292"/>
    </row>
    <row r="1982" spans="1:37" ht="15" customHeight="1">
      <c r="A1982" s="56"/>
      <c r="B1982" s="341" t="s">
        <v>229</v>
      </c>
      <c r="C1982" s="320"/>
      <c r="D1982" s="320"/>
      <c r="E1982" s="320"/>
      <c r="F1982" s="320"/>
      <c r="G1982" s="320"/>
      <c r="H1982" s="320"/>
      <c r="I1982" s="320"/>
      <c r="J1982" s="320"/>
      <c r="K1982" s="320"/>
      <c r="L1982" s="320"/>
      <c r="M1982" s="320"/>
      <c r="N1982" s="320"/>
      <c r="O1982" s="320"/>
      <c r="P1982" s="320"/>
      <c r="Q1982" s="320"/>
      <c r="R1982" s="320"/>
      <c r="S1982" s="320"/>
      <c r="T1982" s="320"/>
      <c r="U1982" s="320"/>
      <c r="V1982" s="320"/>
      <c r="W1982" s="320"/>
      <c r="X1982" s="320"/>
      <c r="Y1982" s="320"/>
      <c r="Z1982" s="320"/>
      <c r="AA1982" s="320"/>
      <c r="AB1982" s="320"/>
      <c r="AC1982" s="320"/>
      <c r="AD1982" s="342"/>
    </row>
    <row r="1983" spans="1:37" ht="36" customHeight="1">
      <c r="A1983" s="65"/>
      <c r="B1983" s="35"/>
      <c r="C1983" s="251" t="s">
        <v>597</v>
      </c>
      <c r="D1983" s="326"/>
      <c r="E1983" s="326"/>
      <c r="F1983" s="326"/>
      <c r="G1983" s="326"/>
      <c r="H1983" s="326"/>
      <c r="I1983" s="326"/>
      <c r="J1983" s="326"/>
      <c r="K1983" s="326"/>
      <c r="L1983" s="326"/>
      <c r="M1983" s="326"/>
      <c r="N1983" s="326"/>
      <c r="O1983" s="326"/>
      <c r="P1983" s="326"/>
      <c r="Q1983" s="326"/>
      <c r="R1983" s="326"/>
      <c r="S1983" s="326"/>
      <c r="T1983" s="326"/>
      <c r="U1983" s="326"/>
      <c r="V1983" s="326"/>
      <c r="W1983" s="326"/>
      <c r="X1983" s="326"/>
      <c r="Y1983" s="326"/>
      <c r="Z1983" s="326"/>
      <c r="AA1983" s="326"/>
      <c r="AB1983" s="326"/>
      <c r="AC1983" s="326"/>
      <c r="AD1983" s="334"/>
    </row>
    <row r="1984" spans="1:37" ht="24" customHeight="1">
      <c r="A1984" s="65"/>
      <c r="B1984" s="35"/>
      <c r="C1984" s="312" t="s">
        <v>375</v>
      </c>
      <c r="D1984" s="312"/>
      <c r="E1984" s="312"/>
      <c r="F1984" s="312"/>
      <c r="G1984" s="312"/>
      <c r="H1984" s="312"/>
      <c r="I1984" s="312"/>
      <c r="J1984" s="312"/>
      <c r="K1984" s="312"/>
      <c r="L1984" s="312"/>
      <c r="M1984" s="312"/>
      <c r="N1984" s="312"/>
      <c r="O1984" s="312"/>
      <c r="P1984" s="312"/>
      <c r="Q1984" s="312"/>
      <c r="R1984" s="312"/>
      <c r="S1984" s="312"/>
      <c r="T1984" s="312"/>
      <c r="U1984" s="312"/>
      <c r="V1984" s="312"/>
      <c r="W1984" s="312"/>
      <c r="X1984" s="312"/>
      <c r="Y1984" s="312"/>
      <c r="Z1984" s="312"/>
      <c r="AA1984" s="312"/>
      <c r="AB1984" s="312"/>
      <c r="AC1984" s="312"/>
      <c r="AD1984" s="335"/>
    </row>
    <row r="1985" spans="1:56" ht="15" customHeight="1">
      <c r="A1985" s="65"/>
      <c r="B1985" s="336" t="s">
        <v>241</v>
      </c>
      <c r="C1985" s="337"/>
      <c r="D1985" s="337"/>
      <c r="E1985" s="337"/>
      <c r="F1985" s="337"/>
      <c r="G1985" s="337"/>
      <c r="H1985" s="337"/>
      <c r="I1985" s="337"/>
      <c r="J1985" s="337"/>
      <c r="K1985" s="337"/>
      <c r="L1985" s="337"/>
      <c r="M1985" s="337"/>
      <c r="N1985" s="337"/>
      <c r="O1985" s="337"/>
      <c r="P1985" s="337"/>
      <c r="Q1985" s="337"/>
      <c r="R1985" s="337"/>
      <c r="S1985" s="337"/>
      <c r="T1985" s="337"/>
      <c r="U1985" s="337"/>
      <c r="V1985" s="337"/>
      <c r="W1985" s="337"/>
      <c r="X1985" s="337"/>
      <c r="Y1985" s="337"/>
      <c r="Z1985" s="337"/>
      <c r="AA1985" s="337"/>
      <c r="AB1985" s="337"/>
      <c r="AC1985" s="337"/>
      <c r="AD1985" s="338"/>
    </row>
    <row r="1986" spans="1:56" ht="60" customHeight="1">
      <c r="A1986" s="65"/>
      <c r="B1986" s="53"/>
      <c r="C1986" s="312" t="s">
        <v>598</v>
      </c>
      <c r="D1986" s="312"/>
      <c r="E1986" s="312"/>
      <c r="F1986" s="312"/>
      <c r="G1986" s="312"/>
      <c r="H1986" s="312"/>
      <c r="I1986" s="312"/>
      <c r="J1986" s="312"/>
      <c r="K1986" s="312"/>
      <c r="L1986" s="312"/>
      <c r="M1986" s="312"/>
      <c r="N1986" s="312"/>
      <c r="O1986" s="312"/>
      <c r="P1986" s="312"/>
      <c r="Q1986" s="312"/>
      <c r="R1986" s="312"/>
      <c r="S1986" s="312"/>
      <c r="T1986" s="312"/>
      <c r="U1986" s="312"/>
      <c r="V1986" s="312"/>
      <c r="W1986" s="312"/>
      <c r="X1986" s="312"/>
      <c r="Y1986" s="312"/>
      <c r="Z1986" s="312"/>
      <c r="AA1986" s="312"/>
      <c r="AB1986" s="312"/>
      <c r="AC1986" s="312"/>
      <c r="AD1986" s="335"/>
    </row>
    <row r="1987" spans="1:56" ht="15" customHeight="1">
      <c r="A1987" s="65"/>
      <c r="B1987" s="119"/>
      <c r="D1987" s="251" t="s">
        <v>376</v>
      </c>
      <c r="E1987" s="251"/>
      <c r="F1987" s="251"/>
      <c r="G1987" s="251"/>
      <c r="H1987" s="251"/>
      <c r="I1987" s="251"/>
      <c r="J1987" s="251"/>
      <c r="K1987" s="251"/>
      <c r="L1987" s="251"/>
      <c r="M1987" s="251"/>
      <c r="N1987" s="251"/>
      <c r="O1987" s="251"/>
      <c r="P1987" s="251"/>
      <c r="Q1987" s="251"/>
      <c r="R1987" s="251"/>
      <c r="S1987" s="251"/>
      <c r="T1987" s="251"/>
      <c r="U1987" s="251"/>
      <c r="V1987" s="251"/>
      <c r="W1987" s="251"/>
      <c r="X1987" s="251"/>
      <c r="Y1987" s="251"/>
      <c r="Z1987" s="251"/>
      <c r="AA1987" s="251"/>
      <c r="AB1987" s="251"/>
      <c r="AC1987" s="251"/>
      <c r="AD1987" s="252"/>
    </row>
    <row r="1988" spans="1:56" ht="36" customHeight="1">
      <c r="A1988" s="65"/>
      <c r="B1988" s="119"/>
      <c r="D1988" s="251" t="s">
        <v>377</v>
      </c>
      <c r="E1988" s="251"/>
      <c r="F1988" s="251"/>
      <c r="G1988" s="251"/>
      <c r="H1988" s="251"/>
      <c r="I1988" s="251"/>
      <c r="J1988" s="251"/>
      <c r="K1988" s="251"/>
      <c r="L1988" s="251"/>
      <c r="M1988" s="251"/>
      <c r="N1988" s="251"/>
      <c r="O1988" s="251"/>
      <c r="P1988" s="251"/>
      <c r="Q1988" s="251"/>
      <c r="R1988" s="251"/>
      <c r="S1988" s="251"/>
      <c r="T1988" s="251"/>
      <c r="U1988" s="251"/>
      <c r="V1988" s="251"/>
      <c r="W1988" s="251"/>
      <c r="X1988" s="251"/>
      <c r="Y1988" s="251"/>
      <c r="Z1988" s="251"/>
      <c r="AA1988" s="251"/>
      <c r="AB1988" s="251"/>
      <c r="AC1988" s="251"/>
      <c r="AD1988" s="252"/>
    </row>
    <row r="1989" spans="1:56" ht="24" customHeight="1">
      <c r="A1989" s="65"/>
      <c r="B1989" s="120"/>
      <c r="C1989" s="121"/>
      <c r="D1989" s="255" t="s">
        <v>378</v>
      </c>
      <c r="E1989" s="255"/>
      <c r="F1989" s="255"/>
      <c r="G1989" s="255"/>
      <c r="H1989" s="255"/>
      <c r="I1989" s="255"/>
      <c r="J1989" s="255"/>
      <c r="K1989" s="255"/>
      <c r="L1989" s="255"/>
      <c r="M1989" s="255"/>
      <c r="N1989" s="255"/>
      <c r="O1989" s="255"/>
      <c r="P1989" s="255"/>
      <c r="Q1989" s="255"/>
      <c r="R1989" s="255"/>
      <c r="S1989" s="255"/>
      <c r="T1989" s="255"/>
      <c r="U1989" s="255"/>
      <c r="V1989" s="255"/>
      <c r="W1989" s="255"/>
      <c r="X1989" s="255"/>
      <c r="Y1989" s="255"/>
      <c r="Z1989" s="255"/>
      <c r="AA1989" s="255"/>
      <c r="AB1989" s="255"/>
      <c r="AC1989" s="255"/>
      <c r="AD1989" s="256"/>
    </row>
    <row r="1990" spans="1:56" ht="15" customHeight="1"/>
    <row r="1991" spans="1:56" ht="48" customHeight="1">
      <c r="A1991" s="61" t="s">
        <v>379</v>
      </c>
      <c r="B1991" s="339" t="s">
        <v>601</v>
      </c>
      <c r="C1991" s="339"/>
      <c r="D1991" s="339"/>
      <c r="E1991" s="339"/>
      <c r="F1991" s="339"/>
      <c r="G1991" s="339"/>
      <c r="H1991" s="339"/>
      <c r="I1991" s="339"/>
      <c r="J1991" s="339"/>
      <c r="K1991" s="339"/>
      <c r="L1991" s="339"/>
      <c r="M1991" s="339"/>
      <c r="N1991" s="339"/>
      <c r="O1991" s="339"/>
      <c r="P1991" s="339"/>
      <c r="Q1991" s="339"/>
      <c r="R1991" s="339"/>
      <c r="S1991" s="339"/>
      <c r="T1991" s="339"/>
      <c r="U1991" s="339"/>
      <c r="V1991" s="339"/>
      <c r="W1991" s="339"/>
      <c r="X1991" s="339"/>
      <c r="Y1991" s="339"/>
      <c r="Z1991" s="339"/>
      <c r="AA1991" s="339"/>
      <c r="AB1991" s="339"/>
      <c r="AC1991" s="339"/>
      <c r="AD1991" s="339"/>
    </row>
    <row r="1992" spans="1:56" ht="36" customHeight="1">
      <c r="A1992" s="61"/>
      <c r="B1992" s="14"/>
      <c r="C1992" s="312" t="s">
        <v>602</v>
      </c>
      <c r="D1992" s="312"/>
      <c r="E1992" s="312"/>
      <c r="F1992" s="312"/>
      <c r="G1992" s="312"/>
      <c r="H1992" s="312"/>
      <c r="I1992" s="312"/>
      <c r="J1992" s="312"/>
      <c r="K1992" s="312"/>
      <c r="L1992" s="312"/>
      <c r="M1992" s="312"/>
      <c r="N1992" s="312"/>
      <c r="O1992" s="312"/>
      <c r="P1992" s="312"/>
      <c r="Q1992" s="312"/>
      <c r="R1992" s="312"/>
      <c r="S1992" s="312"/>
      <c r="T1992" s="312"/>
      <c r="U1992" s="312"/>
      <c r="V1992" s="312"/>
      <c r="W1992" s="312"/>
      <c r="X1992" s="312"/>
      <c r="Y1992" s="312"/>
      <c r="Z1992" s="312"/>
      <c r="AA1992" s="312"/>
      <c r="AB1992" s="312"/>
      <c r="AC1992" s="312"/>
      <c r="AD1992" s="312"/>
    </row>
    <row r="1993" spans="1:56" ht="36" customHeight="1">
      <c r="A1993" s="61"/>
      <c r="B1993" s="14"/>
      <c r="C1993" s="326" t="s">
        <v>603</v>
      </c>
      <c r="D1993" s="326"/>
      <c r="E1993" s="326"/>
      <c r="F1993" s="326"/>
      <c r="G1993" s="326"/>
      <c r="H1993" s="326"/>
      <c r="I1993" s="326"/>
      <c r="J1993" s="326"/>
      <c r="K1993" s="326"/>
      <c r="L1993" s="326"/>
      <c r="M1993" s="326"/>
      <c r="N1993" s="326"/>
      <c r="O1993" s="326"/>
      <c r="P1993" s="326"/>
      <c r="Q1993" s="326"/>
      <c r="R1993" s="326"/>
      <c r="S1993" s="326"/>
      <c r="T1993" s="326"/>
      <c r="U1993" s="326"/>
      <c r="V1993" s="326"/>
      <c r="W1993" s="326"/>
      <c r="X1993" s="326"/>
      <c r="Y1993" s="326"/>
      <c r="Z1993" s="326"/>
      <c r="AA1993" s="326"/>
      <c r="AB1993" s="326"/>
      <c r="AC1993" s="326"/>
      <c r="AD1993" s="326"/>
    </row>
    <row r="1994" spans="1:56" ht="60" customHeight="1">
      <c r="A1994" s="66"/>
      <c r="B1994" s="14"/>
      <c r="C1994" s="326" t="s">
        <v>604</v>
      </c>
      <c r="D1994" s="326"/>
      <c r="E1994" s="326"/>
      <c r="F1994" s="326"/>
      <c r="G1994" s="326"/>
      <c r="H1994" s="326"/>
      <c r="I1994" s="326"/>
      <c r="J1994" s="326"/>
      <c r="K1994" s="326"/>
      <c r="L1994" s="326"/>
      <c r="M1994" s="326"/>
      <c r="N1994" s="326"/>
      <c r="O1994" s="326"/>
      <c r="P1994" s="326"/>
      <c r="Q1994" s="326"/>
      <c r="R1994" s="326"/>
      <c r="S1994" s="326"/>
      <c r="T1994" s="326"/>
      <c r="U1994" s="326"/>
      <c r="V1994" s="326"/>
      <c r="W1994" s="326"/>
      <c r="X1994" s="326"/>
      <c r="Y1994" s="326"/>
      <c r="Z1994" s="326"/>
      <c r="AA1994" s="326"/>
      <c r="AB1994" s="326"/>
      <c r="AC1994" s="326"/>
      <c r="AD1994" s="326"/>
    </row>
    <row r="1995" spans="1:56" ht="36" customHeight="1">
      <c r="A1995" s="66"/>
      <c r="B1995" s="14"/>
      <c r="C1995" s="327" t="s">
        <v>605</v>
      </c>
      <c r="D1995" s="327"/>
      <c r="E1995" s="327"/>
      <c r="F1995" s="327"/>
      <c r="G1995" s="327"/>
      <c r="H1995" s="327"/>
      <c r="I1995" s="327"/>
      <c r="J1995" s="327"/>
      <c r="K1995" s="327"/>
      <c r="L1995" s="327"/>
      <c r="M1995" s="327"/>
      <c r="N1995" s="327"/>
      <c r="O1995" s="327"/>
      <c r="P1995" s="327"/>
      <c r="Q1995" s="327"/>
      <c r="R1995" s="327"/>
      <c r="S1995" s="327"/>
      <c r="T1995" s="327"/>
      <c r="U1995" s="327"/>
      <c r="V1995" s="327"/>
      <c r="W1995" s="327"/>
      <c r="X1995" s="327"/>
      <c r="Y1995" s="327"/>
      <c r="Z1995" s="327"/>
      <c r="AA1995" s="327"/>
      <c r="AB1995" s="327"/>
      <c r="AC1995" s="327"/>
      <c r="AD1995" s="327"/>
    </row>
    <row r="1996" spans="1:56" ht="24" customHeight="1">
      <c r="A1996" s="66"/>
      <c r="B1996" s="14"/>
      <c r="C1996" s="312" t="s">
        <v>606</v>
      </c>
      <c r="D1996" s="312"/>
      <c r="E1996" s="312"/>
      <c r="F1996" s="312"/>
      <c r="G1996" s="312"/>
      <c r="H1996" s="312"/>
      <c r="I1996" s="312"/>
      <c r="J1996" s="312"/>
      <c r="K1996" s="312"/>
      <c r="L1996" s="312"/>
      <c r="M1996" s="312"/>
      <c r="N1996" s="312"/>
      <c r="O1996" s="312"/>
      <c r="P1996" s="312"/>
      <c r="Q1996" s="312"/>
      <c r="R1996" s="312"/>
      <c r="S1996" s="312"/>
      <c r="T1996" s="312"/>
      <c r="U1996" s="312"/>
      <c r="V1996" s="312"/>
      <c r="W1996" s="312"/>
      <c r="X1996" s="312"/>
      <c r="Y1996" s="312"/>
      <c r="Z1996" s="312"/>
      <c r="AA1996" s="312"/>
      <c r="AB1996" s="312"/>
      <c r="AC1996" s="312"/>
      <c r="AD1996" s="312"/>
    </row>
    <row r="1997" spans="1:56" ht="15" customHeight="1">
      <c r="A1997" s="67"/>
      <c r="B1997" s="14"/>
      <c r="C1997" s="14"/>
      <c r="D1997" s="14"/>
      <c r="E1997" s="14"/>
      <c r="F1997" s="14"/>
      <c r="G1997" s="14"/>
      <c r="H1997" s="14"/>
      <c r="I1997" s="14"/>
      <c r="J1997" s="14"/>
      <c r="K1997" s="14"/>
      <c r="L1997" s="14"/>
      <c r="M1997" s="14"/>
      <c r="N1997" s="14"/>
      <c r="O1997" s="14"/>
      <c r="P1997" s="14"/>
      <c r="Q1997" s="14"/>
      <c r="R1997" s="14"/>
      <c r="S1997" s="14"/>
      <c r="T1997" s="14"/>
      <c r="U1997" s="14"/>
      <c r="V1997" s="14"/>
      <c r="W1997" s="14"/>
      <c r="X1997" s="14"/>
      <c r="Y1997" s="14"/>
      <c r="Z1997" s="14"/>
      <c r="AA1997" s="14"/>
      <c r="AB1997" s="14"/>
      <c r="AC1997" s="14"/>
      <c r="AD1997" s="14"/>
      <c r="AG1997" t="s">
        <v>5497</v>
      </c>
      <c r="AH1997" t="s">
        <v>5498</v>
      </c>
      <c r="AI1997" t="s">
        <v>5499</v>
      </c>
      <c r="AJ1997" t="s">
        <v>5500</v>
      </c>
    </row>
    <row r="1998" spans="1:56" ht="147.94999999999999" customHeight="1">
      <c r="A1998" s="63"/>
      <c r="B1998" s="40"/>
      <c r="C1998" s="284" t="s">
        <v>49</v>
      </c>
      <c r="D1998" s="285"/>
      <c r="E1998" s="285"/>
      <c r="F1998" s="285"/>
      <c r="G1998" s="285"/>
      <c r="H1998" s="285"/>
      <c r="I1998" s="285"/>
      <c r="J1998" s="285"/>
      <c r="K1998" s="285"/>
      <c r="L1998" s="285"/>
      <c r="M1998" s="285"/>
      <c r="N1998" s="285"/>
      <c r="O1998" s="286"/>
      <c r="P1998" s="284" t="s">
        <v>600</v>
      </c>
      <c r="Q1998" s="285"/>
      <c r="R1998" s="285"/>
      <c r="S1998" s="286"/>
      <c r="T1998" s="281" t="s">
        <v>380</v>
      </c>
      <c r="U1998" s="282"/>
      <c r="V1998" s="282"/>
      <c r="W1998" s="283"/>
      <c r="X1998" s="281" t="s">
        <v>381</v>
      </c>
      <c r="Y1998" s="282"/>
      <c r="Z1998" s="282"/>
      <c r="AA1998" s="283"/>
      <c r="AB1998" s="281" t="s">
        <v>382</v>
      </c>
      <c r="AC1998" s="282"/>
      <c r="AD1998" s="283"/>
      <c r="AG1998">
        <f>COUNTBLANK(P2000:AD2119)</f>
        <v>1800</v>
      </c>
      <c r="AH1998">
        <v>1800</v>
      </c>
      <c r="AI1998">
        <f>IF(SUM(AG2000:AG2119)=0,AG1998,1)</f>
        <v>1800</v>
      </c>
      <c r="AJ1998" s="180">
        <f>IF(OR(AG1998=AH1998, AG1998=AI1998 ), 0, 1)</f>
        <v>0</v>
      </c>
      <c r="AX1998" t="s">
        <v>5528</v>
      </c>
      <c r="BC1998" t="s">
        <v>5529</v>
      </c>
    </row>
    <row r="1999" spans="1:56" ht="60" customHeight="1">
      <c r="A1999" s="63"/>
      <c r="B1999" s="40"/>
      <c r="C1999" s="287"/>
      <c r="D1999" s="288"/>
      <c r="E1999" s="288"/>
      <c r="F1999" s="288"/>
      <c r="G1999" s="288"/>
      <c r="H1999" s="288"/>
      <c r="I1999" s="288"/>
      <c r="J1999" s="288"/>
      <c r="K1999" s="288"/>
      <c r="L1999" s="288"/>
      <c r="M1999" s="288"/>
      <c r="N1999" s="288"/>
      <c r="O1999" s="289"/>
      <c r="P1999" s="287"/>
      <c r="Q1999" s="288"/>
      <c r="R1999" s="288"/>
      <c r="S1999" s="289"/>
      <c r="T1999" s="151" t="s">
        <v>172</v>
      </c>
      <c r="U1999" s="141" t="s">
        <v>383</v>
      </c>
      <c r="V1999" s="141" t="s">
        <v>384</v>
      </c>
      <c r="W1999" s="141" t="s">
        <v>385</v>
      </c>
      <c r="X1999" s="151" t="s">
        <v>172</v>
      </c>
      <c r="Y1999" s="141" t="s">
        <v>383</v>
      </c>
      <c r="Z1999" s="141" t="s">
        <v>384</v>
      </c>
      <c r="AA1999" s="141" t="s">
        <v>385</v>
      </c>
      <c r="AB1999" s="151" t="s">
        <v>172</v>
      </c>
      <c r="AC1999" s="141" t="s">
        <v>173</v>
      </c>
      <c r="AD1999" s="141" t="s">
        <v>174</v>
      </c>
      <c r="AG1999" t="s">
        <v>5501</v>
      </c>
      <c r="AK1999" s="60" t="s">
        <v>5525</v>
      </c>
      <c r="AL1999" s="60" t="s">
        <v>5516</v>
      </c>
      <c r="AM1999" s="60" t="s">
        <v>5526</v>
      </c>
      <c r="AN1999" s="60" t="s">
        <v>5527</v>
      </c>
      <c r="AO1999" s="60" t="s">
        <v>5525</v>
      </c>
      <c r="AP1999" s="60" t="s">
        <v>5516</v>
      </c>
      <c r="AQ1999" s="60" t="s">
        <v>5526</v>
      </c>
      <c r="AR1999" s="60" t="s">
        <v>5527</v>
      </c>
      <c r="AS1999" s="60" t="s">
        <v>5525</v>
      </c>
      <c r="AT1999" s="60" t="s">
        <v>5516</v>
      </c>
      <c r="AU1999" s="60" t="s">
        <v>5526</v>
      </c>
      <c r="AV1999" s="60" t="s">
        <v>5527</v>
      </c>
      <c r="AX1999" s="151" t="s">
        <v>172</v>
      </c>
      <c r="AY1999" s="141" t="s">
        <v>383</v>
      </c>
      <c r="AZ1999" s="141" t="s">
        <v>384</v>
      </c>
      <c r="BA1999" s="141" t="s">
        <v>385</v>
      </c>
      <c r="BC1999" s="151" t="s">
        <v>172</v>
      </c>
      <c r="BD1999" s="150" t="s">
        <v>5530</v>
      </c>
    </row>
    <row r="2000" spans="1:56" ht="15" customHeight="1">
      <c r="A2000" s="63"/>
      <c r="B2000" s="40"/>
      <c r="C2000" s="17" t="s">
        <v>51</v>
      </c>
      <c r="D2000" s="278" t="str">
        <f t="shared" ref="D2000:D2031" si="272">IF($D32="","",$D32)</f>
        <v/>
      </c>
      <c r="E2000" s="279"/>
      <c r="F2000" s="279"/>
      <c r="G2000" s="279"/>
      <c r="H2000" s="279"/>
      <c r="I2000" s="279"/>
      <c r="J2000" s="279"/>
      <c r="K2000" s="279"/>
      <c r="L2000" s="279"/>
      <c r="M2000" s="279"/>
      <c r="N2000" s="279"/>
      <c r="O2000" s="280"/>
      <c r="P2000" s="212"/>
      <c r="Q2000" s="205"/>
      <c r="R2000" s="205"/>
      <c r="S2000" s="213"/>
      <c r="T2000" s="166"/>
      <c r="U2000" s="166"/>
      <c r="V2000" s="166"/>
      <c r="W2000" s="166"/>
      <c r="X2000" s="166"/>
      <c r="Y2000" s="166"/>
      <c r="Z2000" s="166"/>
      <c r="AA2000" s="166"/>
      <c r="AB2000" s="166"/>
      <c r="AC2000" s="166"/>
      <c r="AD2000" s="166"/>
      <c r="AG2000">
        <f>IF(OR(
AND($AH$1998=$AG$1998),
AND($D2000="",COUNTBLANK(P2000:AD2000)=15),
AND($D2000&lt;&gt;"",P2000=1,COUNTBLANK(T2000:AD2000)=0),
AND(D2000&lt;&gt;"",OR(P2000=2,P2000=9),COUNTBLANK(T2000:AD2000)=11)),0,1)</f>
        <v>0</v>
      </c>
      <c r="AK2000" s="60">
        <f>IF(OR($T2000="",$T2000="na"),0,$T2000)</f>
        <v>0</v>
      </c>
      <c r="AL2000" s="60">
        <f>COUNTIF(U2000:W2000,"NS")</f>
        <v>0</v>
      </c>
      <c r="AM2000" s="60">
        <f>SUM(U2000:W2000)</f>
        <v>0</v>
      </c>
      <c r="AN2000" s="192">
        <f>IF($AG$1998=$AH$1998, 0, IF(OR(AND(AK2000=0,AL2000&gt;0),AND(AK2000="NS",AM2000&gt;0),AND(AK2000="NS",AM2000=0,AL2000=0)),1,IF(OR(AND(AL2000&gt;=2,AM2000&lt;AK2000),AND(AK2000="NS",AM2000=0,AL2000&gt;0),AK2000=AM2000, AND(AK2000="NA",AL2000=0,AM2000=0)),0,1)))</f>
        <v>0</v>
      </c>
      <c r="AO2000" s="60">
        <f>IF(OR($X2000="",$X2000="na"),0,$X2000)</f>
        <v>0</v>
      </c>
      <c r="AP2000" s="60">
        <f>COUNTIF(Y2000:AA2000,"NS")</f>
        <v>0</v>
      </c>
      <c r="AQ2000" s="60">
        <f>SUM(Y2000:AA2000)</f>
        <v>0</v>
      </c>
      <c r="AR2000" s="192">
        <f>IF($AG$1998=$AH$1998, 0, IF(OR(AND(AO2000=0,AP2000&gt;0),AND(AO2000="NS",AQ2000&gt;0),AND(AO2000="NS",AQ2000=0,AP2000=0)),1,IF(OR(AND(AP2000&gt;=2,AQ2000&lt;AO2000),AND(AO2000="NS",AQ2000=0,AP2000&gt;0),AO2000=AQ2000, AND(AO2000="NA",AP2000=0,AQ2000=0)),0,1)))</f>
        <v>0</v>
      </c>
      <c r="AS2000" s="60">
        <f>IF(OR($AB2000="",$AB2000="na"),0,$AB2000)</f>
        <v>0</v>
      </c>
      <c r="AT2000" s="60">
        <f>COUNTIF(AC2000:AD2000,"NS")</f>
        <v>0</v>
      </c>
      <c r="AU2000" s="60">
        <f>SUM(AC2000:AD2000)</f>
        <v>0</v>
      </c>
      <c r="AV2000" s="191">
        <f>IF($AG$1998=$AH$1998,0,IF(OR(AND(AS2000=0,AT2000&gt;0),AND(AS2000="ns",AU2000&gt;0),AND(AS2000="ns",AT2000=0,AU2000=0)),1,IF(OR(AND(AS2000&gt;0,AT2000=2),AND(AS2000="ns",AT2000=2),AND(AS2000="ns",AU2000=0,AT2000&gt;0),AS2000=AU2000),0,1)))</f>
        <v>0</v>
      </c>
      <c r="AX2000">
        <f>IF(OR(
$AG$1998=$AH$1998,
COUNTBLANK($D2000:$AD2000)=27,
AND($P2000=1,OR(AND(T2000=0,X2000=0),AND(T2000="ns",X2000="ns"),AND(T2000&gt;0,T2000&lt;&gt;"ns",OR(T2000&gt;=X2000,X2000="ns")))),
AND(OR($P2000=2,$P2000=9),COUNTBLANK($T2000:$AD2000)=11)),0,1)</f>
        <v>0</v>
      </c>
      <c r="AY2000">
        <f>IF(OR(
$AG$1998=$AH$1998,
COUNTBLANK($D2000:$AD2000)=27,
AND($P2000=1,OR(AND(U2000=0,Y2000=0),AND(U2000="ns",Y2000="ns"),AND(U2000&gt;0,U2000&lt;&gt;"ns",OR(U2000&gt;=Y2000,Y2000="ns")))),
AND(OR($P2000=2,$P2000=9),COUNTBLANK($T2000:$AD2000)=11)),0,1)</f>
        <v>0</v>
      </c>
      <c r="AZ2000">
        <f>IF(OR(
$AG$1998=$AH$1998,
COUNTBLANK($D2000:$AD2000)=27,
AND($P2000=1,OR(AND(V2000=0,Z2000=0),AND(V2000="ns",Z2000="ns"),AND(V2000&gt;0,V2000&lt;&gt;"ns",OR(V2000&gt;=Z2000,Z2000="ns")))),
AND(OR($P2000=2,$P2000=9),COUNTBLANK($T2000:$AD2000)=11)),0,1)</f>
        <v>0</v>
      </c>
      <c r="BA2000">
        <f>IF(OR(
$AG$1998=$AH$1998,
COUNTBLANK($D2000:$AD2000)=27,
AND($P2000=1,OR(AND(W2000=0,AA2000=0),AND(W2000="ns",AA2000="ns"),AND(W2000&gt;0,W2000&lt;&gt;"ns",OR(W2000&gt;=AA2000,AA2000="ns")))),
AND(OR($P2000=2,$P2000=9),COUNTBLANK($T2000:$AD2000)=11)),0,1)</f>
        <v>0</v>
      </c>
      <c r="BC2000">
        <f t="shared" ref="BC2000:BC2031" si="273">IF(OR($AG$1998=$AH$1998,AND(X2000=0,AB2000=0),AND(X2000&gt;0,AB2000&gt;0)),0,1)</f>
        <v>0</v>
      </c>
      <c r="BD2000">
        <f t="shared" ref="BD2000:BD2031" si="274">IF(SUM(COUNTIF(T2000,"ns"),COUNTIF(X2000,"ns"))=2,1,0)</f>
        <v>0</v>
      </c>
    </row>
    <row r="2001" spans="1:56" ht="15" customHeight="1">
      <c r="A2001" s="63"/>
      <c r="B2001" s="40"/>
      <c r="C2001" s="17" t="s">
        <v>52</v>
      </c>
      <c r="D2001" s="278" t="str">
        <f t="shared" si="272"/>
        <v/>
      </c>
      <c r="E2001" s="279"/>
      <c r="F2001" s="279"/>
      <c r="G2001" s="279"/>
      <c r="H2001" s="279"/>
      <c r="I2001" s="279"/>
      <c r="J2001" s="279"/>
      <c r="K2001" s="279"/>
      <c r="L2001" s="279"/>
      <c r="M2001" s="279"/>
      <c r="N2001" s="279"/>
      <c r="O2001" s="280"/>
      <c r="P2001" s="212"/>
      <c r="Q2001" s="205"/>
      <c r="R2001" s="205"/>
      <c r="S2001" s="213"/>
      <c r="T2001" s="166"/>
      <c r="U2001" s="166"/>
      <c r="V2001" s="166"/>
      <c r="W2001" s="166"/>
      <c r="X2001" s="166"/>
      <c r="Y2001" s="166"/>
      <c r="Z2001" s="166"/>
      <c r="AA2001" s="166"/>
      <c r="AB2001" s="166"/>
      <c r="AC2001" s="166"/>
      <c r="AD2001" s="166"/>
      <c r="AG2001">
        <f t="shared" ref="AG2001:AG2064" si="275">IF(OR(
AND($AH$1998=$AG$1998),
AND($D2001="",COUNTBLANK(P2001:AD2001)=15),
AND($D2001&lt;&gt;"",P2001=1,COUNTBLANK(T2001:AD2001)=0),
AND(D2001&lt;&gt;"",OR(P2001=2,P2001=9),COUNTBLANK(T2001:AD2001)=11)),0,1)</f>
        <v>0</v>
      </c>
      <c r="AK2001" s="60">
        <f t="shared" ref="AK2001:AK2064" si="276">IF(OR($T2001="",$T2001="na"),0,$T2001)</f>
        <v>0</v>
      </c>
      <c r="AL2001" s="60">
        <f t="shared" ref="AL2001:AL2064" si="277">COUNTIF(U2001:W2001,"NS")</f>
        <v>0</v>
      </c>
      <c r="AM2001" s="60">
        <f t="shared" ref="AM2001:AM2064" si="278">SUM(U2001:W2001)</f>
        <v>0</v>
      </c>
      <c r="AN2001" s="192">
        <f t="shared" ref="AN2001:AN2064" si="279">IF($AG$1998=$AH$1998, 0, IF(OR(AND(AK2001=0,AL2001&gt;0),AND(AK2001="NS",AM2001&gt;0),AND(AK2001="NS",AM2001=0,AL2001=0)),1,IF(OR(AND(AL2001&gt;=2,AM2001&lt;AK2001),AND(AK2001="NS",AM2001=0,AL2001&gt;0),AK2001=AM2001, AND(AK2001="NA",AL2001=0,AM2001=0)),0,1)))</f>
        <v>0</v>
      </c>
      <c r="AO2001" s="60">
        <f t="shared" ref="AO2001:AO2064" si="280">IF(OR($X2001="",$X2001="na"),0,$X2001)</f>
        <v>0</v>
      </c>
      <c r="AP2001" s="60">
        <f t="shared" ref="AP2001:AP2064" si="281">COUNTIF(Y2001:AA2001,"NS")</f>
        <v>0</v>
      </c>
      <c r="AQ2001" s="60">
        <f t="shared" ref="AQ2001:AQ2064" si="282">SUM(Y2001:AA2001)</f>
        <v>0</v>
      </c>
      <c r="AR2001" s="192">
        <f t="shared" ref="AR2001:AR2064" si="283">IF($AG$1998=$AH$1998, 0, IF(OR(AND(AO2001=0,AP2001&gt;0),AND(AO2001="NS",AQ2001&gt;0),AND(AO2001="NS",AQ2001=0,AP2001=0)),1,IF(OR(AND(AP2001&gt;=2,AQ2001&lt;AO2001),AND(AO2001="NS",AQ2001=0,AP2001&gt;0),AO2001=AQ2001, AND(AO2001="NA",AP2001=0,AQ2001=0)),0,1)))</f>
        <v>0</v>
      </c>
      <c r="AS2001" s="60">
        <f t="shared" ref="AS2001:AS2064" si="284">IF(OR($AB2001="",$AB2001="na"),0,$AB2001)</f>
        <v>0</v>
      </c>
      <c r="AT2001" s="60">
        <f t="shared" ref="AT2001:AT2064" si="285">COUNTIF(AC2001:AD2001,"NS")</f>
        <v>0</v>
      </c>
      <c r="AU2001" s="60">
        <f t="shared" ref="AU2001:AU2064" si="286">SUM(AC2001:AD2001)</f>
        <v>0</v>
      </c>
      <c r="AV2001" s="191">
        <f t="shared" ref="AV2001:AV2064" si="287">IF($AG$1998=$AH$1998,0,IF(OR(AND(AS2001=0,AT2001&gt;0),AND(AS2001="ns",AU2001&gt;0),AND(AS2001="ns",AT2001=0,AU2001=0)),1,IF(OR(AND(AS2001&gt;0,AT2001=2),AND(AS2001="ns",AT2001=2),AND(AS2001="ns",AU2001=0,AT2001&gt;0),AS2001=AU2001),0,1)))</f>
        <v>0</v>
      </c>
      <c r="AX2001">
        <f t="shared" ref="AX2001:AX2064" si="288">IF(OR(
$AG$1998=$AH$1998,
COUNTBLANK($D2001:$AD2001)=27,
AND($P2001=1,OR(AND(T2001=0,X2001=0),AND(T2001="ns",X2001="ns"),AND(T2001&gt;0,T2001&lt;&gt;"ns",OR(T2001&gt;=X2001,X2001="ns")))),
AND(OR($P2001=2,$P2001=9),COUNTBLANK($T2001:$AD2001)=11)),0,1)</f>
        <v>0</v>
      </c>
      <c r="AY2001">
        <f t="shared" ref="AY2001:AY2064" si="289">IF(OR(
$AG$1998=$AH$1998,
COUNTBLANK($D2001:$AD2001)=27,
AND($P2001=1,OR(AND(U2001=0,Y2001=0),AND(U2001="ns",Y2001="ns"),AND(U2001&gt;0,U2001&lt;&gt;"ns",OR(U2001&gt;=Y2001,Y2001="ns")))),
AND(OR($P2001=2,$P2001=9),COUNTBLANK($T2001:$AD2001)=11)),0,1)</f>
        <v>0</v>
      </c>
      <c r="AZ2001">
        <f t="shared" ref="AZ2001:AZ2064" si="290">IF(OR(
$AG$1998=$AH$1998,
COUNTBLANK($D2001:$AD2001)=27,
AND($P2001=1,OR(AND(V2001=0,Z2001=0),AND(V2001="ns",Z2001="ns"),AND(V2001&gt;0,V2001&lt;&gt;"ns",OR(V2001&gt;=Z2001,Z2001="ns")))),
AND(OR($P2001=2,$P2001=9),COUNTBLANK($T2001:$AD2001)=11)),0,1)</f>
        <v>0</v>
      </c>
      <c r="BA2001">
        <f t="shared" ref="BA2001:BA2064" si="291">IF(OR(
$AG$1998=$AH$1998,
COUNTBLANK($D2001:$AD2001)=27,
AND($P2001=1,OR(AND(W2001=0,AA2001=0),AND(W2001="ns",AA2001="ns"),AND(W2001&gt;0,W2001&lt;&gt;"ns",OR(W2001&gt;=AA2001,AA2001="ns")))),
AND(OR($P2001=2,$P2001=9),COUNTBLANK($T2001:$AD2001)=11)),0,1)</f>
        <v>0</v>
      </c>
      <c r="BC2001">
        <f t="shared" si="273"/>
        <v>0</v>
      </c>
      <c r="BD2001">
        <f t="shared" si="274"/>
        <v>0</v>
      </c>
    </row>
    <row r="2002" spans="1:56" ht="15" customHeight="1">
      <c r="A2002" s="63"/>
      <c r="B2002" s="40"/>
      <c r="C2002" s="17" t="s">
        <v>53</v>
      </c>
      <c r="D2002" s="278" t="str">
        <f t="shared" si="272"/>
        <v/>
      </c>
      <c r="E2002" s="279"/>
      <c r="F2002" s="279"/>
      <c r="G2002" s="279"/>
      <c r="H2002" s="279"/>
      <c r="I2002" s="279"/>
      <c r="J2002" s="279"/>
      <c r="K2002" s="279"/>
      <c r="L2002" s="279"/>
      <c r="M2002" s="279"/>
      <c r="N2002" s="279"/>
      <c r="O2002" s="280"/>
      <c r="P2002" s="212"/>
      <c r="Q2002" s="205"/>
      <c r="R2002" s="205"/>
      <c r="S2002" s="213"/>
      <c r="T2002" s="166"/>
      <c r="U2002" s="166"/>
      <c r="V2002" s="166"/>
      <c r="W2002" s="166"/>
      <c r="X2002" s="166"/>
      <c r="Y2002" s="166"/>
      <c r="Z2002" s="166"/>
      <c r="AA2002" s="166"/>
      <c r="AB2002" s="166"/>
      <c r="AC2002" s="166"/>
      <c r="AD2002" s="166"/>
      <c r="AG2002">
        <f>IF(OR(
AND($AH$1998=$AG$1998),
AND($D2002="",COUNTBLANK(P2002:AD2002)=15),
AND($D2002&lt;&gt;"",P2002=1,COUNTBLANK(T2002:AD2002)=0),
AND(D2002&lt;&gt;"",OR(P2002=2,P2002=9),COUNTBLANK(T2002:AD2002)=11)),0,1)</f>
        <v>0</v>
      </c>
      <c r="AK2002" s="60">
        <f t="shared" si="276"/>
        <v>0</v>
      </c>
      <c r="AL2002" s="60">
        <f t="shared" si="277"/>
        <v>0</v>
      </c>
      <c r="AM2002" s="60">
        <f t="shared" si="278"/>
        <v>0</v>
      </c>
      <c r="AN2002" s="192">
        <f t="shared" si="279"/>
        <v>0</v>
      </c>
      <c r="AO2002" s="60">
        <f t="shared" si="280"/>
        <v>0</v>
      </c>
      <c r="AP2002" s="60">
        <f t="shared" si="281"/>
        <v>0</v>
      </c>
      <c r="AQ2002" s="60">
        <f t="shared" si="282"/>
        <v>0</v>
      </c>
      <c r="AR2002" s="192">
        <f t="shared" si="283"/>
        <v>0</v>
      </c>
      <c r="AS2002" s="60">
        <f t="shared" si="284"/>
        <v>0</v>
      </c>
      <c r="AT2002" s="60">
        <f t="shared" si="285"/>
        <v>0</v>
      </c>
      <c r="AU2002" s="60">
        <f t="shared" si="286"/>
        <v>0</v>
      </c>
      <c r="AV2002" s="191">
        <f t="shared" si="287"/>
        <v>0</v>
      </c>
      <c r="AX2002">
        <f t="shared" si="288"/>
        <v>0</v>
      </c>
      <c r="AY2002">
        <f t="shared" si="289"/>
        <v>0</v>
      </c>
      <c r="AZ2002">
        <f t="shared" si="290"/>
        <v>0</v>
      </c>
      <c r="BA2002">
        <f t="shared" si="291"/>
        <v>0</v>
      </c>
      <c r="BC2002">
        <f t="shared" si="273"/>
        <v>0</v>
      </c>
      <c r="BD2002">
        <f t="shared" si="274"/>
        <v>0</v>
      </c>
    </row>
    <row r="2003" spans="1:56" ht="15" customHeight="1">
      <c r="A2003" s="63"/>
      <c r="B2003" s="40"/>
      <c r="C2003" s="17" t="s">
        <v>54</v>
      </c>
      <c r="D2003" s="278" t="str">
        <f t="shared" si="272"/>
        <v/>
      </c>
      <c r="E2003" s="279"/>
      <c r="F2003" s="279"/>
      <c r="G2003" s="279"/>
      <c r="H2003" s="279"/>
      <c r="I2003" s="279"/>
      <c r="J2003" s="279"/>
      <c r="K2003" s="279"/>
      <c r="L2003" s="279"/>
      <c r="M2003" s="279"/>
      <c r="N2003" s="279"/>
      <c r="O2003" s="280"/>
      <c r="P2003" s="212"/>
      <c r="Q2003" s="205"/>
      <c r="R2003" s="205"/>
      <c r="S2003" s="213"/>
      <c r="T2003" s="166"/>
      <c r="U2003" s="166"/>
      <c r="V2003" s="166"/>
      <c r="W2003" s="166"/>
      <c r="X2003" s="166"/>
      <c r="Y2003" s="166"/>
      <c r="Z2003" s="166"/>
      <c r="AA2003" s="166"/>
      <c r="AB2003" s="166"/>
      <c r="AC2003" s="166"/>
      <c r="AD2003" s="166"/>
      <c r="AG2003">
        <f t="shared" si="275"/>
        <v>0</v>
      </c>
      <c r="AK2003" s="60">
        <f t="shared" si="276"/>
        <v>0</v>
      </c>
      <c r="AL2003" s="60">
        <f t="shared" si="277"/>
        <v>0</v>
      </c>
      <c r="AM2003" s="60">
        <f t="shared" si="278"/>
        <v>0</v>
      </c>
      <c r="AN2003" s="192">
        <f t="shared" si="279"/>
        <v>0</v>
      </c>
      <c r="AO2003" s="60">
        <f t="shared" si="280"/>
        <v>0</v>
      </c>
      <c r="AP2003" s="60">
        <f t="shared" si="281"/>
        <v>0</v>
      </c>
      <c r="AQ2003" s="60">
        <f t="shared" si="282"/>
        <v>0</v>
      </c>
      <c r="AR2003" s="192">
        <f t="shared" si="283"/>
        <v>0</v>
      </c>
      <c r="AS2003" s="60">
        <f t="shared" si="284"/>
        <v>0</v>
      </c>
      <c r="AT2003" s="60">
        <f t="shared" si="285"/>
        <v>0</v>
      </c>
      <c r="AU2003" s="60">
        <f t="shared" si="286"/>
        <v>0</v>
      </c>
      <c r="AV2003" s="191">
        <f t="shared" si="287"/>
        <v>0</v>
      </c>
      <c r="AX2003">
        <f t="shared" si="288"/>
        <v>0</v>
      </c>
      <c r="AY2003">
        <f t="shared" si="289"/>
        <v>0</v>
      </c>
      <c r="AZ2003">
        <f t="shared" si="290"/>
        <v>0</v>
      </c>
      <c r="BA2003">
        <f t="shared" si="291"/>
        <v>0</v>
      </c>
      <c r="BC2003">
        <f t="shared" si="273"/>
        <v>0</v>
      </c>
      <c r="BD2003">
        <f t="shared" si="274"/>
        <v>0</v>
      </c>
    </row>
    <row r="2004" spans="1:56" ht="15" customHeight="1">
      <c r="A2004" s="63"/>
      <c r="B2004" s="40"/>
      <c r="C2004" s="17" t="s">
        <v>55</v>
      </c>
      <c r="D2004" s="278" t="str">
        <f t="shared" si="272"/>
        <v/>
      </c>
      <c r="E2004" s="279"/>
      <c r="F2004" s="279"/>
      <c r="G2004" s="279"/>
      <c r="H2004" s="279"/>
      <c r="I2004" s="279"/>
      <c r="J2004" s="279"/>
      <c r="K2004" s="279"/>
      <c r="L2004" s="279"/>
      <c r="M2004" s="279"/>
      <c r="N2004" s="279"/>
      <c r="O2004" s="280"/>
      <c r="P2004" s="212"/>
      <c r="Q2004" s="205"/>
      <c r="R2004" s="205"/>
      <c r="S2004" s="213"/>
      <c r="T2004" s="166"/>
      <c r="U2004" s="166"/>
      <c r="V2004" s="166"/>
      <c r="W2004" s="166"/>
      <c r="X2004" s="166"/>
      <c r="Y2004" s="166"/>
      <c r="Z2004" s="166"/>
      <c r="AA2004" s="166"/>
      <c r="AB2004" s="166"/>
      <c r="AC2004" s="166"/>
      <c r="AD2004" s="166"/>
      <c r="AG2004">
        <f t="shared" si="275"/>
        <v>0</v>
      </c>
      <c r="AK2004" s="60">
        <f t="shared" si="276"/>
        <v>0</v>
      </c>
      <c r="AL2004" s="60">
        <f t="shared" si="277"/>
        <v>0</v>
      </c>
      <c r="AM2004" s="60">
        <f t="shared" si="278"/>
        <v>0</v>
      </c>
      <c r="AN2004" s="192">
        <f t="shared" si="279"/>
        <v>0</v>
      </c>
      <c r="AO2004" s="60">
        <f t="shared" si="280"/>
        <v>0</v>
      </c>
      <c r="AP2004" s="60">
        <f t="shared" si="281"/>
        <v>0</v>
      </c>
      <c r="AQ2004" s="60">
        <f t="shared" si="282"/>
        <v>0</v>
      </c>
      <c r="AR2004" s="192">
        <f t="shared" si="283"/>
        <v>0</v>
      </c>
      <c r="AS2004" s="60">
        <f t="shared" si="284"/>
        <v>0</v>
      </c>
      <c r="AT2004" s="60">
        <f t="shared" si="285"/>
        <v>0</v>
      </c>
      <c r="AU2004" s="60">
        <f t="shared" si="286"/>
        <v>0</v>
      </c>
      <c r="AV2004" s="191">
        <f t="shared" si="287"/>
        <v>0</v>
      </c>
      <c r="AX2004">
        <f t="shared" si="288"/>
        <v>0</v>
      </c>
      <c r="AY2004">
        <f t="shared" si="289"/>
        <v>0</v>
      </c>
      <c r="AZ2004">
        <f t="shared" si="290"/>
        <v>0</v>
      </c>
      <c r="BA2004">
        <f t="shared" si="291"/>
        <v>0</v>
      </c>
      <c r="BC2004">
        <f t="shared" si="273"/>
        <v>0</v>
      </c>
      <c r="BD2004">
        <f t="shared" si="274"/>
        <v>0</v>
      </c>
    </row>
    <row r="2005" spans="1:56" ht="15" customHeight="1">
      <c r="A2005" s="63"/>
      <c r="B2005" s="40"/>
      <c r="C2005" s="17" t="s">
        <v>56</v>
      </c>
      <c r="D2005" s="278" t="str">
        <f t="shared" si="272"/>
        <v/>
      </c>
      <c r="E2005" s="279"/>
      <c r="F2005" s="279"/>
      <c r="G2005" s="279"/>
      <c r="H2005" s="279"/>
      <c r="I2005" s="279"/>
      <c r="J2005" s="279"/>
      <c r="K2005" s="279"/>
      <c r="L2005" s="279"/>
      <c r="M2005" s="279"/>
      <c r="N2005" s="279"/>
      <c r="O2005" s="280"/>
      <c r="P2005" s="212"/>
      <c r="Q2005" s="205"/>
      <c r="R2005" s="205"/>
      <c r="S2005" s="213"/>
      <c r="T2005" s="166"/>
      <c r="U2005" s="166"/>
      <c r="V2005" s="166"/>
      <c r="W2005" s="166"/>
      <c r="X2005" s="166"/>
      <c r="Y2005" s="166"/>
      <c r="Z2005" s="166"/>
      <c r="AA2005" s="166"/>
      <c r="AB2005" s="166"/>
      <c r="AC2005" s="166"/>
      <c r="AD2005" s="166"/>
      <c r="AG2005">
        <f t="shared" si="275"/>
        <v>0</v>
      </c>
      <c r="AK2005" s="60">
        <f t="shared" si="276"/>
        <v>0</v>
      </c>
      <c r="AL2005" s="60">
        <f t="shared" si="277"/>
        <v>0</v>
      </c>
      <c r="AM2005" s="60">
        <f t="shared" si="278"/>
        <v>0</v>
      </c>
      <c r="AN2005" s="192">
        <f t="shared" si="279"/>
        <v>0</v>
      </c>
      <c r="AO2005" s="60">
        <f t="shared" si="280"/>
        <v>0</v>
      </c>
      <c r="AP2005" s="60">
        <f t="shared" si="281"/>
        <v>0</v>
      </c>
      <c r="AQ2005" s="60">
        <f t="shared" si="282"/>
        <v>0</v>
      </c>
      <c r="AR2005" s="192">
        <f t="shared" si="283"/>
        <v>0</v>
      </c>
      <c r="AS2005" s="60">
        <f t="shared" si="284"/>
        <v>0</v>
      </c>
      <c r="AT2005" s="60">
        <f t="shared" si="285"/>
        <v>0</v>
      </c>
      <c r="AU2005" s="60">
        <f t="shared" si="286"/>
        <v>0</v>
      </c>
      <c r="AV2005" s="191">
        <f t="shared" si="287"/>
        <v>0</v>
      </c>
      <c r="AX2005">
        <f t="shared" si="288"/>
        <v>0</v>
      </c>
      <c r="AY2005">
        <f t="shared" si="289"/>
        <v>0</v>
      </c>
      <c r="AZ2005">
        <f t="shared" si="290"/>
        <v>0</v>
      </c>
      <c r="BA2005">
        <f t="shared" si="291"/>
        <v>0</v>
      </c>
      <c r="BC2005">
        <f t="shared" si="273"/>
        <v>0</v>
      </c>
      <c r="BD2005">
        <f t="shared" si="274"/>
        <v>0</v>
      </c>
    </row>
    <row r="2006" spans="1:56" ht="15" customHeight="1">
      <c r="A2006" s="63"/>
      <c r="B2006" s="40"/>
      <c r="C2006" s="17" t="s">
        <v>57</v>
      </c>
      <c r="D2006" s="278" t="str">
        <f t="shared" si="272"/>
        <v/>
      </c>
      <c r="E2006" s="279"/>
      <c r="F2006" s="279"/>
      <c r="G2006" s="279"/>
      <c r="H2006" s="279"/>
      <c r="I2006" s="279"/>
      <c r="J2006" s="279"/>
      <c r="K2006" s="279"/>
      <c r="L2006" s="279"/>
      <c r="M2006" s="279"/>
      <c r="N2006" s="279"/>
      <c r="O2006" s="280"/>
      <c r="P2006" s="212"/>
      <c r="Q2006" s="205"/>
      <c r="R2006" s="205"/>
      <c r="S2006" s="213"/>
      <c r="T2006" s="166"/>
      <c r="U2006" s="166"/>
      <c r="V2006" s="166"/>
      <c r="W2006" s="166"/>
      <c r="X2006" s="166"/>
      <c r="Y2006" s="166"/>
      <c r="Z2006" s="166"/>
      <c r="AA2006" s="166"/>
      <c r="AB2006" s="166"/>
      <c r="AC2006" s="166"/>
      <c r="AD2006" s="166"/>
      <c r="AG2006">
        <f t="shared" si="275"/>
        <v>0</v>
      </c>
      <c r="AK2006" s="60">
        <f t="shared" si="276"/>
        <v>0</v>
      </c>
      <c r="AL2006" s="60">
        <f t="shared" si="277"/>
        <v>0</v>
      </c>
      <c r="AM2006" s="60">
        <f t="shared" si="278"/>
        <v>0</v>
      </c>
      <c r="AN2006" s="192">
        <f t="shared" si="279"/>
        <v>0</v>
      </c>
      <c r="AO2006" s="60">
        <f t="shared" si="280"/>
        <v>0</v>
      </c>
      <c r="AP2006" s="60">
        <f t="shared" si="281"/>
        <v>0</v>
      </c>
      <c r="AQ2006" s="60">
        <f t="shared" si="282"/>
        <v>0</v>
      </c>
      <c r="AR2006" s="192">
        <f t="shared" si="283"/>
        <v>0</v>
      </c>
      <c r="AS2006" s="60">
        <f t="shared" si="284"/>
        <v>0</v>
      </c>
      <c r="AT2006" s="60">
        <f t="shared" si="285"/>
        <v>0</v>
      </c>
      <c r="AU2006" s="60">
        <f t="shared" si="286"/>
        <v>0</v>
      </c>
      <c r="AV2006" s="191">
        <f t="shared" si="287"/>
        <v>0</v>
      </c>
      <c r="AX2006">
        <f t="shared" si="288"/>
        <v>0</v>
      </c>
      <c r="AY2006">
        <f t="shared" si="289"/>
        <v>0</v>
      </c>
      <c r="AZ2006">
        <f t="shared" si="290"/>
        <v>0</v>
      </c>
      <c r="BA2006">
        <f t="shared" si="291"/>
        <v>0</v>
      </c>
      <c r="BC2006">
        <f t="shared" si="273"/>
        <v>0</v>
      </c>
      <c r="BD2006">
        <f t="shared" si="274"/>
        <v>0</v>
      </c>
    </row>
    <row r="2007" spans="1:56" ht="15" customHeight="1">
      <c r="A2007" s="63"/>
      <c r="B2007" s="40"/>
      <c r="C2007" s="17" t="s">
        <v>58</v>
      </c>
      <c r="D2007" s="278" t="str">
        <f t="shared" si="272"/>
        <v/>
      </c>
      <c r="E2007" s="279"/>
      <c r="F2007" s="279"/>
      <c r="G2007" s="279"/>
      <c r="H2007" s="279"/>
      <c r="I2007" s="279"/>
      <c r="J2007" s="279"/>
      <c r="K2007" s="279"/>
      <c r="L2007" s="279"/>
      <c r="M2007" s="279"/>
      <c r="N2007" s="279"/>
      <c r="O2007" s="280"/>
      <c r="P2007" s="212"/>
      <c r="Q2007" s="205"/>
      <c r="R2007" s="205"/>
      <c r="S2007" s="213"/>
      <c r="T2007" s="166"/>
      <c r="U2007" s="166"/>
      <c r="V2007" s="166"/>
      <c r="W2007" s="166"/>
      <c r="X2007" s="166"/>
      <c r="Y2007" s="166"/>
      <c r="Z2007" s="166"/>
      <c r="AA2007" s="166"/>
      <c r="AB2007" s="166"/>
      <c r="AC2007" s="166"/>
      <c r="AD2007" s="166"/>
      <c r="AG2007">
        <f t="shared" si="275"/>
        <v>0</v>
      </c>
      <c r="AK2007" s="60">
        <f t="shared" si="276"/>
        <v>0</v>
      </c>
      <c r="AL2007" s="60">
        <f t="shared" si="277"/>
        <v>0</v>
      </c>
      <c r="AM2007" s="60">
        <f t="shared" si="278"/>
        <v>0</v>
      </c>
      <c r="AN2007" s="192">
        <f t="shared" si="279"/>
        <v>0</v>
      </c>
      <c r="AO2007" s="60">
        <f t="shared" si="280"/>
        <v>0</v>
      </c>
      <c r="AP2007" s="60">
        <f t="shared" si="281"/>
        <v>0</v>
      </c>
      <c r="AQ2007" s="60">
        <f t="shared" si="282"/>
        <v>0</v>
      </c>
      <c r="AR2007" s="192">
        <f t="shared" si="283"/>
        <v>0</v>
      </c>
      <c r="AS2007" s="60">
        <f t="shared" si="284"/>
        <v>0</v>
      </c>
      <c r="AT2007" s="60">
        <f t="shared" si="285"/>
        <v>0</v>
      </c>
      <c r="AU2007" s="60">
        <f t="shared" si="286"/>
        <v>0</v>
      </c>
      <c r="AV2007" s="191">
        <f t="shared" si="287"/>
        <v>0</v>
      </c>
      <c r="AX2007">
        <f t="shared" si="288"/>
        <v>0</v>
      </c>
      <c r="AY2007">
        <f t="shared" si="289"/>
        <v>0</v>
      </c>
      <c r="AZ2007">
        <f t="shared" si="290"/>
        <v>0</v>
      </c>
      <c r="BA2007">
        <f t="shared" si="291"/>
        <v>0</v>
      </c>
      <c r="BC2007">
        <f t="shared" si="273"/>
        <v>0</v>
      </c>
      <c r="BD2007">
        <f t="shared" si="274"/>
        <v>0</v>
      </c>
    </row>
    <row r="2008" spans="1:56" ht="15" customHeight="1">
      <c r="A2008" s="63"/>
      <c r="B2008" s="40"/>
      <c r="C2008" s="17" t="s">
        <v>59</v>
      </c>
      <c r="D2008" s="278" t="str">
        <f t="shared" si="272"/>
        <v/>
      </c>
      <c r="E2008" s="279"/>
      <c r="F2008" s="279"/>
      <c r="G2008" s="279"/>
      <c r="H2008" s="279"/>
      <c r="I2008" s="279"/>
      <c r="J2008" s="279"/>
      <c r="K2008" s="279"/>
      <c r="L2008" s="279"/>
      <c r="M2008" s="279"/>
      <c r="N2008" s="279"/>
      <c r="O2008" s="280"/>
      <c r="P2008" s="212"/>
      <c r="Q2008" s="205"/>
      <c r="R2008" s="205"/>
      <c r="S2008" s="213"/>
      <c r="T2008" s="166"/>
      <c r="U2008" s="166"/>
      <c r="V2008" s="166"/>
      <c r="W2008" s="166"/>
      <c r="X2008" s="166"/>
      <c r="Y2008" s="166"/>
      <c r="Z2008" s="166"/>
      <c r="AA2008" s="166"/>
      <c r="AB2008" s="166"/>
      <c r="AC2008" s="166"/>
      <c r="AD2008" s="166"/>
      <c r="AG2008">
        <f t="shared" si="275"/>
        <v>0</v>
      </c>
      <c r="AK2008" s="60">
        <f t="shared" si="276"/>
        <v>0</v>
      </c>
      <c r="AL2008" s="60">
        <f t="shared" si="277"/>
        <v>0</v>
      </c>
      <c r="AM2008" s="60">
        <f t="shared" si="278"/>
        <v>0</v>
      </c>
      <c r="AN2008" s="192">
        <f t="shared" si="279"/>
        <v>0</v>
      </c>
      <c r="AO2008" s="60">
        <f t="shared" si="280"/>
        <v>0</v>
      </c>
      <c r="AP2008" s="60">
        <f t="shared" si="281"/>
        <v>0</v>
      </c>
      <c r="AQ2008" s="60">
        <f t="shared" si="282"/>
        <v>0</v>
      </c>
      <c r="AR2008" s="192">
        <f t="shared" si="283"/>
        <v>0</v>
      </c>
      <c r="AS2008" s="60">
        <f t="shared" si="284"/>
        <v>0</v>
      </c>
      <c r="AT2008" s="60">
        <f t="shared" si="285"/>
        <v>0</v>
      </c>
      <c r="AU2008" s="60">
        <f t="shared" si="286"/>
        <v>0</v>
      </c>
      <c r="AV2008" s="191">
        <f t="shared" si="287"/>
        <v>0</v>
      </c>
      <c r="AX2008">
        <f t="shared" si="288"/>
        <v>0</v>
      </c>
      <c r="AY2008">
        <f t="shared" si="289"/>
        <v>0</v>
      </c>
      <c r="AZ2008">
        <f t="shared" si="290"/>
        <v>0</v>
      </c>
      <c r="BA2008">
        <f t="shared" si="291"/>
        <v>0</v>
      </c>
      <c r="BC2008">
        <f t="shared" si="273"/>
        <v>0</v>
      </c>
      <c r="BD2008">
        <f t="shared" si="274"/>
        <v>0</v>
      </c>
    </row>
    <row r="2009" spans="1:56" ht="15" customHeight="1">
      <c r="A2009" s="63"/>
      <c r="B2009" s="40"/>
      <c r="C2009" s="17" t="s">
        <v>60</v>
      </c>
      <c r="D2009" s="278" t="str">
        <f t="shared" si="272"/>
        <v/>
      </c>
      <c r="E2009" s="279"/>
      <c r="F2009" s="279"/>
      <c r="G2009" s="279"/>
      <c r="H2009" s="279"/>
      <c r="I2009" s="279"/>
      <c r="J2009" s="279"/>
      <c r="K2009" s="279"/>
      <c r="L2009" s="279"/>
      <c r="M2009" s="279"/>
      <c r="N2009" s="279"/>
      <c r="O2009" s="280"/>
      <c r="P2009" s="212"/>
      <c r="Q2009" s="205"/>
      <c r="R2009" s="205"/>
      <c r="S2009" s="213"/>
      <c r="T2009" s="166"/>
      <c r="U2009" s="166"/>
      <c r="V2009" s="166"/>
      <c r="W2009" s="166"/>
      <c r="X2009" s="166"/>
      <c r="Y2009" s="166"/>
      <c r="Z2009" s="166"/>
      <c r="AA2009" s="166"/>
      <c r="AB2009" s="166"/>
      <c r="AC2009" s="166"/>
      <c r="AD2009" s="166"/>
      <c r="AG2009">
        <f t="shared" si="275"/>
        <v>0</v>
      </c>
      <c r="AK2009" s="60">
        <f t="shared" si="276"/>
        <v>0</v>
      </c>
      <c r="AL2009" s="60">
        <f t="shared" si="277"/>
        <v>0</v>
      </c>
      <c r="AM2009" s="60">
        <f t="shared" si="278"/>
        <v>0</v>
      </c>
      <c r="AN2009" s="192">
        <f t="shared" si="279"/>
        <v>0</v>
      </c>
      <c r="AO2009" s="60">
        <f t="shared" si="280"/>
        <v>0</v>
      </c>
      <c r="AP2009" s="60">
        <f t="shared" si="281"/>
        <v>0</v>
      </c>
      <c r="AQ2009" s="60">
        <f t="shared" si="282"/>
        <v>0</v>
      </c>
      <c r="AR2009" s="192">
        <f t="shared" si="283"/>
        <v>0</v>
      </c>
      <c r="AS2009" s="60">
        <f t="shared" si="284"/>
        <v>0</v>
      </c>
      <c r="AT2009" s="60">
        <f t="shared" si="285"/>
        <v>0</v>
      </c>
      <c r="AU2009" s="60">
        <f t="shared" si="286"/>
        <v>0</v>
      </c>
      <c r="AV2009" s="191">
        <f t="shared" si="287"/>
        <v>0</v>
      </c>
      <c r="AX2009">
        <f t="shared" si="288"/>
        <v>0</v>
      </c>
      <c r="AY2009">
        <f t="shared" si="289"/>
        <v>0</v>
      </c>
      <c r="AZ2009">
        <f t="shared" si="290"/>
        <v>0</v>
      </c>
      <c r="BA2009">
        <f t="shared" si="291"/>
        <v>0</v>
      </c>
      <c r="BC2009">
        <f t="shared" si="273"/>
        <v>0</v>
      </c>
      <c r="BD2009">
        <f t="shared" si="274"/>
        <v>0</v>
      </c>
    </row>
    <row r="2010" spans="1:56" ht="15" customHeight="1">
      <c r="A2010" s="63"/>
      <c r="B2010" s="40"/>
      <c r="C2010" s="17" t="s">
        <v>61</v>
      </c>
      <c r="D2010" s="278" t="str">
        <f t="shared" si="272"/>
        <v/>
      </c>
      <c r="E2010" s="279"/>
      <c r="F2010" s="279"/>
      <c r="G2010" s="279"/>
      <c r="H2010" s="279"/>
      <c r="I2010" s="279"/>
      <c r="J2010" s="279"/>
      <c r="K2010" s="279"/>
      <c r="L2010" s="279"/>
      <c r="M2010" s="279"/>
      <c r="N2010" s="279"/>
      <c r="O2010" s="280"/>
      <c r="P2010" s="212"/>
      <c r="Q2010" s="205"/>
      <c r="R2010" s="205"/>
      <c r="S2010" s="213"/>
      <c r="T2010" s="166"/>
      <c r="U2010" s="166"/>
      <c r="V2010" s="166"/>
      <c r="W2010" s="166"/>
      <c r="X2010" s="166"/>
      <c r="Y2010" s="166"/>
      <c r="Z2010" s="166"/>
      <c r="AA2010" s="166"/>
      <c r="AB2010" s="166"/>
      <c r="AC2010" s="166"/>
      <c r="AD2010" s="166"/>
      <c r="AG2010">
        <f t="shared" si="275"/>
        <v>0</v>
      </c>
      <c r="AK2010" s="60">
        <f t="shared" si="276"/>
        <v>0</v>
      </c>
      <c r="AL2010" s="60">
        <f t="shared" si="277"/>
        <v>0</v>
      </c>
      <c r="AM2010" s="60">
        <f t="shared" si="278"/>
        <v>0</v>
      </c>
      <c r="AN2010" s="192">
        <f t="shared" si="279"/>
        <v>0</v>
      </c>
      <c r="AO2010" s="60">
        <f t="shared" si="280"/>
        <v>0</v>
      </c>
      <c r="AP2010" s="60">
        <f t="shared" si="281"/>
        <v>0</v>
      </c>
      <c r="AQ2010" s="60">
        <f t="shared" si="282"/>
        <v>0</v>
      </c>
      <c r="AR2010" s="192">
        <f t="shared" si="283"/>
        <v>0</v>
      </c>
      <c r="AS2010" s="60">
        <f t="shared" si="284"/>
        <v>0</v>
      </c>
      <c r="AT2010" s="60">
        <f t="shared" si="285"/>
        <v>0</v>
      </c>
      <c r="AU2010" s="60">
        <f t="shared" si="286"/>
        <v>0</v>
      </c>
      <c r="AV2010" s="191">
        <f t="shared" si="287"/>
        <v>0</v>
      </c>
      <c r="AX2010">
        <f t="shared" si="288"/>
        <v>0</v>
      </c>
      <c r="AY2010">
        <f t="shared" si="289"/>
        <v>0</v>
      </c>
      <c r="AZ2010">
        <f t="shared" si="290"/>
        <v>0</v>
      </c>
      <c r="BA2010">
        <f t="shared" si="291"/>
        <v>0</v>
      </c>
      <c r="BC2010">
        <f t="shared" si="273"/>
        <v>0</v>
      </c>
      <c r="BD2010">
        <f t="shared" si="274"/>
        <v>0</v>
      </c>
    </row>
    <row r="2011" spans="1:56" ht="15" customHeight="1">
      <c r="A2011" s="63"/>
      <c r="B2011" s="40"/>
      <c r="C2011" s="17" t="s">
        <v>62</v>
      </c>
      <c r="D2011" s="278" t="str">
        <f t="shared" si="272"/>
        <v/>
      </c>
      <c r="E2011" s="279"/>
      <c r="F2011" s="279"/>
      <c r="G2011" s="279"/>
      <c r="H2011" s="279"/>
      <c r="I2011" s="279"/>
      <c r="J2011" s="279"/>
      <c r="K2011" s="279"/>
      <c r="L2011" s="279"/>
      <c r="M2011" s="279"/>
      <c r="N2011" s="279"/>
      <c r="O2011" s="280"/>
      <c r="P2011" s="212"/>
      <c r="Q2011" s="205"/>
      <c r="R2011" s="205"/>
      <c r="S2011" s="213"/>
      <c r="T2011" s="166"/>
      <c r="U2011" s="166"/>
      <c r="V2011" s="166"/>
      <c r="W2011" s="166"/>
      <c r="X2011" s="166"/>
      <c r="Y2011" s="166"/>
      <c r="Z2011" s="166"/>
      <c r="AA2011" s="166"/>
      <c r="AB2011" s="166"/>
      <c r="AC2011" s="166"/>
      <c r="AD2011" s="166"/>
      <c r="AG2011">
        <f t="shared" si="275"/>
        <v>0</v>
      </c>
      <c r="AK2011" s="60">
        <f t="shared" si="276"/>
        <v>0</v>
      </c>
      <c r="AL2011" s="60">
        <f t="shared" si="277"/>
        <v>0</v>
      </c>
      <c r="AM2011" s="60">
        <f t="shared" si="278"/>
        <v>0</v>
      </c>
      <c r="AN2011" s="192">
        <f t="shared" si="279"/>
        <v>0</v>
      </c>
      <c r="AO2011" s="60">
        <f t="shared" si="280"/>
        <v>0</v>
      </c>
      <c r="AP2011" s="60">
        <f t="shared" si="281"/>
        <v>0</v>
      </c>
      <c r="AQ2011" s="60">
        <f t="shared" si="282"/>
        <v>0</v>
      </c>
      <c r="AR2011" s="192">
        <f t="shared" si="283"/>
        <v>0</v>
      </c>
      <c r="AS2011" s="60">
        <f t="shared" si="284"/>
        <v>0</v>
      </c>
      <c r="AT2011" s="60">
        <f t="shared" si="285"/>
        <v>0</v>
      </c>
      <c r="AU2011" s="60">
        <f t="shared" si="286"/>
        <v>0</v>
      </c>
      <c r="AV2011" s="191">
        <f t="shared" si="287"/>
        <v>0</v>
      </c>
      <c r="AX2011">
        <f t="shared" si="288"/>
        <v>0</v>
      </c>
      <c r="AY2011">
        <f t="shared" si="289"/>
        <v>0</v>
      </c>
      <c r="AZ2011">
        <f t="shared" si="290"/>
        <v>0</v>
      </c>
      <c r="BA2011">
        <f t="shared" si="291"/>
        <v>0</v>
      </c>
      <c r="BC2011">
        <f t="shared" si="273"/>
        <v>0</v>
      </c>
      <c r="BD2011">
        <f t="shared" si="274"/>
        <v>0</v>
      </c>
    </row>
    <row r="2012" spans="1:56" ht="15" customHeight="1">
      <c r="A2012" s="63"/>
      <c r="B2012" s="40"/>
      <c r="C2012" s="17" t="s">
        <v>63</v>
      </c>
      <c r="D2012" s="278" t="str">
        <f t="shared" si="272"/>
        <v/>
      </c>
      <c r="E2012" s="279"/>
      <c r="F2012" s="279"/>
      <c r="G2012" s="279"/>
      <c r="H2012" s="279"/>
      <c r="I2012" s="279"/>
      <c r="J2012" s="279"/>
      <c r="K2012" s="279"/>
      <c r="L2012" s="279"/>
      <c r="M2012" s="279"/>
      <c r="N2012" s="279"/>
      <c r="O2012" s="280"/>
      <c r="P2012" s="212"/>
      <c r="Q2012" s="205"/>
      <c r="R2012" s="205"/>
      <c r="S2012" s="213"/>
      <c r="T2012" s="166"/>
      <c r="U2012" s="166"/>
      <c r="V2012" s="166"/>
      <c r="W2012" s="166"/>
      <c r="X2012" s="166"/>
      <c r="Y2012" s="166"/>
      <c r="Z2012" s="166"/>
      <c r="AA2012" s="166"/>
      <c r="AB2012" s="166"/>
      <c r="AC2012" s="166"/>
      <c r="AD2012" s="166"/>
      <c r="AG2012">
        <f t="shared" si="275"/>
        <v>0</v>
      </c>
      <c r="AK2012" s="60">
        <f t="shared" si="276"/>
        <v>0</v>
      </c>
      <c r="AL2012" s="60">
        <f t="shared" si="277"/>
        <v>0</v>
      </c>
      <c r="AM2012" s="60">
        <f t="shared" si="278"/>
        <v>0</v>
      </c>
      <c r="AN2012" s="192">
        <f t="shared" si="279"/>
        <v>0</v>
      </c>
      <c r="AO2012" s="60">
        <f t="shared" si="280"/>
        <v>0</v>
      </c>
      <c r="AP2012" s="60">
        <f t="shared" si="281"/>
        <v>0</v>
      </c>
      <c r="AQ2012" s="60">
        <f t="shared" si="282"/>
        <v>0</v>
      </c>
      <c r="AR2012" s="192">
        <f t="shared" si="283"/>
        <v>0</v>
      </c>
      <c r="AS2012" s="60">
        <f t="shared" si="284"/>
        <v>0</v>
      </c>
      <c r="AT2012" s="60">
        <f t="shared" si="285"/>
        <v>0</v>
      </c>
      <c r="AU2012" s="60">
        <f t="shared" si="286"/>
        <v>0</v>
      </c>
      <c r="AV2012" s="191">
        <f t="shared" si="287"/>
        <v>0</v>
      </c>
      <c r="AX2012">
        <f t="shared" si="288"/>
        <v>0</v>
      </c>
      <c r="AY2012">
        <f t="shared" si="289"/>
        <v>0</v>
      </c>
      <c r="AZ2012">
        <f t="shared" si="290"/>
        <v>0</v>
      </c>
      <c r="BA2012">
        <f t="shared" si="291"/>
        <v>0</v>
      </c>
      <c r="BC2012">
        <f t="shared" si="273"/>
        <v>0</v>
      </c>
      <c r="BD2012">
        <f t="shared" si="274"/>
        <v>0</v>
      </c>
    </row>
    <row r="2013" spans="1:56" ht="15" customHeight="1">
      <c r="A2013" s="63"/>
      <c r="B2013" s="40"/>
      <c r="C2013" s="17" t="s">
        <v>64</v>
      </c>
      <c r="D2013" s="278" t="str">
        <f t="shared" si="272"/>
        <v/>
      </c>
      <c r="E2013" s="279"/>
      <c r="F2013" s="279"/>
      <c r="G2013" s="279"/>
      <c r="H2013" s="279"/>
      <c r="I2013" s="279"/>
      <c r="J2013" s="279"/>
      <c r="K2013" s="279"/>
      <c r="L2013" s="279"/>
      <c r="M2013" s="279"/>
      <c r="N2013" s="279"/>
      <c r="O2013" s="280"/>
      <c r="P2013" s="212"/>
      <c r="Q2013" s="205"/>
      <c r="R2013" s="205"/>
      <c r="S2013" s="213"/>
      <c r="T2013" s="166"/>
      <c r="U2013" s="166"/>
      <c r="V2013" s="166"/>
      <c r="W2013" s="166"/>
      <c r="X2013" s="166"/>
      <c r="Y2013" s="166"/>
      <c r="Z2013" s="166"/>
      <c r="AA2013" s="166"/>
      <c r="AB2013" s="166"/>
      <c r="AC2013" s="166"/>
      <c r="AD2013" s="166"/>
      <c r="AG2013">
        <f t="shared" si="275"/>
        <v>0</v>
      </c>
      <c r="AK2013" s="60">
        <f t="shared" si="276"/>
        <v>0</v>
      </c>
      <c r="AL2013" s="60">
        <f t="shared" si="277"/>
        <v>0</v>
      </c>
      <c r="AM2013" s="60">
        <f t="shared" si="278"/>
        <v>0</v>
      </c>
      <c r="AN2013" s="192">
        <f t="shared" si="279"/>
        <v>0</v>
      </c>
      <c r="AO2013" s="60">
        <f t="shared" si="280"/>
        <v>0</v>
      </c>
      <c r="AP2013" s="60">
        <f t="shared" si="281"/>
        <v>0</v>
      </c>
      <c r="AQ2013" s="60">
        <f t="shared" si="282"/>
        <v>0</v>
      </c>
      <c r="AR2013" s="192">
        <f t="shared" si="283"/>
        <v>0</v>
      </c>
      <c r="AS2013" s="60">
        <f t="shared" si="284"/>
        <v>0</v>
      </c>
      <c r="AT2013" s="60">
        <f t="shared" si="285"/>
        <v>0</v>
      </c>
      <c r="AU2013" s="60">
        <f t="shared" si="286"/>
        <v>0</v>
      </c>
      <c r="AV2013" s="191">
        <f t="shared" si="287"/>
        <v>0</v>
      </c>
      <c r="AX2013">
        <f t="shared" si="288"/>
        <v>0</v>
      </c>
      <c r="AY2013">
        <f t="shared" si="289"/>
        <v>0</v>
      </c>
      <c r="AZ2013">
        <f t="shared" si="290"/>
        <v>0</v>
      </c>
      <c r="BA2013">
        <f t="shared" si="291"/>
        <v>0</v>
      </c>
      <c r="BC2013">
        <f t="shared" si="273"/>
        <v>0</v>
      </c>
      <c r="BD2013">
        <f t="shared" si="274"/>
        <v>0</v>
      </c>
    </row>
    <row r="2014" spans="1:56" ht="15" customHeight="1">
      <c r="A2014" s="63"/>
      <c r="B2014" s="40"/>
      <c r="C2014" s="17" t="s">
        <v>65</v>
      </c>
      <c r="D2014" s="278" t="str">
        <f t="shared" si="272"/>
        <v/>
      </c>
      <c r="E2014" s="279"/>
      <c r="F2014" s="279"/>
      <c r="G2014" s="279"/>
      <c r="H2014" s="279"/>
      <c r="I2014" s="279"/>
      <c r="J2014" s="279"/>
      <c r="K2014" s="279"/>
      <c r="L2014" s="279"/>
      <c r="M2014" s="279"/>
      <c r="N2014" s="279"/>
      <c r="O2014" s="280"/>
      <c r="P2014" s="212"/>
      <c r="Q2014" s="205"/>
      <c r="R2014" s="205"/>
      <c r="S2014" s="213"/>
      <c r="T2014" s="166"/>
      <c r="U2014" s="166"/>
      <c r="V2014" s="166"/>
      <c r="W2014" s="166"/>
      <c r="X2014" s="166"/>
      <c r="Y2014" s="166"/>
      <c r="Z2014" s="166"/>
      <c r="AA2014" s="166"/>
      <c r="AB2014" s="166"/>
      <c r="AC2014" s="166"/>
      <c r="AD2014" s="166"/>
      <c r="AG2014">
        <f t="shared" si="275"/>
        <v>0</v>
      </c>
      <c r="AK2014" s="60">
        <f t="shared" si="276"/>
        <v>0</v>
      </c>
      <c r="AL2014" s="60">
        <f t="shared" si="277"/>
        <v>0</v>
      </c>
      <c r="AM2014" s="60">
        <f t="shared" si="278"/>
        <v>0</v>
      </c>
      <c r="AN2014" s="192">
        <f t="shared" si="279"/>
        <v>0</v>
      </c>
      <c r="AO2014" s="60">
        <f t="shared" si="280"/>
        <v>0</v>
      </c>
      <c r="AP2014" s="60">
        <f t="shared" si="281"/>
        <v>0</v>
      </c>
      <c r="AQ2014" s="60">
        <f t="shared" si="282"/>
        <v>0</v>
      </c>
      <c r="AR2014" s="192">
        <f t="shared" si="283"/>
        <v>0</v>
      </c>
      <c r="AS2014" s="60">
        <f t="shared" si="284"/>
        <v>0</v>
      </c>
      <c r="AT2014" s="60">
        <f t="shared" si="285"/>
        <v>0</v>
      </c>
      <c r="AU2014" s="60">
        <f t="shared" si="286"/>
        <v>0</v>
      </c>
      <c r="AV2014" s="191">
        <f t="shared" si="287"/>
        <v>0</v>
      </c>
      <c r="AX2014">
        <f t="shared" si="288"/>
        <v>0</v>
      </c>
      <c r="AY2014">
        <f t="shared" si="289"/>
        <v>0</v>
      </c>
      <c r="AZ2014">
        <f t="shared" si="290"/>
        <v>0</v>
      </c>
      <c r="BA2014">
        <f t="shared" si="291"/>
        <v>0</v>
      </c>
      <c r="BC2014">
        <f t="shared" si="273"/>
        <v>0</v>
      </c>
      <c r="BD2014">
        <f t="shared" si="274"/>
        <v>0</v>
      </c>
    </row>
    <row r="2015" spans="1:56" ht="15" customHeight="1">
      <c r="A2015" s="63"/>
      <c r="B2015" s="40"/>
      <c r="C2015" s="17" t="s">
        <v>66</v>
      </c>
      <c r="D2015" s="278" t="str">
        <f t="shared" si="272"/>
        <v/>
      </c>
      <c r="E2015" s="279"/>
      <c r="F2015" s="279"/>
      <c r="G2015" s="279"/>
      <c r="H2015" s="279"/>
      <c r="I2015" s="279"/>
      <c r="J2015" s="279"/>
      <c r="K2015" s="279"/>
      <c r="L2015" s="279"/>
      <c r="M2015" s="279"/>
      <c r="N2015" s="279"/>
      <c r="O2015" s="280"/>
      <c r="P2015" s="212"/>
      <c r="Q2015" s="205"/>
      <c r="R2015" s="205"/>
      <c r="S2015" s="213"/>
      <c r="T2015" s="166"/>
      <c r="U2015" s="166"/>
      <c r="V2015" s="166"/>
      <c r="W2015" s="166"/>
      <c r="X2015" s="166"/>
      <c r="Y2015" s="166"/>
      <c r="Z2015" s="166"/>
      <c r="AA2015" s="166"/>
      <c r="AB2015" s="166"/>
      <c r="AC2015" s="166"/>
      <c r="AD2015" s="166"/>
      <c r="AG2015">
        <f t="shared" si="275"/>
        <v>0</v>
      </c>
      <c r="AK2015" s="60">
        <f t="shared" si="276"/>
        <v>0</v>
      </c>
      <c r="AL2015" s="60">
        <f t="shared" si="277"/>
        <v>0</v>
      </c>
      <c r="AM2015" s="60">
        <f t="shared" si="278"/>
        <v>0</v>
      </c>
      <c r="AN2015" s="192">
        <f t="shared" si="279"/>
        <v>0</v>
      </c>
      <c r="AO2015" s="60">
        <f t="shared" si="280"/>
        <v>0</v>
      </c>
      <c r="AP2015" s="60">
        <f t="shared" si="281"/>
        <v>0</v>
      </c>
      <c r="AQ2015" s="60">
        <f t="shared" si="282"/>
        <v>0</v>
      </c>
      <c r="AR2015" s="192">
        <f t="shared" si="283"/>
        <v>0</v>
      </c>
      <c r="AS2015" s="60">
        <f t="shared" si="284"/>
        <v>0</v>
      </c>
      <c r="AT2015" s="60">
        <f t="shared" si="285"/>
        <v>0</v>
      </c>
      <c r="AU2015" s="60">
        <f t="shared" si="286"/>
        <v>0</v>
      </c>
      <c r="AV2015" s="191">
        <f t="shared" si="287"/>
        <v>0</v>
      </c>
      <c r="AX2015">
        <f t="shared" si="288"/>
        <v>0</v>
      </c>
      <c r="AY2015">
        <f t="shared" si="289"/>
        <v>0</v>
      </c>
      <c r="AZ2015">
        <f t="shared" si="290"/>
        <v>0</v>
      </c>
      <c r="BA2015">
        <f t="shared" si="291"/>
        <v>0</v>
      </c>
      <c r="BC2015">
        <f t="shared" si="273"/>
        <v>0</v>
      </c>
      <c r="BD2015">
        <f t="shared" si="274"/>
        <v>0</v>
      </c>
    </row>
    <row r="2016" spans="1:56" ht="15" customHeight="1">
      <c r="A2016" s="63"/>
      <c r="B2016" s="40"/>
      <c r="C2016" s="17" t="s">
        <v>67</v>
      </c>
      <c r="D2016" s="278" t="str">
        <f t="shared" si="272"/>
        <v/>
      </c>
      <c r="E2016" s="279"/>
      <c r="F2016" s="279"/>
      <c r="G2016" s="279"/>
      <c r="H2016" s="279"/>
      <c r="I2016" s="279"/>
      <c r="J2016" s="279"/>
      <c r="K2016" s="279"/>
      <c r="L2016" s="279"/>
      <c r="M2016" s="279"/>
      <c r="N2016" s="279"/>
      <c r="O2016" s="280"/>
      <c r="P2016" s="212"/>
      <c r="Q2016" s="205"/>
      <c r="R2016" s="205"/>
      <c r="S2016" s="213"/>
      <c r="T2016" s="166"/>
      <c r="U2016" s="166"/>
      <c r="V2016" s="166"/>
      <c r="W2016" s="166"/>
      <c r="X2016" s="166"/>
      <c r="Y2016" s="166"/>
      <c r="Z2016" s="166"/>
      <c r="AA2016" s="166"/>
      <c r="AB2016" s="166"/>
      <c r="AC2016" s="166"/>
      <c r="AD2016" s="166"/>
      <c r="AG2016">
        <f t="shared" si="275"/>
        <v>0</v>
      </c>
      <c r="AK2016" s="60">
        <f t="shared" si="276"/>
        <v>0</v>
      </c>
      <c r="AL2016" s="60">
        <f t="shared" si="277"/>
        <v>0</v>
      </c>
      <c r="AM2016" s="60">
        <f t="shared" si="278"/>
        <v>0</v>
      </c>
      <c r="AN2016" s="192">
        <f t="shared" si="279"/>
        <v>0</v>
      </c>
      <c r="AO2016" s="60">
        <f t="shared" si="280"/>
        <v>0</v>
      </c>
      <c r="AP2016" s="60">
        <f t="shared" si="281"/>
        <v>0</v>
      </c>
      <c r="AQ2016" s="60">
        <f t="shared" si="282"/>
        <v>0</v>
      </c>
      <c r="AR2016" s="192">
        <f t="shared" si="283"/>
        <v>0</v>
      </c>
      <c r="AS2016" s="60">
        <f t="shared" si="284"/>
        <v>0</v>
      </c>
      <c r="AT2016" s="60">
        <f t="shared" si="285"/>
        <v>0</v>
      </c>
      <c r="AU2016" s="60">
        <f t="shared" si="286"/>
        <v>0</v>
      </c>
      <c r="AV2016" s="191">
        <f t="shared" si="287"/>
        <v>0</v>
      </c>
      <c r="AX2016">
        <f t="shared" si="288"/>
        <v>0</v>
      </c>
      <c r="AY2016">
        <f t="shared" si="289"/>
        <v>0</v>
      </c>
      <c r="AZ2016">
        <f t="shared" si="290"/>
        <v>0</v>
      </c>
      <c r="BA2016">
        <f t="shared" si="291"/>
        <v>0</v>
      </c>
      <c r="BC2016">
        <f t="shared" si="273"/>
        <v>0</v>
      </c>
      <c r="BD2016">
        <f t="shared" si="274"/>
        <v>0</v>
      </c>
    </row>
    <row r="2017" spans="1:56" ht="15" customHeight="1">
      <c r="A2017" s="63"/>
      <c r="B2017" s="40"/>
      <c r="C2017" s="17" t="s">
        <v>68</v>
      </c>
      <c r="D2017" s="278" t="str">
        <f t="shared" si="272"/>
        <v/>
      </c>
      <c r="E2017" s="279"/>
      <c r="F2017" s="279"/>
      <c r="G2017" s="279"/>
      <c r="H2017" s="279"/>
      <c r="I2017" s="279"/>
      <c r="J2017" s="279"/>
      <c r="K2017" s="279"/>
      <c r="L2017" s="279"/>
      <c r="M2017" s="279"/>
      <c r="N2017" s="279"/>
      <c r="O2017" s="280"/>
      <c r="P2017" s="212"/>
      <c r="Q2017" s="205"/>
      <c r="R2017" s="205"/>
      <c r="S2017" s="213"/>
      <c r="T2017" s="166"/>
      <c r="U2017" s="166"/>
      <c r="V2017" s="166"/>
      <c r="W2017" s="166"/>
      <c r="X2017" s="166"/>
      <c r="Y2017" s="166"/>
      <c r="Z2017" s="166"/>
      <c r="AA2017" s="166"/>
      <c r="AB2017" s="166"/>
      <c r="AC2017" s="166"/>
      <c r="AD2017" s="166"/>
      <c r="AG2017">
        <f t="shared" si="275"/>
        <v>0</v>
      </c>
      <c r="AK2017" s="60">
        <f t="shared" si="276"/>
        <v>0</v>
      </c>
      <c r="AL2017" s="60">
        <f t="shared" si="277"/>
        <v>0</v>
      </c>
      <c r="AM2017" s="60">
        <f t="shared" si="278"/>
        <v>0</v>
      </c>
      <c r="AN2017" s="192">
        <f t="shared" si="279"/>
        <v>0</v>
      </c>
      <c r="AO2017" s="60">
        <f t="shared" si="280"/>
        <v>0</v>
      </c>
      <c r="AP2017" s="60">
        <f t="shared" si="281"/>
        <v>0</v>
      </c>
      <c r="AQ2017" s="60">
        <f t="shared" si="282"/>
        <v>0</v>
      </c>
      <c r="AR2017" s="192">
        <f t="shared" si="283"/>
        <v>0</v>
      </c>
      <c r="AS2017" s="60">
        <f t="shared" si="284"/>
        <v>0</v>
      </c>
      <c r="AT2017" s="60">
        <f t="shared" si="285"/>
        <v>0</v>
      </c>
      <c r="AU2017" s="60">
        <f t="shared" si="286"/>
        <v>0</v>
      </c>
      <c r="AV2017" s="191">
        <f t="shared" si="287"/>
        <v>0</v>
      </c>
      <c r="AX2017">
        <f t="shared" si="288"/>
        <v>0</v>
      </c>
      <c r="AY2017">
        <f t="shared" si="289"/>
        <v>0</v>
      </c>
      <c r="AZ2017">
        <f t="shared" si="290"/>
        <v>0</v>
      </c>
      <c r="BA2017">
        <f t="shared" si="291"/>
        <v>0</v>
      </c>
      <c r="BC2017">
        <f t="shared" si="273"/>
        <v>0</v>
      </c>
      <c r="BD2017">
        <f t="shared" si="274"/>
        <v>0</v>
      </c>
    </row>
    <row r="2018" spans="1:56" ht="15" customHeight="1">
      <c r="A2018" s="63"/>
      <c r="B2018" s="40"/>
      <c r="C2018" s="17" t="s">
        <v>69</v>
      </c>
      <c r="D2018" s="278" t="str">
        <f t="shared" si="272"/>
        <v/>
      </c>
      <c r="E2018" s="279"/>
      <c r="F2018" s="279"/>
      <c r="G2018" s="279"/>
      <c r="H2018" s="279"/>
      <c r="I2018" s="279"/>
      <c r="J2018" s="279"/>
      <c r="K2018" s="279"/>
      <c r="L2018" s="279"/>
      <c r="M2018" s="279"/>
      <c r="N2018" s="279"/>
      <c r="O2018" s="280"/>
      <c r="P2018" s="212"/>
      <c r="Q2018" s="205"/>
      <c r="R2018" s="205"/>
      <c r="S2018" s="213"/>
      <c r="T2018" s="166"/>
      <c r="U2018" s="166"/>
      <c r="V2018" s="166"/>
      <c r="W2018" s="166"/>
      <c r="X2018" s="166"/>
      <c r="Y2018" s="166"/>
      <c r="Z2018" s="166"/>
      <c r="AA2018" s="166"/>
      <c r="AB2018" s="166"/>
      <c r="AC2018" s="166"/>
      <c r="AD2018" s="166"/>
      <c r="AG2018">
        <f t="shared" si="275"/>
        <v>0</v>
      </c>
      <c r="AK2018" s="60">
        <f t="shared" si="276"/>
        <v>0</v>
      </c>
      <c r="AL2018" s="60">
        <f t="shared" si="277"/>
        <v>0</v>
      </c>
      <c r="AM2018" s="60">
        <f t="shared" si="278"/>
        <v>0</v>
      </c>
      <c r="AN2018" s="192">
        <f t="shared" si="279"/>
        <v>0</v>
      </c>
      <c r="AO2018" s="60">
        <f t="shared" si="280"/>
        <v>0</v>
      </c>
      <c r="AP2018" s="60">
        <f t="shared" si="281"/>
        <v>0</v>
      </c>
      <c r="AQ2018" s="60">
        <f t="shared" si="282"/>
        <v>0</v>
      </c>
      <c r="AR2018" s="192">
        <f t="shared" si="283"/>
        <v>0</v>
      </c>
      <c r="AS2018" s="60">
        <f t="shared" si="284"/>
        <v>0</v>
      </c>
      <c r="AT2018" s="60">
        <f t="shared" si="285"/>
        <v>0</v>
      </c>
      <c r="AU2018" s="60">
        <f t="shared" si="286"/>
        <v>0</v>
      </c>
      <c r="AV2018" s="191">
        <f t="shared" si="287"/>
        <v>0</v>
      </c>
      <c r="AX2018">
        <f t="shared" si="288"/>
        <v>0</v>
      </c>
      <c r="AY2018">
        <f t="shared" si="289"/>
        <v>0</v>
      </c>
      <c r="AZ2018">
        <f t="shared" si="290"/>
        <v>0</v>
      </c>
      <c r="BA2018">
        <f t="shared" si="291"/>
        <v>0</v>
      </c>
      <c r="BC2018">
        <f t="shared" si="273"/>
        <v>0</v>
      </c>
      <c r="BD2018">
        <f t="shared" si="274"/>
        <v>0</v>
      </c>
    </row>
    <row r="2019" spans="1:56" ht="15" customHeight="1">
      <c r="A2019" s="63"/>
      <c r="B2019" s="40"/>
      <c r="C2019" s="17" t="s">
        <v>70</v>
      </c>
      <c r="D2019" s="278" t="str">
        <f t="shared" si="272"/>
        <v/>
      </c>
      <c r="E2019" s="279"/>
      <c r="F2019" s="279"/>
      <c r="G2019" s="279"/>
      <c r="H2019" s="279"/>
      <c r="I2019" s="279"/>
      <c r="J2019" s="279"/>
      <c r="K2019" s="279"/>
      <c r="L2019" s="279"/>
      <c r="M2019" s="279"/>
      <c r="N2019" s="279"/>
      <c r="O2019" s="280"/>
      <c r="P2019" s="212"/>
      <c r="Q2019" s="205"/>
      <c r="R2019" s="205"/>
      <c r="S2019" s="213"/>
      <c r="T2019" s="166"/>
      <c r="U2019" s="166"/>
      <c r="V2019" s="166"/>
      <c r="W2019" s="166"/>
      <c r="X2019" s="166"/>
      <c r="Y2019" s="166"/>
      <c r="Z2019" s="166"/>
      <c r="AA2019" s="166"/>
      <c r="AB2019" s="166"/>
      <c r="AC2019" s="166"/>
      <c r="AD2019" s="166"/>
      <c r="AG2019">
        <f t="shared" si="275"/>
        <v>0</v>
      </c>
      <c r="AK2019" s="60">
        <f t="shared" si="276"/>
        <v>0</v>
      </c>
      <c r="AL2019" s="60">
        <f t="shared" si="277"/>
        <v>0</v>
      </c>
      <c r="AM2019" s="60">
        <f t="shared" si="278"/>
        <v>0</v>
      </c>
      <c r="AN2019" s="192">
        <f t="shared" si="279"/>
        <v>0</v>
      </c>
      <c r="AO2019" s="60">
        <f t="shared" si="280"/>
        <v>0</v>
      </c>
      <c r="AP2019" s="60">
        <f t="shared" si="281"/>
        <v>0</v>
      </c>
      <c r="AQ2019" s="60">
        <f t="shared" si="282"/>
        <v>0</v>
      </c>
      <c r="AR2019" s="192">
        <f t="shared" si="283"/>
        <v>0</v>
      </c>
      <c r="AS2019" s="60">
        <f t="shared" si="284"/>
        <v>0</v>
      </c>
      <c r="AT2019" s="60">
        <f t="shared" si="285"/>
        <v>0</v>
      </c>
      <c r="AU2019" s="60">
        <f t="shared" si="286"/>
        <v>0</v>
      </c>
      <c r="AV2019" s="191">
        <f t="shared" si="287"/>
        <v>0</v>
      </c>
      <c r="AX2019">
        <f t="shared" si="288"/>
        <v>0</v>
      </c>
      <c r="AY2019">
        <f t="shared" si="289"/>
        <v>0</v>
      </c>
      <c r="AZ2019">
        <f t="shared" si="290"/>
        <v>0</v>
      </c>
      <c r="BA2019">
        <f t="shared" si="291"/>
        <v>0</v>
      </c>
      <c r="BC2019">
        <f t="shared" si="273"/>
        <v>0</v>
      </c>
      <c r="BD2019">
        <f t="shared" si="274"/>
        <v>0</v>
      </c>
    </row>
    <row r="2020" spans="1:56" ht="15" customHeight="1">
      <c r="A2020" s="63"/>
      <c r="B2020" s="40"/>
      <c r="C2020" s="17" t="s">
        <v>71</v>
      </c>
      <c r="D2020" s="278" t="str">
        <f t="shared" si="272"/>
        <v/>
      </c>
      <c r="E2020" s="279"/>
      <c r="F2020" s="279"/>
      <c r="G2020" s="279"/>
      <c r="H2020" s="279"/>
      <c r="I2020" s="279"/>
      <c r="J2020" s="279"/>
      <c r="K2020" s="279"/>
      <c r="L2020" s="279"/>
      <c r="M2020" s="279"/>
      <c r="N2020" s="279"/>
      <c r="O2020" s="280"/>
      <c r="P2020" s="212"/>
      <c r="Q2020" s="205"/>
      <c r="R2020" s="205"/>
      <c r="S2020" s="213"/>
      <c r="T2020" s="166"/>
      <c r="U2020" s="166"/>
      <c r="V2020" s="166"/>
      <c r="W2020" s="166"/>
      <c r="X2020" s="166"/>
      <c r="Y2020" s="166"/>
      <c r="Z2020" s="166"/>
      <c r="AA2020" s="166"/>
      <c r="AB2020" s="166"/>
      <c r="AC2020" s="166"/>
      <c r="AD2020" s="166"/>
      <c r="AG2020">
        <f t="shared" si="275"/>
        <v>0</v>
      </c>
      <c r="AK2020" s="60">
        <f t="shared" si="276"/>
        <v>0</v>
      </c>
      <c r="AL2020" s="60">
        <f t="shared" si="277"/>
        <v>0</v>
      </c>
      <c r="AM2020" s="60">
        <f t="shared" si="278"/>
        <v>0</v>
      </c>
      <c r="AN2020" s="192">
        <f t="shared" si="279"/>
        <v>0</v>
      </c>
      <c r="AO2020" s="60">
        <f t="shared" si="280"/>
        <v>0</v>
      </c>
      <c r="AP2020" s="60">
        <f t="shared" si="281"/>
        <v>0</v>
      </c>
      <c r="AQ2020" s="60">
        <f t="shared" si="282"/>
        <v>0</v>
      </c>
      <c r="AR2020" s="192">
        <f t="shared" si="283"/>
        <v>0</v>
      </c>
      <c r="AS2020" s="60">
        <f t="shared" si="284"/>
        <v>0</v>
      </c>
      <c r="AT2020" s="60">
        <f t="shared" si="285"/>
        <v>0</v>
      </c>
      <c r="AU2020" s="60">
        <f t="shared" si="286"/>
        <v>0</v>
      </c>
      <c r="AV2020" s="191">
        <f t="shared" si="287"/>
        <v>0</v>
      </c>
      <c r="AX2020">
        <f t="shared" si="288"/>
        <v>0</v>
      </c>
      <c r="AY2020">
        <f t="shared" si="289"/>
        <v>0</v>
      </c>
      <c r="AZ2020">
        <f t="shared" si="290"/>
        <v>0</v>
      </c>
      <c r="BA2020">
        <f t="shared" si="291"/>
        <v>0</v>
      </c>
      <c r="BC2020">
        <f t="shared" si="273"/>
        <v>0</v>
      </c>
      <c r="BD2020">
        <f t="shared" si="274"/>
        <v>0</v>
      </c>
    </row>
    <row r="2021" spans="1:56" ht="15" customHeight="1">
      <c r="A2021" s="63"/>
      <c r="B2021" s="40"/>
      <c r="C2021" s="17" t="s">
        <v>72</v>
      </c>
      <c r="D2021" s="278" t="str">
        <f t="shared" si="272"/>
        <v/>
      </c>
      <c r="E2021" s="279"/>
      <c r="F2021" s="279"/>
      <c r="G2021" s="279"/>
      <c r="H2021" s="279"/>
      <c r="I2021" s="279"/>
      <c r="J2021" s="279"/>
      <c r="K2021" s="279"/>
      <c r="L2021" s="279"/>
      <c r="M2021" s="279"/>
      <c r="N2021" s="279"/>
      <c r="O2021" s="280"/>
      <c r="P2021" s="212"/>
      <c r="Q2021" s="205"/>
      <c r="R2021" s="205"/>
      <c r="S2021" s="213"/>
      <c r="T2021" s="166"/>
      <c r="U2021" s="166"/>
      <c r="V2021" s="166"/>
      <c r="W2021" s="166"/>
      <c r="X2021" s="166"/>
      <c r="Y2021" s="166"/>
      <c r="Z2021" s="166"/>
      <c r="AA2021" s="166"/>
      <c r="AB2021" s="166"/>
      <c r="AC2021" s="166"/>
      <c r="AD2021" s="166"/>
      <c r="AG2021">
        <f t="shared" si="275"/>
        <v>0</v>
      </c>
      <c r="AK2021" s="60">
        <f t="shared" si="276"/>
        <v>0</v>
      </c>
      <c r="AL2021" s="60">
        <f t="shared" si="277"/>
        <v>0</v>
      </c>
      <c r="AM2021" s="60">
        <f t="shared" si="278"/>
        <v>0</v>
      </c>
      <c r="AN2021" s="192">
        <f t="shared" si="279"/>
        <v>0</v>
      </c>
      <c r="AO2021" s="60">
        <f t="shared" si="280"/>
        <v>0</v>
      </c>
      <c r="AP2021" s="60">
        <f t="shared" si="281"/>
        <v>0</v>
      </c>
      <c r="AQ2021" s="60">
        <f t="shared" si="282"/>
        <v>0</v>
      </c>
      <c r="AR2021" s="192">
        <f t="shared" si="283"/>
        <v>0</v>
      </c>
      <c r="AS2021" s="60">
        <f t="shared" si="284"/>
        <v>0</v>
      </c>
      <c r="AT2021" s="60">
        <f t="shared" si="285"/>
        <v>0</v>
      </c>
      <c r="AU2021" s="60">
        <f t="shared" si="286"/>
        <v>0</v>
      </c>
      <c r="AV2021" s="191">
        <f t="shared" si="287"/>
        <v>0</v>
      </c>
      <c r="AX2021">
        <f t="shared" si="288"/>
        <v>0</v>
      </c>
      <c r="AY2021">
        <f t="shared" si="289"/>
        <v>0</v>
      </c>
      <c r="AZ2021">
        <f t="shared" si="290"/>
        <v>0</v>
      </c>
      <c r="BA2021">
        <f t="shared" si="291"/>
        <v>0</v>
      </c>
      <c r="BC2021">
        <f t="shared" si="273"/>
        <v>0</v>
      </c>
      <c r="BD2021">
        <f t="shared" si="274"/>
        <v>0</v>
      </c>
    </row>
    <row r="2022" spans="1:56" ht="15" customHeight="1">
      <c r="A2022" s="63"/>
      <c r="B2022" s="40"/>
      <c r="C2022" s="17" t="s">
        <v>73</v>
      </c>
      <c r="D2022" s="278" t="str">
        <f t="shared" si="272"/>
        <v/>
      </c>
      <c r="E2022" s="279"/>
      <c r="F2022" s="279"/>
      <c r="G2022" s="279"/>
      <c r="H2022" s="279"/>
      <c r="I2022" s="279"/>
      <c r="J2022" s="279"/>
      <c r="K2022" s="279"/>
      <c r="L2022" s="279"/>
      <c r="M2022" s="279"/>
      <c r="N2022" s="279"/>
      <c r="O2022" s="280"/>
      <c r="P2022" s="212"/>
      <c r="Q2022" s="205"/>
      <c r="R2022" s="205"/>
      <c r="S2022" s="213"/>
      <c r="T2022" s="166"/>
      <c r="U2022" s="166"/>
      <c r="V2022" s="166"/>
      <c r="W2022" s="166"/>
      <c r="X2022" s="166"/>
      <c r="Y2022" s="166"/>
      <c r="Z2022" s="166"/>
      <c r="AA2022" s="166"/>
      <c r="AB2022" s="166"/>
      <c r="AC2022" s="166"/>
      <c r="AD2022" s="166"/>
      <c r="AG2022">
        <f t="shared" si="275"/>
        <v>0</v>
      </c>
      <c r="AK2022" s="60">
        <f t="shared" si="276"/>
        <v>0</v>
      </c>
      <c r="AL2022" s="60">
        <f t="shared" si="277"/>
        <v>0</v>
      </c>
      <c r="AM2022" s="60">
        <f t="shared" si="278"/>
        <v>0</v>
      </c>
      <c r="AN2022" s="192">
        <f t="shared" si="279"/>
        <v>0</v>
      </c>
      <c r="AO2022" s="60">
        <f t="shared" si="280"/>
        <v>0</v>
      </c>
      <c r="AP2022" s="60">
        <f t="shared" si="281"/>
        <v>0</v>
      </c>
      <c r="AQ2022" s="60">
        <f t="shared" si="282"/>
        <v>0</v>
      </c>
      <c r="AR2022" s="192">
        <f t="shared" si="283"/>
        <v>0</v>
      </c>
      <c r="AS2022" s="60">
        <f t="shared" si="284"/>
        <v>0</v>
      </c>
      <c r="AT2022" s="60">
        <f t="shared" si="285"/>
        <v>0</v>
      </c>
      <c r="AU2022" s="60">
        <f t="shared" si="286"/>
        <v>0</v>
      </c>
      <c r="AV2022" s="191">
        <f t="shared" si="287"/>
        <v>0</v>
      </c>
      <c r="AX2022">
        <f t="shared" si="288"/>
        <v>0</v>
      </c>
      <c r="AY2022">
        <f t="shared" si="289"/>
        <v>0</v>
      </c>
      <c r="AZ2022">
        <f t="shared" si="290"/>
        <v>0</v>
      </c>
      <c r="BA2022">
        <f t="shared" si="291"/>
        <v>0</v>
      </c>
      <c r="BC2022">
        <f t="shared" si="273"/>
        <v>0</v>
      </c>
      <c r="BD2022">
        <f t="shared" si="274"/>
        <v>0</v>
      </c>
    </row>
    <row r="2023" spans="1:56" ht="15" customHeight="1">
      <c r="A2023" s="63"/>
      <c r="B2023" s="40"/>
      <c r="C2023" s="17" t="s">
        <v>74</v>
      </c>
      <c r="D2023" s="278" t="str">
        <f t="shared" si="272"/>
        <v/>
      </c>
      <c r="E2023" s="279"/>
      <c r="F2023" s="279"/>
      <c r="G2023" s="279"/>
      <c r="H2023" s="279"/>
      <c r="I2023" s="279"/>
      <c r="J2023" s="279"/>
      <c r="K2023" s="279"/>
      <c r="L2023" s="279"/>
      <c r="M2023" s="279"/>
      <c r="N2023" s="279"/>
      <c r="O2023" s="280"/>
      <c r="P2023" s="212"/>
      <c r="Q2023" s="205"/>
      <c r="R2023" s="205"/>
      <c r="S2023" s="213"/>
      <c r="T2023" s="166"/>
      <c r="U2023" s="166"/>
      <c r="V2023" s="166"/>
      <c r="W2023" s="166"/>
      <c r="X2023" s="166"/>
      <c r="Y2023" s="166"/>
      <c r="Z2023" s="166"/>
      <c r="AA2023" s="166"/>
      <c r="AB2023" s="166"/>
      <c r="AC2023" s="166"/>
      <c r="AD2023" s="166"/>
      <c r="AG2023">
        <f t="shared" si="275"/>
        <v>0</v>
      </c>
      <c r="AK2023" s="60">
        <f t="shared" si="276"/>
        <v>0</v>
      </c>
      <c r="AL2023" s="60">
        <f t="shared" si="277"/>
        <v>0</v>
      </c>
      <c r="AM2023" s="60">
        <f t="shared" si="278"/>
        <v>0</v>
      </c>
      <c r="AN2023" s="192">
        <f t="shared" si="279"/>
        <v>0</v>
      </c>
      <c r="AO2023" s="60">
        <f t="shared" si="280"/>
        <v>0</v>
      </c>
      <c r="AP2023" s="60">
        <f t="shared" si="281"/>
        <v>0</v>
      </c>
      <c r="AQ2023" s="60">
        <f t="shared" si="282"/>
        <v>0</v>
      </c>
      <c r="AR2023" s="192">
        <f t="shared" si="283"/>
        <v>0</v>
      </c>
      <c r="AS2023" s="60">
        <f t="shared" si="284"/>
        <v>0</v>
      </c>
      <c r="AT2023" s="60">
        <f t="shared" si="285"/>
        <v>0</v>
      </c>
      <c r="AU2023" s="60">
        <f t="shared" si="286"/>
        <v>0</v>
      </c>
      <c r="AV2023" s="191">
        <f t="shared" si="287"/>
        <v>0</v>
      </c>
      <c r="AX2023">
        <f t="shared" si="288"/>
        <v>0</v>
      </c>
      <c r="AY2023">
        <f t="shared" si="289"/>
        <v>0</v>
      </c>
      <c r="AZ2023">
        <f t="shared" si="290"/>
        <v>0</v>
      </c>
      <c r="BA2023">
        <f t="shared" si="291"/>
        <v>0</v>
      </c>
      <c r="BC2023">
        <f t="shared" si="273"/>
        <v>0</v>
      </c>
      <c r="BD2023">
        <f t="shared" si="274"/>
        <v>0</v>
      </c>
    </row>
    <row r="2024" spans="1:56" ht="15" customHeight="1">
      <c r="A2024" s="63"/>
      <c r="B2024" s="40"/>
      <c r="C2024" s="17" t="s">
        <v>75</v>
      </c>
      <c r="D2024" s="278" t="str">
        <f t="shared" si="272"/>
        <v/>
      </c>
      <c r="E2024" s="279"/>
      <c r="F2024" s="279"/>
      <c r="G2024" s="279"/>
      <c r="H2024" s="279"/>
      <c r="I2024" s="279"/>
      <c r="J2024" s="279"/>
      <c r="K2024" s="279"/>
      <c r="L2024" s="279"/>
      <c r="M2024" s="279"/>
      <c r="N2024" s="279"/>
      <c r="O2024" s="280"/>
      <c r="P2024" s="212"/>
      <c r="Q2024" s="205"/>
      <c r="R2024" s="205"/>
      <c r="S2024" s="213"/>
      <c r="T2024" s="166"/>
      <c r="U2024" s="166"/>
      <c r="V2024" s="166"/>
      <c r="W2024" s="166"/>
      <c r="X2024" s="166"/>
      <c r="Y2024" s="166"/>
      <c r="Z2024" s="166"/>
      <c r="AA2024" s="166"/>
      <c r="AB2024" s="166"/>
      <c r="AC2024" s="166"/>
      <c r="AD2024" s="166"/>
      <c r="AG2024">
        <f t="shared" si="275"/>
        <v>0</v>
      </c>
      <c r="AK2024" s="60">
        <f t="shared" si="276"/>
        <v>0</v>
      </c>
      <c r="AL2024" s="60">
        <f t="shared" si="277"/>
        <v>0</v>
      </c>
      <c r="AM2024" s="60">
        <f t="shared" si="278"/>
        <v>0</v>
      </c>
      <c r="AN2024" s="192">
        <f t="shared" si="279"/>
        <v>0</v>
      </c>
      <c r="AO2024" s="60">
        <f t="shared" si="280"/>
        <v>0</v>
      </c>
      <c r="AP2024" s="60">
        <f t="shared" si="281"/>
        <v>0</v>
      </c>
      <c r="AQ2024" s="60">
        <f t="shared" si="282"/>
        <v>0</v>
      </c>
      <c r="AR2024" s="192">
        <f t="shared" si="283"/>
        <v>0</v>
      </c>
      <c r="AS2024" s="60">
        <f t="shared" si="284"/>
        <v>0</v>
      </c>
      <c r="AT2024" s="60">
        <f t="shared" si="285"/>
        <v>0</v>
      </c>
      <c r="AU2024" s="60">
        <f t="shared" si="286"/>
        <v>0</v>
      </c>
      <c r="AV2024" s="191">
        <f t="shared" si="287"/>
        <v>0</v>
      </c>
      <c r="AX2024">
        <f t="shared" si="288"/>
        <v>0</v>
      </c>
      <c r="AY2024">
        <f t="shared" si="289"/>
        <v>0</v>
      </c>
      <c r="AZ2024">
        <f t="shared" si="290"/>
        <v>0</v>
      </c>
      <c r="BA2024">
        <f t="shared" si="291"/>
        <v>0</v>
      </c>
      <c r="BC2024">
        <f t="shared" si="273"/>
        <v>0</v>
      </c>
      <c r="BD2024">
        <f t="shared" si="274"/>
        <v>0</v>
      </c>
    </row>
    <row r="2025" spans="1:56" ht="15" customHeight="1">
      <c r="A2025" s="63"/>
      <c r="B2025" s="40"/>
      <c r="C2025" s="17" t="s">
        <v>76</v>
      </c>
      <c r="D2025" s="278" t="str">
        <f t="shared" si="272"/>
        <v/>
      </c>
      <c r="E2025" s="279"/>
      <c r="F2025" s="279"/>
      <c r="G2025" s="279"/>
      <c r="H2025" s="279"/>
      <c r="I2025" s="279"/>
      <c r="J2025" s="279"/>
      <c r="K2025" s="279"/>
      <c r="L2025" s="279"/>
      <c r="M2025" s="279"/>
      <c r="N2025" s="279"/>
      <c r="O2025" s="280"/>
      <c r="P2025" s="212"/>
      <c r="Q2025" s="205"/>
      <c r="R2025" s="205"/>
      <c r="S2025" s="213"/>
      <c r="T2025" s="166"/>
      <c r="U2025" s="166"/>
      <c r="V2025" s="166"/>
      <c r="W2025" s="166"/>
      <c r="X2025" s="166"/>
      <c r="Y2025" s="166"/>
      <c r="Z2025" s="166"/>
      <c r="AA2025" s="166"/>
      <c r="AB2025" s="166"/>
      <c r="AC2025" s="166"/>
      <c r="AD2025" s="166"/>
      <c r="AG2025">
        <f t="shared" si="275"/>
        <v>0</v>
      </c>
      <c r="AK2025" s="60">
        <f t="shared" si="276"/>
        <v>0</v>
      </c>
      <c r="AL2025" s="60">
        <f t="shared" si="277"/>
        <v>0</v>
      </c>
      <c r="AM2025" s="60">
        <f t="shared" si="278"/>
        <v>0</v>
      </c>
      <c r="AN2025" s="192">
        <f t="shared" si="279"/>
        <v>0</v>
      </c>
      <c r="AO2025" s="60">
        <f t="shared" si="280"/>
        <v>0</v>
      </c>
      <c r="AP2025" s="60">
        <f t="shared" si="281"/>
        <v>0</v>
      </c>
      <c r="AQ2025" s="60">
        <f t="shared" si="282"/>
        <v>0</v>
      </c>
      <c r="AR2025" s="192">
        <f t="shared" si="283"/>
        <v>0</v>
      </c>
      <c r="AS2025" s="60">
        <f t="shared" si="284"/>
        <v>0</v>
      </c>
      <c r="AT2025" s="60">
        <f t="shared" si="285"/>
        <v>0</v>
      </c>
      <c r="AU2025" s="60">
        <f t="shared" si="286"/>
        <v>0</v>
      </c>
      <c r="AV2025" s="191">
        <f t="shared" si="287"/>
        <v>0</v>
      </c>
      <c r="AX2025">
        <f t="shared" si="288"/>
        <v>0</v>
      </c>
      <c r="AY2025">
        <f t="shared" si="289"/>
        <v>0</v>
      </c>
      <c r="AZ2025">
        <f t="shared" si="290"/>
        <v>0</v>
      </c>
      <c r="BA2025">
        <f t="shared" si="291"/>
        <v>0</v>
      </c>
      <c r="BC2025">
        <f t="shared" si="273"/>
        <v>0</v>
      </c>
      <c r="BD2025">
        <f t="shared" si="274"/>
        <v>0</v>
      </c>
    </row>
    <row r="2026" spans="1:56" ht="15" customHeight="1">
      <c r="A2026" s="63"/>
      <c r="B2026" s="40"/>
      <c r="C2026" s="17" t="s">
        <v>77</v>
      </c>
      <c r="D2026" s="278" t="str">
        <f t="shared" si="272"/>
        <v/>
      </c>
      <c r="E2026" s="279"/>
      <c r="F2026" s="279"/>
      <c r="G2026" s="279"/>
      <c r="H2026" s="279"/>
      <c r="I2026" s="279"/>
      <c r="J2026" s="279"/>
      <c r="K2026" s="279"/>
      <c r="L2026" s="279"/>
      <c r="M2026" s="279"/>
      <c r="N2026" s="279"/>
      <c r="O2026" s="280"/>
      <c r="P2026" s="212"/>
      <c r="Q2026" s="205"/>
      <c r="R2026" s="205"/>
      <c r="S2026" s="213"/>
      <c r="T2026" s="166"/>
      <c r="U2026" s="166"/>
      <c r="V2026" s="166"/>
      <c r="W2026" s="166"/>
      <c r="X2026" s="166"/>
      <c r="Y2026" s="166"/>
      <c r="Z2026" s="166"/>
      <c r="AA2026" s="166"/>
      <c r="AB2026" s="166"/>
      <c r="AC2026" s="166"/>
      <c r="AD2026" s="166"/>
      <c r="AG2026">
        <f t="shared" si="275"/>
        <v>0</v>
      </c>
      <c r="AK2026" s="60">
        <f t="shared" si="276"/>
        <v>0</v>
      </c>
      <c r="AL2026" s="60">
        <f t="shared" si="277"/>
        <v>0</v>
      </c>
      <c r="AM2026" s="60">
        <f t="shared" si="278"/>
        <v>0</v>
      </c>
      <c r="AN2026" s="192">
        <f t="shared" si="279"/>
        <v>0</v>
      </c>
      <c r="AO2026" s="60">
        <f t="shared" si="280"/>
        <v>0</v>
      </c>
      <c r="AP2026" s="60">
        <f t="shared" si="281"/>
        <v>0</v>
      </c>
      <c r="AQ2026" s="60">
        <f t="shared" si="282"/>
        <v>0</v>
      </c>
      <c r="AR2026" s="192">
        <f t="shared" si="283"/>
        <v>0</v>
      </c>
      <c r="AS2026" s="60">
        <f t="shared" si="284"/>
        <v>0</v>
      </c>
      <c r="AT2026" s="60">
        <f t="shared" si="285"/>
        <v>0</v>
      </c>
      <c r="AU2026" s="60">
        <f t="shared" si="286"/>
        <v>0</v>
      </c>
      <c r="AV2026" s="191">
        <f t="shared" si="287"/>
        <v>0</v>
      </c>
      <c r="AX2026">
        <f t="shared" si="288"/>
        <v>0</v>
      </c>
      <c r="AY2026">
        <f t="shared" si="289"/>
        <v>0</v>
      </c>
      <c r="AZ2026">
        <f t="shared" si="290"/>
        <v>0</v>
      </c>
      <c r="BA2026">
        <f t="shared" si="291"/>
        <v>0</v>
      </c>
      <c r="BC2026">
        <f t="shared" si="273"/>
        <v>0</v>
      </c>
      <c r="BD2026">
        <f t="shared" si="274"/>
        <v>0</v>
      </c>
    </row>
    <row r="2027" spans="1:56" ht="15" customHeight="1">
      <c r="A2027" s="63"/>
      <c r="B2027" s="40"/>
      <c r="C2027" s="17" t="s">
        <v>78</v>
      </c>
      <c r="D2027" s="278" t="str">
        <f t="shared" si="272"/>
        <v/>
      </c>
      <c r="E2027" s="279"/>
      <c r="F2027" s="279"/>
      <c r="G2027" s="279"/>
      <c r="H2027" s="279"/>
      <c r="I2027" s="279"/>
      <c r="J2027" s="279"/>
      <c r="K2027" s="279"/>
      <c r="L2027" s="279"/>
      <c r="M2027" s="279"/>
      <c r="N2027" s="279"/>
      <c r="O2027" s="280"/>
      <c r="P2027" s="212"/>
      <c r="Q2027" s="205"/>
      <c r="R2027" s="205"/>
      <c r="S2027" s="213"/>
      <c r="T2027" s="166"/>
      <c r="U2027" s="166"/>
      <c r="V2027" s="166"/>
      <c r="W2027" s="166"/>
      <c r="X2027" s="166"/>
      <c r="Y2027" s="166"/>
      <c r="Z2027" s="166"/>
      <c r="AA2027" s="166"/>
      <c r="AB2027" s="166"/>
      <c r="AC2027" s="166"/>
      <c r="AD2027" s="166"/>
      <c r="AG2027">
        <f t="shared" si="275"/>
        <v>0</v>
      </c>
      <c r="AK2027" s="60">
        <f t="shared" si="276"/>
        <v>0</v>
      </c>
      <c r="AL2027" s="60">
        <f t="shared" si="277"/>
        <v>0</v>
      </c>
      <c r="AM2027" s="60">
        <f t="shared" si="278"/>
        <v>0</v>
      </c>
      <c r="AN2027" s="192">
        <f t="shared" si="279"/>
        <v>0</v>
      </c>
      <c r="AO2027" s="60">
        <f t="shared" si="280"/>
        <v>0</v>
      </c>
      <c r="AP2027" s="60">
        <f t="shared" si="281"/>
        <v>0</v>
      </c>
      <c r="AQ2027" s="60">
        <f t="shared" si="282"/>
        <v>0</v>
      </c>
      <c r="AR2027" s="192">
        <f t="shared" si="283"/>
        <v>0</v>
      </c>
      <c r="AS2027" s="60">
        <f t="shared" si="284"/>
        <v>0</v>
      </c>
      <c r="AT2027" s="60">
        <f t="shared" si="285"/>
        <v>0</v>
      </c>
      <c r="AU2027" s="60">
        <f t="shared" si="286"/>
        <v>0</v>
      </c>
      <c r="AV2027" s="191">
        <f t="shared" si="287"/>
        <v>0</v>
      </c>
      <c r="AX2027">
        <f t="shared" si="288"/>
        <v>0</v>
      </c>
      <c r="AY2027">
        <f t="shared" si="289"/>
        <v>0</v>
      </c>
      <c r="AZ2027">
        <f t="shared" si="290"/>
        <v>0</v>
      </c>
      <c r="BA2027">
        <f t="shared" si="291"/>
        <v>0</v>
      </c>
      <c r="BC2027">
        <f t="shared" si="273"/>
        <v>0</v>
      </c>
      <c r="BD2027">
        <f t="shared" si="274"/>
        <v>0</v>
      </c>
    </row>
    <row r="2028" spans="1:56" ht="15" customHeight="1">
      <c r="A2028" s="63"/>
      <c r="B2028" s="40"/>
      <c r="C2028" s="17" t="s">
        <v>79</v>
      </c>
      <c r="D2028" s="278" t="str">
        <f t="shared" si="272"/>
        <v/>
      </c>
      <c r="E2028" s="279"/>
      <c r="F2028" s="279"/>
      <c r="G2028" s="279"/>
      <c r="H2028" s="279"/>
      <c r="I2028" s="279"/>
      <c r="J2028" s="279"/>
      <c r="K2028" s="279"/>
      <c r="L2028" s="279"/>
      <c r="M2028" s="279"/>
      <c r="N2028" s="279"/>
      <c r="O2028" s="280"/>
      <c r="P2028" s="212"/>
      <c r="Q2028" s="205"/>
      <c r="R2028" s="205"/>
      <c r="S2028" s="213"/>
      <c r="T2028" s="166"/>
      <c r="U2028" s="166"/>
      <c r="V2028" s="166"/>
      <c r="W2028" s="166"/>
      <c r="X2028" s="166"/>
      <c r="Y2028" s="166"/>
      <c r="Z2028" s="166"/>
      <c r="AA2028" s="166"/>
      <c r="AB2028" s="166"/>
      <c r="AC2028" s="166"/>
      <c r="AD2028" s="166"/>
      <c r="AG2028">
        <f t="shared" si="275"/>
        <v>0</v>
      </c>
      <c r="AK2028" s="60">
        <f t="shared" si="276"/>
        <v>0</v>
      </c>
      <c r="AL2028" s="60">
        <f t="shared" si="277"/>
        <v>0</v>
      </c>
      <c r="AM2028" s="60">
        <f t="shared" si="278"/>
        <v>0</v>
      </c>
      <c r="AN2028" s="192">
        <f t="shared" si="279"/>
        <v>0</v>
      </c>
      <c r="AO2028" s="60">
        <f t="shared" si="280"/>
        <v>0</v>
      </c>
      <c r="AP2028" s="60">
        <f t="shared" si="281"/>
        <v>0</v>
      </c>
      <c r="AQ2028" s="60">
        <f t="shared" si="282"/>
        <v>0</v>
      </c>
      <c r="AR2028" s="192">
        <f t="shared" si="283"/>
        <v>0</v>
      </c>
      <c r="AS2028" s="60">
        <f t="shared" si="284"/>
        <v>0</v>
      </c>
      <c r="AT2028" s="60">
        <f t="shared" si="285"/>
        <v>0</v>
      </c>
      <c r="AU2028" s="60">
        <f t="shared" si="286"/>
        <v>0</v>
      </c>
      <c r="AV2028" s="191">
        <f t="shared" si="287"/>
        <v>0</v>
      </c>
      <c r="AX2028">
        <f t="shared" si="288"/>
        <v>0</v>
      </c>
      <c r="AY2028">
        <f t="shared" si="289"/>
        <v>0</v>
      </c>
      <c r="AZ2028">
        <f t="shared" si="290"/>
        <v>0</v>
      </c>
      <c r="BA2028">
        <f t="shared" si="291"/>
        <v>0</v>
      </c>
      <c r="BC2028">
        <f t="shared" si="273"/>
        <v>0</v>
      </c>
      <c r="BD2028">
        <f t="shared" si="274"/>
        <v>0</v>
      </c>
    </row>
    <row r="2029" spans="1:56" ht="15" customHeight="1">
      <c r="A2029" s="63"/>
      <c r="B2029" s="40"/>
      <c r="C2029" s="17" t="s">
        <v>80</v>
      </c>
      <c r="D2029" s="278" t="str">
        <f t="shared" si="272"/>
        <v/>
      </c>
      <c r="E2029" s="279"/>
      <c r="F2029" s="279"/>
      <c r="G2029" s="279"/>
      <c r="H2029" s="279"/>
      <c r="I2029" s="279"/>
      <c r="J2029" s="279"/>
      <c r="K2029" s="279"/>
      <c r="L2029" s="279"/>
      <c r="M2029" s="279"/>
      <c r="N2029" s="279"/>
      <c r="O2029" s="280"/>
      <c r="P2029" s="212"/>
      <c r="Q2029" s="205"/>
      <c r="R2029" s="205"/>
      <c r="S2029" s="213"/>
      <c r="T2029" s="166"/>
      <c r="U2029" s="166"/>
      <c r="V2029" s="166"/>
      <c r="W2029" s="166"/>
      <c r="X2029" s="166"/>
      <c r="Y2029" s="166"/>
      <c r="Z2029" s="166"/>
      <c r="AA2029" s="166"/>
      <c r="AB2029" s="166"/>
      <c r="AC2029" s="166"/>
      <c r="AD2029" s="166"/>
      <c r="AG2029">
        <f t="shared" si="275"/>
        <v>0</v>
      </c>
      <c r="AK2029" s="60">
        <f t="shared" si="276"/>
        <v>0</v>
      </c>
      <c r="AL2029" s="60">
        <f t="shared" si="277"/>
        <v>0</v>
      </c>
      <c r="AM2029" s="60">
        <f t="shared" si="278"/>
        <v>0</v>
      </c>
      <c r="AN2029" s="192">
        <f t="shared" si="279"/>
        <v>0</v>
      </c>
      <c r="AO2029" s="60">
        <f t="shared" si="280"/>
        <v>0</v>
      </c>
      <c r="AP2029" s="60">
        <f t="shared" si="281"/>
        <v>0</v>
      </c>
      <c r="AQ2029" s="60">
        <f t="shared" si="282"/>
        <v>0</v>
      </c>
      <c r="AR2029" s="192">
        <f t="shared" si="283"/>
        <v>0</v>
      </c>
      <c r="AS2029" s="60">
        <f t="shared" si="284"/>
        <v>0</v>
      </c>
      <c r="AT2029" s="60">
        <f t="shared" si="285"/>
        <v>0</v>
      </c>
      <c r="AU2029" s="60">
        <f t="shared" si="286"/>
        <v>0</v>
      </c>
      <c r="AV2029" s="191">
        <f t="shared" si="287"/>
        <v>0</v>
      </c>
      <c r="AX2029">
        <f t="shared" si="288"/>
        <v>0</v>
      </c>
      <c r="AY2029">
        <f t="shared" si="289"/>
        <v>0</v>
      </c>
      <c r="AZ2029">
        <f t="shared" si="290"/>
        <v>0</v>
      </c>
      <c r="BA2029">
        <f t="shared" si="291"/>
        <v>0</v>
      </c>
      <c r="BC2029">
        <f t="shared" si="273"/>
        <v>0</v>
      </c>
      <c r="BD2029">
        <f t="shared" si="274"/>
        <v>0</v>
      </c>
    </row>
    <row r="2030" spans="1:56" ht="15" customHeight="1">
      <c r="A2030" s="63"/>
      <c r="B2030" s="40"/>
      <c r="C2030" s="17" t="s">
        <v>81</v>
      </c>
      <c r="D2030" s="278" t="str">
        <f t="shared" si="272"/>
        <v/>
      </c>
      <c r="E2030" s="279"/>
      <c r="F2030" s="279"/>
      <c r="G2030" s="279"/>
      <c r="H2030" s="279"/>
      <c r="I2030" s="279"/>
      <c r="J2030" s="279"/>
      <c r="K2030" s="279"/>
      <c r="L2030" s="279"/>
      <c r="M2030" s="279"/>
      <c r="N2030" s="279"/>
      <c r="O2030" s="280"/>
      <c r="P2030" s="212"/>
      <c r="Q2030" s="205"/>
      <c r="R2030" s="205"/>
      <c r="S2030" s="213"/>
      <c r="T2030" s="166"/>
      <c r="U2030" s="166"/>
      <c r="V2030" s="166"/>
      <c r="W2030" s="166"/>
      <c r="X2030" s="166"/>
      <c r="Y2030" s="166"/>
      <c r="Z2030" s="166"/>
      <c r="AA2030" s="166"/>
      <c r="AB2030" s="166"/>
      <c r="AC2030" s="166"/>
      <c r="AD2030" s="166"/>
      <c r="AG2030">
        <f t="shared" si="275"/>
        <v>0</v>
      </c>
      <c r="AK2030" s="60">
        <f t="shared" si="276"/>
        <v>0</v>
      </c>
      <c r="AL2030" s="60">
        <f t="shared" si="277"/>
        <v>0</v>
      </c>
      <c r="AM2030" s="60">
        <f t="shared" si="278"/>
        <v>0</v>
      </c>
      <c r="AN2030" s="192">
        <f t="shared" si="279"/>
        <v>0</v>
      </c>
      <c r="AO2030" s="60">
        <f t="shared" si="280"/>
        <v>0</v>
      </c>
      <c r="AP2030" s="60">
        <f t="shared" si="281"/>
        <v>0</v>
      </c>
      <c r="AQ2030" s="60">
        <f t="shared" si="282"/>
        <v>0</v>
      </c>
      <c r="AR2030" s="192">
        <f t="shared" si="283"/>
        <v>0</v>
      </c>
      <c r="AS2030" s="60">
        <f t="shared" si="284"/>
        <v>0</v>
      </c>
      <c r="AT2030" s="60">
        <f t="shared" si="285"/>
        <v>0</v>
      </c>
      <c r="AU2030" s="60">
        <f t="shared" si="286"/>
        <v>0</v>
      </c>
      <c r="AV2030" s="191">
        <f t="shared" si="287"/>
        <v>0</v>
      </c>
      <c r="AX2030">
        <f t="shared" si="288"/>
        <v>0</v>
      </c>
      <c r="AY2030">
        <f t="shared" si="289"/>
        <v>0</v>
      </c>
      <c r="AZ2030">
        <f t="shared" si="290"/>
        <v>0</v>
      </c>
      <c r="BA2030">
        <f t="shared" si="291"/>
        <v>0</v>
      </c>
      <c r="BC2030">
        <f t="shared" si="273"/>
        <v>0</v>
      </c>
      <c r="BD2030">
        <f t="shared" si="274"/>
        <v>0</v>
      </c>
    </row>
    <row r="2031" spans="1:56" ht="15" customHeight="1">
      <c r="A2031" s="63"/>
      <c r="B2031" s="40"/>
      <c r="C2031" s="17" t="s">
        <v>82</v>
      </c>
      <c r="D2031" s="278" t="str">
        <f t="shared" si="272"/>
        <v/>
      </c>
      <c r="E2031" s="279"/>
      <c r="F2031" s="279"/>
      <c r="G2031" s="279"/>
      <c r="H2031" s="279"/>
      <c r="I2031" s="279"/>
      <c r="J2031" s="279"/>
      <c r="K2031" s="279"/>
      <c r="L2031" s="279"/>
      <c r="M2031" s="279"/>
      <c r="N2031" s="279"/>
      <c r="O2031" s="280"/>
      <c r="P2031" s="212"/>
      <c r="Q2031" s="205"/>
      <c r="R2031" s="205"/>
      <c r="S2031" s="213"/>
      <c r="T2031" s="166"/>
      <c r="U2031" s="166"/>
      <c r="V2031" s="166"/>
      <c r="W2031" s="166"/>
      <c r="X2031" s="166"/>
      <c r="Y2031" s="166"/>
      <c r="Z2031" s="166"/>
      <c r="AA2031" s="166"/>
      <c r="AB2031" s="166"/>
      <c r="AC2031" s="166"/>
      <c r="AD2031" s="166"/>
      <c r="AG2031">
        <f t="shared" si="275"/>
        <v>0</v>
      </c>
      <c r="AK2031" s="60">
        <f t="shared" si="276"/>
        <v>0</v>
      </c>
      <c r="AL2031" s="60">
        <f t="shared" si="277"/>
        <v>0</v>
      </c>
      <c r="AM2031" s="60">
        <f t="shared" si="278"/>
        <v>0</v>
      </c>
      <c r="AN2031" s="192">
        <f t="shared" si="279"/>
        <v>0</v>
      </c>
      <c r="AO2031" s="60">
        <f t="shared" si="280"/>
        <v>0</v>
      </c>
      <c r="AP2031" s="60">
        <f t="shared" si="281"/>
        <v>0</v>
      </c>
      <c r="AQ2031" s="60">
        <f t="shared" si="282"/>
        <v>0</v>
      </c>
      <c r="AR2031" s="192">
        <f t="shared" si="283"/>
        <v>0</v>
      </c>
      <c r="AS2031" s="60">
        <f t="shared" si="284"/>
        <v>0</v>
      </c>
      <c r="AT2031" s="60">
        <f t="shared" si="285"/>
        <v>0</v>
      </c>
      <c r="AU2031" s="60">
        <f t="shared" si="286"/>
        <v>0</v>
      </c>
      <c r="AV2031" s="191">
        <f t="shared" si="287"/>
        <v>0</v>
      </c>
      <c r="AX2031">
        <f t="shared" si="288"/>
        <v>0</v>
      </c>
      <c r="AY2031">
        <f t="shared" si="289"/>
        <v>0</v>
      </c>
      <c r="AZ2031">
        <f t="shared" si="290"/>
        <v>0</v>
      </c>
      <c r="BA2031">
        <f t="shared" si="291"/>
        <v>0</v>
      </c>
      <c r="BC2031">
        <f t="shared" si="273"/>
        <v>0</v>
      </c>
      <c r="BD2031">
        <f t="shared" si="274"/>
        <v>0</v>
      </c>
    </row>
    <row r="2032" spans="1:56" ht="15" customHeight="1">
      <c r="A2032" s="63"/>
      <c r="B2032" s="40"/>
      <c r="C2032" s="17" t="s">
        <v>83</v>
      </c>
      <c r="D2032" s="278" t="str">
        <f t="shared" ref="D2032:D2063" si="292">IF($D64="","",$D64)</f>
        <v/>
      </c>
      <c r="E2032" s="279"/>
      <c r="F2032" s="279"/>
      <c r="G2032" s="279"/>
      <c r="H2032" s="279"/>
      <c r="I2032" s="279"/>
      <c r="J2032" s="279"/>
      <c r="K2032" s="279"/>
      <c r="L2032" s="279"/>
      <c r="M2032" s="279"/>
      <c r="N2032" s="279"/>
      <c r="O2032" s="280"/>
      <c r="P2032" s="212"/>
      <c r="Q2032" s="205"/>
      <c r="R2032" s="205"/>
      <c r="S2032" s="213"/>
      <c r="T2032" s="166"/>
      <c r="U2032" s="166"/>
      <c r="V2032" s="166"/>
      <c r="W2032" s="166"/>
      <c r="X2032" s="166"/>
      <c r="Y2032" s="166"/>
      <c r="Z2032" s="166"/>
      <c r="AA2032" s="166"/>
      <c r="AB2032" s="166"/>
      <c r="AC2032" s="166"/>
      <c r="AD2032" s="166"/>
      <c r="AG2032">
        <f t="shared" si="275"/>
        <v>0</v>
      </c>
      <c r="AK2032" s="60">
        <f t="shared" si="276"/>
        <v>0</v>
      </c>
      <c r="AL2032" s="60">
        <f t="shared" si="277"/>
        <v>0</v>
      </c>
      <c r="AM2032" s="60">
        <f t="shared" si="278"/>
        <v>0</v>
      </c>
      <c r="AN2032" s="192">
        <f t="shared" si="279"/>
        <v>0</v>
      </c>
      <c r="AO2032" s="60">
        <f t="shared" si="280"/>
        <v>0</v>
      </c>
      <c r="AP2032" s="60">
        <f t="shared" si="281"/>
        <v>0</v>
      </c>
      <c r="AQ2032" s="60">
        <f t="shared" si="282"/>
        <v>0</v>
      </c>
      <c r="AR2032" s="192">
        <f t="shared" si="283"/>
        <v>0</v>
      </c>
      <c r="AS2032" s="60">
        <f t="shared" si="284"/>
        <v>0</v>
      </c>
      <c r="AT2032" s="60">
        <f t="shared" si="285"/>
        <v>0</v>
      </c>
      <c r="AU2032" s="60">
        <f t="shared" si="286"/>
        <v>0</v>
      </c>
      <c r="AV2032" s="191">
        <f t="shared" si="287"/>
        <v>0</v>
      </c>
      <c r="AX2032">
        <f t="shared" si="288"/>
        <v>0</v>
      </c>
      <c r="AY2032">
        <f t="shared" si="289"/>
        <v>0</v>
      </c>
      <c r="AZ2032">
        <f t="shared" si="290"/>
        <v>0</v>
      </c>
      <c r="BA2032">
        <f t="shared" si="291"/>
        <v>0</v>
      </c>
      <c r="BC2032">
        <f t="shared" ref="BC2032:BC2063" si="293">IF(OR($AG$1998=$AH$1998,AND(X2032=0,AB2032=0),AND(X2032&gt;0,AB2032&gt;0)),0,1)</f>
        <v>0</v>
      </c>
      <c r="BD2032">
        <f t="shared" ref="BD2032:BD2063" si="294">IF(SUM(COUNTIF(T2032,"ns"),COUNTIF(X2032,"ns"))=2,1,0)</f>
        <v>0</v>
      </c>
    </row>
    <row r="2033" spans="1:56" ht="15" customHeight="1">
      <c r="A2033" s="63"/>
      <c r="B2033" s="40"/>
      <c r="C2033" s="17" t="s">
        <v>84</v>
      </c>
      <c r="D2033" s="278" t="str">
        <f t="shared" si="292"/>
        <v/>
      </c>
      <c r="E2033" s="279"/>
      <c r="F2033" s="279"/>
      <c r="G2033" s="279"/>
      <c r="H2033" s="279"/>
      <c r="I2033" s="279"/>
      <c r="J2033" s="279"/>
      <c r="K2033" s="279"/>
      <c r="L2033" s="279"/>
      <c r="M2033" s="279"/>
      <c r="N2033" s="279"/>
      <c r="O2033" s="280"/>
      <c r="P2033" s="212"/>
      <c r="Q2033" s="205"/>
      <c r="R2033" s="205"/>
      <c r="S2033" s="213"/>
      <c r="T2033" s="166"/>
      <c r="U2033" s="166"/>
      <c r="V2033" s="166"/>
      <c r="W2033" s="166"/>
      <c r="X2033" s="166"/>
      <c r="Y2033" s="166"/>
      <c r="Z2033" s="166"/>
      <c r="AA2033" s="166"/>
      <c r="AB2033" s="166"/>
      <c r="AC2033" s="166"/>
      <c r="AD2033" s="166"/>
      <c r="AG2033">
        <f t="shared" si="275"/>
        <v>0</v>
      </c>
      <c r="AK2033" s="60">
        <f t="shared" si="276"/>
        <v>0</v>
      </c>
      <c r="AL2033" s="60">
        <f t="shared" si="277"/>
        <v>0</v>
      </c>
      <c r="AM2033" s="60">
        <f t="shared" si="278"/>
        <v>0</v>
      </c>
      <c r="AN2033" s="192">
        <f t="shared" si="279"/>
        <v>0</v>
      </c>
      <c r="AO2033" s="60">
        <f t="shared" si="280"/>
        <v>0</v>
      </c>
      <c r="AP2033" s="60">
        <f t="shared" si="281"/>
        <v>0</v>
      </c>
      <c r="AQ2033" s="60">
        <f t="shared" si="282"/>
        <v>0</v>
      </c>
      <c r="AR2033" s="192">
        <f t="shared" si="283"/>
        <v>0</v>
      </c>
      <c r="AS2033" s="60">
        <f t="shared" si="284"/>
        <v>0</v>
      </c>
      <c r="AT2033" s="60">
        <f t="shared" si="285"/>
        <v>0</v>
      </c>
      <c r="AU2033" s="60">
        <f t="shared" si="286"/>
        <v>0</v>
      </c>
      <c r="AV2033" s="191">
        <f t="shared" si="287"/>
        <v>0</v>
      </c>
      <c r="AX2033">
        <f t="shared" si="288"/>
        <v>0</v>
      </c>
      <c r="AY2033">
        <f t="shared" si="289"/>
        <v>0</v>
      </c>
      <c r="AZ2033">
        <f t="shared" si="290"/>
        <v>0</v>
      </c>
      <c r="BA2033">
        <f t="shared" si="291"/>
        <v>0</v>
      </c>
      <c r="BC2033">
        <f t="shared" si="293"/>
        <v>0</v>
      </c>
      <c r="BD2033">
        <f t="shared" si="294"/>
        <v>0</v>
      </c>
    </row>
    <row r="2034" spans="1:56" ht="15" customHeight="1">
      <c r="A2034" s="63"/>
      <c r="B2034" s="40"/>
      <c r="C2034" s="17" t="s">
        <v>85</v>
      </c>
      <c r="D2034" s="278" t="str">
        <f t="shared" si="292"/>
        <v/>
      </c>
      <c r="E2034" s="279"/>
      <c r="F2034" s="279"/>
      <c r="G2034" s="279"/>
      <c r="H2034" s="279"/>
      <c r="I2034" s="279"/>
      <c r="J2034" s="279"/>
      <c r="K2034" s="279"/>
      <c r="L2034" s="279"/>
      <c r="M2034" s="279"/>
      <c r="N2034" s="279"/>
      <c r="O2034" s="280"/>
      <c r="P2034" s="212"/>
      <c r="Q2034" s="205"/>
      <c r="R2034" s="205"/>
      <c r="S2034" s="213"/>
      <c r="T2034" s="166"/>
      <c r="U2034" s="166"/>
      <c r="V2034" s="166"/>
      <c r="W2034" s="166"/>
      <c r="X2034" s="166"/>
      <c r="Y2034" s="166"/>
      <c r="Z2034" s="166"/>
      <c r="AA2034" s="166"/>
      <c r="AB2034" s="166"/>
      <c r="AC2034" s="166"/>
      <c r="AD2034" s="166"/>
      <c r="AG2034">
        <f t="shared" si="275"/>
        <v>0</v>
      </c>
      <c r="AK2034" s="60">
        <f t="shared" si="276"/>
        <v>0</v>
      </c>
      <c r="AL2034" s="60">
        <f t="shared" si="277"/>
        <v>0</v>
      </c>
      <c r="AM2034" s="60">
        <f t="shared" si="278"/>
        <v>0</v>
      </c>
      <c r="AN2034" s="192">
        <f t="shared" si="279"/>
        <v>0</v>
      </c>
      <c r="AO2034" s="60">
        <f t="shared" si="280"/>
        <v>0</v>
      </c>
      <c r="AP2034" s="60">
        <f t="shared" si="281"/>
        <v>0</v>
      </c>
      <c r="AQ2034" s="60">
        <f t="shared" si="282"/>
        <v>0</v>
      </c>
      <c r="AR2034" s="192">
        <f t="shared" si="283"/>
        <v>0</v>
      </c>
      <c r="AS2034" s="60">
        <f t="shared" si="284"/>
        <v>0</v>
      </c>
      <c r="AT2034" s="60">
        <f t="shared" si="285"/>
        <v>0</v>
      </c>
      <c r="AU2034" s="60">
        <f t="shared" si="286"/>
        <v>0</v>
      </c>
      <c r="AV2034" s="191">
        <f t="shared" si="287"/>
        <v>0</v>
      </c>
      <c r="AX2034">
        <f t="shared" si="288"/>
        <v>0</v>
      </c>
      <c r="AY2034">
        <f t="shared" si="289"/>
        <v>0</v>
      </c>
      <c r="AZ2034">
        <f t="shared" si="290"/>
        <v>0</v>
      </c>
      <c r="BA2034">
        <f t="shared" si="291"/>
        <v>0</v>
      </c>
      <c r="BC2034">
        <f t="shared" si="293"/>
        <v>0</v>
      </c>
      <c r="BD2034">
        <f t="shared" si="294"/>
        <v>0</v>
      </c>
    </row>
    <row r="2035" spans="1:56" ht="15" customHeight="1">
      <c r="A2035" s="63"/>
      <c r="B2035" s="40"/>
      <c r="C2035" s="17" t="s">
        <v>86</v>
      </c>
      <c r="D2035" s="278" t="str">
        <f t="shared" si="292"/>
        <v/>
      </c>
      <c r="E2035" s="279"/>
      <c r="F2035" s="279"/>
      <c r="G2035" s="279"/>
      <c r="H2035" s="279"/>
      <c r="I2035" s="279"/>
      <c r="J2035" s="279"/>
      <c r="K2035" s="279"/>
      <c r="L2035" s="279"/>
      <c r="M2035" s="279"/>
      <c r="N2035" s="279"/>
      <c r="O2035" s="280"/>
      <c r="P2035" s="212"/>
      <c r="Q2035" s="205"/>
      <c r="R2035" s="205"/>
      <c r="S2035" s="213"/>
      <c r="T2035" s="166"/>
      <c r="U2035" s="166"/>
      <c r="V2035" s="166"/>
      <c r="W2035" s="166"/>
      <c r="X2035" s="166"/>
      <c r="Y2035" s="166"/>
      <c r="Z2035" s="166"/>
      <c r="AA2035" s="166"/>
      <c r="AB2035" s="166"/>
      <c r="AC2035" s="166"/>
      <c r="AD2035" s="166"/>
      <c r="AG2035">
        <f t="shared" si="275"/>
        <v>0</v>
      </c>
      <c r="AK2035" s="60">
        <f t="shared" si="276"/>
        <v>0</v>
      </c>
      <c r="AL2035" s="60">
        <f t="shared" si="277"/>
        <v>0</v>
      </c>
      <c r="AM2035" s="60">
        <f t="shared" si="278"/>
        <v>0</v>
      </c>
      <c r="AN2035" s="192">
        <f t="shared" si="279"/>
        <v>0</v>
      </c>
      <c r="AO2035" s="60">
        <f t="shared" si="280"/>
        <v>0</v>
      </c>
      <c r="AP2035" s="60">
        <f t="shared" si="281"/>
        <v>0</v>
      </c>
      <c r="AQ2035" s="60">
        <f t="shared" si="282"/>
        <v>0</v>
      </c>
      <c r="AR2035" s="192">
        <f t="shared" si="283"/>
        <v>0</v>
      </c>
      <c r="AS2035" s="60">
        <f t="shared" si="284"/>
        <v>0</v>
      </c>
      <c r="AT2035" s="60">
        <f t="shared" si="285"/>
        <v>0</v>
      </c>
      <c r="AU2035" s="60">
        <f t="shared" si="286"/>
        <v>0</v>
      </c>
      <c r="AV2035" s="191">
        <f t="shared" si="287"/>
        <v>0</v>
      </c>
      <c r="AX2035">
        <f t="shared" si="288"/>
        <v>0</v>
      </c>
      <c r="AY2035">
        <f t="shared" si="289"/>
        <v>0</v>
      </c>
      <c r="AZ2035">
        <f t="shared" si="290"/>
        <v>0</v>
      </c>
      <c r="BA2035">
        <f t="shared" si="291"/>
        <v>0</v>
      </c>
      <c r="BC2035">
        <f t="shared" si="293"/>
        <v>0</v>
      </c>
      <c r="BD2035">
        <f t="shared" si="294"/>
        <v>0</v>
      </c>
    </row>
    <row r="2036" spans="1:56" ht="15" customHeight="1">
      <c r="A2036" s="63"/>
      <c r="B2036" s="40"/>
      <c r="C2036" s="17" t="s">
        <v>87</v>
      </c>
      <c r="D2036" s="278" t="str">
        <f t="shared" si="292"/>
        <v/>
      </c>
      <c r="E2036" s="279"/>
      <c r="F2036" s="279"/>
      <c r="G2036" s="279"/>
      <c r="H2036" s="279"/>
      <c r="I2036" s="279"/>
      <c r="J2036" s="279"/>
      <c r="K2036" s="279"/>
      <c r="L2036" s="279"/>
      <c r="M2036" s="279"/>
      <c r="N2036" s="279"/>
      <c r="O2036" s="280"/>
      <c r="P2036" s="212"/>
      <c r="Q2036" s="205"/>
      <c r="R2036" s="205"/>
      <c r="S2036" s="213"/>
      <c r="T2036" s="166"/>
      <c r="U2036" s="166"/>
      <c r="V2036" s="166"/>
      <c r="W2036" s="166"/>
      <c r="X2036" s="166"/>
      <c r="Y2036" s="166"/>
      <c r="Z2036" s="166"/>
      <c r="AA2036" s="166"/>
      <c r="AB2036" s="166"/>
      <c r="AC2036" s="166"/>
      <c r="AD2036" s="166"/>
      <c r="AG2036">
        <f t="shared" si="275"/>
        <v>0</v>
      </c>
      <c r="AK2036" s="60">
        <f t="shared" si="276"/>
        <v>0</v>
      </c>
      <c r="AL2036" s="60">
        <f t="shared" si="277"/>
        <v>0</v>
      </c>
      <c r="AM2036" s="60">
        <f t="shared" si="278"/>
        <v>0</v>
      </c>
      <c r="AN2036" s="192">
        <f t="shared" si="279"/>
        <v>0</v>
      </c>
      <c r="AO2036" s="60">
        <f t="shared" si="280"/>
        <v>0</v>
      </c>
      <c r="AP2036" s="60">
        <f t="shared" si="281"/>
        <v>0</v>
      </c>
      <c r="AQ2036" s="60">
        <f t="shared" si="282"/>
        <v>0</v>
      </c>
      <c r="AR2036" s="192">
        <f t="shared" si="283"/>
        <v>0</v>
      </c>
      <c r="AS2036" s="60">
        <f t="shared" si="284"/>
        <v>0</v>
      </c>
      <c r="AT2036" s="60">
        <f t="shared" si="285"/>
        <v>0</v>
      </c>
      <c r="AU2036" s="60">
        <f t="shared" si="286"/>
        <v>0</v>
      </c>
      <c r="AV2036" s="191">
        <f t="shared" si="287"/>
        <v>0</v>
      </c>
      <c r="AX2036">
        <f t="shared" si="288"/>
        <v>0</v>
      </c>
      <c r="AY2036">
        <f t="shared" si="289"/>
        <v>0</v>
      </c>
      <c r="AZ2036">
        <f t="shared" si="290"/>
        <v>0</v>
      </c>
      <c r="BA2036">
        <f t="shared" si="291"/>
        <v>0</v>
      </c>
      <c r="BC2036">
        <f t="shared" si="293"/>
        <v>0</v>
      </c>
      <c r="BD2036">
        <f t="shared" si="294"/>
        <v>0</v>
      </c>
    </row>
    <row r="2037" spans="1:56" ht="15" customHeight="1">
      <c r="A2037" s="63"/>
      <c r="B2037" s="40"/>
      <c r="C2037" s="17" t="s">
        <v>88</v>
      </c>
      <c r="D2037" s="278" t="str">
        <f t="shared" si="292"/>
        <v/>
      </c>
      <c r="E2037" s="279"/>
      <c r="F2037" s="279"/>
      <c r="G2037" s="279"/>
      <c r="H2037" s="279"/>
      <c r="I2037" s="279"/>
      <c r="J2037" s="279"/>
      <c r="K2037" s="279"/>
      <c r="L2037" s="279"/>
      <c r="M2037" s="279"/>
      <c r="N2037" s="279"/>
      <c r="O2037" s="280"/>
      <c r="P2037" s="212"/>
      <c r="Q2037" s="205"/>
      <c r="R2037" s="205"/>
      <c r="S2037" s="213"/>
      <c r="T2037" s="166"/>
      <c r="U2037" s="166"/>
      <c r="V2037" s="166"/>
      <c r="W2037" s="166"/>
      <c r="X2037" s="166"/>
      <c r="Y2037" s="166"/>
      <c r="Z2037" s="166"/>
      <c r="AA2037" s="166"/>
      <c r="AB2037" s="166"/>
      <c r="AC2037" s="166"/>
      <c r="AD2037" s="166"/>
      <c r="AG2037">
        <f t="shared" si="275"/>
        <v>0</v>
      </c>
      <c r="AK2037" s="60">
        <f t="shared" si="276"/>
        <v>0</v>
      </c>
      <c r="AL2037" s="60">
        <f t="shared" si="277"/>
        <v>0</v>
      </c>
      <c r="AM2037" s="60">
        <f t="shared" si="278"/>
        <v>0</v>
      </c>
      <c r="AN2037" s="192">
        <f t="shared" si="279"/>
        <v>0</v>
      </c>
      <c r="AO2037" s="60">
        <f t="shared" si="280"/>
        <v>0</v>
      </c>
      <c r="AP2037" s="60">
        <f t="shared" si="281"/>
        <v>0</v>
      </c>
      <c r="AQ2037" s="60">
        <f t="shared" si="282"/>
        <v>0</v>
      </c>
      <c r="AR2037" s="192">
        <f t="shared" si="283"/>
        <v>0</v>
      </c>
      <c r="AS2037" s="60">
        <f t="shared" si="284"/>
        <v>0</v>
      </c>
      <c r="AT2037" s="60">
        <f t="shared" si="285"/>
        <v>0</v>
      </c>
      <c r="AU2037" s="60">
        <f t="shared" si="286"/>
        <v>0</v>
      </c>
      <c r="AV2037" s="191">
        <f t="shared" si="287"/>
        <v>0</v>
      </c>
      <c r="AX2037">
        <f t="shared" si="288"/>
        <v>0</v>
      </c>
      <c r="AY2037">
        <f t="shared" si="289"/>
        <v>0</v>
      </c>
      <c r="AZ2037">
        <f t="shared" si="290"/>
        <v>0</v>
      </c>
      <c r="BA2037">
        <f t="shared" si="291"/>
        <v>0</v>
      </c>
      <c r="BC2037">
        <f t="shared" si="293"/>
        <v>0</v>
      </c>
      <c r="BD2037">
        <f t="shared" si="294"/>
        <v>0</v>
      </c>
    </row>
    <row r="2038" spans="1:56" ht="15" customHeight="1">
      <c r="A2038" s="63"/>
      <c r="B2038" s="40"/>
      <c r="C2038" s="17" t="s">
        <v>89</v>
      </c>
      <c r="D2038" s="278" t="str">
        <f t="shared" si="292"/>
        <v/>
      </c>
      <c r="E2038" s="279"/>
      <c r="F2038" s="279"/>
      <c r="G2038" s="279"/>
      <c r="H2038" s="279"/>
      <c r="I2038" s="279"/>
      <c r="J2038" s="279"/>
      <c r="K2038" s="279"/>
      <c r="L2038" s="279"/>
      <c r="M2038" s="279"/>
      <c r="N2038" s="279"/>
      <c r="O2038" s="280"/>
      <c r="P2038" s="212"/>
      <c r="Q2038" s="205"/>
      <c r="R2038" s="205"/>
      <c r="S2038" s="213"/>
      <c r="T2038" s="166"/>
      <c r="U2038" s="166"/>
      <c r="V2038" s="166"/>
      <c r="W2038" s="166"/>
      <c r="X2038" s="166"/>
      <c r="Y2038" s="166"/>
      <c r="Z2038" s="166"/>
      <c r="AA2038" s="166"/>
      <c r="AB2038" s="166"/>
      <c r="AC2038" s="166"/>
      <c r="AD2038" s="166"/>
      <c r="AG2038">
        <f t="shared" si="275"/>
        <v>0</v>
      </c>
      <c r="AK2038" s="60">
        <f t="shared" si="276"/>
        <v>0</v>
      </c>
      <c r="AL2038" s="60">
        <f t="shared" si="277"/>
        <v>0</v>
      </c>
      <c r="AM2038" s="60">
        <f t="shared" si="278"/>
        <v>0</v>
      </c>
      <c r="AN2038" s="192">
        <f t="shared" si="279"/>
        <v>0</v>
      </c>
      <c r="AO2038" s="60">
        <f t="shared" si="280"/>
        <v>0</v>
      </c>
      <c r="AP2038" s="60">
        <f t="shared" si="281"/>
        <v>0</v>
      </c>
      <c r="AQ2038" s="60">
        <f t="shared" si="282"/>
        <v>0</v>
      </c>
      <c r="AR2038" s="192">
        <f t="shared" si="283"/>
        <v>0</v>
      </c>
      <c r="AS2038" s="60">
        <f t="shared" si="284"/>
        <v>0</v>
      </c>
      <c r="AT2038" s="60">
        <f t="shared" si="285"/>
        <v>0</v>
      </c>
      <c r="AU2038" s="60">
        <f t="shared" si="286"/>
        <v>0</v>
      </c>
      <c r="AV2038" s="191">
        <f t="shared" si="287"/>
        <v>0</v>
      </c>
      <c r="AX2038">
        <f t="shared" si="288"/>
        <v>0</v>
      </c>
      <c r="AY2038">
        <f t="shared" si="289"/>
        <v>0</v>
      </c>
      <c r="AZ2038">
        <f t="shared" si="290"/>
        <v>0</v>
      </c>
      <c r="BA2038">
        <f t="shared" si="291"/>
        <v>0</v>
      </c>
      <c r="BC2038">
        <f t="shared" si="293"/>
        <v>0</v>
      </c>
      <c r="BD2038">
        <f t="shared" si="294"/>
        <v>0</v>
      </c>
    </row>
    <row r="2039" spans="1:56" ht="15" customHeight="1">
      <c r="A2039" s="63"/>
      <c r="B2039" s="40"/>
      <c r="C2039" s="17" t="s">
        <v>90</v>
      </c>
      <c r="D2039" s="278" t="str">
        <f t="shared" si="292"/>
        <v/>
      </c>
      <c r="E2039" s="279"/>
      <c r="F2039" s="279"/>
      <c r="G2039" s="279"/>
      <c r="H2039" s="279"/>
      <c r="I2039" s="279"/>
      <c r="J2039" s="279"/>
      <c r="K2039" s="279"/>
      <c r="L2039" s="279"/>
      <c r="M2039" s="279"/>
      <c r="N2039" s="279"/>
      <c r="O2039" s="280"/>
      <c r="P2039" s="212"/>
      <c r="Q2039" s="205"/>
      <c r="R2039" s="205"/>
      <c r="S2039" s="213"/>
      <c r="T2039" s="166"/>
      <c r="U2039" s="166"/>
      <c r="V2039" s="166"/>
      <c r="W2039" s="166"/>
      <c r="X2039" s="166"/>
      <c r="Y2039" s="166"/>
      <c r="Z2039" s="166"/>
      <c r="AA2039" s="166"/>
      <c r="AB2039" s="166"/>
      <c r="AC2039" s="166"/>
      <c r="AD2039" s="166"/>
      <c r="AG2039">
        <f t="shared" si="275"/>
        <v>0</v>
      </c>
      <c r="AK2039" s="60">
        <f t="shared" si="276"/>
        <v>0</v>
      </c>
      <c r="AL2039" s="60">
        <f t="shared" si="277"/>
        <v>0</v>
      </c>
      <c r="AM2039" s="60">
        <f t="shared" si="278"/>
        <v>0</v>
      </c>
      <c r="AN2039" s="192">
        <f t="shared" si="279"/>
        <v>0</v>
      </c>
      <c r="AO2039" s="60">
        <f t="shared" si="280"/>
        <v>0</v>
      </c>
      <c r="AP2039" s="60">
        <f t="shared" si="281"/>
        <v>0</v>
      </c>
      <c r="AQ2039" s="60">
        <f t="shared" si="282"/>
        <v>0</v>
      </c>
      <c r="AR2039" s="192">
        <f t="shared" si="283"/>
        <v>0</v>
      </c>
      <c r="AS2039" s="60">
        <f t="shared" si="284"/>
        <v>0</v>
      </c>
      <c r="AT2039" s="60">
        <f t="shared" si="285"/>
        <v>0</v>
      </c>
      <c r="AU2039" s="60">
        <f t="shared" si="286"/>
        <v>0</v>
      </c>
      <c r="AV2039" s="191">
        <f t="shared" si="287"/>
        <v>0</v>
      </c>
      <c r="AX2039">
        <f t="shared" si="288"/>
        <v>0</v>
      </c>
      <c r="AY2039">
        <f t="shared" si="289"/>
        <v>0</v>
      </c>
      <c r="AZ2039">
        <f t="shared" si="290"/>
        <v>0</v>
      </c>
      <c r="BA2039">
        <f t="shared" si="291"/>
        <v>0</v>
      </c>
      <c r="BC2039">
        <f t="shared" si="293"/>
        <v>0</v>
      </c>
      <c r="BD2039">
        <f t="shared" si="294"/>
        <v>0</v>
      </c>
    </row>
    <row r="2040" spans="1:56" ht="15" customHeight="1">
      <c r="A2040" s="63"/>
      <c r="B2040" s="40"/>
      <c r="C2040" s="17" t="s">
        <v>91</v>
      </c>
      <c r="D2040" s="278" t="str">
        <f t="shared" si="292"/>
        <v/>
      </c>
      <c r="E2040" s="279"/>
      <c r="F2040" s="279"/>
      <c r="G2040" s="279"/>
      <c r="H2040" s="279"/>
      <c r="I2040" s="279"/>
      <c r="J2040" s="279"/>
      <c r="K2040" s="279"/>
      <c r="L2040" s="279"/>
      <c r="M2040" s="279"/>
      <c r="N2040" s="279"/>
      <c r="O2040" s="280"/>
      <c r="P2040" s="212"/>
      <c r="Q2040" s="205"/>
      <c r="R2040" s="205"/>
      <c r="S2040" s="213"/>
      <c r="T2040" s="166"/>
      <c r="U2040" s="166"/>
      <c r="V2040" s="166"/>
      <c r="W2040" s="166"/>
      <c r="X2040" s="166"/>
      <c r="Y2040" s="166"/>
      <c r="Z2040" s="166"/>
      <c r="AA2040" s="166"/>
      <c r="AB2040" s="166"/>
      <c r="AC2040" s="166"/>
      <c r="AD2040" s="166"/>
      <c r="AG2040">
        <f t="shared" si="275"/>
        <v>0</v>
      </c>
      <c r="AK2040" s="60">
        <f t="shared" si="276"/>
        <v>0</v>
      </c>
      <c r="AL2040" s="60">
        <f t="shared" si="277"/>
        <v>0</v>
      </c>
      <c r="AM2040" s="60">
        <f t="shared" si="278"/>
        <v>0</v>
      </c>
      <c r="AN2040" s="192">
        <f t="shared" si="279"/>
        <v>0</v>
      </c>
      <c r="AO2040" s="60">
        <f t="shared" si="280"/>
        <v>0</v>
      </c>
      <c r="AP2040" s="60">
        <f t="shared" si="281"/>
        <v>0</v>
      </c>
      <c r="AQ2040" s="60">
        <f t="shared" si="282"/>
        <v>0</v>
      </c>
      <c r="AR2040" s="192">
        <f t="shared" si="283"/>
        <v>0</v>
      </c>
      <c r="AS2040" s="60">
        <f t="shared" si="284"/>
        <v>0</v>
      </c>
      <c r="AT2040" s="60">
        <f t="shared" si="285"/>
        <v>0</v>
      </c>
      <c r="AU2040" s="60">
        <f t="shared" si="286"/>
        <v>0</v>
      </c>
      <c r="AV2040" s="191">
        <f t="shared" si="287"/>
        <v>0</v>
      </c>
      <c r="AX2040">
        <f t="shared" si="288"/>
        <v>0</v>
      </c>
      <c r="AY2040">
        <f t="shared" si="289"/>
        <v>0</v>
      </c>
      <c r="AZ2040">
        <f t="shared" si="290"/>
        <v>0</v>
      </c>
      <c r="BA2040">
        <f t="shared" si="291"/>
        <v>0</v>
      </c>
      <c r="BC2040">
        <f t="shared" si="293"/>
        <v>0</v>
      </c>
      <c r="BD2040">
        <f t="shared" si="294"/>
        <v>0</v>
      </c>
    </row>
    <row r="2041" spans="1:56" ht="15" customHeight="1">
      <c r="A2041" s="63"/>
      <c r="B2041" s="40"/>
      <c r="C2041" s="17" t="s">
        <v>92</v>
      </c>
      <c r="D2041" s="278" t="str">
        <f t="shared" si="292"/>
        <v/>
      </c>
      <c r="E2041" s="279"/>
      <c r="F2041" s="279"/>
      <c r="G2041" s="279"/>
      <c r="H2041" s="279"/>
      <c r="I2041" s="279"/>
      <c r="J2041" s="279"/>
      <c r="K2041" s="279"/>
      <c r="L2041" s="279"/>
      <c r="M2041" s="279"/>
      <c r="N2041" s="279"/>
      <c r="O2041" s="280"/>
      <c r="P2041" s="212"/>
      <c r="Q2041" s="205"/>
      <c r="R2041" s="205"/>
      <c r="S2041" s="213"/>
      <c r="T2041" s="166"/>
      <c r="U2041" s="166"/>
      <c r="V2041" s="166"/>
      <c r="W2041" s="166"/>
      <c r="X2041" s="166"/>
      <c r="Y2041" s="166"/>
      <c r="Z2041" s="166"/>
      <c r="AA2041" s="166"/>
      <c r="AB2041" s="166"/>
      <c r="AC2041" s="166"/>
      <c r="AD2041" s="166"/>
      <c r="AG2041">
        <f t="shared" si="275"/>
        <v>0</v>
      </c>
      <c r="AK2041" s="60">
        <f t="shared" si="276"/>
        <v>0</v>
      </c>
      <c r="AL2041" s="60">
        <f t="shared" si="277"/>
        <v>0</v>
      </c>
      <c r="AM2041" s="60">
        <f t="shared" si="278"/>
        <v>0</v>
      </c>
      <c r="AN2041" s="192">
        <f t="shared" si="279"/>
        <v>0</v>
      </c>
      <c r="AO2041" s="60">
        <f t="shared" si="280"/>
        <v>0</v>
      </c>
      <c r="AP2041" s="60">
        <f t="shared" si="281"/>
        <v>0</v>
      </c>
      <c r="AQ2041" s="60">
        <f t="shared" si="282"/>
        <v>0</v>
      </c>
      <c r="AR2041" s="192">
        <f t="shared" si="283"/>
        <v>0</v>
      </c>
      <c r="AS2041" s="60">
        <f t="shared" si="284"/>
        <v>0</v>
      </c>
      <c r="AT2041" s="60">
        <f t="shared" si="285"/>
        <v>0</v>
      </c>
      <c r="AU2041" s="60">
        <f t="shared" si="286"/>
        <v>0</v>
      </c>
      <c r="AV2041" s="191">
        <f t="shared" si="287"/>
        <v>0</v>
      </c>
      <c r="AX2041">
        <f t="shared" si="288"/>
        <v>0</v>
      </c>
      <c r="AY2041">
        <f t="shared" si="289"/>
        <v>0</v>
      </c>
      <c r="AZ2041">
        <f t="shared" si="290"/>
        <v>0</v>
      </c>
      <c r="BA2041">
        <f t="shared" si="291"/>
        <v>0</v>
      </c>
      <c r="BC2041">
        <f t="shared" si="293"/>
        <v>0</v>
      </c>
      <c r="BD2041">
        <f t="shared" si="294"/>
        <v>0</v>
      </c>
    </row>
    <row r="2042" spans="1:56" ht="15" customHeight="1">
      <c r="A2042" s="63"/>
      <c r="B2042" s="40"/>
      <c r="C2042" s="17" t="s">
        <v>93</v>
      </c>
      <c r="D2042" s="278" t="str">
        <f t="shared" si="292"/>
        <v/>
      </c>
      <c r="E2042" s="279"/>
      <c r="F2042" s="279"/>
      <c r="G2042" s="279"/>
      <c r="H2042" s="279"/>
      <c r="I2042" s="279"/>
      <c r="J2042" s="279"/>
      <c r="K2042" s="279"/>
      <c r="L2042" s="279"/>
      <c r="M2042" s="279"/>
      <c r="N2042" s="279"/>
      <c r="O2042" s="280"/>
      <c r="P2042" s="212"/>
      <c r="Q2042" s="205"/>
      <c r="R2042" s="205"/>
      <c r="S2042" s="213"/>
      <c r="T2042" s="166"/>
      <c r="U2042" s="166"/>
      <c r="V2042" s="166"/>
      <c r="W2042" s="166"/>
      <c r="X2042" s="166"/>
      <c r="Y2042" s="166"/>
      <c r="Z2042" s="166"/>
      <c r="AA2042" s="166"/>
      <c r="AB2042" s="166"/>
      <c r="AC2042" s="166"/>
      <c r="AD2042" s="166"/>
      <c r="AG2042">
        <f t="shared" si="275"/>
        <v>0</v>
      </c>
      <c r="AK2042" s="60">
        <f t="shared" si="276"/>
        <v>0</v>
      </c>
      <c r="AL2042" s="60">
        <f t="shared" si="277"/>
        <v>0</v>
      </c>
      <c r="AM2042" s="60">
        <f t="shared" si="278"/>
        <v>0</v>
      </c>
      <c r="AN2042" s="192">
        <f t="shared" si="279"/>
        <v>0</v>
      </c>
      <c r="AO2042" s="60">
        <f t="shared" si="280"/>
        <v>0</v>
      </c>
      <c r="AP2042" s="60">
        <f t="shared" si="281"/>
        <v>0</v>
      </c>
      <c r="AQ2042" s="60">
        <f t="shared" si="282"/>
        <v>0</v>
      </c>
      <c r="AR2042" s="192">
        <f t="shared" si="283"/>
        <v>0</v>
      </c>
      <c r="AS2042" s="60">
        <f t="shared" si="284"/>
        <v>0</v>
      </c>
      <c r="AT2042" s="60">
        <f t="shared" si="285"/>
        <v>0</v>
      </c>
      <c r="AU2042" s="60">
        <f t="shared" si="286"/>
        <v>0</v>
      </c>
      <c r="AV2042" s="191">
        <f t="shared" si="287"/>
        <v>0</v>
      </c>
      <c r="AX2042">
        <f t="shared" si="288"/>
        <v>0</v>
      </c>
      <c r="AY2042">
        <f t="shared" si="289"/>
        <v>0</v>
      </c>
      <c r="AZ2042">
        <f t="shared" si="290"/>
        <v>0</v>
      </c>
      <c r="BA2042">
        <f t="shared" si="291"/>
        <v>0</v>
      </c>
      <c r="BC2042">
        <f t="shared" si="293"/>
        <v>0</v>
      </c>
      <c r="BD2042">
        <f t="shared" si="294"/>
        <v>0</v>
      </c>
    </row>
    <row r="2043" spans="1:56" ht="15" customHeight="1">
      <c r="A2043" s="63"/>
      <c r="B2043" s="40"/>
      <c r="C2043" s="17" t="s">
        <v>94</v>
      </c>
      <c r="D2043" s="278" t="str">
        <f t="shared" si="292"/>
        <v/>
      </c>
      <c r="E2043" s="279"/>
      <c r="F2043" s="279"/>
      <c r="G2043" s="279"/>
      <c r="H2043" s="279"/>
      <c r="I2043" s="279"/>
      <c r="J2043" s="279"/>
      <c r="K2043" s="279"/>
      <c r="L2043" s="279"/>
      <c r="M2043" s="279"/>
      <c r="N2043" s="279"/>
      <c r="O2043" s="280"/>
      <c r="P2043" s="212"/>
      <c r="Q2043" s="205"/>
      <c r="R2043" s="205"/>
      <c r="S2043" s="213"/>
      <c r="T2043" s="166"/>
      <c r="U2043" s="166"/>
      <c r="V2043" s="166"/>
      <c r="W2043" s="166"/>
      <c r="X2043" s="166"/>
      <c r="Y2043" s="166"/>
      <c r="Z2043" s="166"/>
      <c r="AA2043" s="166"/>
      <c r="AB2043" s="166"/>
      <c r="AC2043" s="166"/>
      <c r="AD2043" s="166"/>
      <c r="AG2043">
        <f t="shared" si="275"/>
        <v>0</v>
      </c>
      <c r="AK2043" s="60">
        <f t="shared" si="276"/>
        <v>0</v>
      </c>
      <c r="AL2043" s="60">
        <f t="shared" si="277"/>
        <v>0</v>
      </c>
      <c r="AM2043" s="60">
        <f t="shared" si="278"/>
        <v>0</v>
      </c>
      <c r="AN2043" s="192">
        <f t="shared" si="279"/>
        <v>0</v>
      </c>
      <c r="AO2043" s="60">
        <f t="shared" si="280"/>
        <v>0</v>
      </c>
      <c r="AP2043" s="60">
        <f t="shared" si="281"/>
        <v>0</v>
      </c>
      <c r="AQ2043" s="60">
        <f t="shared" si="282"/>
        <v>0</v>
      </c>
      <c r="AR2043" s="192">
        <f t="shared" si="283"/>
        <v>0</v>
      </c>
      <c r="AS2043" s="60">
        <f t="shared" si="284"/>
        <v>0</v>
      </c>
      <c r="AT2043" s="60">
        <f t="shared" si="285"/>
        <v>0</v>
      </c>
      <c r="AU2043" s="60">
        <f t="shared" si="286"/>
        <v>0</v>
      </c>
      <c r="AV2043" s="191">
        <f t="shared" si="287"/>
        <v>0</v>
      </c>
      <c r="AX2043">
        <f t="shared" si="288"/>
        <v>0</v>
      </c>
      <c r="AY2043">
        <f t="shared" si="289"/>
        <v>0</v>
      </c>
      <c r="AZ2043">
        <f t="shared" si="290"/>
        <v>0</v>
      </c>
      <c r="BA2043">
        <f t="shared" si="291"/>
        <v>0</v>
      </c>
      <c r="BC2043">
        <f t="shared" si="293"/>
        <v>0</v>
      </c>
      <c r="BD2043">
        <f t="shared" si="294"/>
        <v>0</v>
      </c>
    </row>
    <row r="2044" spans="1:56" ht="15" customHeight="1">
      <c r="A2044" s="63"/>
      <c r="B2044" s="40"/>
      <c r="C2044" s="17" t="s">
        <v>95</v>
      </c>
      <c r="D2044" s="278" t="str">
        <f t="shared" si="292"/>
        <v/>
      </c>
      <c r="E2044" s="279"/>
      <c r="F2044" s="279"/>
      <c r="G2044" s="279"/>
      <c r="H2044" s="279"/>
      <c r="I2044" s="279"/>
      <c r="J2044" s="279"/>
      <c r="K2044" s="279"/>
      <c r="L2044" s="279"/>
      <c r="M2044" s="279"/>
      <c r="N2044" s="279"/>
      <c r="O2044" s="280"/>
      <c r="P2044" s="212"/>
      <c r="Q2044" s="205"/>
      <c r="R2044" s="205"/>
      <c r="S2044" s="213"/>
      <c r="T2044" s="166"/>
      <c r="U2044" s="166"/>
      <c r="V2044" s="166"/>
      <c r="W2044" s="166"/>
      <c r="X2044" s="166"/>
      <c r="Y2044" s="166"/>
      <c r="Z2044" s="166"/>
      <c r="AA2044" s="166"/>
      <c r="AB2044" s="166"/>
      <c r="AC2044" s="166"/>
      <c r="AD2044" s="166"/>
      <c r="AG2044">
        <f t="shared" si="275"/>
        <v>0</v>
      </c>
      <c r="AK2044" s="60">
        <f t="shared" si="276"/>
        <v>0</v>
      </c>
      <c r="AL2044" s="60">
        <f t="shared" si="277"/>
        <v>0</v>
      </c>
      <c r="AM2044" s="60">
        <f t="shared" si="278"/>
        <v>0</v>
      </c>
      <c r="AN2044" s="192">
        <f t="shared" si="279"/>
        <v>0</v>
      </c>
      <c r="AO2044" s="60">
        <f t="shared" si="280"/>
        <v>0</v>
      </c>
      <c r="AP2044" s="60">
        <f t="shared" si="281"/>
        <v>0</v>
      </c>
      <c r="AQ2044" s="60">
        <f t="shared" si="282"/>
        <v>0</v>
      </c>
      <c r="AR2044" s="192">
        <f t="shared" si="283"/>
        <v>0</v>
      </c>
      <c r="AS2044" s="60">
        <f t="shared" si="284"/>
        <v>0</v>
      </c>
      <c r="AT2044" s="60">
        <f t="shared" si="285"/>
        <v>0</v>
      </c>
      <c r="AU2044" s="60">
        <f t="shared" si="286"/>
        <v>0</v>
      </c>
      <c r="AV2044" s="191">
        <f t="shared" si="287"/>
        <v>0</v>
      </c>
      <c r="AX2044">
        <f t="shared" si="288"/>
        <v>0</v>
      </c>
      <c r="AY2044">
        <f t="shared" si="289"/>
        <v>0</v>
      </c>
      <c r="AZ2044">
        <f t="shared" si="290"/>
        <v>0</v>
      </c>
      <c r="BA2044">
        <f t="shared" si="291"/>
        <v>0</v>
      </c>
      <c r="BC2044">
        <f t="shared" si="293"/>
        <v>0</v>
      </c>
      <c r="BD2044">
        <f t="shared" si="294"/>
        <v>0</v>
      </c>
    </row>
    <row r="2045" spans="1:56" ht="15" customHeight="1">
      <c r="A2045" s="63"/>
      <c r="B2045" s="40"/>
      <c r="C2045" s="17" t="s">
        <v>96</v>
      </c>
      <c r="D2045" s="278" t="str">
        <f t="shared" si="292"/>
        <v/>
      </c>
      <c r="E2045" s="279"/>
      <c r="F2045" s="279"/>
      <c r="G2045" s="279"/>
      <c r="H2045" s="279"/>
      <c r="I2045" s="279"/>
      <c r="J2045" s="279"/>
      <c r="K2045" s="279"/>
      <c r="L2045" s="279"/>
      <c r="M2045" s="279"/>
      <c r="N2045" s="279"/>
      <c r="O2045" s="280"/>
      <c r="P2045" s="212"/>
      <c r="Q2045" s="205"/>
      <c r="R2045" s="205"/>
      <c r="S2045" s="213"/>
      <c r="T2045" s="166"/>
      <c r="U2045" s="166"/>
      <c r="V2045" s="166"/>
      <c r="W2045" s="166"/>
      <c r="X2045" s="166"/>
      <c r="Y2045" s="166"/>
      <c r="Z2045" s="166"/>
      <c r="AA2045" s="166"/>
      <c r="AB2045" s="166"/>
      <c r="AC2045" s="166"/>
      <c r="AD2045" s="166"/>
      <c r="AG2045">
        <f t="shared" si="275"/>
        <v>0</v>
      </c>
      <c r="AK2045" s="60">
        <f t="shared" si="276"/>
        <v>0</v>
      </c>
      <c r="AL2045" s="60">
        <f t="shared" si="277"/>
        <v>0</v>
      </c>
      <c r="AM2045" s="60">
        <f t="shared" si="278"/>
        <v>0</v>
      </c>
      <c r="AN2045" s="192">
        <f t="shared" si="279"/>
        <v>0</v>
      </c>
      <c r="AO2045" s="60">
        <f t="shared" si="280"/>
        <v>0</v>
      </c>
      <c r="AP2045" s="60">
        <f t="shared" si="281"/>
        <v>0</v>
      </c>
      <c r="AQ2045" s="60">
        <f t="shared" si="282"/>
        <v>0</v>
      </c>
      <c r="AR2045" s="192">
        <f t="shared" si="283"/>
        <v>0</v>
      </c>
      <c r="AS2045" s="60">
        <f t="shared" si="284"/>
        <v>0</v>
      </c>
      <c r="AT2045" s="60">
        <f t="shared" si="285"/>
        <v>0</v>
      </c>
      <c r="AU2045" s="60">
        <f t="shared" si="286"/>
        <v>0</v>
      </c>
      <c r="AV2045" s="191">
        <f t="shared" si="287"/>
        <v>0</v>
      </c>
      <c r="AX2045">
        <f t="shared" si="288"/>
        <v>0</v>
      </c>
      <c r="AY2045">
        <f t="shared" si="289"/>
        <v>0</v>
      </c>
      <c r="AZ2045">
        <f t="shared" si="290"/>
        <v>0</v>
      </c>
      <c r="BA2045">
        <f t="shared" si="291"/>
        <v>0</v>
      </c>
      <c r="BC2045">
        <f t="shared" si="293"/>
        <v>0</v>
      </c>
      <c r="BD2045">
        <f t="shared" si="294"/>
        <v>0</v>
      </c>
    </row>
    <row r="2046" spans="1:56" ht="15" customHeight="1">
      <c r="A2046" s="63"/>
      <c r="B2046" s="40"/>
      <c r="C2046" s="17" t="s">
        <v>97</v>
      </c>
      <c r="D2046" s="278" t="str">
        <f t="shared" si="292"/>
        <v/>
      </c>
      <c r="E2046" s="279"/>
      <c r="F2046" s="279"/>
      <c r="G2046" s="279"/>
      <c r="H2046" s="279"/>
      <c r="I2046" s="279"/>
      <c r="J2046" s="279"/>
      <c r="K2046" s="279"/>
      <c r="L2046" s="279"/>
      <c r="M2046" s="279"/>
      <c r="N2046" s="279"/>
      <c r="O2046" s="280"/>
      <c r="P2046" s="212"/>
      <c r="Q2046" s="205"/>
      <c r="R2046" s="205"/>
      <c r="S2046" s="213"/>
      <c r="T2046" s="166"/>
      <c r="U2046" s="166"/>
      <c r="V2046" s="166"/>
      <c r="W2046" s="166"/>
      <c r="X2046" s="166"/>
      <c r="Y2046" s="166"/>
      <c r="Z2046" s="166"/>
      <c r="AA2046" s="166"/>
      <c r="AB2046" s="166"/>
      <c r="AC2046" s="166"/>
      <c r="AD2046" s="166"/>
      <c r="AG2046">
        <f t="shared" si="275"/>
        <v>0</v>
      </c>
      <c r="AK2046" s="60">
        <f t="shared" si="276"/>
        <v>0</v>
      </c>
      <c r="AL2046" s="60">
        <f t="shared" si="277"/>
        <v>0</v>
      </c>
      <c r="AM2046" s="60">
        <f t="shared" si="278"/>
        <v>0</v>
      </c>
      <c r="AN2046" s="192">
        <f t="shared" si="279"/>
        <v>0</v>
      </c>
      <c r="AO2046" s="60">
        <f t="shared" si="280"/>
        <v>0</v>
      </c>
      <c r="AP2046" s="60">
        <f t="shared" si="281"/>
        <v>0</v>
      </c>
      <c r="AQ2046" s="60">
        <f t="shared" si="282"/>
        <v>0</v>
      </c>
      <c r="AR2046" s="192">
        <f t="shared" si="283"/>
        <v>0</v>
      </c>
      <c r="AS2046" s="60">
        <f t="shared" si="284"/>
        <v>0</v>
      </c>
      <c r="AT2046" s="60">
        <f t="shared" si="285"/>
        <v>0</v>
      </c>
      <c r="AU2046" s="60">
        <f t="shared" si="286"/>
        <v>0</v>
      </c>
      <c r="AV2046" s="191">
        <f t="shared" si="287"/>
        <v>0</v>
      </c>
      <c r="AX2046">
        <f t="shared" si="288"/>
        <v>0</v>
      </c>
      <c r="AY2046">
        <f t="shared" si="289"/>
        <v>0</v>
      </c>
      <c r="AZ2046">
        <f t="shared" si="290"/>
        <v>0</v>
      </c>
      <c r="BA2046">
        <f t="shared" si="291"/>
        <v>0</v>
      </c>
      <c r="BC2046">
        <f t="shared" si="293"/>
        <v>0</v>
      </c>
      <c r="BD2046">
        <f t="shared" si="294"/>
        <v>0</v>
      </c>
    </row>
    <row r="2047" spans="1:56" ht="15" customHeight="1">
      <c r="A2047" s="63"/>
      <c r="B2047" s="40"/>
      <c r="C2047" s="17" t="s">
        <v>98</v>
      </c>
      <c r="D2047" s="278" t="str">
        <f t="shared" si="292"/>
        <v/>
      </c>
      <c r="E2047" s="279"/>
      <c r="F2047" s="279"/>
      <c r="G2047" s="279"/>
      <c r="H2047" s="279"/>
      <c r="I2047" s="279"/>
      <c r="J2047" s="279"/>
      <c r="K2047" s="279"/>
      <c r="L2047" s="279"/>
      <c r="M2047" s="279"/>
      <c r="N2047" s="279"/>
      <c r="O2047" s="280"/>
      <c r="P2047" s="212"/>
      <c r="Q2047" s="205"/>
      <c r="R2047" s="205"/>
      <c r="S2047" s="213"/>
      <c r="T2047" s="166"/>
      <c r="U2047" s="166"/>
      <c r="V2047" s="166"/>
      <c r="W2047" s="166"/>
      <c r="X2047" s="166"/>
      <c r="Y2047" s="166"/>
      <c r="Z2047" s="166"/>
      <c r="AA2047" s="166"/>
      <c r="AB2047" s="166"/>
      <c r="AC2047" s="166"/>
      <c r="AD2047" s="166"/>
      <c r="AG2047">
        <f t="shared" si="275"/>
        <v>0</v>
      </c>
      <c r="AK2047" s="60">
        <f t="shared" si="276"/>
        <v>0</v>
      </c>
      <c r="AL2047" s="60">
        <f t="shared" si="277"/>
        <v>0</v>
      </c>
      <c r="AM2047" s="60">
        <f t="shared" si="278"/>
        <v>0</v>
      </c>
      <c r="AN2047" s="192">
        <f t="shared" si="279"/>
        <v>0</v>
      </c>
      <c r="AO2047" s="60">
        <f t="shared" si="280"/>
        <v>0</v>
      </c>
      <c r="AP2047" s="60">
        <f t="shared" si="281"/>
        <v>0</v>
      </c>
      <c r="AQ2047" s="60">
        <f t="shared" si="282"/>
        <v>0</v>
      </c>
      <c r="AR2047" s="192">
        <f t="shared" si="283"/>
        <v>0</v>
      </c>
      <c r="AS2047" s="60">
        <f t="shared" si="284"/>
        <v>0</v>
      </c>
      <c r="AT2047" s="60">
        <f t="shared" si="285"/>
        <v>0</v>
      </c>
      <c r="AU2047" s="60">
        <f t="shared" si="286"/>
        <v>0</v>
      </c>
      <c r="AV2047" s="191">
        <f t="shared" si="287"/>
        <v>0</v>
      </c>
      <c r="AX2047">
        <f t="shared" si="288"/>
        <v>0</v>
      </c>
      <c r="AY2047">
        <f t="shared" si="289"/>
        <v>0</v>
      </c>
      <c r="AZ2047">
        <f t="shared" si="290"/>
        <v>0</v>
      </c>
      <c r="BA2047">
        <f t="shared" si="291"/>
        <v>0</v>
      </c>
      <c r="BC2047">
        <f t="shared" si="293"/>
        <v>0</v>
      </c>
      <c r="BD2047">
        <f t="shared" si="294"/>
        <v>0</v>
      </c>
    </row>
    <row r="2048" spans="1:56" ht="15" customHeight="1">
      <c r="A2048" s="63"/>
      <c r="B2048" s="40"/>
      <c r="C2048" s="17" t="s">
        <v>99</v>
      </c>
      <c r="D2048" s="278" t="str">
        <f t="shared" si="292"/>
        <v/>
      </c>
      <c r="E2048" s="279"/>
      <c r="F2048" s="279"/>
      <c r="G2048" s="279"/>
      <c r="H2048" s="279"/>
      <c r="I2048" s="279"/>
      <c r="J2048" s="279"/>
      <c r="K2048" s="279"/>
      <c r="L2048" s="279"/>
      <c r="M2048" s="279"/>
      <c r="N2048" s="279"/>
      <c r="O2048" s="280"/>
      <c r="P2048" s="212"/>
      <c r="Q2048" s="205"/>
      <c r="R2048" s="205"/>
      <c r="S2048" s="213"/>
      <c r="T2048" s="166"/>
      <c r="U2048" s="166"/>
      <c r="V2048" s="166"/>
      <c r="W2048" s="166"/>
      <c r="X2048" s="166"/>
      <c r="Y2048" s="166"/>
      <c r="Z2048" s="166"/>
      <c r="AA2048" s="166"/>
      <c r="AB2048" s="166"/>
      <c r="AC2048" s="166"/>
      <c r="AD2048" s="166"/>
      <c r="AG2048">
        <f t="shared" si="275"/>
        <v>0</v>
      </c>
      <c r="AK2048" s="60">
        <f t="shared" si="276"/>
        <v>0</v>
      </c>
      <c r="AL2048" s="60">
        <f t="shared" si="277"/>
        <v>0</v>
      </c>
      <c r="AM2048" s="60">
        <f t="shared" si="278"/>
        <v>0</v>
      </c>
      <c r="AN2048" s="192">
        <f t="shared" si="279"/>
        <v>0</v>
      </c>
      <c r="AO2048" s="60">
        <f t="shared" si="280"/>
        <v>0</v>
      </c>
      <c r="AP2048" s="60">
        <f t="shared" si="281"/>
        <v>0</v>
      </c>
      <c r="AQ2048" s="60">
        <f t="shared" si="282"/>
        <v>0</v>
      </c>
      <c r="AR2048" s="192">
        <f t="shared" si="283"/>
        <v>0</v>
      </c>
      <c r="AS2048" s="60">
        <f t="shared" si="284"/>
        <v>0</v>
      </c>
      <c r="AT2048" s="60">
        <f t="shared" si="285"/>
        <v>0</v>
      </c>
      <c r="AU2048" s="60">
        <f t="shared" si="286"/>
        <v>0</v>
      </c>
      <c r="AV2048" s="191">
        <f t="shared" si="287"/>
        <v>0</v>
      </c>
      <c r="AX2048">
        <f t="shared" si="288"/>
        <v>0</v>
      </c>
      <c r="AY2048">
        <f t="shared" si="289"/>
        <v>0</v>
      </c>
      <c r="AZ2048">
        <f t="shared" si="290"/>
        <v>0</v>
      </c>
      <c r="BA2048">
        <f t="shared" si="291"/>
        <v>0</v>
      </c>
      <c r="BC2048">
        <f t="shared" si="293"/>
        <v>0</v>
      </c>
      <c r="BD2048">
        <f t="shared" si="294"/>
        <v>0</v>
      </c>
    </row>
    <row r="2049" spans="1:56" ht="15" customHeight="1">
      <c r="A2049" s="63"/>
      <c r="B2049" s="40"/>
      <c r="C2049" s="17" t="s">
        <v>100</v>
      </c>
      <c r="D2049" s="278" t="str">
        <f t="shared" si="292"/>
        <v/>
      </c>
      <c r="E2049" s="279"/>
      <c r="F2049" s="279"/>
      <c r="G2049" s="279"/>
      <c r="H2049" s="279"/>
      <c r="I2049" s="279"/>
      <c r="J2049" s="279"/>
      <c r="K2049" s="279"/>
      <c r="L2049" s="279"/>
      <c r="M2049" s="279"/>
      <c r="N2049" s="279"/>
      <c r="O2049" s="280"/>
      <c r="P2049" s="212"/>
      <c r="Q2049" s="205"/>
      <c r="R2049" s="205"/>
      <c r="S2049" s="213"/>
      <c r="T2049" s="166"/>
      <c r="U2049" s="166"/>
      <c r="V2049" s="166"/>
      <c r="W2049" s="166"/>
      <c r="X2049" s="166"/>
      <c r="Y2049" s="166"/>
      <c r="Z2049" s="166"/>
      <c r="AA2049" s="166"/>
      <c r="AB2049" s="166"/>
      <c r="AC2049" s="166"/>
      <c r="AD2049" s="166"/>
      <c r="AG2049">
        <f t="shared" si="275"/>
        <v>0</v>
      </c>
      <c r="AK2049" s="60">
        <f t="shared" si="276"/>
        <v>0</v>
      </c>
      <c r="AL2049" s="60">
        <f t="shared" si="277"/>
        <v>0</v>
      </c>
      <c r="AM2049" s="60">
        <f t="shared" si="278"/>
        <v>0</v>
      </c>
      <c r="AN2049" s="192">
        <f t="shared" si="279"/>
        <v>0</v>
      </c>
      <c r="AO2049" s="60">
        <f t="shared" si="280"/>
        <v>0</v>
      </c>
      <c r="AP2049" s="60">
        <f t="shared" si="281"/>
        <v>0</v>
      </c>
      <c r="AQ2049" s="60">
        <f t="shared" si="282"/>
        <v>0</v>
      </c>
      <c r="AR2049" s="192">
        <f t="shared" si="283"/>
        <v>0</v>
      </c>
      <c r="AS2049" s="60">
        <f t="shared" si="284"/>
        <v>0</v>
      </c>
      <c r="AT2049" s="60">
        <f t="shared" si="285"/>
        <v>0</v>
      </c>
      <c r="AU2049" s="60">
        <f t="shared" si="286"/>
        <v>0</v>
      </c>
      <c r="AV2049" s="191">
        <f t="shared" si="287"/>
        <v>0</v>
      </c>
      <c r="AX2049">
        <f t="shared" si="288"/>
        <v>0</v>
      </c>
      <c r="AY2049">
        <f t="shared" si="289"/>
        <v>0</v>
      </c>
      <c r="AZ2049">
        <f t="shared" si="290"/>
        <v>0</v>
      </c>
      <c r="BA2049">
        <f t="shared" si="291"/>
        <v>0</v>
      </c>
      <c r="BC2049">
        <f t="shared" si="293"/>
        <v>0</v>
      </c>
      <c r="BD2049">
        <f t="shared" si="294"/>
        <v>0</v>
      </c>
    </row>
    <row r="2050" spans="1:56" ht="15" customHeight="1">
      <c r="A2050" s="63"/>
      <c r="B2050" s="40"/>
      <c r="C2050" s="17" t="s">
        <v>101</v>
      </c>
      <c r="D2050" s="278" t="str">
        <f t="shared" si="292"/>
        <v/>
      </c>
      <c r="E2050" s="279"/>
      <c r="F2050" s="279"/>
      <c r="G2050" s="279"/>
      <c r="H2050" s="279"/>
      <c r="I2050" s="279"/>
      <c r="J2050" s="279"/>
      <c r="K2050" s="279"/>
      <c r="L2050" s="279"/>
      <c r="M2050" s="279"/>
      <c r="N2050" s="279"/>
      <c r="O2050" s="280"/>
      <c r="P2050" s="212"/>
      <c r="Q2050" s="205"/>
      <c r="R2050" s="205"/>
      <c r="S2050" s="213"/>
      <c r="T2050" s="166"/>
      <c r="U2050" s="166"/>
      <c r="V2050" s="166"/>
      <c r="W2050" s="166"/>
      <c r="X2050" s="166"/>
      <c r="Y2050" s="166"/>
      <c r="Z2050" s="166"/>
      <c r="AA2050" s="166"/>
      <c r="AB2050" s="166"/>
      <c r="AC2050" s="166"/>
      <c r="AD2050" s="166"/>
      <c r="AG2050">
        <f t="shared" si="275"/>
        <v>0</v>
      </c>
      <c r="AK2050" s="60">
        <f t="shared" si="276"/>
        <v>0</v>
      </c>
      <c r="AL2050" s="60">
        <f t="shared" si="277"/>
        <v>0</v>
      </c>
      <c r="AM2050" s="60">
        <f t="shared" si="278"/>
        <v>0</v>
      </c>
      <c r="AN2050" s="192">
        <f t="shared" si="279"/>
        <v>0</v>
      </c>
      <c r="AO2050" s="60">
        <f t="shared" si="280"/>
        <v>0</v>
      </c>
      <c r="AP2050" s="60">
        <f t="shared" si="281"/>
        <v>0</v>
      </c>
      <c r="AQ2050" s="60">
        <f t="shared" si="282"/>
        <v>0</v>
      </c>
      <c r="AR2050" s="192">
        <f t="shared" si="283"/>
        <v>0</v>
      </c>
      <c r="AS2050" s="60">
        <f t="shared" si="284"/>
        <v>0</v>
      </c>
      <c r="AT2050" s="60">
        <f t="shared" si="285"/>
        <v>0</v>
      </c>
      <c r="AU2050" s="60">
        <f t="shared" si="286"/>
        <v>0</v>
      </c>
      <c r="AV2050" s="191">
        <f t="shared" si="287"/>
        <v>0</v>
      </c>
      <c r="AX2050">
        <f t="shared" si="288"/>
        <v>0</v>
      </c>
      <c r="AY2050">
        <f t="shared" si="289"/>
        <v>0</v>
      </c>
      <c r="AZ2050">
        <f t="shared" si="290"/>
        <v>0</v>
      </c>
      <c r="BA2050">
        <f t="shared" si="291"/>
        <v>0</v>
      </c>
      <c r="BC2050">
        <f t="shared" si="293"/>
        <v>0</v>
      </c>
      <c r="BD2050">
        <f t="shared" si="294"/>
        <v>0</v>
      </c>
    </row>
    <row r="2051" spans="1:56" ht="15" customHeight="1">
      <c r="A2051" s="63"/>
      <c r="B2051" s="40"/>
      <c r="C2051" s="17" t="s">
        <v>102</v>
      </c>
      <c r="D2051" s="278" t="str">
        <f t="shared" si="292"/>
        <v/>
      </c>
      <c r="E2051" s="279"/>
      <c r="F2051" s="279"/>
      <c r="G2051" s="279"/>
      <c r="H2051" s="279"/>
      <c r="I2051" s="279"/>
      <c r="J2051" s="279"/>
      <c r="K2051" s="279"/>
      <c r="L2051" s="279"/>
      <c r="M2051" s="279"/>
      <c r="N2051" s="279"/>
      <c r="O2051" s="280"/>
      <c r="P2051" s="212"/>
      <c r="Q2051" s="205"/>
      <c r="R2051" s="205"/>
      <c r="S2051" s="213"/>
      <c r="T2051" s="166"/>
      <c r="U2051" s="166"/>
      <c r="V2051" s="166"/>
      <c r="W2051" s="166"/>
      <c r="X2051" s="166"/>
      <c r="Y2051" s="166"/>
      <c r="Z2051" s="166"/>
      <c r="AA2051" s="166"/>
      <c r="AB2051" s="166"/>
      <c r="AC2051" s="166"/>
      <c r="AD2051" s="166"/>
      <c r="AG2051">
        <f t="shared" si="275"/>
        <v>0</v>
      </c>
      <c r="AK2051" s="60">
        <f t="shared" si="276"/>
        <v>0</v>
      </c>
      <c r="AL2051" s="60">
        <f t="shared" si="277"/>
        <v>0</v>
      </c>
      <c r="AM2051" s="60">
        <f t="shared" si="278"/>
        <v>0</v>
      </c>
      <c r="AN2051" s="192">
        <f t="shared" si="279"/>
        <v>0</v>
      </c>
      <c r="AO2051" s="60">
        <f t="shared" si="280"/>
        <v>0</v>
      </c>
      <c r="AP2051" s="60">
        <f t="shared" si="281"/>
        <v>0</v>
      </c>
      <c r="AQ2051" s="60">
        <f t="shared" si="282"/>
        <v>0</v>
      </c>
      <c r="AR2051" s="192">
        <f t="shared" si="283"/>
        <v>0</v>
      </c>
      <c r="AS2051" s="60">
        <f t="shared" si="284"/>
        <v>0</v>
      </c>
      <c r="AT2051" s="60">
        <f t="shared" si="285"/>
        <v>0</v>
      </c>
      <c r="AU2051" s="60">
        <f t="shared" si="286"/>
        <v>0</v>
      </c>
      <c r="AV2051" s="191">
        <f t="shared" si="287"/>
        <v>0</v>
      </c>
      <c r="AX2051">
        <f t="shared" si="288"/>
        <v>0</v>
      </c>
      <c r="AY2051">
        <f t="shared" si="289"/>
        <v>0</v>
      </c>
      <c r="AZ2051">
        <f t="shared" si="290"/>
        <v>0</v>
      </c>
      <c r="BA2051">
        <f t="shared" si="291"/>
        <v>0</v>
      </c>
      <c r="BC2051">
        <f t="shared" si="293"/>
        <v>0</v>
      </c>
      <c r="BD2051">
        <f t="shared" si="294"/>
        <v>0</v>
      </c>
    </row>
    <row r="2052" spans="1:56" ht="15" customHeight="1">
      <c r="A2052" s="63"/>
      <c r="B2052" s="40"/>
      <c r="C2052" s="17" t="s">
        <v>103</v>
      </c>
      <c r="D2052" s="278" t="str">
        <f t="shared" si="292"/>
        <v/>
      </c>
      <c r="E2052" s="279"/>
      <c r="F2052" s="279"/>
      <c r="G2052" s="279"/>
      <c r="H2052" s="279"/>
      <c r="I2052" s="279"/>
      <c r="J2052" s="279"/>
      <c r="K2052" s="279"/>
      <c r="L2052" s="279"/>
      <c r="M2052" s="279"/>
      <c r="N2052" s="279"/>
      <c r="O2052" s="280"/>
      <c r="P2052" s="212"/>
      <c r="Q2052" s="205"/>
      <c r="R2052" s="205"/>
      <c r="S2052" s="213"/>
      <c r="T2052" s="166"/>
      <c r="U2052" s="166"/>
      <c r="V2052" s="166"/>
      <c r="W2052" s="166"/>
      <c r="X2052" s="166"/>
      <c r="Y2052" s="166"/>
      <c r="Z2052" s="166"/>
      <c r="AA2052" s="166"/>
      <c r="AB2052" s="166"/>
      <c r="AC2052" s="166"/>
      <c r="AD2052" s="166"/>
      <c r="AG2052">
        <f t="shared" si="275"/>
        <v>0</v>
      </c>
      <c r="AK2052" s="60">
        <f t="shared" si="276"/>
        <v>0</v>
      </c>
      <c r="AL2052" s="60">
        <f t="shared" si="277"/>
        <v>0</v>
      </c>
      <c r="AM2052" s="60">
        <f t="shared" si="278"/>
        <v>0</v>
      </c>
      <c r="AN2052" s="192">
        <f t="shared" si="279"/>
        <v>0</v>
      </c>
      <c r="AO2052" s="60">
        <f t="shared" si="280"/>
        <v>0</v>
      </c>
      <c r="AP2052" s="60">
        <f t="shared" si="281"/>
        <v>0</v>
      </c>
      <c r="AQ2052" s="60">
        <f t="shared" si="282"/>
        <v>0</v>
      </c>
      <c r="AR2052" s="192">
        <f t="shared" si="283"/>
        <v>0</v>
      </c>
      <c r="AS2052" s="60">
        <f t="shared" si="284"/>
        <v>0</v>
      </c>
      <c r="AT2052" s="60">
        <f t="shared" si="285"/>
        <v>0</v>
      </c>
      <c r="AU2052" s="60">
        <f t="shared" si="286"/>
        <v>0</v>
      </c>
      <c r="AV2052" s="191">
        <f t="shared" si="287"/>
        <v>0</v>
      </c>
      <c r="AX2052">
        <f t="shared" si="288"/>
        <v>0</v>
      </c>
      <c r="AY2052">
        <f t="shared" si="289"/>
        <v>0</v>
      </c>
      <c r="AZ2052">
        <f t="shared" si="290"/>
        <v>0</v>
      </c>
      <c r="BA2052">
        <f t="shared" si="291"/>
        <v>0</v>
      </c>
      <c r="BC2052">
        <f t="shared" si="293"/>
        <v>0</v>
      </c>
      <c r="BD2052">
        <f t="shared" si="294"/>
        <v>0</v>
      </c>
    </row>
    <row r="2053" spans="1:56" ht="15" customHeight="1">
      <c r="A2053" s="63"/>
      <c r="B2053" s="40"/>
      <c r="C2053" s="18" t="s">
        <v>104</v>
      </c>
      <c r="D2053" s="278" t="str">
        <f t="shared" si="292"/>
        <v/>
      </c>
      <c r="E2053" s="279"/>
      <c r="F2053" s="279"/>
      <c r="G2053" s="279"/>
      <c r="H2053" s="279"/>
      <c r="I2053" s="279"/>
      <c r="J2053" s="279"/>
      <c r="K2053" s="279"/>
      <c r="L2053" s="279"/>
      <c r="M2053" s="279"/>
      <c r="N2053" s="279"/>
      <c r="O2053" s="280"/>
      <c r="P2053" s="212"/>
      <c r="Q2053" s="205"/>
      <c r="R2053" s="205"/>
      <c r="S2053" s="213"/>
      <c r="T2053" s="166"/>
      <c r="U2053" s="166"/>
      <c r="V2053" s="166"/>
      <c r="W2053" s="166"/>
      <c r="X2053" s="166"/>
      <c r="Y2053" s="166"/>
      <c r="Z2053" s="166"/>
      <c r="AA2053" s="166"/>
      <c r="AB2053" s="166"/>
      <c r="AC2053" s="166"/>
      <c r="AD2053" s="166"/>
      <c r="AG2053">
        <f t="shared" si="275"/>
        <v>0</v>
      </c>
      <c r="AK2053" s="60">
        <f t="shared" si="276"/>
        <v>0</v>
      </c>
      <c r="AL2053" s="60">
        <f t="shared" si="277"/>
        <v>0</v>
      </c>
      <c r="AM2053" s="60">
        <f t="shared" si="278"/>
        <v>0</v>
      </c>
      <c r="AN2053" s="192">
        <f t="shared" si="279"/>
        <v>0</v>
      </c>
      <c r="AO2053" s="60">
        <f t="shared" si="280"/>
        <v>0</v>
      </c>
      <c r="AP2053" s="60">
        <f t="shared" si="281"/>
        <v>0</v>
      </c>
      <c r="AQ2053" s="60">
        <f t="shared" si="282"/>
        <v>0</v>
      </c>
      <c r="AR2053" s="192">
        <f t="shared" si="283"/>
        <v>0</v>
      </c>
      <c r="AS2053" s="60">
        <f t="shared" si="284"/>
        <v>0</v>
      </c>
      <c r="AT2053" s="60">
        <f t="shared" si="285"/>
        <v>0</v>
      </c>
      <c r="AU2053" s="60">
        <f t="shared" si="286"/>
        <v>0</v>
      </c>
      <c r="AV2053" s="191">
        <f t="shared" si="287"/>
        <v>0</v>
      </c>
      <c r="AX2053">
        <f t="shared" si="288"/>
        <v>0</v>
      </c>
      <c r="AY2053">
        <f t="shared" si="289"/>
        <v>0</v>
      </c>
      <c r="AZ2053">
        <f t="shared" si="290"/>
        <v>0</v>
      </c>
      <c r="BA2053">
        <f t="shared" si="291"/>
        <v>0</v>
      </c>
      <c r="BC2053">
        <f t="shared" si="293"/>
        <v>0</v>
      </c>
      <c r="BD2053">
        <f t="shared" si="294"/>
        <v>0</v>
      </c>
    </row>
    <row r="2054" spans="1:56" ht="15" customHeight="1">
      <c r="A2054" s="63"/>
      <c r="B2054" s="40"/>
      <c r="C2054" s="18" t="s">
        <v>105</v>
      </c>
      <c r="D2054" s="278" t="str">
        <f t="shared" si="292"/>
        <v/>
      </c>
      <c r="E2054" s="279"/>
      <c r="F2054" s="279"/>
      <c r="G2054" s="279"/>
      <c r="H2054" s="279"/>
      <c r="I2054" s="279"/>
      <c r="J2054" s="279"/>
      <c r="K2054" s="279"/>
      <c r="L2054" s="279"/>
      <c r="M2054" s="279"/>
      <c r="N2054" s="279"/>
      <c r="O2054" s="280"/>
      <c r="P2054" s="212"/>
      <c r="Q2054" s="205"/>
      <c r="R2054" s="205"/>
      <c r="S2054" s="213"/>
      <c r="T2054" s="166"/>
      <c r="U2054" s="166"/>
      <c r="V2054" s="166"/>
      <c r="W2054" s="166"/>
      <c r="X2054" s="166"/>
      <c r="Y2054" s="166"/>
      <c r="Z2054" s="166"/>
      <c r="AA2054" s="166"/>
      <c r="AB2054" s="166"/>
      <c r="AC2054" s="166"/>
      <c r="AD2054" s="166"/>
      <c r="AG2054">
        <f t="shared" si="275"/>
        <v>0</v>
      </c>
      <c r="AK2054" s="60">
        <f t="shared" si="276"/>
        <v>0</v>
      </c>
      <c r="AL2054" s="60">
        <f t="shared" si="277"/>
        <v>0</v>
      </c>
      <c r="AM2054" s="60">
        <f t="shared" si="278"/>
        <v>0</v>
      </c>
      <c r="AN2054" s="192">
        <f t="shared" si="279"/>
        <v>0</v>
      </c>
      <c r="AO2054" s="60">
        <f t="shared" si="280"/>
        <v>0</v>
      </c>
      <c r="AP2054" s="60">
        <f t="shared" si="281"/>
        <v>0</v>
      </c>
      <c r="AQ2054" s="60">
        <f t="shared" si="282"/>
        <v>0</v>
      </c>
      <c r="AR2054" s="192">
        <f t="shared" si="283"/>
        <v>0</v>
      </c>
      <c r="AS2054" s="60">
        <f t="shared" si="284"/>
        <v>0</v>
      </c>
      <c r="AT2054" s="60">
        <f t="shared" si="285"/>
        <v>0</v>
      </c>
      <c r="AU2054" s="60">
        <f t="shared" si="286"/>
        <v>0</v>
      </c>
      <c r="AV2054" s="191">
        <f t="shared" si="287"/>
        <v>0</v>
      </c>
      <c r="AX2054">
        <f t="shared" si="288"/>
        <v>0</v>
      </c>
      <c r="AY2054">
        <f t="shared" si="289"/>
        <v>0</v>
      </c>
      <c r="AZ2054">
        <f t="shared" si="290"/>
        <v>0</v>
      </c>
      <c r="BA2054">
        <f t="shared" si="291"/>
        <v>0</v>
      </c>
      <c r="BC2054">
        <f t="shared" si="293"/>
        <v>0</v>
      </c>
      <c r="BD2054">
        <f t="shared" si="294"/>
        <v>0</v>
      </c>
    </row>
    <row r="2055" spans="1:56" ht="15" customHeight="1">
      <c r="A2055" s="63"/>
      <c r="B2055" s="40"/>
      <c r="C2055" s="18" t="s">
        <v>106</v>
      </c>
      <c r="D2055" s="278" t="str">
        <f t="shared" si="292"/>
        <v/>
      </c>
      <c r="E2055" s="279"/>
      <c r="F2055" s="279"/>
      <c r="G2055" s="279"/>
      <c r="H2055" s="279"/>
      <c r="I2055" s="279"/>
      <c r="J2055" s="279"/>
      <c r="K2055" s="279"/>
      <c r="L2055" s="279"/>
      <c r="M2055" s="279"/>
      <c r="N2055" s="279"/>
      <c r="O2055" s="280"/>
      <c r="P2055" s="212"/>
      <c r="Q2055" s="205"/>
      <c r="R2055" s="205"/>
      <c r="S2055" s="213"/>
      <c r="T2055" s="166"/>
      <c r="U2055" s="166"/>
      <c r="V2055" s="166"/>
      <c r="W2055" s="166"/>
      <c r="X2055" s="166"/>
      <c r="Y2055" s="166"/>
      <c r="Z2055" s="166"/>
      <c r="AA2055" s="166"/>
      <c r="AB2055" s="166"/>
      <c r="AC2055" s="166"/>
      <c r="AD2055" s="166"/>
      <c r="AG2055">
        <f t="shared" si="275"/>
        <v>0</v>
      </c>
      <c r="AK2055" s="60">
        <f t="shared" si="276"/>
        <v>0</v>
      </c>
      <c r="AL2055" s="60">
        <f t="shared" si="277"/>
        <v>0</v>
      </c>
      <c r="AM2055" s="60">
        <f t="shared" si="278"/>
        <v>0</v>
      </c>
      <c r="AN2055" s="192">
        <f t="shared" si="279"/>
        <v>0</v>
      </c>
      <c r="AO2055" s="60">
        <f t="shared" si="280"/>
        <v>0</v>
      </c>
      <c r="AP2055" s="60">
        <f t="shared" si="281"/>
        <v>0</v>
      </c>
      <c r="AQ2055" s="60">
        <f t="shared" si="282"/>
        <v>0</v>
      </c>
      <c r="AR2055" s="192">
        <f t="shared" si="283"/>
        <v>0</v>
      </c>
      <c r="AS2055" s="60">
        <f t="shared" si="284"/>
        <v>0</v>
      </c>
      <c r="AT2055" s="60">
        <f t="shared" si="285"/>
        <v>0</v>
      </c>
      <c r="AU2055" s="60">
        <f t="shared" si="286"/>
        <v>0</v>
      </c>
      <c r="AV2055" s="191">
        <f t="shared" si="287"/>
        <v>0</v>
      </c>
      <c r="AX2055">
        <f t="shared" si="288"/>
        <v>0</v>
      </c>
      <c r="AY2055">
        <f t="shared" si="289"/>
        <v>0</v>
      </c>
      <c r="AZ2055">
        <f t="shared" si="290"/>
        <v>0</v>
      </c>
      <c r="BA2055">
        <f t="shared" si="291"/>
        <v>0</v>
      </c>
      <c r="BC2055">
        <f t="shared" si="293"/>
        <v>0</v>
      </c>
      <c r="BD2055">
        <f t="shared" si="294"/>
        <v>0</v>
      </c>
    </row>
    <row r="2056" spans="1:56" ht="15" customHeight="1">
      <c r="A2056" s="63"/>
      <c r="B2056" s="40"/>
      <c r="C2056" s="18" t="s">
        <v>107</v>
      </c>
      <c r="D2056" s="278" t="str">
        <f t="shared" si="292"/>
        <v/>
      </c>
      <c r="E2056" s="279"/>
      <c r="F2056" s="279"/>
      <c r="G2056" s="279"/>
      <c r="H2056" s="279"/>
      <c r="I2056" s="279"/>
      <c r="J2056" s="279"/>
      <c r="K2056" s="279"/>
      <c r="L2056" s="279"/>
      <c r="M2056" s="279"/>
      <c r="N2056" s="279"/>
      <c r="O2056" s="280"/>
      <c r="P2056" s="212"/>
      <c r="Q2056" s="205"/>
      <c r="R2056" s="205"/>
      <c r="S2056" s="213"/>
      <c r="T2056" s="166"/>
      <c r="U2056" s="166"/>
      <c r="V2056" s="166"/>
      <c r="W2056" s="166"/>
      <c r="X2056" s="166"/>
      <c r="Y2056" s="166"/>
      <c r="Z2056" s="166"/>
      <c r="AA2056" s="166"/>
      <c r="AB2056" s="166"/>
      <c r="AC2056" s="166"/>
      <c r="AD2056" s="166"/>
      <c r="AG2056">
        <f t="shared" si="275"/>
        <v>0</v>
      </c>
      <c r="AK2056" s="60">
        <f t="shared" si="276"/>
        <v>0</v>
      </c>
      <c r="AL2056" s="60">
        <f t="shared" si="277"/>
        <v>0</v>
      </c>
      <c r="AM2056" s="60">
        <f t="shared" si="278"/>
        <v>0</v>
      </c>
      <c r="AN2056" s="192">
        <f t="shared" si="279"/>
        <v>0</v>
      </c>
      <c r="AO2056" s="60">
        <f t="shared" si="280"/>
        <v>0</v>
      </c>
      <c r="AP2056" s="60">
        <f t="shared" si="281"/>
        <v>0</v>
      </c>
      <c r="AQ2056" s="60">
        <f t="shared" si="282"/>
        <v>0</v>
      </c>
      <c r="AR2056" s="192">
        <f t="shared" si="283"/>
        <v>0</v>
      </c>
      <c r="AS2056" s="60">
        <f t="shared" si="284"/>
        <v>0</v>
      </c>
      <c r="AT2056" s="60">
        <f t="shared" si="285"/>
        <v>0</v>
      </c>
      <c r="AU2056" s="60">
        <f t="shared" si="286"/>
        <v>0</v>
      </c>
      <c r="AV2056" s="191">
        <f t="shared" si="287"/>
        <v>0</v>
      </c>
      <c r="AX2056">
        <f t="shared" si="288"/>
        <v>0</v>
      </c>
      <c r="AY2056">
        <f t="shared" si="289"/>
        <v>0</v>
      </c>
      <c r="AZ2056">
        <f t="shared" si="290"/>
        <v>0</v>
      </c>
      <c r="BA2056">
        <f t="shared" si="291"/>
        <v>0</v>
      </c>
      <c r="BC2056">
        <f t="shared" si="293"/>
        <v>0</v>
      </c>
      <c r="BD2056">
        <f t="shared" si="294"/>
        <v>0</v>
      </c>
    </row>
    <row r="2057" spans="1:56" ht="15" customHeight="1">
      <c r="A2057" s="63"/>
      <c r="B2057" s="40"/>
      <c r="C2057" s="18" t="s">
        <v>108</v>
      </c>
      <c r="D2057" s="278" t="str">
        <f t="shared" si="292"/>
        <v/>
      </c>
      <c r="E2057" s="279"/>
      <c r="F2057" s="279"/>
      <c r="G2057" s="279"/>
      <c r="H2057" s="279"/>
      <c r="I2057" s="279"/>
      <c r="J2057" s="279"/>
      <c r="K2057" s="279"/>
      <c r="L2057" s="279"/>
      <c r="M2057" s="279"/>
      <c r="N2057" s="279"/>
      <c r="O2057" s="280"/>
      <c r="P2057" s="212"/>
      <c r="Q2057" s="205"/>
      <c r="R2057" s="205"/>
      <c r="S2057" s="213"/>
      <c r="T2057" s="166"/>
      <c r="U2057" s="166"/>
      <c r="V2057" s="166"/>
      <c r="W2057" s="166"/>
      <c r="X2057" s="166"/>
      <c r="Y2057" s="166"/>
      <c r="Z2057" s="166"/>
      <c r="AA2057" s="166"/>
      <c r="AB2057" s="166"/>
      <c r="AC2057" s="166"/>
      <c r="AD2057" s="166"/>
      <c r="AG2057">
        <f t="shared" si="275"/>
        <v>0</v>
      </c>
      <c r="AK2057" s="60">
        <f t="shared" si="276"/>
        <v>0</v>
      </c>
      <c r="AL2057" s="60">
        <f t="shared" si="277"/>
        <v>0</v>
      </c>
      <c r="AM2057" s="60">
        <f t="shared" si="278"/>
        <v>0</v>
      </c>
      <c r="AN2057" s="192">
        <f t="shared" si="279"/>
        <v>0</v>
      </c>
      <c r="AO2057" s="60">
        <f t="shared" si="280"/>
        <v>0</v>
      </c>
      <c r="AP2057" s="60">
        <f t="shared" si="281"/>
        <v>0</v>
      </c>
      <c r="AQ2057" s="60">
        <f t="shared" si="282"/>
        <v>0</v>
      </c>
      <c r="AR2057" s="192">
        <f t="shared" si="283"/>
        <v>0</v>
      </c>
      <c r="AS2057" s="60">
        <f t="shared" si="284"/>
        <v>0</v>
      </c>
      <c r="AT2057" s="60">
        <f t="shared" si="285"/>
        <v>0</v>
      </c>
      <c r="AU2057" s="60">
        <f t="shared" si="286"/>
        <v>0</v>
      </c>
      <c r="AV2057" s="191">
        <f t="shared" si="287"/>
        <v>0</v>
      </c>
      <c r="AX2057">
        <f t="shared" si="288"/>
        <v>0</v>
      </c>
      <c r="AY2057">
        <f t="shared" si="289"/>
        <v>0</v>
      </c>
      <c r="AZ2057">
        <f t="shared" si="290"/>
        <v>0</v>
      </c>
      <c r="BA2057">
        <f t="shared" si="291"/>
        <v>0</v>
      </c>
      <c r="BC2057">
        <f t="shared" si="293"/>
        <v>0</v>
      </c>
      <c r="BD2057">
        <f t="shared" si="294"/>
        <v>0</v>
      </c>
    </row>
    <row r="2058" spans="1:56" ht="15" customHeight="1">
      <c r="A2058" s="63"/>
      <c r="B2058" s="40"/>
      <c r="C2058" s="18" t="s">
        <v>109</v>
      </c>
      <c r="D2058" s="278" t="str">
        <f t="shared" si="292"/>
        <v/>
      </c>
      <c r="E2058" s="279"/>
      <c r="F2058" s="279"/>
      <c r="G2058" s="279"/>
      <c r="H2058" s="279"/>
      <c r="I2058" s="279"/>
      <c r="J2058" s="279"/>
      <c r="K2058" s="279"/>
      <c r="L2058" s="279"/>
      <c r="M2058" s="279"/>
      <c r="N2058" s="279"/>
      <c r="O2058" s="280"/>
      <c r="P2058" s="212"/>
      <c r="Q2058" s="205"/>
      <c r="R2058" s="205"/>
      <c r="S2058" s="213"/>
      <c r="T2058" s="166"/>
      <c r="U2058" s="166"/>
      <c r="V2058" s="166"/>
      <c r="W2058" s="166"/>
      <c r="X2058" s="166"/>
      <c r="Y2058" s="166"/>
      <c r="Z2058" s="166"/>
      <c r="AA2058" s="166"/>
      <c r="AB2058" s="166"/>
      <c r="AC2058" s="166"/>
      <c r="AD2058" s="166"/>
      <c r="AG2058">
        <f t="shared" si="275"/>
        <v>0</v>
      </c>
      <c r="AK2058" s="60">
        <f t="shared" si="276"/>
        <v>0</v>
      </c>
      <c r="AL2058" s="60">
        <f t="shared" si="277"/>
        <v>0</v>
      </c>
      <c r="AM2058" s="60">
        <f t="shared" si="278"/>
        <v>0</v>
      </c>
      <c r="AN2058" s="192">
        <f t="shared" si="279"/>
        <v>0</v>
      </c>
      <c r="AO2058" s="60">
        <f t="shared" si="280"/>
        <v>0</v>
      </c>
      <c r="AP2058" s="60">
        <f t="shared" si="281"/>
        <v>0</v>
      </c>
      <c r="AQ2058" s="60">
        <f t="shared" si="282"/>
        <v>0</v>
      </c>
      <c r="AR2058" s="192">
        <f t="shared" si="283"/>
        <v>0</v>
      </c>
      <c r="AS2058" s="60">
        <f t="shared" si="284"/>
        <v>0</v>
      </c>
      <c r="AT2058" s="60">
        <f t="shared" si="285"/>
        <v>0</v>
      </c>
      <c r="AU2058" s="60">
        <f t="shared" si="286"/>
        <v>0</v>
      </c>
      <c r="AV2058" s="191">
        <f t="shared" si="287"/>
        <v>0</v>
      </c>
      <c r="AX2058">
        <f t="shared" si="288"/>
        <v>0</v>
      </c>
      <c r="AY2058">
        <f t="shared" si="289"/>
        <v>0</v>
      </c>
      <c r="AZ2058">
        <f t="shared" si="290"/>
        <v>0</v>
      </c>
      <c r="BA2058">
        <f t="shared" si="291"/>
        <v>0</v>
      </c>
      <c r="BC2058">
        <f t="shared" si="293"/>
        <v>0</v>
      </c>
      <c r="BD2058">
        <f t="shared" si="294"/>
        <v>0</v>
      </c>
    </row>
    <row r="2059" spans="1:56" ht="15" customHeight="1">
      <c r="A2059" s="63"/>
      <c r="B2059" s="40"/>
      <c r="C2059" s="18" t="s">
        <v>110</v>
      </c>
      <c r="D2059" s="278" t="str">
        <f t="shared" si="292"/>
        <v/>
      </c>
      <c r="E2059" s="279"/>
      <c r="F2059" s="279"/>
      <c r="G2059" s="279"/>
      <c r="H2059" s="279"/>
      <c r="I2059" s="279"/>
      <c r="J2059" s="279"/>
      <c r="K2059" s="279"/>
      <c r="L2059" s="279"/>
      <c r="M2059" s="279"/>
      <c r="N2059" s="279"/>
      <c r="O2059" s="280"/>
      <c r="P2059" s="212"/>
      <c r="Q2059" s="205"/>
      <c r="R2059" s="205"/>
      <c r="S2059" s="213"/>
      <c r="T2059" s="166"/>
      <c r="U2059" s="166"/>
      <c r="V2059" s="166"/>
      <c r="W2059" s="166"/>
      <c r="X2059" s="166"/>
      <c r="Y2059" s="166"/>
      <c r="Z2059" s="166"/>
      <c r="AA2059" s="166"/>
      <c r="AB2059" s="166"/>
      <c r="AC2059" s="166"/>
      <c r="AD2059" s="166"/>
      <c r="AG2059">
        <f t="shared" si="275"/>
        <v>0</v>
      </c>
      <c r="AK2059" s="60">
        <f t="shared" si="276"/>
        <v>0</v>
      </c>
      <c r="AL2059" s="60">
        <f t="shared" si="277"/>
        <v>0</v>
      </c>
      <c r="AM2059" s="60">
        <f t="shared" si="278"/>
        <v>0</v>
      </c>
      <c r="AN2059" s="192">
        <f t="shared" si="279"/>
        <v>0</v>
      </c>
      <c r="AO2059" s="60">
        <f t="shared" si="280"/>
        <v>0</v>
      </c>
      <c r="AP2059" s="60">
        <f t="shared" si="281"/>
        <v>0</v>
      </c>
      <c r="AQ2059" s="60">
        <f t="shared" si="282"/>
        <v>0</v>
      </c>
      <c r="AR2059" s="192">
        <f t="shared" si="283"/>
        <v>0</v>
      </c>
      <c r="AS2059" s="60">
        <f t="shared" si="284"/>
        <v>0</v>
      </c>
      <c r="AT2059" s="60">
        <f t="shared" si="285"/>
        <v>0</v>
      </c>
      <c r="AU2059" s="60">
        <f t="shared" si="286"/>
        <v>0</v>
      </c>
      <c r="AV2059" s="191">
        <f t="shared" si="287"/>
        <v>0</v>
      </c>
      <c r="AX2059">
        <f t="shared" si="288"/>
        <v>0</v>
      </c>
      <c r="AY2059">
        <f t="shared" si="289"/>
        <v>0</v>
      </c>
      <c r="AZ2059">
        <f t="shared" si="290"/>
        <v>0</v>
      </c>
      <c r="BA2059">
        <f t="shared" si="291"/>
        <v>0</v>
      </c>
      <c r="BC2059">
        <f t="shared" si="293"/>
        <v>0</v>
      </c>
      <c r="BD2059">
        <f t="shared" si="294"/>
        <v>0</v>
      </c>
    </row>
    <row r="2060" spans="1:56" ht="15" customHeight="1">
      <c r="A2060" s="63"/>
      <c r="B2060" s="40"/>
      <c r="C2060" s="18" t="s">
        <v>111</v>
      </c>
      <c r="D2060" s="278" t="str">
        <f t="shared" si="292"/>
        <v/>
      </c>
      <c r="E2060" s="279"/>
      <c r="F2060" s="279"/>
      <c r="G2060" s="279"/>
      <c r="H2060" s="279"/>
      <c r="I2060" s="279"/>
      <c r="J2060" s="279"/>
      <c r="K2060" s="279"/>
      <c r="L2060" s="279"/>
      <c r="M2060" s="279"/>
      <c r="N2060" s="279"/>
      <c r="O2060" s="280"/>
      <c r="P2060" s="212"/>
      <c r="Q2060" s="205"/>
      <c r="R2060" s="205"/>
      <c r="S2060" s="213"/>
      <c r="T2060" s="166"/>
      <c r="U2060" s="166"/>
      <c r="V2060" s="166"/>
      <c r="W2060" s="166"/>
      <c r="X2060" s="166"/>
      <c r="Y2060" s="166"/>
      <c r="Z2060" s="166"/>
      <c r="AA2060" s="166"/>
      <c r="AB2060" s="166"/>
      <c r="AC2060" s="166"/>
      <c r="AD2060" s="166"/>
      <c r="AG2060">
        <f t="shared" si="275"/>
        <v>0</v>
      </c>
      <c r="AK2060" s="60">
        <f t="shared" si="276"/>
        <v>0</v>
      </c>
      <c r="AL2060" s="60">
        <f t="shared" si="277"/>
        <v>0</v>
      </c>
      <c r="AM2060" s="60">
        <f t="shared" si="278"/>
        <v>0</v>
      </c>
      <c r="AN2060" s="192">
        <f t="shared" si="279"/>
        <v>0</v>
      </c>
      <c r="AO2060" s="60">
        <f t="shared" si="280"/>
        <v>0</v>
      </c>
      <c r="AP2060" s="60">
        <f t="shared" si="281"/>
        <v>0</v>
      </c>
      <c r="AQ2060" s="60">
        <f t="shared" si="282"/>
        <v>0</v>
      </c>
      <c r="AR2060" s="192">
        <f t="shared" si="283"/>
        <v>0</v>
      </c>
      <c r="AS2060" s="60">
        <f t="shared" si="284"/>
        <v>0</v>
      </c>
      <c r="AT2060" s="60">
        <f t="shared" si="285"/>
        <v>0</v>
      </c>
      <c r="AU2060" s="60">
        <f t="shared" si="286"/>
        <v>0</v>
      </c>
      <c r="AV2060" s="191">
        <f t="shared" si="287"/>
        <v>0</v>
      </c>
      <c r="AX2060">
        <f t="shared" si="288"/>
        <v>0</v>
      </c>
      <c r="AY2060">
        <f t="shared" si="289"/>
        <v>0</v>
      </c>
      <c r="AZ2060">
        <f t="shared" si="290"/>
        <v>0</v>
      </c>
      <c r="BA2060">
        <f t="shared" si="291"/>
        <v>0</v>
      </c>
      <c r="BC2060">
        <f t="shared" si="293"/>
        <v>0</v>
      </c>
      <c r="BD2060">
        <f t="shared" si="294"/>
        <v>0</v>
      </c>
    </row>
    <row r="2061" spans="1:56" ht="15" customHeight="1">
      <c r="A2061" s="63"/>
      <c r="B2061" s="40"/>
      <c r="C2061" s="18" t="s">
        <v>112</v>
      </c>
      <c r="D2061" s="278" t="str">
        <f t="shared" si="292"/>
        <v/>
      </c>
      <c r="E2061" s="279"/>
      <c r="F2061" s="279"/>
      <c r="G2061" s="279"/>
      <c r="H2061" s="279"/>
      <c r="I2061" s="279"/>
      <c r="J2061" s="279"/>
      <c r="K2061" s="279"/>
      <c r="L2061" s="279"/>
      <c r="M2061" s="279"/>
      <c r="N2061" s="279"/>
      <c r="O2061" s="280"/>
      <c r="P2061" s="212"/>
      <c r="Q2061" s="205"/>
      <c r="R2061" s="205"/>
      <c r="S2061" s="213"/>
      <c r="T2061" s="166"/>
      <c r="U2061" s="166"/>
      <c r="V2061" s="166"/>
      <c r="W2061" s="166"/>
      <c r="X2061" s="166"/>
      <c r="Y2061" s="166"/>
      <c r="Z2061" s="166"/>
      <c r="AA2061" s="166"/>
      <c r="AB2061" s="166"/>
      <c r="AC2061" s="166"/>
      <c r="AD2061" s="166"/>
      <c r="AG2061">
        <f t="shared" si="275"/>
        <v>0</v>
      </c>
      <c r="AK2061" s="60">
        <f t="shared" si="276"/>
        <v>0</v>
      </c>
      <c r="AL2061" s="60">
        <f t="shared" si="277"/>
        <v>0</v>
      </c>
      <c r="AM2061" s="60">
        <f t="shared" si="278"/>
        <v>0</v>
      </c>
      <c r="AN2061" s="192">
        <f t="shared" si="279"/>
        <v>0</v>
      </c>
      <c r="AO2061" s="60">
        <f t="shared" si="280"/>
        <v>0</v>
      </c>
      <c r="AP2061" s="60">
        <f t="shared" si="281"/>
        <v>0</v>
      </c>
      <c r="AQ2061" s="60">
        <f t="shared" si="282"/>
        <v>0</v>
      </c>
      <c r="AR2061" s="192">
        <f t="shared" si="283"/>
        <v>0</v>
      </c>
      <c r="AS2061" s="60">
        <f t="shared" si="284"/>
        <v>0</v>
      </c>
      <c r="AT2061" s="60">
        <f t="shared" si="285"/>
        <v>0</v>
      </c>
      <c r="AU2061" s="60">
        <f t="shared" si="286"/>
        <v>0</v>
      </c>
      <c r="AV2061" s="191">
        <f t="shared" si="287"/>
        <v>0</v>
      </c>
      <c r="AX2061">
        <f t="shared" si="288"/>
        <v>0</v>
      </c>
      <c r="AY2061">
        <f t="shared" si="289"/>
        <v>0</v>
      </c>
      <c r="AZ2061">
        <f t="shared" si="290"/>
        <v>0</v>
      </c>
      <c r="BA2061">
        <f t="shared" si="291"/>
        <v>0</v>
      </c>
      <c r="BC2061">
        <f t="shared" si="293"/>
        <v>0</v>
      </c>
      <c r="BD2061">
        <f t="shared" si="294"/>
        <v>0</v>
      </c>
    </row>
    <row r="2062" spans="1:56" ht="15" customHeight="1">
      <c r="A2062" s="63"/>
      <c r="B2062" s="40"/>
      <c r="C2062" s="18" t="s">
        <v>113</v>
      </c>
      <c r="D2062" s="278" t="str">
        <f t="shared" si="292"/>
        <v/>
      </c>
      <c r="E2062" s="279"/>
      <c r="F2062" s="279"/>
      <c r="G2062" s="279"/>
      <c r="H2062" s="279"/>
      <c r="I2062" s="279"/>
      <c r="J2062" s="279"/>
      <c r="K2062" s="279"/>
      <c r="L2062" s="279"/>
      <c r="M2062" s="279"/>
      <c r="N2062" s="279"/>
      <c r="O2062" s="280"/>
      <c r="P2062" s="212"/>
      <c r="Q2062" s="205"/>
      <c r="R2062" s="205"/>
      <c r="S2062" s="213"/>
      <c r="T2062" s="166"/>
      <c r="U2062" s="166"/>
      <c r="V2062" s="166"/>
      <c r="W2062" s="166"/>
      <c r="X2062" s="166"/>
      <c r="Y2062" s="166"/>
      <c r="Z2062" s="166"/>
      <c r="AA2062" s="166"/>
      <c r="AB2062" s="166"/>
      <c r="AC2062" s="166"/>
      <c r="AD2062" s="166"/>
      <c r="AG2062">
        <f t="shared" si="275"/>
        <v>0</v>
      </c>
      <c r="AK2062" s="60">
        <f t="shared" si="276"/>
        <v>0</v>
      </c>
      <c r="AL2062" s="60">
        <f t="shared" si="277"/>
        <v>0</v>
      </c>
      <c r="AM2062" s="60">
        <f t="shared" si="278"/>
        <v>0</v>
      </c>
      <c r="AN2062" s="192">
        <f t="shared" si="279"/>
        <v>0</v>
      </c>
      <c r="AO2062" s="60">
        <f t="shared" si="280"/>
        <v>0</v>
      </c>
      <c r="AP2062" s="60">
        <f t="shared" si="281"/>
        <v>0</v>
      </c>
      <c r="AQ2062" s="60">
        <f t="shared" si="282"/>
        <v>0</v>
      </c>
      <c r="AR2062" s="192">
        <f t="shared" si="283"/>
        <v>0</v>
      </c>
      <c r="AS2062" s="60">
        <f t="shared" si="284"/>
        <v>0</v>
      </c>
      <c r="AT2062" s="60">
        <f t="shared" si="285"/>
        <v>0</v>
      </c>
      <c r="AU2062" s="60">
        <f t="shared" si="286"/>
        <v>0</v>
      </c>
      <c r="AV2062" s="191">
        <f t="shared" si="287"/>
        <v>0</v>
      </c>
      <c r="AX2062">
        <f t="shared" si="288"/>
        <v>0</v>
      </c>
      <c r="AY2062">
        <f t="shared" si="289"/>
        <v>0</v>
      </c>
      <c r="AZ2062">
        <f t="shared" si="290"/>
        <v>0</v>
      </c>
      <c r="BA2062">
        <f t="shared" si="291"/>
        <v>0</v>
      </c>
      <c r="BC2062">
        <f t="shared" si="293"/>
        <v>0</v>
      </c>
      <c r="BD2062">
        <f t="shared" si="294"/>
        <v>0</v>
      </c>
    </row>
    <row r="2063" spans="1:56" ht="15" customHeight="1">
      <c r="A2063" s="63"/>
      <c r="B2063" s="40"/>
      <c r="C2063" s="18" t="s">
        <v>114</v>
      </c>
      <c r="D2063" s="278" t="str">
        <f t="shared" si="292"/>
        <v/>
      </c>
      <c r="E2063" s="279"/>
      <c r="F2063" s="279"/>
      <c r="G2063" s="279"/>
      <c r="H2063" s="279"/>
      <c r="I2063" s="279"/>
      <c r="J2063" s="279"/>
      <c r="K2063" s="279"/>
      <c r="L2063" s="279"/>
      <c r="M2063" s="279"/>
      <c r="N2063" s="279"/>
      <c r="O2063" s="280"/>
      <c r="P2063" s="212"/>
      <c r="Q2063" s="205"/>
      <c r="R2063" s="205"/>
      <c r="S2063" s="213"/>
      <c r="T2063" s="166"/>
      <c r="U2063" s="166"/>
      <c r="V2063" s="166"/>
      <c r="W2063" s="166"/>
      <c r="X2063" s="166"/>
      <c r="Y2063" s="166"/>
      <c r="Z2063" s="166"/>
      <c r="AA2063" s="166"/>
      <c r="AB2063" s="166"/>
      <c r="AC2063" s="166"/>
      <c r="AD2063" s="166"/>
      <c r="AG2063">
        <f t="shared" si="275"/>
        <v>0</v>
      </c>
      <c r="AK2063" s="60">
        <f t="shared" si="276"/>
        <v>0</v>
      </c>
      <c r="AL2063" s="60">
        <f t="shared" si="277"/>
        <v>0</v>
      </c>
      <c r="AM2063" s="60">
        <f t="shared" si="278"/>
        <v>0</v>
      </c>
      <c r="AN2063" s="192">
        <f t="shared" si="279"/>
        <v>0</v>
      </c>
      <c r="AO2063" s="60">
        <f t="shared" si="280"/>
        <v>0</v>
      </c>
      <c r="AP2063" s="60">
        <f t="shared" si="281"/>
        <v>0</v>
      </c>
      <c r="AQ2063" s="60">
        <f t="shared" si="282"/>
        <v>0</v>
      </c>
      <c r="AR2063" s="192">
        <f t="shared" si="283"/>
        <v>0</v>
      </c>
      <c r="AS2063" s="60">
        <f t="shared" si="284"/>
        <v>0</v>
      </c>
      <c r="AT2063" s="60">
        <f t="shared" si="285"/>
        <v>0</v>
      </c>
      <c r="AU2063" s="60">
        <f t="shared" si="286"/>
        <v>0</v>
      </c>
      <c r="AV2063" s="191">
        <f t="shared" si="287"/>
        <v>0</v>
      </c>
      <c r="AX2063">
        <f t="shared" si="288"/>
        <v>0</v>
      </c>
      <c r="AY2063">
        <f t="shared" si="289"/>
        <v>0</v>
      </c>
      <c r="AZ2063">
        <f t="shared" si="290"/>
        <v>0</v>
      </c>
      <c r="BA2063">
        <f t="shared" si="291"/>
        <v>0</v>
      </c>
      <c r="BC2063">
        <f t="shared" si="293"/>
        <v>0</v>
      </c>
      <c r="BD2063">
        <f t="shared" si="294"/>
        <v>0</v>
      </c>
    </row>
    <row r="2064" spans="1:56" ht="15" customHeight="1">
      <c r="A2064" s="63"/>
      <c r="B2064" s="40"/>
      <c r="C2064" s="18" t="s">
        <v>115</v>
      </c>
      <c r="D2064" s="278" t="str">
        <f t="shared" ref="D2064:D2095" si="295">IF($D96="","",$D96)</f>
        <v/>
      </c>
      <c r="E2064" s="279"/>
      <c r="F2064" s="279"/>
      <c r="G2064" s="279"/>
      <c r="H2064" s="279"/>
      <c r="I2064" s="279"/>
      <c r="J2064" s="279"/>
      <c r="K2064" s="279"/>
      <c r="L2064" s="279"/>
      <c r="M2064" s="279"/>
      <c r="N2064" s="279"/>
      <c r="O2064" s="280"/>
      <c r="P2064" s="212"/>
      <c r="Q2064" s="205"/>
      <c r="R2064" s="205"/>
      <c r="S2064" s="213"/>
      <c r="T2064" s="166"/>
      <c r="U2064" s="166"/>
      <c r="V2064" s="166"/>
      <c r="W2064" s="166"/>
      <c r="X2064" s="166"/>
      <c r="Y2064" s="166"/>
      <c r="Z2064" s="166"/>
      <c r="AA2064" s="166"/>
      <c r="AB2064" s="166"/>
      <c r="AC2064" s="166"/>
      <c r="AD2064" s="166"/>
      <c r="AG2064">
        <f t="shared" si="275"/>
        <v>0</v>
      </c>
      <c r="AK2064" s="60">
        <f t="shared" si="276"/>
        <v>0</v>
      </c>
      <c r="AL2064" s="60">
        <f t="shared" si="277"/>
        <v>0</v>
      </c>
      <c r="AM2064" s="60">
        <f t="shared" si="278"/>
        <v>0</v>
      </c>
      <c r="AN2064" s="192">
        <f t="shared" si="279"/>
        <v>0</v>
      </c>
      <c r="AO2064" s="60">
        <f t="shared" si="280"/>
        <v>0</v>
      </c>
      <c r="AP2064" s="60">
        <f t="shared" si="281"/>
        <v>0</v>
      </c>
      <c r="AQ2064" s="60">
        <f t="shared" si="282"/>
        <v>0</v>
      </c>
      <c r="AR2064" s="192">
        <f t="shared" si="283"/>
        <v>0</v>
      </c>
      <c r="AS2064" s="60">
        <f t="shared" si="284"/>
        <v>0</v>
      </c>
      <c r="AT2064" s="60">
        <f t="shared" si="285"/>
        <v>0</v>
      </c>
      <c r="AU2064" s="60">
        <f t="shared" si="286"/>
        <v>0</v>
      </c>
      <c r="AV2064" s="191">
        <f t="shared" si="287"/>
        <v>0</v>
      </c>
      <c r="AX2064">
        <f t="shared" si="288"/>
        <v>0</v>
      </c>
      <c r="AY2064">
        <f t="shared" si="289"/>
        <v>0</v>
      </c>
      <c r="AZ2064">
        <f t="shared" si="290"/>
        <v>0</v>
      </c>
      <c r="BA2064">
        <f t="shared" si="291"/>
        <v>0</v>
      </c>
      <c r="BC2064">
        <f t="shared" ref="BC2064:BC2095" si="296">IF(OR($AG$1998=$AH$1998,AND(X2064=0,AB2064=0),AND(X2064&gt;0,AB2064&gt;0)),0,1)</f>
        <v>0</v>
      </c>
      <c r="BD2064">
        <f t="shared" ref="BD2064:BD2095" si="297">IF(SUM(COUNTIF(T2064,"ns"),COUNTIF(X2064,"ns"))=2,1,0)</f>
        <v>0</v>
      </c>
    </row>
    <row r="2065" spans="1:56" ht="15" customHeight="1">
      <c r="A2065" s="63"/>
      <c r="B2065" s="40"/>
      <c r="C2065" s="18" t="s">
        <v>116</v>
      </c>
      <c r="D2065" s="278" t="str">
        <f t="shared" si="295"/>
        <v/>
      </c>
      <c r="E2065" s="279"/>
      <c r="F2065" s="279"/>
      <c r="G2065" s="279"/>
      <c r="H2065" s="279"/>
      <c r="I2065" s="279"/>
      <c r="J2065" s="279"/>
      <c r="K2065" s="279"/>
      <c r="L2065" s="279"/>
      <c r="M2065" s="279"/>
      <c r="N2065" s="279"/>
      <c r="O2065" s="280"/>
      <c r="P2065" s="212"/>
      <c r="Q2065" s="205"/>
      <c r="R2065" s="205"/>
      <c r="S2065" s="213"/>
      <c r="T2065" s="166"/>
      <c r="U2065" s="166"/>
      <c r="V2065" s="166"/>
      <c r="W2065" s="166"/>
      <c r="X2065" s="166"/>
      <c r="Y2065" s="166"/>
      <c r="Z2065" s="166"/>
      <c r="AA2065" s="166"/>
      <c r="AB2065" s="166"/>
      <c r="AC2065" s="166"/>
      <c r="AD2065" s="166"/>
      <c r="AG2065">
        <f t="shared" ref="AG2065:AG2119" si="298">IF(OR(
AND($AH$1998=$AG$1998),
AND($D2065="",COUNTBLANK(P2065:AD2065)=15),
AND($D2065&lt;&gt;"",P2065=1,COUNTBLANK(T2065:AD2065)=0),
AND(D2065&lt;&gt;"",OR(P2065=2,P2065=9),COUNTBLANK(T2065:AD2065)=11)),0,1)</f>
        <v>0</v>
      </c>
      <c r="AK2065" s="60">
        <f t="shared" ref="AK2065:AK2119" si="299">IF(OR($T2065="",$T2065="na"),0,$T2065)</f>
        <v>0</v>
      </c>
      <c r="AL2065" s="60">
        <f t="shared" ref="AL2065:AL2119" si="300">COUNTIF(U2065:W2065,"NS")</f>
        <v>0</v>
      </c>
      <c r="AM2065" s="60">
        <f t="shared" ref="AM2065:AM2119" si="301">SUM(U2065:W2065)</f>
        <v>0</v>
      </c>
      <c r="AN2065" s="192">
        <f t="shared" ref="AN2065:AN2119" si="302">IF($AG$1998=$AH$1998, 0, IF(OR(AND(AK2065=0,AL2065&gt;0),AND(AK2065="NS",AM2065&gt;0),AND(AK2065="NS",AM2065=0,AL2065=0)),1,IF(OR(AND(AL2065&gt;=2,AM2065&lt;AK2065),AND(AK2065="NS",AM2065=0,AL2065&gt;0),AK2065=AM2065, AND(AK2065="NA",AL2065=0,AM2065=0)),0,1)))</f>
        <v>0</v>
      </c>
      <c r="AO2065" s="60">
        <f t="shared" ref="AO2065:AO2119" si="303">IF(OR($X2065="",$X2065="na"),0,$X2065)</f>
        <v>0</v>
      </c>
      <c r="AP2065" s="60">
        <f t="shared" ref="AP2065:AP2119" si="304">COUNTIF(Y2065:AA2065,"NS")</f>
        <v>0</v>
      </c>
      <c r="AQ2065" s="60">
        <f t="shared" ref="AQ2065:AQ2119" si="305">SUM(Y2065:AA2065)</f>
        <v>0</v>
      </c>
      <c r="AR2065" s="192">
        <f t="shared" ref="AR2065:AR2119" si="306">IF($AG$1998=$AH$1998, 0, IF(OR(AND(AO2065=0,AP2065&gt;0),AND(AO2065="NS",AQ2065&gt;0),AND(AO2065="NS",AQ2065=0,AP2065=0)),1,IF(OR(AND(AP2065&gt;=2,AQ2065&lt;AO2065),AND(AO2065="NS",AQ2065=0,AP2065&gt;0),AO2065=AQ2065, AND(AO2065="NA",AP2065=0,AQ2065=0)),0,1)))</f>
        <v>0</v>
      </c>
      <c r="AS2065" s="60">
        <f t="shared" ref="AS2065:AS2119" si="307">IF(OR($AB2065="",$AB2065="na"),0,$AB2065)</f>
        <v>0</v>
      </c>
      <c r="AT2065" s="60">
        <f t="shared" ref="AT2065:AT2119" si="308">COUNTIF(AC2065:AD2065,"NS")</f>
        <v>0</v>
      </c>
      <c r="AU2065" s="60">
        <f t="shared" ref="AU2065:AU2119" si="309">SUM(AC2065:AD2065)</f>
        <v>0</v>
      </c>
      <c r="AV2065" s="191">
        <f t="shared" ref="AV2065:AV2119" si="310">IF($AG$1998=$AH$1998,0,IF(OR(AND(AS2065=0,AT2065&gt;0),AND(AS2065="ns",AU2065&gt;0),AND(AS2065="ns",AT2065=0,AU2065=0)),1,IF(OR(AND(AS2065&gt;0,AT2065=2),AND(AS2065="ns",AT2065=2),AND(AS2065="ns",AU2065=0,AT2065&gt;0),AS2065=AU2065),0,1)))</f>
        <v>0</v>
      </c>
      <c r="AX2065">
        <f t="shared" ref="AX2065:AX2119" si="311">IF(OR(
$AG$1998=$AH$1998,
COUNTBLANK($D2065:$AD2065)=27,
AND($P2065=1,OR(AND(T2065=0,X2065=0),AND(T2065="ns",X2065="ns"),AND(T2065&gt;0,T2065&lt;&gt;"ns",OR(T2065&gt;=X2065,X2065="ns")))),
AND(OR($P2065=2,$P2065=9),COUNTBLANK($T2065:$AD2065)=11)),0,1)</f>
        <v>0</v>
      </c>
      <c r="AY2065">
        <f t="shared" ref="AY2065:AY2118" si="312">IF(OR(
$AG$1998=$AH$1998,
COUNTBLANK($D2065:$AD2065)=27,
AND($P2065=1,OR(AND(U2065=0,Y2065=0),AND(U2065="ns",Y2065="ns"),AND(U2065&gt;0,U2065&lt;&gt;"ns",OR(U2065&gt;=Y2065,Y2065="ns")))),
AND(OR($P2065=2,$P2065=9),COUNTBLANK($T2065:$AD2065)=11)),0,1)</f>
        <v>0</v>
      </c>
      <c r="AZ2065">
        <f t="shared" ref="AZ2065:AZ2119" si="313">IF(OR(
$AG$1998=$AH$1998,
COUNTBLANK($D2065:$AD2065)=27,
AND($P2065=1,OR(AND(V2065=0,Z2065=0),AND(V2065="ns",Z2065="ns"),AND(V2065&gt;0,V2065&lt;&gt;"ns",OR(V2065&gt;=Z2065,Z2065="ns")))),
AND(OR($P2065=2,$P2065=9),COUNTBLANK($T2065:$AD2065)=11)),0,1)</f>
        <v>0</v>
      </c>
      <c r="BA2065">
        <f t="shared" ref="BA2065:BA2119" si="314">IF(OR(
$AG$1998=$AH$1998,
COUNTBLANK($D2065:$AD2065)=27,
AND($P2065=1,OR(AND(W2065=0,AA2065=0),AND(W2065="ns",AA2065="ns"),AND(W2065&gt;0,W2065&lt;&gt;"ns",OR(W2065&gt;=AA2065,AA2065="ns")))),
AND(OR($P2065=2,$P2065=9),COUNTBLANK($T2065:$AD2065)=11)),0,1)</f>
        <v>0</v>
      </c>
      <c r="BC2065">
        <f t="shared" si="296"/>
        <v>0</v>
      </c>
      <c r="BD2065">
        <f t="shared" si="297"/>
        <v>0</v>
      </c>
    </row>
    <row r="2066" spans="1:56" ht="15" customHeight="1">
      <c r="A2066" s="63"/>
      <c r="B2066" s="40"/>
      <c r="C2066" s="18" t="s">
        <v>117</v>
      </c>
      <c r="D2066" s="278" t="str">
        <f t="shared" si="295"/>
        <v/>
      </c>
      <c r="E2066" s="279"/>
      <c r="F2066" s="279"/>
      <c r="G2066" s="279"/>
      <c r="H2066" s="279"/>
      <c r="I2066" s="279"/>
      <c r="J2066" s="279"/>
      <c r="K2066" s="279"/>
      <c r="L2066" s="279"/>
      <c r="M2066" s="279"/>
      <c r="N2066" s="279"/>
      <c r="O2066" s="280"/>
      <c r="P2066" s="212"/>
      <c r="Q2066" s="205"/>
      <c r="R2066" s="205"/>
      <c r="S2066" s="213"/>
      <c r="T2066" s="166"/>
      <c r="U2066" s="166"/>
      <c r="V2066" s="166"/>
      <c r="W2066" s="166"/>
      <c r="X2066" s="166"/>
      <c r="Y2066" s="166"/>
      <c r="Z2066" s="166"/>
      <c r="AA2066" s="166"/>
      <c r="AB2066" s="166"/>
      <c r="AC2066" s="166"/>
      <c r="AD2066" s="166"/>
      <c r="AG2066">
        <f t="shared" si="298"/>
        <v>0</v>
      </c>
      <c r="AK2066" s="60">
        <f t="shared" si="299"/>
        <v>0</v>
      </c>
      <c r="AL2066" s="60">
        <f t="shared" si="300"/>
        <v>0</v>
      </c>
      <c r="AM2066" s="60">
        <f t="shared" si="301"/>
        <v>0</v>
      </c>
      <c r="AN2066" s="192">
        <f t="shared" si="302"/>
        <v>0</v>
      </c>
      <c r="AO2066" s="60">
        <f t="shared" si="303"/>
        <v>0</v>
      </c>
      <c r="AP2066" s="60">
        <f t="shared" si="304"/>
        <v>0</v>
      </c>
      <c r="AQ2066" s="60">
        <f t="shared" si="305"/>
        <v>0</v>
      </c>
      <c r="AR2066" s="192">
        <f t="shared" si="306"/>
        <v>0</v>
      </c>
      <c r="AS2066" s="60">
        <f t="shared" si="307"/>
        <v>0</v>
      </c>
      <c r="AT2066" s="60">
        <f t="shared" si="308"/>
        <v>0</v>
      </c>
      <c r="AU2066" s="60">
        <f t="shared" si="309"/>
        <v>0</v>
      </c>
      <c r="AV2066" s="191">
        <f t="shared" si="310"/>
        <v>0</v>
      </c>
      <c r="AX2066">
        <f t="shared" si="311"/>
        <v>0</v>
      </c>
      <c r="AY2066">
        <f t="shared" si="312"/>
        <v>0</v>
      </c>
      <c r="AZ2066">
        <f t="shared" si="313"/>
        <v>0</v>
      </c>
      <c r="BA2066">
        <f t="shared" si="314"/>
        <v>0</v>
      </c>
      <c r="BC2066">
        <f t="shared" si="296"/>
        <v>0</v>
      </c>
      <c r="BD2066">
        <f t="shared" si="297"/>
        <v>0</v>
      </c>
    </row>
    <row r="2067" spans="1:56" ht="15" customHeight="1">
      <c r="A2067" s="63"/>
      <c r="B2067" s="40"/>
      <c r="C2067" s="18" t="s">
        <v>118</v>
      </c>
      <c r="D2067" s="278" t="str">
        <f t="shared" si="295"/>
        <v/>
      </c>
      <c r="E2067" s="279"/>
      <c r="F2067" s="279"/>
      <c r="G2067" s="279"/>
      <c r="H2067" s="279"/>
      <c r="I2067" s="279"/>
      <c r="J2067" s="279"/>
      <c r="K2067" s="279"/>
      <c r="L2067" s="279"/>
      <c r="M2067" s="279"/>
      <c r="N2067" s="279"/>
      <c r="O2067" s="280"/>
      <c r="P2067" s="212"/>
      <c r="Q2067" s="205"/>
      <c r="R2067" s="205"/>
      <c r="S2067" s="213"/>
      <c r="T2067" s="166"/>
      <c r="U2067" s="166"/>
      <c r="V2067" s="166"/>
      <c r="W2067" s="166"/>
      <c r="X2067" s="166"/>
      <c r="Y2067" s="166"/>
      <c r="Z2067" s="166"/>
      <c r="AA2067" s="166"/>
      <c r="AB2067" s="166"/>
      <c r="AC2067" s="166"/>
      <c r="AD2067" s="166"/>
      <c r="AG2067">
        <f t="shared" si="298"/>
        <v>0</v>
      </c>
      <c r="AK2067" s="60">
        <f t="shared" si="299"/>
        <v>0</v>
      </c>
      <c r="AL2067" s="60">
        <f t="shared" si="300"/>
        <v>0</v>
      </c>
      <c r="AM2067" s="60">
        <f t="shared" si="301"/>
        <v>0</v>
      </c>
      <c r="AN2067" s="192">
        <f t="shared" si="302"/>
        <v>0</v>
      </c>
      <c r="AO2067" s="60">
        <f t="shared" si="303"/>
        <v>0</v>
      </c>
      <c r="AP2067" s="60">
        <f t="shared" si="304"/>
        <v>0</v>
      </c>
      <c r="AQ2067" s="60">
        <f t="shared" si="305"/>
        <v>0</v>
      </c>
      <c r="AR2067" s="192">
        <f t="shared" si="306"/>
        <v>0</v>
      </c>
      <c r="AS2067" s="60">
        <f t="shared" si="307"/>
        <v>0</v>
      </c>
      <c r="AT2067" s="60">
        <f t="shared" si="308"/>
        <v>0</v>
      </c>
      <c r="AU2067" s="60">
        <f t="shared" si="309"/>
        <v>0</v>
      </c>
      <c r="AV2067" s="191">
        <f t="shared" si="310"/>
        <v>0</v>
      </c>
      <c r="AX2067">
        <f t="shared" si="311"/>
        <v>0</v>
      </c>
      <c r="AY2067">
        <f t="shared" si="312"/>
        <v>0</v>
      </c>
      <c r="AZ2067">
        <f t="shared" si="313"/>
        <v>0</v>
      </c>
      <c r="BA2067">
        <f t="shared" si="314"/>
        <v>0</v>
      </c>
      <c r="BC2067">
        <f t="shared" si="296"/>
        <v>0</v>
      </c>
      <c r="BD2067">
        <f t="shared" si="297"/>
        <v>0</v>
      </c>
    </row>
    <row r="2068" spans="1:56" ht="15" customHeight="1">
      <c r="A2068" s="63"/>
      <c r="B2068" s="40"/>
      <c r="C2068" s="18" t="s">
        <v>119</v>
      </c>
      <c r="D2068" s="278" t="str">
        <f t="shared" si="295"/>
        <v/>
      </c>
      <c r="E2068" s="279"/>
      <c r="F2068" s="279"/>
      <c r="G2068" s="279"/>
      <c r="H2068" s="279"/>
      <c r="I2068" s="279"/>
      <c r="J2068" s="279"/>
      <c r="K2068" s="279"/>
      <c r="L2068" s="279"/>
      <c r="M2068" s="279"/>
      <c r="N2068" s="279"/>
      <c r="O2068" s="280"/>
      <c r="P2068" s="212"/>
      <c r="Q2068" s="205"/>
      <c r="R2068" s="205"/>
      <c r="S2068" s="213"/>
      <c r="T2068" s="166"/>
      <c r="U2068" s="166"/>
      <c r="V2068" s="166"/>
      <c r="W2068" s="166"/>
      <c r="X2068" s="166"/>
      <c r="Y2068" s="166"/>
      <c r="Z2068" s="166"/>
      <c r="AA2068" s="166"/>
      <c r="AB2068" s="166"/>
      <c r="AC2068" s="166"/>
      <c r="AD2068" s="166"/>
      <c r="AG2068">
        <f t="shared" si="298"/>
        <v>0</v>
      </c>
      <c r="AK2068" s="60">
        <f t="shared" si="299"/>
        <v>0</v>
      </c>
      <c r="AL2068" s="60">
        <f t="shared" si="300"/>
        <v>0</v>
      </c>
      <c r="AM2068" s="60">
        <f t="shared" si="301"/>
        <v>0</v>
      </c>
      <c r="AN2068" s="192">
        <f t="shared" si="302"/>
        <v>0</v>
      </c>
      <c r="AO2068" s="60">
        <f t="shared" si="303"/>
        <v>0</v>
      </c>
      <c r="AP2068" s="60">
        <f t="shared" si="304"/>
        <v>0</v>
      </c>
      <c r="AQ2068" s="60">
        <f t="shared" si="305"/>
        <v>0</v>
      </c>
      <c r="AR2068" s="192">
        <f t="shared" si="306"/>
        <v>0</v>
      </c>
      <c r="AS2068" s="60">
        <f t="shared" si="307"/>
        <v>0</v>
      </c>
      <c r="AT2068" s="60">
        <f t="shared" si="308"/>
        <v>0</v>
      </c>
      <c r="AU2068" s="60">
        <f t="shared" si="309"/>
        <v>0</v>
      </c>
      <c r="AV2068" s="191">
        <f t="shared" si="310"/>
        <v>0</v>
      </c>
      <c r="AX2068">
        <f t="shared" si="311"/>
        <v>0</v>
      </c>
      <c r="AY2068">
        <f t="shared" si="312"/>
        <v>0</v>
      </c>
      <c r="AZ2068">
        <f t="shared" si="313"/>
        <v>0</v>
      </c>
      <c r="BA2068">
        <f t="shared" si="314"/>
        <v>0</v>
      </c>
      <c r="BC2068">
        <f t="shared" si="296"/>
        <v>0</v>
      </c>
      <c r="BD2068">
        <f t="shared" si="297"/>
        <v>0</v>
      </c>
    </row>
    <row r="2069" spans="1:56" ht="15" customHeight="1">
      <c r="A2069" s="63"/>
      <c r="B2069" s="40"/>
      <c r="C2069" s="18" t="s">
        <v>120</v>
      </c>
      <c r="D2069" s="278" t="str">
        <f t="shared" si="295"/>
        <v/>
      </c>
      <c r="E2069" s="279"/>
      <c r="F2069" s="279"/>
      <c r="G2069" s="279"/>
      <c r="H2069" s="279"/>
      <c r="I2069" s="279"/>
      <c r="J2069" s="279"/>
      <c r="K2069" s="279"/>
      <c r="L2069" s="279"/>
      <c r="M2069" s="279"/>
      <c r="N2069" s="279"/>
      <c r="O2069" s="280"/>
      <c r="P2069" s="212"/>
      <c r="Q2069" s="205"/>
      <c r="R2069" s="205"/>
      <c r="S2069" s="213"/>
      <c r="T2069" s="166"/>
      <c r="U2069" s="166"/>
      <c r="V2069" s="166"/>
      <c r="W2069" s="166"/>
      <c r="X2069" s="166"/>
      <c r="Y2069" s="166"/>
      <c r="Z2069" s="166"/>
      <c r="AA2069" s="166"/>
      <c r="AB2069" s="166"/>
      <c r="AC2069" s="166"/>
      <c r="AD2069" s="166"/>
      <c r="AG2069">
        <f t="shared" si="298"/>
        <v>0</v>
      </c>
      <c r="AK2069" s="60">
        <f t="shared" si="299"/>
        <v>0</v>
      </c>
      <c r="AL2069" s="60">
        <f t="shared" si="300"/>
        <v>0</v>
      </c>
      <c r="AM2069" s="60">
        <f t="shared" si="301"/>
        <v>0</v>
      </c>
      <c r="AN2069" s="192">
        <f t="shared" si="302"/>
        <v>0</v>
      </c>
      <c r="AO2069" s="60">
        <f t="shared" si="303"/>
        <v>0</v>
      </c>
      <c r="AP2069" s="60">
        <f t="shared" si="304"/>
        <v>0</v>
      </c>
      <c r="AQ2069" s="60">
        <f t="shared" si="305"/>
        <v>0</v>
      </c>
      <c r="AR2069" s="192">
        <f t="shared" si="306"/>
        <v>0</v>
      </c>
      <c r="AS2069" s="60">
        <f t="shared" si="307"/>
        <v>0</v>
      </c>
      <c r="AT2069" s="60">
        <f t="shared" si="308"/>
        <v>0</v>
      </c>
      <c r="AU2069" s="60">
        <f t="shared" si="309"/>
        <v>0</v>
      </c>
      <c r="AV2069" s="191">
        <f t="shared" si="310"/>
        <v>0</v>
      </c>
      <c r="AX2069">
        <f t="shared" si="311"/>
        <v>0</v>
      </c>
      <c r="AY2069">
        <f t="shared" si="312"/>
        <v>0</v>
      </c>
      <c r="AZ2069">
        <f t="shared" si="313"/>
        <v>0</v>
      </c>
      <c r="BA2069">
        <f t="shared" si="314"/>
        <v>0</v>
      </c>
      <c r="BC2069">
        <f t="shared" si="296"/>
        <v>0</v>
      </c>
      <c r="BD2069">
        <f t="shared" si="297"/>
        <v>0</v>
      </c>
    </row>
    <row r="2070" spans="1:56" ht="15" customHeight="1">
      <c r="A2070" s="63"/>
      <c r="B2070" s="40"/>
      <c r="C2070" s="18" t="s">
        <v>121</v>
      </c>
      <c r="D2070" s="278" t="str">
        <f t="shared" si="295"/>
        <v/>
      </c>
      <c r="E2070" s="279"/>
      <c r="F2070" s="279"/>
      <c r="G2070" s="279"/>
      <c r="H2070" s="279"/>
      <c r="I2070" s="279"/>
      <c r="J2070" s="279"/>
      <c r="K2070" s="279"/>
      <c r="L2070" s="279"/>
      <c r="M2070" s="279"/>
      <c r="N2070" s="279"/>
      <c r="O2070" s="280"/>
      <c r="P2070" s="212"/>
      <c r="Q2070" s="205"/>
      <c r="R2070" s="205"/>
      <c r="S2070" s="213"/>
      <c r="T2070" s="166"/>
      <c r="U2070" s="166"/>
      <c r="V2070" s="166"/>
      <c r="W2070" s="166"/>
      <c r="X2070" s="166"/>
      <c r="Y2070" s="166"/>
      <c r="Z2070" s="166"/>
      <c r="AA2070" s="166"/>
      <c r="AB2070" s="166"/>
      <c r="AC2070" s="166"/>
      <c r="AD2070" s="166"/>
      <c r="AG2070">
        <f t="shared" si="298"/>
        <v>0</v>
      </c>
      <c r="AK2070" s="60">
        <f t="shared" si="299"/>
        <v>0</v>
      </c>
      <c r="AL2070" s="60">
        <f t="shared" si="300"/>
        <v>0</v>
      </c>
      <c r="AM2070" s="60">
        <f t="shared" si="301"/>
        <v>0</v>
      </c>
      <c r="AN2070" s="192">
        <f t="shared" si="302"/>
        <v>0</v>
      </c>
      <c r="AO2070" s="60">
        <f t="shared" si="303"/>
        <v>0</v>
      </c>
      <c r="AP2070" s="60">
        <f t="shared" si="304"/>
        <v>0</v>
      </c>
      <c r="AQ2070" s="60">
        <f t="shared" si="305"/>
        <v>0</v>
      </c>
      <c r="AR2070" s="192">
        <f t="shared" si="306"/>
        <v>0</v>
      </c>
      <c r="AS2070" s="60">
        <f t="shared" si="307"/>
        <v>0</v>
      </c>
      <c r="AT2070" s="60">
        <f t="shared" si="308"/>
        <v>0</v>
      </c>
      <c r="AU2070" s="60">
        <f t="shared" si="309"/>
        <v>0</v>
      </c>
      <c r="AV2070" s="191">
        <f t="shared" si="310"/>
        <v>0</v>
      </c>
      <c r="AX2070">
        <f t="shared" si="311"/>
        <v>0</v>
      </c>
      <c r="AY2070">
        <f t="shared" si="312"/>
        <v>0</v>
      </c>
      <c r="AZ2070">
        <f t="shared" si="313"/>
        <v>0</v>
      </c>
      <c r="BA2070">
        <f t="shared" si="314"/>
        <v>0</v>
      </c>
      <c r="BC2070">
        <f t="shared" si="296"/>
        <v>0</v>
      </c>
      <c r="BD2070">
        <f t="shared" si="297"/>
        <v>0</v>
      </c>
    </row>
    <row r="2071" spans="1:56" ht="15" customHeight="1">
      <c r="A2071" s="63"/>
      <c r="B2071" s="40"/>
      <c r="C2071" s="18" t="s">
        <v>122</v>
      </c>
      <c r="D2071" s="278" t="str">
        <f t="shared" si="295"/>
        <v/>
      </c>
      <c r="E2071" s="279"/>
      <c r="F2071" s="279"/>
      <c r="G2071" s="279"/>
      <c r="H2071" s="279"/>
      <c r="I2071" s="279"/>
      <c r="J2071" s="279"/>
      <c r="K2071" s="279"/>
      <c r="L2071" s="279"/>
      <c r="M2071" s="279"/>
      <c r="N2071" s="279"/>
      <c r="O2071" s="280"/>
      <c r="P2071" s="212"/>
      <c r="Q2071" s="205"/>
      <c r="R2071" s="205"/>
      <c r="S2071" s="213"/>
      <c r="T2071" s="166"/>
      <c r="U2071" s="166"/>
      <c r="V2071" s="166"/>
      <c r="W2071" s="166"/>
      <c r="X2071" s="166"/>
      <c r="Y2071" s="166"/>
      <c r="Z2071" s="166"/>
      <c r="AA2071" s="166"/>
      <c r="AB2071" s="166"/>
      <c r="AC2071" s="166"/>
      <c r="AD2071" s="166"/>
      <c r="AG2071">
        <f t="shared" si="298"/>
        <v>0</v>
      </c>
      <c r="AK2071" s="60">
        <f t="shared" si="299"/>
        <v>0</v>
      </c>
      <c r="AL2071" s="60">
        <f t="shared" si="300"/>
        <v>0</v>
      </c>
      <c r="AM2071" s="60">
        <f t="shared" si="301"/>
        <v>0</v>
      </c>
      <c r="AN2071" s="192">
        <f t="shared" si="302"/>
        <v>0</v>
      </c>
      <c r="AO2071" s="60">
        <f t="shared" si="303"/>
        <v>0</v>
      </c>
      <c r="AP2071" s="60">
        <f t="shared" si="304"/>
        <v>0</v>
      </c>
      <c r="AQ2071" s="60">
        <f t="shared" si="305"/>
        <v>0</v>
      </c>
      <c r="AR2071" s="192">
        <f t="shared" si="306"/>
        <v>0</v>
      </c>
      <c r="AS2071" s="60">
        <f t="shared" si="307"/>
        <v>0</v>
      </c>
      <c r="AT2071" s="60">
        <f t="shared" si="308"/>
        <v>0</v>
      </c>
      <c r="AU2071" s="60">
        <f t="shared" si="309"/>
        <v>0</v>
      </c>
      <c r="AV2071" s="191">
        <f t="shared" si="310"/>
        <v>0</v>
      </c>
      <c r="AX2071">
        <f t="shared" si="311"/>
        <v>0</v>
      </c>
      <c r="AY2071">
        <f t="shared" si="312"/>
        <v>0</v>
      </c>
      <c r="AZ2071">
        <f t="shared" si="313"/>
        <v>0</v>
      </c>
      <c r="BA2071">
        <f t="shared" si="314"/>
        <v>0</v>
      </c>
      <c r="BC2071">
        <f t="shared" si="296"/>
        <v>0</v>
      </c>
      <c r="BD2071">
        <f t="shared" si="297"/>
        <v>0</v>
      </c>
    </row>
    <row r="2072" spans="1:56" ht="15" customHeight="1">
      <c r="A2072" s="63"/>
      <c r="B2072" s="40"/>
      <c r="C2072" s="18" t="s">
        <v>123</v>
      </c>
      <c r="D2072" s="278" t="str">
        <f t="shared" si="295"/>
        <v/>
      </c>
      <c r="E2072" s="279"/>
      <c r="F2072" s="279"/>
      <c r="G2072" s="279"/>
      <c r="H2072" s="279"/>
      <c r="I2072" s="279"/>
      <c r="J2072" s="279"/>
      <c r="K2072" s="279"/>
      <c r="L2072" s="279"/>
      <c r="M2072" s="279"/>
      <c r="N2072" s="279"/>
      <c r="O2072" s="280"/>
      <c r="P2072" s="212"/>
      <c r="Q2072" s="205"/>
      <c r="R2072" s="205"/>
      <c r="S2072" s="213"/>
      <c r="T2072" s="166"/>
      <c r="U2072" s="166"/>
      <c r="V2072" s="166"/>
      <c r="W2072" s="166"/>
      <c r="X2072" s="166"/>
      <c r="Y2072" s="166"/>
      <c r="Z2072" s="166"/>
      <c r="AA2072" s="166"/>
      <c r="AB2072" s="166"/>
      <c r="AC2072" s="166"/>
      <c r="AD2072" s="166"/>
      <c r="AG2072">
        <f t="shared" si="298"/>
        <v>0</v>
      </c>
      <c r="AK2072" s="60">
        <f t="shared" si="299"/>
        <v>0</v>
      </c>
      <c r="AL2072" s="60">
        <f t="shared" si="300"/>
        <v>0</v>
      </c>
      <c r="AM2072" s="60">
        <f t="shared" si="301"/>
        <v>0</v>
      </c>
      <c r="AN2072" s="192">
        <f t="shared" si="302"/>
        <v>0</v>
      </c>
      <c r="AO2072" s="60">
        <f t="shared" si="303"/>
        <v>0</v>
      </c>
      <c r="AP2072" s="60">
        <f t="shared" si="304"/>
        <v>0</v>
      </c>
      <c r="AQ2072" s="60">
        <f t="shared" si="305"/>
        <v>0</v>
      </c>
      <c r="AR2072" s="192">
        <f t="shared" si="306"/>
        <v>0</v>
      </c>
      <c r="AS2072" s="60">
        <f t="shared" si="307"/>
        <v>0</v>
      </c>
      <c r="AT2072" s="60">
        <f t="shared" si="308"/>
        <v>0</v>
      </c>
      <c r="AU2072" s="60">
        <f t="shared" si="309"/>
        <v>0</v>
      </c>
      <c r="AV2072" s="191">
        <f t="shared" si="310"/>
        <v>0</v>
      </c>
      <c r="AX2072">
        <f t="shared" si="311"/>
        <v>0</v>
      </c>
      <c r="AY2072">
        <f t="shared" si="312"/>
        <v>0</v>
      </c>
      <c r="AZ2072">
        <f t="shared" si="313"/>
        <v>0</v>
      </c>
      <c r="BA2072">
        <f t="shared" si="314"/>
        <v>0</v>
      </c>
      <c r="BC2072">
        <f t="shared" si="296"/>
        <v>0</v>
      </c>
      <c r="BD2072">
        <f t="shared" si="297"/>
        <v>0</v>
      </c>
    </row>
    <row r="2073" spans="1:56" ht="15" customHeight="1">
      <c r="A2073" s="63"/>
      <c r="B2073" s="40"/>
      <c r="C2073" s="18" t="s">
        <v>124</v>
      </c>
      <c r="D2073" s="278" t="str">
        <f t="shared" si="295"/>
        <v/>
      </c>
      <c r="E2073" s="279"/>
      <c r="F2073" s="279"/>
      <c r="G2073" s="279"/>
      <c r="H2073" s="279"/>
      <c r="I2073" s="279"/>
      <c r="J2073" s="279"/>
      <c r="K2073" s="279"/>
      <c r="L2073" s="279"/>
      <c r="M2073" s="279"/>
      <c r="N2073" s="279"/>
      <c r="O2073" s="280"/>
      <c r="P2073" s="212"/>
      <c r="Q2073" s="205"/>
      <c r="R2073" s="205"/>
      <c r="S2073" s="213"/>
      <c r="T2073" s="166"/>
      <c r="U2073" s="166"/>
      <c r="V2073" s="166"/>
      <c r="W2073" s="166"/>
      <c r="X2073" s="166"/>
      <c r="Y2073" s="166"/>
      <c r="Z2073" s="166"/>
      <c r="AA2073" s="166"/>
      <c r="AB2073" s="166"/>
      <c r="AC2073" s="166"/>
      <c r="AD2073" s="166"/>
      <c r="AG2073">
        <f t="shared" si="298"/>
        <v>0</v>
      </c>
      <c r="AK2073" s="60">
        <f t="shared" si="299"/>
        <v>0</v>
      </c>
      <c r="AL2073" s="60">
        <f t="shared" si="300"/>
        <v>0</v>
      </c>
      <c r="AM2073" s="60">
        <f t="shared" si="301"/>
        <v>0</v>
      </c>
      <c r="AN2073" s="192">
        <f t="shared" si="302"/>
        <v>0</v>
      </c>
      <c r="AO2073" s="60">
        <f t="shared" si="303"/>
        <v>0</v>
      </c>
      <c r="AP2073" s="60">
        <f t="shared" si="304"/>
        <v>0</v>
      </c>
      <c r="AQ2073" s="60">
        <f t="shared" si="305"/>
        <v>0</v>
      </c>
      <c r="AR2073" s="192">
        <f t="shared" si="306"/>
        <v>0</v>
      </c>
      <c r="AS2073" s="60">
        <f t="shared" si="307"/>
        <v>0</v>
      </c>
      <c r="AT2073" s="60">
        <f t="shared" si="308"/>
        <v>0</v>
      </c>
      <c r="AU2073" s="60">
        <f t="shared" si="309"/>
        <v>0</v>
      </c>
      <c r="AV2073" s="191">
        <f t="shared" si="310"/>
        <v>0</v>
      </c>
      <c r="AX2073">
        <f t="shared" si="311"/>
        <v>0</v>
      </c>
      <c r="AY2073">
        <f t="shared" si="312"/>
        <v>0</v>
      </c>
      <c r="AZ2073">
        <f t="shared" si="313"/>
        <v>0</v>
      </c>
      <c r="BA2073">
        <f t="shared" si="314"/>
        <v>0</v>
      </c>
      <c r="BC2073">
        <f t="shared" si="296"/>
        <v>0</v>
      </c>
      <c r="BD2073">
        <f t="shared" si="297"/>
        <v>0</v>
      </c>
    </row>
    <row r="2074" spans="1:56" ht="15" customHeight="1">
      <c r="A2074" s="63"/>
      <c r="B2074" s="40"/>
      <c r="C2074" s="18" t="s">
        <v>125</v>
      </c>
      <c r="D2074" s="278" t="str">
        <f t="shared" si="295"/>
        <v/>
      </c>
      <c r="E2074" s="279"/>
      <c r="F2074" s="279"/>
      <c r="G2074" s="279"/>
      <c r="H2074" s="279"/>
      <c r="I2074" s="279"/>
      <c r="J2074" s="279"/>
      <c r="K2074" s="279"/>
      <c r="L2074" s="279"/>
      <c r="M2074" s="279"/>
      <c r="N2074" s="279"/>
      <c r="O2074" s="280"/>
      <c r="P2074" s="212"/>
      <c r="Q2074" s="205"/>
      <c r="R2074" s="205"/>
      <c r="S2074" s="213"/>
      <c r="T2074" s="166"/>
      <c r="U2074" s="166"/>
      <c r="V2074" s="166"/>
      <c r="W2074" s="166"/>
      <c r="X2074" s="166"/>
      <c r="Y2074" s="166"/>
      <c r="Z2074" s="166"/>
      <c r="AA2074" s="166"/>
      <c r="AB2074" s="166"/>
      <c r="AC2074" s="166"/>
      <c r="AD2074" s="166"/>
      <c r="AG2074">
        <f t="shared" si="298"/>
        <v>0</v>
      </c>
      <c r="AK2074" s="60">
        <f t="shared" si="299"/>
        <v>0</v>
      </c>
      <c r="AL2074" s="60">
        <f t="shared" si="300"/>
        <v>0</v>
      </c>
      <c r="AM2074" s="60">
        <f t="shared" si="301"/>
        <v>0</v>
      </c>
      <c r="AN2074" s="192">
        <f t="shared" si="302"/>
        <v>0</v>
      </c>
      <c r="AO2074" s="60">
        <f t="shared" si="303"/>
        <v>0</v>
      </c>
      <c r="AP2074" s="60">
        <f t="shared" si="304"/>
        <v>0</v>
      </c>
      <c r="AQ2074" s="60">
        <f t="shared" si="305"/>
        <v>0</v>
      </c>
      <c r="AR2074" s="192">
        <f t="shared" si="306"/>
        <v>0</v>
      </c>
      <c r="AS2074" s="60">
        <f t="shared" si="307"/>
        <v>0</v>
      </c>
      <c r="AT2074" s="60">
        <f t="shared" si="308"/>
        <v>0</v>
      </c>
      <c r="AU2074" s="60">
        <f t="shared" si="309"/>
        <v>0</v>
      </c>
      <c r="AV2074" s="191">
        <f t="shared" si="310"/>
        <v>0</v>
      </c>
      <c r="AX2074">
        <f t="shared" si="311"/>
        <v>0</v>
      </c>
      <c r="AY2074">
        <f t="shared" si="312"/>
        <v>0</v>
      </c>
      <c r="AZ2074">
        <f t="shared" si="313"/>
        <v>0</v>
      </c>
      <c r="BA2074">
        <f t="shared" si="314"/>
        <v>0</v>
      </c>
      <c r="BC2074">
        <f t="shared" si="296"/>
        <v>0</v>
      </c>
      <c r="BD2074">
        <f t="shared" si="297"/>
        <v>0</v>
      </c>
    </row>
    <row r="2075" spans="1:56" ht="15" customHeight="1">
      <c r="A2075" s="63"/>
      <c r="B2075" s="40"/>
      <c r="C2075" s="18" t="s">
        <v>126</v>
      </c>
      <c r="D2075" s="278" t="str">
        <f t="shared" si="295"/>
        <v/>
      </c>
      <c r="E2075" s="279"/>
      <c r="F2075" s="279"/>
      <c r="G2075" s="279"/>
      <c r="H2075" s="279"/>
      <c r="I2075" s="279"/>
      <c r="J2075" s="279"/>
      <c r="K2075" s="279"/>
      <c r="L2075" s="279"/>
      <c r="M2075" s="279"/>
      <c r="N2075" s="279"/>
      <c r="O2075" s="280"/>
      <c r="P2075" s="212"/>
      <c r="Q2075" s="205"/>
      <c r="R2075" s="205"/>
      <c r="S2075" s="213"/>
      <c r="T2075" s="166"/>
      <c r="U2075" s="166"/>
      <c r="V2075" s="166"/>
      <c r="W2075" s="166"/>
      <c r="X2075" s="166"/>
      <c r="Y2075" s="166"/>
      <c r="Z2075" s="166"/>
      <c r="AA2075" s="166"/>
      <c r="AB2075" s="166"/>
      <c r="AC2075" s="166"/>
      <c r="AD2075" s="166"/>
      <c r="AG2075">
        <f t="shared" si="298"/>
        <v>0</v>
      </c>
      <c r="AK2075" s="60">
        <f t="shared" si="299"/>
        <v>0</v>
      </c>
      <c r="AL2075" s="60">
        <f t="shared" si="300"/>
        <v>0</v>
      </c>
      <c r="AM2075" s="60">
        <f t="shared" si="301"/>
        <v>0</v>
      </c>
      <c r="AN2075" s="192">
        <f t="shared" si="302"/>
        <v>0</v>
      </c>
      <c r="AO2075" s="60">
        <f t="shared" si="303"/>
        <v>0</v>
      </c>
      <c r="AP2075" s="60">
        <f t="shared" si="304"/>
        <v>0</v>
      </c>
      <c r="AQ2075" s="60">
        <f t="shared" si="305"/>
        <v>0</v>
      </c>
      <c r="AR2075" s="192">
        <f t="shared" si="306"/>
        <v>0</v>
      </c>
      <c r="AS2075" s="60">
        <f t="shared" si="307"/>
        <v>0</v>
      </c>
      <c r="AT2075" s="60">
        <f t="shared" si="308"/>
        <v>0</v>
      </c>
      <c r="AU2075" s="60">
        <f t="shared" si="309"/>
        <v>0</v>
      </c>
      <c r="AV2075" s="191">
        <f t="shared" si="310"/>
        <v>0</v>
      </c>
      <c r="AX2075">
        <f t="shared" si="311"/>
        <v>0</v>
      </c>
      <c r="AY2075">
        <f t="shared" si="312"/>
        <v>0</v>
      </c>
      <c r="AZ2075">
        <f t="shared" si="313"/>
        <v>0</v>
      </c>
      <c r="BA2075">
        <f t="shared" si="314"/>
        <v>0</v>
      </c>
      <c r="BC2075">
        <f t="shared" si="296"/>
        <v>0</v>
      </c>
      <c r="BD2075">
        <f t="shared" si="297"/>
        <v>0</v>
      </c>
    </row>
    <row r="2076" spans="1:56" ht="15" customHeight="1">
      <c r="A2076" s="63"/>
      <c r="B2076" s="40"/>
      <c r="C2076" s="18" t="s">
        <v>127</v>
      </c>
      <c r="D2076" s="278" t="str">
        <f t="shared" si="295"/>
        <v/>
      </c>
      <c r="E2076" s="279"/>
      <c r="F2076" s="279"/>
      <c r="G2076" s="279"/>
      <c r="H2076" s="279"/>
      <c r="I2076" s="279"/>
      <c r="J2076" s="279"/>
      <c r="K2076" s="279"/>
      <c r="L2076" s="279"/>
      <c r="M2076" s="279"/>
      <c r="N2076" s="279"/>
      <c r="O2076" s="280"/>
      <c r="P2076" s="212"/>
      <c r="Q2076" s="205"/>
      <c r="R2076" s="205"/>
      <c r="S2076" s="213"/>
      <c r="T2076" s="166"/>
      <c r="U2076" s="166"/>
      <c r="V2076" s="166"/>
      <c r="W2076" s="166"/>
      <c r="X2076" s="166"/>
      <c r="Y2076" s="166"/>
      <c r="Z2076" s="166"/>
      <c r="AA2076" s="166"/>
      <c r="AB2076" s="166"/>
      <c r="AC2076" s="166"/>
      <c r="AD2076" s="166"/>
      <c r="AG2076">
        <f t="shared" si="298"/>
        <v>0</v>
      </c>
      <c r="AK2076" s="60">
        <f t="shared" si="299"/>
        <v>0</v>
      </c>
      <c r="AL2076" s="60">
        <f t="shared" si="300"/>
        <v>0</v>
      </c>
      <c r="AM2076" s="60">
        <f t="shared" si="301"/>
        <v>0</v>
      </c>
      <c r="AN2076" s="192">
        <f t="shared" si="302"/>
        <v>0</v>
      </c>
      <c r="AO2076" s="60">
        <f t="shared" si="303"/>
        <v>0</v>
      </c>
      <c r="AP2076" s="60">
        <f t="shared" si="304"/>
        <v>0</v>
      </c>
      <c r="AQ2076" s="60">
        <f t="shared" si="305"/>
        <v>0</v>
      </c>
      <c r="AR2076" s="192">
        <f t="shared" si="306"/>
        <v>0</v>
      </c>
      <c r="AS2076" s="60">
        <f t="shared" si="307"/>
        <v>0</v>
      </c>
      <c r="AT2076" s="60">
        <f t="shared" si="308"/>
        <v>0</v>
      </c>
      <c r="AU2076" s="60">
        <f t="shared" si="309"/>
        <v>0</v>
      </c>
      <c r="AV2076" s="191">
        <f t="shared" si="310"/>
        <v>0</v>
      </c>
      <c r="AX2076">
        <f t="shared" si="311"/>
        <v>0</v>
      </c>
      <c r="AY2076">
        <f t="shared" si="312"/>
        <v>0</v>
      </c>
      <c r="AZ2076">
        <f t="shared" si="313"/>
        <v>0</v>
      </c>
      <c r="BA2076">
        <f t="shared" si="314"/>
        <v>0</v>
      </c>
      <c r="BC2076">
        <f t="shared" si="296"/>
        <v>0</v>
      </c>
      <c r="BD2076">
        <f t="shared" si="297"/>
        <v>0</v>
      </c>
    </row>
    <row r="2077" spans="1:56" ht="15" customHeight="1">
      <c r="A2077" s="63"/>
      <c r="B2077" s="40"/>
      <c r="C2077" s="18" t="s">
        <v>128</v>
      </c>
      <c r="D2077" s="278" t="str">
        <f t="shared" si="295"/>
        <v/>
      </c>
      <c r="E2077" s="279"/>
      <c r="F2077" s="279"/>
      <c r="G2077" s="279"/>
      <c r="H2077" s="279"/>
      <c r="I2077" s="279"/>
      <c r="J2077" s="279"/>
      <c r="K2077" s="279"/>
      <c r="L2077" s="279"/>
      <c r="M2077" s="279"/>
      <c r="N2077" s="279"/>
      <c r="O2077" s="280"/>
      <c r="P2077" s="212"/>
      <c r="Q2077" s="205"/>
      <c r="R2077" s="205"/>
      <c r="S2077" s="213"/>
      <c r="T2077" s="166"/>
      <c r="U2077" s="166"/>
      <c r="V2077" s="166"/>
      <c r="W2077" s="166"/>
      <c r="X2077" s="166"/>
      <c r="Y2077" s="166"/>
      <c r="Z2077" s="166"/>
      <c r="AA2077" s="166"/>
      <c r="AB2077" s="166"/>
      <c r="AC2077" s="166"/>
      <c r="AD2077" s="166"/>
      <c r="AG2077">
        <f t="shared" si="298"/>
        <v>0</v>
      </c>
      <c r="AK2077" s="60">
        <f t="shared" si="299"/>
        <v>0</v>
      </c>
      <c r="AL2077" s="60">
        <f t="shared" si="300"/>
        <v>0</v>
      </c>
      <c r="AM2077" s="60">
        <f t="shared" si="301"/>
        <v>0</v>
      </c>
      <c r="AN2077" s="192">
        <f t="shared" si="302"/>
        <v>0</v>
      </c>
      <c r="AO2077" s="60">
        <f t="shared" si="303"/>
        <v>0</v>
      </c>
      <c r="AP2077" s="60">
        <f t="shared" si="304"/>
        <v>0</v>
      </c>
      <c r="AQ2077" s="60">
        <f t="shared" si="305"/>
        <v>0</v>
      </c>
      <c r="AR2077" s="192">
        <f t="shared" si="306"/>
        <v>0</v>
      </c>
      <c r="AS2077" s="60">
        <f t="shared" si="307"/>
        <v>0</v>
      </c>
      <c r="AT2077" s="60">
        <f t="shared" si="308"/>
        <v>0</v>
      </c>
      <c r="AU2077" s="60">
        <f t="shared" si="309"/>
        <v>0</v>
      </c>
      <c r="AV2077" s="191">
        <f t="shared" si="310"/>
        <v>0</v>
      </c>
      <c r="AX2077">
        <f t="shared" si="311"/>
        <v>0</v>
      </c>
      <c r="AY2077">
        <f t="shared" si="312"/>
        <v>0</v>
      </c>
      <c r="AZ2077">
        <f t="shared" si="313"/>
        <v>0</v>
      </c>
      <c r="BA2077">
        <f t="shared" si="314"/>
        <v>0</v>
      </c>
      <c r="BC2077">
        <f t="shared" si="296"/>
        <v>0</v>
      </c>
      <c r="BD2077">
        <f t="shared" si="297"/>
        <v>0</v>
      </c>
    </row>
    <row r="2078" spans="1:56" ht="15" customHeight="1">
      <c r="A2078" s="63"/>
      <c r="B2078" s="40"/>
      <c r="C2078" s="18" t="s">
        <v>129</v>
      </c>
      <c r="D2078" s="278" t="str">
        <f t="shared" si="295"/>
        <v/>
      </c>
      <c r="E2078" s="279"/>
      <c r="F2078" s="279"/>
      <c r="G2078" s="279"/>
      <c r="H2078" s="279"/>
      <c r="I2078" s="279"/>
      <c r="J2078" s="279"/>
      <c r="K2078" s="279"/>
      <c r="L2078" s="279"/>
      <c r="M2078" s="279"/>
      <c r="N2078" s="279"/>
      <c r="O2078" s="280"/>
      <c r="P2078" s="212"/>
      <c r="Q2078" s="205"/>
      <c r="R2078" s="205"/>
      <c r="S2078" s="213"/>
      <c r="T2078" s="166"/>
      <c r="U2078" s="166"/>
      <c r="V2078" s="166"/>
      <c r="W2078" s="166"/>
      <c r="X2078" s="166"/>
      <c r="Y2078" s="166"/>
      <c r="Z2078" s="166"/>
      <c r="AA2078" s="166"/>
      <c r="AB2078" s="166"/>
      <c r="AC2078" s="166"/>
      <c r="AD2078" s="166"/>
      <c r="AG2078">
        <f t="shared" si="298"/>
        <v>0</v>
      </c>
      <c r="AK2078" s="60">
        <f t="shared" si="299"/>
        <v>0</v>
      </c>
      <c r="AL2078" s="60">
        <f t="shared" si="300"/>
        <v>0</v>
      </c>
      <c r="AM2078" s="60">
        <f t="shared" si="301"/>
        <v>0</v>
      </c>
      <c r="AN2078" s="192">
        <f t="shared" si="302"/>
        <v>0</v>
      </c>
      <c r="AO2078" s="60">
        <f t="shared" si="303"/>
        <v>0</v>
      </c>
      <c r="AP2078" s="60">
        <f t="shared" si="304"/>
        <v>0</v>
      </c>
      <c r="AQ2078" s="60">
        <f t="shared" si="305"/>
        <v>0</v>
      </c>
      <c r="AR2078" s="192">
        <f t="shared" si="306"/>
        <v>0</v>
      </c>
      <c r="AS2078" s="60">
        <f t="shared" si="307"/>
        <v>0</v>
      </c>
      <c r="AT2078" s="60">
        <f t="shared" si="308"/>
        <v>0</v>
      </c>
      <c r="AU2078" s="60">
        <f t="shared" si="309"/>
        <v>0</v>
      </c>
      <c r="AV2078" s="191">
        <f t="shared" si="310"/>
        <v>0</v>
      </c>
      <c r="AX2078">
        <f t="shared" si="311"/>
        <v>0</v>
      </c>
      <c r="AY2078">
        <f t="shared" si="312"/>
        <v>0</v>
      </c>
      <c r="AZ2078">
        <f t="shared" si="313"/>
        <v>0</v>
      </c>
      <c r="BA2078">
        <f t="shared" si="314"/>
        <v>0</v>
      </c>
      <c r="BC2078">
        <f t="shared" si="296"/>
        <v>0</v>
      </c>
      <c r="BD2078">
        <f t="shared" si="297"/>
        <v>0</v>
      </c>
    </row>
    <row r="2079" spans="1:56" ht="15" customHeight="1">
      <c r="A2079" s="63"/>
      <c r="B2079" s="40"/>
      <c r="C2079" s="18" t="s">
        <v>130</v>
      </c>
      <c r="D2079" s="278" t="str">
        <f t="shared" si="295"/>
        <v/>
      </c>
      <c r="E2079" s="279"/>
      <c r="F2079" s="279"/>
      <c r="G2079" s="279"/>
      <c r="H2079" s="279"/>
      <c r="I2079" s="279"/>
      <c r="J2079" s="279"/>
      <c r="K2079" s="279"/>
      <c r="L2079" s="279"/>
      <c r="M2079" s="279"/>
      <c r="N2079" s="279"/>
      <c r="O2079" s="280"/>
      <c r="P2079" s="212"/>
      <c r="Q2079" s="205"/>
      <c r="R2079" s="205"/>
      <c r="S2079" s="213"/>
      <c r="T2079" s="166"/>
      <c r="U2079" s="166"/>
      <c r="V2079" s="166"/>
      <c r="W2079" s="166"/>
      <c r="X2079" s="166"/>
      <c r="Y2079" s="166"/>
      <c r="Z2079" s="166"/>
      <c r="AA2079" s="166"/>
      <c r="AB2079" s="166"/>
      <c r="AC2079" s="166"/>
      <c r="AD2079" s="166"/>
      <c r="AG2079">
        <f t="shared" si="298"/>
        <v>0</v>
      </c>
      <c r="AK2079" s="60">
        <f t="shared" si="299"/>
        <v>0</v>
      </c>
      <c r="AL2079" s="60">
        <f t="shared" si="300"/>
        <v>0</v>
      </c>
      <c r="AM2079" s="60">
        <f t="shared" si="301"/>
        <v>0</v>
      </c>
      <c r="AN2079" s="192">
        <f t="shared" si="302"/>
        <v>0</v>
      </c>
      <c r="AO2079" s="60">
        <f t="shared" si="303"/>
        <v>0</v>
      </c>
      <c r="AP2079" s="60">
        <f t="shared" si="304"/>
        <v>0</v>
      </c>
      <c r="AQ2079" s="60">
        <f t="shared" si="305"/>
        <v>0</v>
      </c>
      <c r="AR2079" s="192">
        <f t="shared" si="306"/>
        <v>0</v>
      </c>
      <c r="AS2079" s="60">
        <f t="shared" si="307"/>
        <v>0</v>
      </c>
      <c r="AT2079" s="60">
        <f t="shared" si="308"/>
        <v>0</v>
      </c>
      <c r="AU2079" s="60">
        <f t="shared" si="309"/>
        <v>0</v>
      </c>
      <c r="AV2079" s="191">
        <f t="shared" si="310"/>
        <v>0</v>
      </c>
      <c r="AX2079">
        <f t="shared" si="311"/>
        <v>0</v>
      </c>
      <c r="AY2079">
        <f t="shared" si="312"/>
        <v>0</v>
      </c>
      <c r="AZ2079">
        <f t="shared" si="313"/>
        <v>0</v>
      </c>
      <c r="BA2079">
        <f t="shared" si="314"/>
        <v>0</v>
      </c>
      <c r="BC2079">
        <f t="shared" si="296"/>
        <v>0</v>
      </c>
      <c r="BD2079">
        <f t="shared" si="297"/>
        <v>0</v>
      </c>
    </row>
    <row r="2080" spans="1:56" ht="15" customHeight="1">
      <c r="A2080" s="63"/>
      <c r="B2080" s="40"/>
      <c r="C2080" s="18" t="s">
        <v>131</v>
      </c>
      <c r="D2080" s="278" t="str">
        <f t="shared" si="295"/>
        <v/>
      </c>
      <c r="E2080" s="279"/>
      <c r="F2080" s="279"/>
      <c r="G2080" s="279"/>
      <c r="H2080" s="279"/>
      <c r="I2080" s="279"/>
      <c r="J2080" s="279"/>
      <c r="K2080" s="279"/>
      <c r="L2080" s="279"/>
      <c r="M2080" s="279"/>
      <c r="N2080" s="279"/>
      <c r="O2080" s="280"/>
      <c r="P2080" s="212"/>
      <c r="Q2080" s="205"/>
      <c r="R2080" s="205"/>
      <c r="S2080" s="213"/>
      <c r="T2080" s="166"/>
      <c r="U2080" s="166"/>
      <c r="V2080" s="166"/>
      <c r="W2080" s="166"/>
      <c r="X2080" s="166"/>
      <c r="Y2080" s="166"/>
      <c r="Z2080" s="166"/>
      <c r="AA2080" s="166"/>
      <c r="AB2080" s="166"/>
      <c r="AC2080" s="166"/>
      <c r="AD2080" s="166"/>
      <c r="AG2080">
        <f t="shared" si="298"/>
        <v>0</v>
      </c>
      <c r="AK2080" s="60">
        <f t="shared" si="299"/>
        <v>0</v>
      </c>
      <c r="AL2080" s="60">
        <f t="shared" si="300"/>
        <v>0</v>
      </c>
      <c r="AM2080" s="60">
        <f t="shared" si="301"/>
        <v>0</v>
      </c>
      <c r="AN2080" s="192">
        <f t="shared" si="302"/>
        <v>0</v>
      </c>
      <c r="AO2080" s="60">
        <f t="shared" si="303"/>
        <v>0</v>
      </c>
      <c r="AP2080" s="60">
        <f t="shared" si="304"/>
        <v>0</v>
      </c>
      <c r="AQ2080" s="60">
        <f t="shared" si="305"/>
        <v>0</v>
      </c>
      <c r="AR2080" s="192">
        <f t="shared" si="306"/>
        <v>0</v>
      </c>
      <c r="AS2080" s="60">
        <f t="shared" si="307"/>
        <v>0</v>
      </c>
      <c r="AT2080" s="60">
        <f t="shared" si="308"/>
        <v>0</v>
      </c>
      <c r="AU2080" s="60">
        <f t="shared" si="309"/>
        <v>0</v>
      </c>
      <c r="AV2080" s="191">
        <f t="shared" si="310"/>
        <v>0</v>
      </c>
      <c r="AX2080">
        <f t="shared" si="311"/>
        <v>0</v>
      </c>
      <c r="AY2080">
        <f t="shared" si="312"/>
        <v>0</v>
      </c>
      <c r="AZ2080">
        <f t="shared" si="313"/>
        <v>0</v>
      </c>
      <c r="BA2080">
        <f t="shared" si="314"/>
        <v>0</v>
      </c>
      <c r="BC2080">
        <f t="shared" si="296"/>
        <v>0</v>
      </c>
      <c r="BD2080">
        <f t="shared" si="297"/>
        <v>0</v>
      </c>
    </row>
    <row r="2081" spans="1:56" ht="15" customHeight="1">
      <c r="A2081" s="63"/>
      <c r="B2081" s="40"/>
      <c r="C2081" s="18" t="s">
        <v>132</v>
      </c>
      <c r="D2081" s="278" t="str">
        <f t="shared" si="295"/>
        <v/>
      </c>
      <c r="E2081" s="279"/>
      <c r="F2081" s="279"/>
      <c r="G2081" s="279"/>
      <c r="H2081" s="279"/>
      <c r="I2081" s="279"/>
      <c r="J2081" s="279"/>
      <c r="K2081" s="279"/>
      <c r="L2081" s="279"/>
      <c r="M2081" s="279"/>
      <c r="N2081" s="279"/>
      <c r="O2081" s="280"/>
      <c r="P2081" s="212"/>
      <c r="Q2081" s="205"/>
      <c r="R2081" s="205"/>
      <c r="S2081" s="213"/>
      <c r="T2081" s="166"/>
      <c r="U2081" s="166"/>
      <c r="V2081" s="166"/>
      <c r="W2081" s="166"/>
      <c r="X2081" s="166"/>
      <c r="Y2081" s="166"/>
      <c r="Z2081" s="166"/>
      <c r="AA2081" s="166"/>
      <c r="AB2081" s="166"/>
      <c r="AC2081" s="166"/>
      <c r="AD2081" s="166"/>
      <c r="AG2081">
        <f t="shared" si="298"/>
        <v>0</v>
      </c>
      <c r="AK2081" s="60">
        <f t="shared" si="299"/>
        <v>0</v>
      </c>
      <c r="AL2081" s="60">
        <f t="shared" si="300"/>
        <v>0</v>
      </c>
      <c r="AM2081" s="60">
        <f t="shared" si="301"/>
        <v>0</v>
      </c>
      <c r="AN2081" s="192">
        <f t="shared" si="302"/>
        <v>0</v>
      </c>
      <c r="AO2081" s="60">
        <f t="shared" si="303"/>
        <v>0</v>
      </c>
      <c r="AP2081" s="60">
        <f t="shared" si="304"/>
        <v>0</v>
      </c>
      <c r="AQ2081" s="60">
        <f t="shared" si="305"/>
        <v>0</v>
      </c>
      <c r="AR2081" s="192">
        <f t="shared" si="306"/>
        <v>0</v>
      </c>
      <c r="AS2081" s="60">
        <f t="shared" si="307"/>
        <v>0</v>
      </c>
      <c r="AT2081" s="60">
        <f t="shared" si="308"/>
        <v>0</v>
      </c>
      <c r="AU2081" s="60">
        <f t="shared" si="309"/>
        <v>0</v>
      </c>
      <c r="AV2081" s="191">
        <f t="shared" si="310"/>
        <v>0</v>
      </c>
      <c r="AX2081">
        <f t="shared" si="311"/>
        <v>0</v>
      </c>
      <c r="AY2081">
        <f t="shared" si="312"/>
        <v>0</v>
      </c>
      <c r="AZ2081">
        <f t="shared" si="313"/>
        <v>0</v>
      </c>
      <c r="BA2081">
        <f t="shared" si="314"/>
        <v>0</v>
      </c>
      <c r="BC2081">
        <f t="shared" si="296"/>
        <v>0</v>
      </c>
      <c r="BD2081">
        <f t="shared" si="297"/>
        <v>0</v>
      </c>
    </row>
    <row r="2082" spans="1:56" ht="15" customHeight="1">
      <c r="A2082" s="63"/>
      <c r="B2082" s="40"/>
      <c r="C2082" s="18" t="s">
        <v>133</v>
      </c>
      <c r="D2082" s="278" t="str">
        <f t="shared" si="295"/>
        <v/>
      </c>
      <c r="E2082" s="279"/>
      <c r="F2082" s="279"/>
      <c r="G2082" s="279"/>
      <c r="H2082" s="279"/>
      <c r="I2082" s="279"/>
      <c r="J2082" s="279"/>
      <c r="K2082" s="279"/>
      <c r="L2082" s="279"/>
      <c r="M2082" s="279"/>
      <c r="N2082" s="279"/>
      <c r="O2082" s="280"/>
      <c r="P2082" s="212"/>
      <c r="Q2082" s="205"/>
      <c r="R2082" s="205"/>
      <c r="S2082" s="213"/>
      <c r="T2082" s="166"/>
      <c r="U2082" s="166"/>
      <c r="V2082" s="166"/>
      <c r="W2082" s="166"/>
      <c r="X2082" s="166"/>
      <c r="Y2082" s="166"/>
      <c r="Z2082" s="166"/>
      <c r="AA2082" s="166"/>
      <c r="AB2082" s="166"/>
      <c r="AC2082" s="166"/>
      <c r="AD2082" s="166"/>
      <c r="AG2082">
        <f t="shared" si="298"/>
        <v>0</v>
      </c>
      <c r="AK2082" s="60">
        <f t="shared" si="299"/>
        <v>0</v>
      </c>
      <c r="AL2082" s="60">
        <f t="shared" si="300"/>
        <v>0</v>
      </c>
      <c r="AM2082" s="60">
        <f t="shared" si="301"/>
        <v>0</v>
      </c>
      <c r="AN2082" s="192">
        <f t="shared" si="302"/>
        <v>0</v>
      </c>
      <c r="AO2082" s="60">
        <f t="shared" si="303"/>
        <v>0</v>
      </c>
      <c r="AP2082" s="60">
        <f t="shared" si="304"/>
        <v>0</v>
      </c>
      <c r="AQ2082" s="60">
        <f t="shared" si="305"/>
        <v>0</v>
      </c>
      <c r="AR2082" s="192">
        <f t="shared" si="306"/>
        <v>0</v>
      </c>
      <c r="AS2082" s="60">
        <f t="shared" si="307"/>
        <v>0</v>
      </c>
      <c r="AT2082" s="60">
        <f t="shared" si="308"/>
        <v>0</v>
      </c>
      <c r="AU2082" s="60">
        <f t="shared" si="309"/>
        <v>0</v>
      </c>
      <c r="AV2082" s="191">
        <f t="shared" si="310"/>
        <v>0</v>
      </c>
      <c r="AX2082">
        <f t="shared" si="311"/>
        <v>0</v>
      </c>
      <c r="AY2082">
        <f t="shared" si="312"/>
        <v>0</v>
      </c>
      <c r="AZ2082">
        <f t="shared" si="313"/>
        <v>0</v>
      </c>
      <c r="BA2082">
        <f t="shared" si="314"/>
        <v>0</v>
      </c>
      <c r="BC2082">
        <f t="shared" si="296"/>
        <v>0</v>
      </c>
      <c r="BD2082">
        <f t="shared" si="297"/>
        <v>0</v>
      </c>
    </row>
    <row r="2083" spans="1:56" ht="15" customHeight="1">
      <c r="A2083" s="63"/>
      <c r="B2083" s="40"/>
      <c r="C2083" s="18" t="s">
        <v>134</v>
      </c>
      <c r="D2083" s="278" t="str">
        <f t="shared" si="295"/>
        <v/>
      </c>
      <c r="E2083" s="279"/>
      <c r="F2083" s="279"/>
      <c r="G2083" s="279"/>
      <c r="H2083" s="279"/>
      <c r="I2083" s="279"/>
      <c r="J2083" s="279"/>
      <c r="K2083" s="279"/>
      <c r="L2083" s="279"/>
      <c r="M2083" s="279"/>
      <c r="N2083" s="279"/>
      <c r="O2083" s="280"/>
      <c r="P2083" s="212"/>
      <c r="Q2083" s="205"/>
      <c r="R2083" s="205"/>
      <c r="S2083" s="213"/>
      <c r="T2083" s="166"/>
      <c r="U2083" s="166"/>
      <c r="V2083" s="166"/>
      <c r="W2083" s="166"/>
      <c r="X2083" s="166"/>
      <c r="Y2083" s="166"/>
      <c r="Z2083" s="166"/>
      <c r="AA2083" s="166"/>
      <c r="AB2083" s="166"/>
      <c r="AC2083" s="166"/>
      <c r="AD2083" s="166"/>
      <c r="AG2083">
        <f t="shared" si="298"/>
        <v>0</v>
      </c>
      <c r="AK2083" s="60">
        <f t="shared" si="299"/>
        <v>0</v>
      </c>
      <c r="AL2083" s="60">
        <f t="shared" si="300"/>
        <v>0</v>
      </c>
      <c r="AM2083" s="60">
        <f t="shared" si="301"/>
        <v>0</v>
      </c>
      <c r="AN2083" s="192">
        <f t="shared" si="302"/>
        <v>0</v>
      </c>
      <c r="AO2083" s="60">
        <f t="shared" si="303"/>
        <v>0</v>
      </c>
      <c r="AP2083" s="60">
        <f t="shared" si="304"/>
        <v>0</v>
      </c>
      <c r="AQ2083" s="60">
        <f t="shared" si="305"/>
        <v>0</v>
      </c>
      <c r="AR2083" s="192">
        <f t="shared" si="306"/>
        <v>0</v>
      </c>
      <c r="AS2083" s="60">
        <f t="shared" si="307"/>
        <v>0</v>
      </c>
      <c r="AT2083" s="60">
        <f t="shared" si="308"/>
        <v>0</v>
      </c>
      <c r="AU2083" s="60">
        <f t="shared" si="309"/>
        <v>0</v>
      </c>
      <c r="AV2083" s="191">
        <f t="shared" si="310"/>
        <v>0</v>
      </c>
      <c r="AX2083">
        <f t="shared" si="311"/>
        <v>0</v>
      </c>
      <c r="AY2083">
        <f t="shared" si="312"/>
        <v>0</v>
      </c>
      <c r="AZ2083">
        <f t="shared" si="313"/>
        <v>0</v>
      </c>
      <c r="BA2083">
        <f t="shared" si="314"/>
        <v>0</v>
      </c>
      <c r="BC2083">
        <f t="shared" si="296"/>
        <v>0</v>
      </c>
      <c r="BD2083">
        <f t="shared" si="297"/>
        <v>0</v>
      </c>
    </row>
    <row r="2084" spans="1:56" ht="15" customHeight="1">
      <c r="A2084" s="63"/>
      <c r="B2084" s="40"/>
      <c r="C2084" s="18" t="s">
        <v>135</v>
      </c>
      <c r="D2084" s="278" t="str">
        <f t="shared" si="295"/>
        <v/>
      </c>
      <c r="E2084" s="279"/>
      <c r="F2084" s="279"/>
      <c r="G2084" s="279"/>
      <c r="H2084" s="279"/>
      <c r="I2084" s="279"/>
      <c r="J2084" s="279"/>
      <c r="K2084" s="279"/>
      <c r="L2084" s="279"/>
      <c r="M2084" s="279"/>
      <c r="N2084" s="279"/>
      <c r="O2084" s="280"/>
      <c r="P2084" s="212"/>
      <c r="Q2084" s="205"/>
      <c r="R2084" s="205"/>
      <c r="S2084" s="213"/>
      <c r="T2084" s="166"/>
      <c r="U2084" s="166"/>
      <c r="V2084" s="166"/>
      <c r="W2084" s="166"/>
      <c r="X2084" s="166"/>
      <c r="Y2084" s="166"/>
      <c r="Z2084" s="166"/>
      <c r="AA2084" s="166"/>
      <c r="AB2084" s="166"/>
      <c r="AC2084" s="166"/>
      <c r="AD2084" s="166"/>
      <c r="AG2084">
        <f t="shared" si="298"/>
        <v>0</v>
      </c>
      <c r="AK2084" s="60">
        <f t="shared" si="299"/>
        <v>0</v>
      </c>
      <c r="AL2084" s="60">
        <f t="shared" si="300"/>
        <v>0</v>
      </c>
      <c r="AM2084" s="60">
        <f t="shared" si="301"/>
        <v>0</v>
      </c>
      <c r="AN2084" s="192">
        <f t="shared" si="302"/>
        <v>0</v>
      </c>
      <c r="AO2084" s="60">
        <f t="shared" si="303"/>
        <v>0</v>
      </c>
      <c r="AP2084" s="60">
        <f t="shared" si="304"/>
        <v>0</v>
      </c>
      <c r="AQ2084" s="60">
        <f t="shared" si="305"/>
        <v>0</v>
      </c>
      <c r="AR2084" s="192">
        <f t="shared" si="306"/>
        <v>0</v>
      </c>
      <c r="AS2084" s="60">
        <f t="shared" si="307"/>
        <v>0</v>
      </c>
      <c r="AT2084" s="60">
        <f t="shared" si="308"/>
        <v>0</v>
      </c>
      <c r="AU2084" s="60">
        <f t="shared" si="309"/>
        <v>0</v>
      </c>
      <c r="AV2084" s="191">
        <f t="shared" si="310"/>
        <v>0</v>
      </c>
      <c r="AX2084">
        <f t="shared" si="311"/>
        <v>0</v>
      </c>
      <c r="AY2084">
        <f t="shared" si="312"/>
        <v>0</v>
      </c>
      <c r="AZ2084">
        <f t="shared" si="313"/>
        <v>0</v>
      </c>
      <c r="BA2084">
        <f t="shared" si="314"/>
        <v>0</v>
      </c>
      <c r="BC2084">
        <f t="shared" si="296"/>
        <v>0</v>
      </c>
      <c r="BD2084">
        <f t="shared" si="297"/>
        <v>0</v>
      </c>
    </row>
    <row r="2085" spans="1:56" ht="15" customHeight="1">
      <c r="A2085" s="63"/>
      <c r="B2085" s="40"/>
      <c r="C2085" s="18" t="s">
        <v>136</v>
      </c>
      <c r="D2085" s="278" t="str">
        <f t="shared" si="295"/>
        <v/>
      </c>
      <c r="E2085" s="279"/>
      <c r="F2085" s="279"/>
      <c r="G2085" s="279"/>
      <c r="H2085" s="279"/>
      <c r="I2085" s="279"/>
      <c r="J2085" s="279"/>
      <c r="K2085" s="279"/>
      <c r="L2085" s="279"/>
      <c r="M2085" s="279"/>
      <c r="N2085" s="279"/>
      <c r="O2085" s="280"/>
      <c r="P2085" s="212"/>
      <c r="Q2085" s="205"/>
      <c r="R2085" s="205"/>
      <c r="S2085" s="213"/>
      <c r="T2085" s="166"/>
      <c r="U2085" s="166"/>
      <c r="V2085" s="166"/>
      <c r="W2085" s="166"/>
      <c r="X2085" s="166"/>
      <c r="Y2085" s="166"/>
      <c r="Z2085" s="166"/>
      <c r="AA2085" s="166"/>
      <c r="AB2085" s="166"/>
      <c r="AC2085" s="166"/>
      <c r="AD2085" s="166"/>
      <c r="AG2085">
        <f t="shared" si="298"/>
        <v>0</v>
      </c>
      <c r="AK2085" s="60">
        <f t="shared" si="299"/>
        <v>0</v>
      </c>
      <c r="AL2085" s="60">
        <f t="shared" si="300"/>
        <v>0</v>
      </c>
      <c r="AM2085" s="60">
        <f t="shared" si="301"/>
        <v>0</v>
      </c>
      <c r="AN2085" s="192">
        <f t="shared" si="302"/>
        <v>0</v>
      </c>
      <c r="AO2085" s="60">
        <f t="shared" si="303"/>
        <v>0</v>
      </c>
      <c r="AP2085" s="60">
        <f t="shared" si="304"/>
        <v>0</v>
      </c>
      <c r="AQ2085" s="60">
        <f t="shared" si="305"/>
        <v>0</v>
      </c>
      <c r="AR2085" s="192">
        <f t="shared" si="306"/>
        <v>0</v>
      </c>
      <c r="AS2085" s="60">
        <f t="shared" si="307"/>
        <v>0</v>
      </c>
      <c r="AT2085" s="60">
        <f t="shared" si="308"/>
        <v>0</v>
      </c>
      <c r="AU2085" s="60">
        <f t="shared" si="309"/>
        <v>0</v>
      </c>
      <c r="AV2085" s="191">
        <f t="shared" si="310"/>
        <v>0</v>
      </c>
      <c r="AX2085">
        <f t="shared" si="311"/>
        <v>0</v>
      </c>
      <c r="AY2085">
        <f t="shared" si="312"/>
        <v>0</v>
      </c>
      <c r="AZ2085">
        <f t="shared" si="313"/>
        <v>0</v>
      </c>
      <c r="BA2085">
        <f t="shared" si="314"/>
        <v>0</v>
      </c>
      <c r="BC2085">
        <f t="shared" si="296"/>
        <v>0</v>
      </c>
      <c r="BD2085">
        <f t="shared" si="297"/>
        <v>0</v>
      </c>
    </row>
    <row r="2086" spans="1:56" ht="15" customHeight="1">
      <c r="A2086" s="63"/>
      <c r="B2086" s="40"/>
      <c r="C2086" s="18" t="s">
        <v>137</v>
      </c>
      <c r="D2086" s="278" t="str">
        <f t="shared" si="295"/>
        <v/>
      </c>
      <c r="E2086" s="279"/>
      <c r="F2086" s="279"/>
      <c r="G2086" s="279"/>
      <c r="H2086" s="279"/>
      <c r="I2086" s="279"/>
      <c r="J2086" s="279"/>
      <c r="K2086" s="279"/>
      <c r="L2086" s="279"/>
      <c r="M2086" s="279"/>
      <c r="N2086" s="279"/>
      <c r="O2086" s="280"/>
      <c r="P2086" s="212"/>
      <c r="Q2086" s="205"/>
      <c r="R2086" s="205"/>
      <c r="S2086" s="213"/>
      <c r="T2086" s="166"/>
      <c r="U2086" s="166"/>
      <c r="V2086" s="166"/>
      <c r="W2086" s="166"/>
      <c r="X2086" s="166"/>
      <c r="Y2086" s="166"/>
      <c r="Z2086" s="166"/>
      <c r="AA2086" s="166"/>
      <c r="AB2086" s="166"/>
      <c r="AC2086" s="166"/>
      <c r="AD2086" s="166"/>
      <c r="AG2086">
        <f t="shared" si="298"/>
        <v>0</v>
      </c>
      <c r="AK2086" s="60">
        <f t="shared" si="299"/>
        <v>0</v>
      </c>
      <c r="AL2086" s="60">
        <f t="shared" si="300"/>
        <v>0</v>
      </c>
      <c r="AM2086" s="60">
        <f t="shared" si="301"/>
        <v>0</v>
      </c>
      <c r="AN2086" s="192">
        <f t="shared" si="302"/>
        <v>0</v>
      </c>
      <c r="AO2086" s="60">
        <f t="shared" si="303"/>
        <v>0</v>
      </c>
      <c r="AP2086" s="60">
        <f t="shared" si="304"/>
        <v>0</v>
      </c>
      <c r="AQ2086" s="60">
        <f t="shared" si="305"/>
        <v>0</v>
      </c>
      <c r="AR2086" s="192">
        <f t="shared" si="306"/>
        <v>0</v>
      </c>
      <c r="AS2086" s="60">
        <f t="shared" si="307"/>
        <v>0</v>
      </c>
      <c r="AT2086" s="60">
        <f t="shared" si="308"/>
        <v>0</v>
      </c>
      <c r="AU2086" s="60">
        <f t="shared" si="309"/>
        <v>0</v>
      </c>
      <c r="AV2086" s="191">
        <f t="shared" si="310"/>
        <v>0</v>
      </c>
      <c r="AX2086">
        <f t="shared" si="311"/>
        <v>0</v>
      </c>
      <c r="AY2086">
        <f t="shared" si="312"/>
        <v>0</v>
      </c>
      <c r="AZ2086">
        <f t="shared" si="313"/>
        <v>0</v>
      </c>
      <c r="BA2086">
        <f t="shared" si="314"/>
        <v>0</v>
      </c>
      <c r="BC2086">
        <f t="shared" si="296"/>
        <v>0</v>
      </c>
      <c r="BD2086">
        <f t="shared" si="297"/>
        <v>0</v>
      </c>
    </row>
    <row r="2087" spans="1:56" ht="15" customHeight="1">
      <c r="A2087" s="63"/>
      <c r="B2087" s="40"/>
      <c r="C2087" s="18" t="s">
        <v>138</v>
      </c>
      <c r="D2087" s="278" t="str">
        <f t="shared" si="295"/>
        <v/>
      </c>
      <c r="E2087" s="279"/>
      <c r="F2087" s="279"/>
      <c r="G2087" s="279"/>
      <c r="H2087" s="279"/>
      <c r="I2087" s="279"/>
      <c r="J2087" s="279"/>
      <c r="K2087" s="279"/>
      <c r="L2087" s="279"/>
      <c r="M2087" s="279"/>
      <c r="N2087" s="279"/>
      <c r="O2087" s="280"/>
      <c r="P2087" s="212"/>
      <c r="Q2087" s="205"/>
      <c r="R2087" s="205"/>
      <c r="S2087" s="213"/>
      <c r="T2087" s="166"/>
      <c r="U2087" s="166"/>
      <c r="V2087" s="166"/>
      <c r="W2087" s="166"/>
      <c r="X2087" s="166"/>
      <c r="Y2087" s="166"/>
      <c r="Z2087" s="166"/>
      <c r="AA2087" s="166"/>
      <c r="AB2087" s="166"/>
      <c r="AC2087" s="166"/>
      <c r="AD2087" s="166"/>
      <c r="AG2087">
        <f t="shared" si="298"/>
        <v>0</v>
      </c>
      <c r="AK2087" s="60">
        <f t="shared" si="299"/>
        <v>0</v>
      </c>
      <c r="AL2087" s="60">
        <f t="shared" si="300"/>
        <v>0</v>
      </c>
      <c r="AM2087" s="60">
        <f t="shared" si="301"/>
        <v>0</v>
      </c>
      <c r="AN2087" s="192">
        <f t="shared" si="302"/>
        <v>0</v>
      </c>
      <c r="AO2087" s="60">
        <f t="shared" si="303"/>
        <v>0</v>
      </c>
      <c r="AP2087" s="60">
        <f t="shared" si="304"/>
        <v>0</v>
      </c>
      <c r="AQ2087" s="60">
        <f t="shared" si="305"/>
        <v>0</v>
      </c>
      <c r="AR2087" s="192">
        <f t="shared" si="306"/>
        <v>0</v>
      </c>
      <c r="AS2087" s="60">
        <f t="shared" si="307"/>
        <v>0</v>
      </c>
      <c r="AT2087" s="60">
        <f t="shared" si="308"/>
        <v>0</v>
      </c>
      <c r="AU2087" s="60">
        <f t="shared" si="309"/>
        <v>0</v>
      </c>
      <c r="AV2087" s="191">
        <f t="shared" si="310"/>
        <v>0</v>
      </c>
      <c r="AX2087">
        <f t="shared" si="311"/>
        <v>0</v>
      </c>
      <c r="AY2087">
        <f t="shared" si="312"/>
        <v>0</v>
      </c>
      <c r="AZ2087">
        <f t="shared" si="313"/>
        <v>0</v>
      </c>
      <c r="BA2087">
        <f t="shared" si="314"/>
        <v>0</v>
      </c>
      <c r="BC2087">
        <f t="shared" si="296"/>
        <v>0</v>
      </c>
      <c r="BD2087">
        <f t="shared" si="297"/>
        <v>0</v>
      </c>
    </row>
    <row r="2088" spans="1:56" ht="15" customHeight="1">
      <c r="A2088" s="63"/>
      <c r="B2088" s="40"/>
      <c r="C2088" s="18" t="s">
        <v>139</v>
      </c>
      <c r="D2088" s="278" t="str">
        <f t="shared" si="295"/>
        <v/>
      </c>
      <c r="E2088" s="279"/>
      <c r="F2088" s="279"/>
      <c r="G2088" s="279"/>
      <c r="H2088" s="279"/>
      <c r="I2088" s="279"/>
      <c r="J2088" s="279"/>
      <c r="K2088" s="279"/>
      <c r="L2088" s="279"/>
      <c r="M2088" s="279"/>
      <c r="N2088" s="279"/>
      <c r="O2088" s="280"/>
      <c r="P2088" s="212"/>
      <c r="Q2088" s="205"/>
      <c r="R2088" s="205"/>
      <c r="S2088" s="213"/>
      <c r="T2088" s="166"/>
      <c r="U2088" s="166"/>
      <c r="V2088" s="166"/>
      <c r="W2088" s="166"/>
      <c r="X2088" s="166"/>
      <c r="Y2088" s="166"/>
      <c r="Z2088" s="166"/>
      <c r="AA2088" s="166"/>
      <c r="AB2088" s="166"/>
      <c r="AC2088" s="166"/>
      <c r="AD2088" s="166"/>
      <c r="AG2088">
        <f t="shared" si="298"/>
        <v>0</v>
      </c>
      <c r="AK2088" s="60">
        <f t="shared" si="299"/>
        <v>0</v>
      </c>
      <c r="AL2088" s="60">
        <f t="shared" si="300"/>
        <v>0</v>
      </c>
      <c r="AM2088" s="60">
        <f t="shared" si="301"/>
        <v>0</v>
      </c>
      <c r="AN2088" s="192">
        <f t="shared" si="302"/>
        <v>0</v>
      </c>
      <c r="AO2088" s="60">
        <f t="shared" si="303"/>
        <v>0</v>
      </c>
      <c r="AP2088" s="60">
        <f t="shared" si="304"/>
        <v>0</v>
      </c>
      <c r="AQ2088" s="60">
        <f t="shared" si="305"/>
        <v>0</v>
      </c>
      <c r="AR2088" s="192">
        <f t="shared" si="306"/>
        <v>0</v>
      </c>
      <c r="AS2088" s="60">
        <f t="shared" si="307"/>
        <v>0</v>
      </c>
      <c r="AT2088" s="60">
        <f t="shared" si="308"/>
        <v>0</v>
      </c>
      <c r="AU2088" s="60">
        <f t="shared" si="309"/>
        <v>0</v>
      </c>
      <c r="AV2088" s="191">
        <f t="shared" si="310"/>
        <v>0</v>
      </c>
      <c r="AX2088">
        <f t="shared" si="311"/>
        <v>0</v>
      </c>
      <c r="AY2088">
        <f t="shared" si="312"/>
        <v>0</v>
      </c>
      <c r="AZ2088">
        <f t="shared" si="313"/>
        <v>0</v>
      </c>
      <c r="BA2088">
        <f t="shared" si="314"/>
        <v>0</v>
      </c>
      <c r="BC2088">
        <f t="shared" si="296"/>
        <v>0</v>
      </c>
      <c r="BD2088">
        <f t="shared" si="297"/>
        <v>0</v>
      </c>
    </row>
    <row r="2089" spans="1:56" ht="15" customHeight="1">
      <c r="A2089" s="63"/>
      <c r="B2089" s="40"/>
      <c r="C2089" s="18" t="s">
        <v>140</v>
      </c>
      <c r="D2089" s="278" t="str">
        <f t="shared" si="295"/>
        <v/>
      </c>
      <c r="E2089" s="279"/>
      <c r="F2089" s="279"/>
      <c r="G2089" s="279"/>
      <c r="H2089" s="279"/>
      <c r="I2089" s="279"/>
      <c r="J2089" s="279"/>
      <c r="K2089" s="279"/>
      <c r="L2089" s="279"/>
      <c r="M2089" s="279"/>
      <c r="N2089" s="279"/>
      <c r="O2089" s="280"/>
      <c r="P2089" s="212"/>
      <c r="Q2089" s="205"/>
      <c r="R2089" s="205"/>
      <c r="S2089" s="213"/>
      <c r="T2089" s="166"/>
      <c r="U2089" s="166"/>
      <c r="V2089" s="166"/>
      <c r="W2089" s="166"/>
      <c r="X2089" s="166"/>
      <c r="Y2089" s="166"/>
      <c r="Z2089" s="166"/>
      <c r="AA2089" s="166"/>
      <c r="AB2089" s="166"/>
      <c r="AC2089" s="166"/>
      <c r="AD2089" s="166"/>
      <c r="AG2089">
        <f t="shared" si="298"/>
        <v>0</v>
      </c>
      <c r="AK2089" s="60">
        <f t="shared" si="299"/>
        <v>0</v>
      </c>
      <c r="AL2089" s="60">
        <f t="shared" si="300"/>
        <v>0</v>
      </c>
      <c r="AM2089" s="60">
        <f t="shared" si="301"/>
        <v>0</v>
      </c>
      <c r="AN2089" s="192">
        <f t="shared" si="302"/>
        <v>0</v>
      </c>
      <c r="AO2089" s="60">
        <f t="shared" si="303"/>
        <v>0</v>
      </c>
      <c r="AP2089" s="60">
        <f t="shared" si="304"/>
        <v>0</v>
      </c>
      <c r="AQ2089" s="60">
        <f t="shared" si="305"/>
        <v>0</v>
      </c>
      <c r="AR2089" s="192">
        <f t="shared" si="306"/>
        <v>0</v>
      </c>
      <c r="AS2089" s="60">
        <f t="shared" si="307"/>
        <v>0</v>
      </c>
      <c r="AT2089" s="60">
        <f t="shared" si="308"/>
        <v>0</v>
      </c>
      <c r="AU2089" s="60">
        <f t="shared" si="309"/>
        <v>0</v>
      </c>
      <c r="AV2089" s="191">
        <f t="shared" si="310"/>
        <v>0</v>
      </c>
      <c r="AX2089">
        <f t="shared" si="311"/>
        <v>0</v>
      </c>
      <c r="AY2089">
        <f t="shared" si="312"/>
        <v>0</v>
      </c>
      <c r="AZ2089">
        <f t="shared" si="313"/>
        <v>0</v>
      </c>
      <c r="BA2089">
        <f t="shared" si="314"/>
        <v>0</v>
      </c>
      <c r="BC2089">
        <f t="shared" si="296"/>
        <v>0</v>
      </c>
      <c r="BD2089">
        <f t="shared" si="297"/>
        <v>0</v>
      </c>
    </row>
    <row r="2090" spans="1:56" ht="15" customHeight="1">
      <c r="A2090" s="63"/>
      <c r="B2090" s="40"/>
      <c r="C2090" s="18" t="s">
        <v>141</v>
      </c>
      <c r="D2090" s="278" t="str">
        <f t="shared" si="295"/>
        <v/>
      </c>
      <c r="E2090" s="279"/>
      <c r="F2090" s="279"/>
      <c r="G2090" s="279"/>
      <c r="H2090" s="279"/>
      <c r="I2090" s="279"/>
      <c r="J2090" s="279"/>
      <c r="K2090" s="279"/>
      <c r="L2090" s="279"/>
      <c r="M2090" s="279"/>
      <c r="N2090" s="279"/>
      <c r="O2090" s="280"/>
      <c r="P2090" s="212"/>
      <c r="Q2090" s="205"/>
      <c r="R2090" s="205"/>
      <c r="S2090" s="213"/>
      <c r="T2090" s="166"/>
      <c r="U2090" s="166"/>
      <c r="V2090" s="166"/>
      <c r="W2090" s="166"/>
      <c r="X2090" s="166"/>
      <c r="Y2090" s="166"/>
      <c r="Z2090" s="166"/>
      <c r="AA2090" s="166"/>
      <c r="AB2090" s="166"/>
      <c r="AC2090" s="166"/>
      <c r="AD2090" s="166"/>
      <c r="AG2090">
        <f t="shared" si="298"/>
        <v>0</v>
      </c>
      <c r="AK2090" s="60">
        <f t="shared" si="299"/>
        <v>0</v>
      </c>
      <c r="AL2090" s="60">
        <f t="shared" si="300"/>
        <v>0</v>
      </c>
      <c r="AM2090" s="60">
        <f t="shared" si="301"/>
        <v>0</v>
      </c>
      <c r="AN2090" s="192">
        <f t="shared" si="302"/>
        <v>0</v>
      </c>
      <c r="AO2090" s="60">
        <f t="shared" si="303"/>
        <v>0</v>
      </c>
      <c r="AP2090" s="60">
        <f t="shared" si="304"/>
        <v>0</v>
      </c>
      <c r="AQ2090" s="60">
        <f t="shared" si="305"/>
        <v>0</v>
      </c>
      <c r="AR2090" s="192">
        <f t="shared" si="306"/>
        <v>0</v>
      </c>
      <c r="AS2090" s="60">
        <f t="shared" si="307"/>
        <v>0</v>
      </c>
      <c r="AT2090" s="60">
        <f t="shared" si="308"/>
        <v>0</v>
      </c>
      <c r="AU2090" s="60">
        <f t="shared" si="309"/>
        <v>0</v>
      </c>
      <c r="AV2090" s="191">
        <f t="shared" si="310"/>
        <v>0</v>
      </c>
      <c r="AX2090">
        <f t="shared" si="311"/>
        <v>0</v>
      </c>
      <c r="AY2090">
        <f t="shared" si="312"/>
        <v>0</v>
      </c>
      <c r="AZ2090">
        <f t="shared" si="313"/>
        <v>0</v>
      </c>
      <c r="BA2090">
        <f t="shared" si="314"/>
        <v>0</v>
      </c>
      <c r="BC2090">
        <f t="shared" si="296"/>
        <v>0</v>
      </c>
      <c r="BD2090">
        <f t="shared" si="297"/>
        <v>0</v>
      </c>
    </row>
    <row r="2091" spans="1:56" ht="15" customHeight="1">
      <c r="A2091" s="63"/>
      <c r="B2091" s="40"/>
      <c r="C2091" s="18" t="s">
        <v>142</v>
      </c>
      <c r="D2091" s="278" t="str">
        <f t="shared" si="295"/>
        <v/>
      </c>
      <c r="E2091" s="279"/>
      <c r="F2091" s="279"/>
      <c r="G2091" s="279"/>
      <c r="H2091" s="279"/>
      <c r="I2091" s="279"/>
      <c r="J2091" s="279"/>
      <c r="K2091" s="279"/>
      <c r="L2091" s="279"/>
      <c r="M2091" s="279"/>
      <c r="N2091" s="279"/>
      <c r="O2091" s="280"/>
      <c r="P2091" s="212"/>
      <c r="Q2091" s="205"/>
      <c r="R2091" s="205"/>
      <c r="S2091" s="213"/>
      <c r="T2091" s="166"/>
      <c r="U2091" s="166"/>
      <c r="V2091" s="166"/>
      <c r="W2091" s="166"/>
      <c r="X2091" s="166"/>
      <c r="Y2091" s="166"/>
      <c r="Z2091" s="166"/>
      <c r="AA2091" s="166"/>
      <c r="AB2091" s="166"/>
      <c r="AC2091" s="166"/>
      <c r="AD2091" s="166"/>
      <c r="AG2091">
        <f t="shared" si="298"/>
        <v>0</v>
      </c>
      <c r="AK2091" s="60">
        <f t="shared" si="299"/>
        <v>0</v>
      </c>
      <c r="AL2091" s="60">
        <f t="shared" si="300"/>
        <v>0</v>
      </c>
      <c r="AM2091" s="60">
        <f t="shared" si="301"/>
        <v>0</v>
      </c>
      <c r="AN2091" s="192">
        <f t="shared" si="302"/>
        <v>0</v>
      </c>
      <c r="AO2091" s="60">
        <f t="shared" si="303"/>
        <v>0</v>
      </c>
      <c r="AP2091" s="60">
        <f t="shared" si="304"/>
        <v>0</v>
      </c>
      <c r="AQ2091" s="60">
        <f t="shared" si="305"/>
        <v>0</v>
      </c>
      <c r="AR2091" s="192">
        <f t="shared" si="306"/>
        <v>0</v>
      </c>
      <c r="AS2091" s="60">
        <f t="shared" si="307"/>
        <v>0</v>
      </c>
      <c r="AT2091" s="60">
        <f t="shared" si="308"/>
        <v>0</v>
      </c>
      <c r="AU2091" s="60">
        <f t="shared" si="309"/>
        <v>0</v>
      </c>
      <c r="AV2091" s="191">
        <f t="shared" si="310"/>
        <v>0</v>
      </c>
      <c r="AX2091">
        <f t="shared" si="311"/>
        <v>0</v>
      </c>
      <c r="AY2091">
        <f t="shared" si="312"/>
        <v>0</v>
      </c>
      <c r="AZ2091">
        <f t="shared" si="313"/>
        <v>0</v>
      </c>
      <c r="BA2091">
        <f t="shared" si="314"/>
        <v>0</v>
      </c>
      <c r="BC2091">
        <f t="shared" si="296"/>
        <v>0</v>
      </c>
      <c r="BD2091">
        <f t="shared" si="297"/>
        <v>0</v>
      </c>
    </row>
    <row r="2092" spans="1:56" ht="15" customHeight="1">
      <c r="A2092" s="63"/>
      <c r="B2092" s="40"/>
      <c r="C2092" s="18" t="s">
        <v>143</v>
      </c>
      <c r="D2092" s="278" t="str">
        <f t="shared" si="295"/>
        <v/>
      </c>
      <c r="E2092" s="279"/>
      <c r="F2092" s="279"/>
      <c r="G2092" s="279"/>
      <c r="H2092" s="279"/>
      <c r="I2092" s="279"/>
      <c r="J2092" s="279"/>
      <c r="K2092" s="279"/>
      <c r="L2092" s="279"/>
      <c r="M2092" s="279"/>
      <c r="N2092" s="279"/>
      <c r="O2092" s="280"/>
      <c r="P2092" s="212"/>
      <c r="Q2092" s="205"/>
      <c r="R2092" s="205"/>
      <c r="S2092" s="213"/>
      <c r="T2092" s="166"/>
      <c r="U2092" s="166"/>
      <c r="V2092" s="166"/>
      <c r="W2092" s="166"/>
      <c r="X2092" s="166"/>
      <c r="Y2092" s="166"/>
      <c r="Z2092" s="166"/>
      <c r="AA2092" s="166"/>
      <c r="AB2092" s="166"/>
      <c r="AC2092" s="166"/>
      <c r="AD2092" s="166"/>
      <c r="AG2092">
        <f t="shared" si="298"/>
        <v>0</v>
      </c>
      <c r="AK2092" s="60">
        <f t="shared" si="299"/>
        <v>0</v>
      </c>
      <c r="AL2092" s="60">
        <f t="shared" si="300"/>
        <v>0</v>
      </c>
      <c r="AM2092" s="60">
        <f t="shared" si="301"/>
        <v>0</v>
      </c>
      <c r="AN2092" s="192">
        <f t="shared" si="302"/>
        <v>0</v>
      </c>
      <c r="AO2092" s="60">
        <f t="shared" si="303"/>
        <v>0</v>
      </c>
      <c r="AP2092" s="60">
        <f t="shared" si="304"/>
        <v>0</v>
      </c>
      <c r="AQ2092" s="60">
        <f t="shared" si="305"/>
        <v>0</v>
      </c>
      <c r="AR2092" s="192">
        <f t="shared" si="306"/>
        <v>0</v>
      </c>
      <c r="AS2092" s="60">
        <f t="shared" si="307"/>
        <v>0</v>
      </c>
      <c r="AT2092" s="60">
        <f t="shared" si="308"/>
        <v>0</v>
      </c>
      <c r="AU2092" s="60">
        <f t="shared" si="309"/>
        <v>0</v>
      </c>
      <c r="AV2092" s="191">
        <f t="shared" si="310"/>
        <v>0</v>
      </c>
      <c r="AX2092">
        <f t="shared" si="311"/>
        <v>0</v>
      </c>
      <c r="AY2092">
        <f t="shared" si="312"/>
        <v>0</v>
      </c>
      <c r="AZ2092">
        <f t="shared" si="313"/>
        <v>0</v>
      </c>
      <c r="BA2092">
        <f t="shared" si="314"/>
        <v>0</v>
      </c>
      <c r="BC2092">
        <f t="shared" si="296"/>
        <v>0</v>
      </c>
      <c r="BD2092">
        <f t="shared" si="297"/>
        <v>0</v>
      </c>
    </row>
    <row r="2093" spans="1:56" ht="15" customHeight="1">
      <c r="A2093" s="63"/>
      <c r="B2093" s="40"/>
      <c r="C2093" s="18" t="s">
        <v>144</v>
      </c>
      <c r="D2093" s="278" t="str">
        <f t="shared" si="295"/>
        <v/>
      </c>
      <c r="E2093" s="279"/>
      <c r="F2093" s="279"/>
      <c r="G2093" s="279"/>
      <c r="H2093" s="279"/>
      <c r="I2093" s="279"/>
      <c r="J2093" s="279"/>
      <c r="K2093" s="279"/>
      <c r="L2093" s="279"/>
      <c r="M2093" s="279"/>
      <c r="N2093" s="279"/>
      <c r="O2093" s="280"/>
      <c r="P2093" s="212"/>
      <c r="Q2093" s="205"/>
      <c r="R2093" s="205"/>
      <c r="S2093" s="213"/>
      <c r="T2093" s="166"/>
      <c r="U2093" s="166"/>
      <c r="V2093" s="166"/>
      <c r="W2093" s="166"/>
      <c r="X2093" s="166"/>
      <c r="Y2093" s="166"/>
      <c r="Z2093" s="166"/>
      <c r="AA2093" s="166"/>
      <c r="AB2093" s="166"/>
      <c r="AC2093" s="166"/>
      <c r="AD2093" s="166"/>
      <c r="AG2093">
        <f t="shared" si="298"/>
        <v>0</v>
      </c>
      <c r="AK2093" s="60">
        <f t="shared" si="299"/>
        <v>0</v>
      </c>
      <c r="AL2093" s="60">
        <f t="shared" si="300"/>
        <v>0</v>
      </c>
      <c r="AM2093" s="60">
        <f t="shared" si="301"/>
        <v>0</v>
      </c>
      <c r="AN2093" s="192">
        <f t="shared" si="302"/>
        <v>0</v>
      </c>
      <c r="AO2093" s="60">
        <f t="shared" si="303"/>
        <v>0</v>
      </c>
      <c r="AP2093" s="60">
        <f t="shared" si="304"/>
        <v>0</v>
      </c>
      <c r="AQ2093" s="60">
        <f t="shared" si="305"/>
        <v>0</v>
      </c>
      <c r="AR2093" s="192">
        <f t="shared" si="306"/>
        <v>0</v>
      </c>
      <c r="AS2093" s="60">
        <f t="shared" si="307"/>
        <v>0</v>
      </c>
      <c r="AT2093" s="60">
        <f t="shared" si="308"/>
        <v>0</v>
      </c>
      <c r="AU2093" s="60">
        <f t="shared" si="309"/>
        <v>0</v>
      </c>
      <c r="AV2093" s="191">
        <f t="shared" si="310"/>
        <v>0</v>
      </c>
      <c r="AX2093">
        <f t="shared" si="311"/>
        <v>0</v>
      </c>
      <c r="AY2093">
        <f t="shared" si="312"/>
        <v>0</v>
      </c>
      <c r="AZ2093">
        <f t="shared" si="313"/>
        <v>0</v>
      </c>
      <c r="BA2093">
        <f t="shared" si="314"/>
        <v>0</v>
      </c>
      <c r="BC2093">
        <f t="shared" si="296"/>
        <v>0</v>
      </c>
      <c r="BD2093">
        <f t="shared" si="297"/>
        <v>0</v>
      </c>
    </row>
    <row r="2094" spans="1:56" ht="15" customHeight="1">
      <c r="A2094" s="63"/>
      <c r="B2094" s="40"/>
      <c r="C2094" s="18" t="s">
        <v>145</v>
      </c>
      <c r="D2094" s="278" t="str">
        <f t="shared" si="295"/>
        <v/>
      </c>
      <c r="E2094" s="279"/>
      <c r="F2094" s="279"/>
      <c r="G2094" s="279"/>
      <c r="H2094" s="279"/>
      <c r="I2094" s="279"/>
      <c r="J2094" s="279"/>
      <c r="K2094" s="279"/>
      <c r="L2094" s="279"/>
      <c r="M2094" s="279"/>
      <c r="N2094" s="279"/>
      <c r="O2094" s="280"/>
      <c r="P2094" s="212"/>
      <c r="Q2094" s="205"/>
      <c r="R2094" s="205"/>
      <c r="S2094" s="213"/>
      <c r="T2094" s="166"/>
      <c r="U2094" s="166"/>
      <c r="V2094" s="166"/>
      <c r="W2094" s="166"/>
      <c r="X2094" s="166"/>
      <c r="Y2094" s="166"/>
      <c r="Z2094" s="166"/>
      <c r="AA2094" s="166"/>
      <c r="AB2094" s="166"/>
      <c r="AC2094" s="166"/>
      <c r="AD2094" s="166"/>
      <c r="AG2094">
        <f t="shared" si="298"/>
        <v>0</v>
      </c>
      <c r="AK2094" s="60">
        <f t="shared" si="299"/>
        <v>0</v>
      </c>
      <c r="AL2094" s="60">
        <f t="shared" si="300"/>
        <v>0</v>
      </c>
      <c r="AM2094" s="60">
        <f t="shared" si="301"/>
        <v>0</v>
      </c>
      <c r="AN2094" s="192">
        <f t="shared" si="302"/>
        <v>0</v>
      </c>
      <c r="AO2094" s="60">
        <f t="shared" si="303"/>
        <v>0</v>
      </c>
      <c r="AP2094" s="60">
        <f t="shared" si="304"/>
        <v>0</v>
      </c>
      <c r="AQ2094" s="60">
        <f t="shared" si="305"/>
        <v>0</v>
      </c>
      <c r="AR2094" s="192">
        <f t="shared" si="306"/>
        <v>0</v>
      </c>
      <c r="AS2094" s="60">
        <f t="shared" si="307"/>
        <v>0</v>
      </c>
      <c r="AT2094" s="60">
        <f t="shared" si="308"/>
        <v>0</v>
      </c>
      <c r="AU2094" s="60">
        <f t="shared" si="309"/>
        <v>0</v>
      </c>
      <c r="AV2094" s="191">
        <f t="shared" si="310"/>
        <v>0</v>
      </c>
      <c r="AX2094">
        <f t="shared" si="311"/>
        <v>0</v>
      </c>
      <c r="AY2094">
        <f t="shared" si="312"/>
        <v>0</v>
      </c>
      <c r="AZ2094">
        <f t="shared" si="313"/>
        <v>0</v>
      </c>
      <c r="BA2094">
        <f t="shared" si="314"/>
        <v>0</v>
      </c>
      <c r="BC2094">
        <f t="shared" si="296"/>
        <v>0</v>
      </c>
      <c r="BD2094">
        <f t="shared" si="297"/>
        <v>0</v>
      </c>
    </row>
    <row r="2095" spans="1:56" ht="15" customHeight="1">
      <c r="A2095" s="63"/>
      <c r="B2095" s="40"/>
      <c r="C2095" s="18" t="s">
        <v>146</v>
      </c>
      <c r="D2095" s="278" t="str">
        <f t="shared" si="295"/>
        <v/>
      </c>
      <c r="E2095" s="279"/>
      <c r="F2095" s="279"/>
      <c r="G2095" s="279"/>
      <c r="H2095" s="279"/>
      <c r="I2095" s="279"/>
      <c r="J2095" s="279"/>
      <c r="K2095" s="279"/>
      <c r="L2095" s="279"/>
      <c r="M2095" s="279"/>
      <c r="N2095" s="279"/>
      <c r="O2095" s="280"/>
      <c r="P2095" s="212"/>
      <c r="Q2095" s="205"/>
      <c r="R2095" s="205"/>
      <c r="S2095" s="213"/>
      <c r="T2095" s="166"/>
      <c r="U2095" s="166"/>
      <c r="V2095" s="166"/>
      <c r="W2095" s="166"/>
      <c r="X2095" s="166"/>
      <c r="Y2095" s="166"/>
      <c r="Z2095" s="166"/>
      <c r="AA2095" s="166"/>
      <c r="AB2095" s="166"/>
      <c r="AC2095" s="166"/>
      <c r="AD2095" s="166"/>
      <c r="AG2095">
        <f t="shared" si="298"/>
        <v>0</v>
      </c>
      <c r="AK2095" s="60">
        <f t="shared" si="299"/>
        <v>0</v>
      </c>
      <c r="AL2095" s="60">
        <f t="shared" si="300"/>
        <v>0</v>
      </c>
      <c r="AM2095" s="60">
        <f t="shared" si="301"/>
        <v>0</v>
      </c>
      <c r="AN2095" s="192">
        <f t="shared" si="302"/>
        <v>0</v>
      </c>
      <c r="AO2095" s="60">
        <f t="shared" si="303"/>
        <v>0</v>
      </c>
      <c r="AP2095" s="60">
        <f t="shared" si="304"/>
        <v>0</v>
      </c>
      <c r="AQ2095" s="60">
        <f t="shared" si="305"/>
        <v>0</v>
      </c>
      <c r="AR2095" s="192">
        <f t="shared" si="306"/>
        <v>0</v>
      </c>
      <c r="AS2095" s="60">
        <f t="shared" si="307"/>
        <v>0</v>
      </c>
      <c r="AT2095" s="60">
        <f t="shared" si="308"/>
        <v>0</v>
      </c>
      <c r="AU2095" s="60">
        <f t="shared" si="309"/>
        <v>0</v>
      </c>
      <c r="AV2095" s="191">
        <f t="shared" si="310"/>
        <v>0</v>
      </c>
      <c r="AX2095">
        <f t="shared" si="311"/>
        <v>0</v>
      </c>
      <c r="AY2095">
        <f t="shared" si="312"/>
        <v>0</v>
      </c>
      <c r="AZ2095">
        <f t="shared" si="313"/>
        <v>0</v>
      </c>
      <c r="BA2095">
        <f t="shared" si="314"/>
        <v>0</v>
      </c>
      <c r="BC2095">
        <f t="shared" si="296"/>
        <v>0</v>
      </c>
      <c r="BD2095">
        <f t="shared" si="297"/>
        <v>0</v>
      </c>
    </row>
    <row r="2096" spans="1:56" ht="15" customHeight="1">
      <c r="A2096" s="63"/>
      <c r="B2096" s="40"/>
      <c r="C2096" s="18" t="s">
        <v>147</v>
      </c>
      <c r="D2096" s="278" t="str">
        <f t="shared" ref="D2096:D2119" si="315">IF($D128="","",$D128)</f>
        <v/>
      </c>
      <c r="E2096" s="279"/>
      <c r="F2096" s="279"/>
      <c r="G2096" s="279"/>
      <c r="H2096" s="279"/>
      <c r="I2096" s="279"/>
      <c r="J2096" s="279"/>
      <c r="K2096" s="279"/>
      <c r="L2096" s="279"/>
      <c r="M2096" s="279"/>
      <c r="N2096" s="279"/>
      <c r="O2096" s="280"/>
      <c r="P2096" s="212"/>
      <c r="Q2096" s="205"/>
      <c r="R2096" s="205"/>
      <c r="S2096" s="213"/>
      <c r="T2096" s="166"/>
      <c r="U2096" s="166"/>
      <c r="V2096" s="166"/>
      <c r="W2096" s="166"/>
      <c r="X2096" s="166"/>
      <c r="Y2096" s="166"/>
      <c r="Z2096" s="166"/>
      <c r="AA2096" s="166"/>
      <c r="AB2096" s="166"/>
      <c r="AC2096" s="166"/>
      <c r="AD2096" s="166"/>
      <c r="AG2096">
        <f t="shared" si="298"/>
        <v>0</v>
      </c>
      <c r="AK2096" s="60">
        <f t="shared" si="299"/>
        <v>0</v>
      </c>
      <c r="AL2096" s="60">
        <f t="shared" si="300"/>
        <v>0</v>
      </c>
      <c r="AM2096" s="60">
        <f t="shared" si="301"/>
        <v>0</v>
      </c>
      <c r="AN2096" s="192">
        <f t="shared" si="302"/>
        <v>0</v>
      </c>
      <c r="AO2096" s="60">
        <f t="shared" si="303"/>
        <v>0</v>
      </c>
      <c r="AP2096" s="60">
        <f t="shared" si="304"/>
        <v>0</v>
      </c>
      <c r="AQ2096" s="60">
        <f t="shared" si="305"/>
        <v>0</v>
      </c>
      <c r="AR2096" s="192">
        <f t="shared" si="306"/>
        <v>0</v>
      </c>
      <c r="AS2096" s="60">
        <f t="shared" si="307"/>
        <v>0</v>
      </c>
      <c r="AT2096" s="60">
        <f t="shared" si="308"/>
        <v>0</v>
      </c>
      <c r="AU2096" s="60">
        <f t="shared" si="309"/>
        <v>0</v>
      </c>
      <c r="AV2096" s="191">
        <f t="shared" si="310"/>
        <v>0</v>
      </c>
      <c r="AX2096">
        <f t="shared" si="311"/>
        <v>0</v>
      </c>
      <c r="AY2096">
        <f t="shared" si="312"/>
        <v>0</v>
      </c>
      <c r="AZ2096">
        <f t="shared" si="313"/>
        <v>0</v>
      </c>
      <c r="BA2096">
        <f t="shared" si="314"/>
        <v>0</v>
      </c>
      <c r="BC2096">
        <f t="shared" ref="BC2096:BC2119" si="316">IF(OR($AG$1998=$AH$1998,AND(X2096=0,AB2096=0),AND(X2096&gt;0,AB2096&gt;0)),0,1)</f>
        <v>0</v>
      </c>
      <c r="BD2096">
        <f t="shared" ref="BD2096:BD2119" si="317">IF(SUM(COUNTIF(T2096,"ns"),COUNTIF(X2096,"ns"))=2,1,0)</f>
        <v>0</v>
      </c>
    </row>
    <row r="2097" spans="1:56" ht="15" customHeight="1">
      <c r="A2097" s="63"/>
      <c r="B2097" s="40"/>
      <c r="C2097" s="18" t="s">
        <v>148</v>
      </c>
      <c r="D2097" s="278" t="str">
        <f t="shared" si="315"/>
        <v/>
      </c>
      <c r="E2097" s="279"/>
      <c r="F2097" s="279"/>
      <c r="G2097" s="279"/>
      <c r="H2097" s="279"/>
      <c r="I2097" s="279"/>
      <c r="J2097" s="279"/>
      <c r="K2097" s="279"/>
      <c r="L2097" s="279"/>
      <c r="M2097" s="279"/>
      <c r="N2097" s="279"/>
      <c r="O2097" s="280"/>
      <c r="P2097" s="212"/>
      <c r="Q2097" s="205"/>
      <c r="R2097" s="205"/>
      <c r="S2097" s="213"/>
      <c r="T2097" s="166"/>
      <c r="U2097" s="166"/>
      <c r="V2097" s="166"/>
      <c r="W2097" s="166"/>
      <c r="X2097" s="166"/>
      <c r="Y2097" s="166"/>
      <c r="Z2097" s="166"/>
      <c r="AA2097" s="166"/>
      <c r="AB2097" s="166"/>
      <c r="AC2097" s="166"/>
      <c r="AD2097" s="166"/>
      <c r="AG2097">
        <f t="shared" si="298"/>
        <v>0</v>
      </c>
      <c r="AK2097" s="60">
        <f t="shared" si="299"/>
        <v>0</v>
      </c>
      <c r="AL2097" s="60">
        <f t="shared" si="300"/>
        <v>0</v>
      </c>
      <c r="AM2097" s="60">
        <f t="shared" si="301"/>
        <v>0</v>
      </c>
      <c r="AN2097" s="192">
        <f t="shared" si="302"/>
        <v>0</v>
      </c>
      <c r="AO2097" s="60">
        <f t="shared" si="303"/>
        <v>0</v>
      </c>
      <c r="AP2097" s="60">
        <f t="shared" si="304"/>
        <v>0</v>
      </c>
      <c r="AQ2097" s="60">
        <f t="shared" si="305"/>
        <v>0</v>
      </c>
      <c r="AR2097" s="192">
        <f t="shared" si="306"/>
        <v>0</v>
      </c>
      <c r="AS2097" s="60">
        <f t="shared" si="307"/>
        <v>0</v>
      </c>
      <c r="AT2097" s="60">
        <f t="shared" si="308"/>
        <v>0</v>
      </c>
      <c r="AU2097" s="60">
        <f t="shared" si="309"/>
        <v>0</v>
      </c>
      <c r="AV2097" s="191">
        <f t="shared" si="310"/>
        <v>0</v>
      </c>
      <c r="AX2097">
        <f t="shared" si="311"/>
        <v>0</v>
      </c>
      <c r="AY2097">
        <f t="shared" si="312"/>
        <v>0</v>
      </c>
      <c r="AZ2097">
        <f t="shared" si="313"/>
        <v>0</v>
      </c>
      <c r="BA2097">
        <f t="shared" si="314"/>
        <v>0</v>
      </c>
      <c r="BC2097">
        <f t="shared" si="316"/>
        <v>0</v>
      </c>
      <c r="BD2097">
        <f t="shared" si="317"/>
        <v>0</v>
      </c>
    </row>
    <row r="2098" spans="1:56" ht="15" customHeight="1">
      <c r="A2098" s="63"/>
      <c r="B2098" s="40"/>
      <c r="C2098" s="18" t="s">
        <v>149</v>
      </c>
      <c r="D2098" s="278" t="str">
        <f t="shared" si="315"/>
        <v/>
      </c>
      <c r="E2098" s="279"/>
      <c r="F2098" s="279"/>
      <c r="G2098" s="279"/>
      <c r="H2098" s="279"/>
      <c r="I2098" s="279"/>
      <c r="J2098" s="279"/>
      <c r="K2098" s="279"/>
      <c r="L2098" s="279"/>
      <c r="M2098" s="279"/>
      <c r="N2098" s="279"/>
      <c r="O2098" s="280"/>
      <c r="P2098" s="212"/>
      <c r="Q2098" s="205"/>
      <c r="R2098" s="205"/>
      <c r="S2098" s="213"/>
      <c r="T2098" s="166"/>
      <c r="U2098" s="166"/>
      <c r="V2098" s="166"/>
      <c r="W2098" s="166"/>
      <c r="X2098" s="166"/>
      <c r="Y2098" s="166"/>
      <c r="Z2098" s="166"/>
      <c r="AA2098" s="166"/>
      <c r="AB2098" s="166"/>
      <c r="AC2098" s="166"/>
      <c r="AD2098" s="166"/>
      <c r="AG2098">
        <f t="shared" si="298"/>
        <v>0</v>
      </c>
      <c r="AK2098" s="60">
        <f t="shared" si="299"/>
        <v>0</v>
      </c>
      <c r="AL2098" s="60">
        <f t="shared" si="300"/>
        <v>0</v>
      </c>
      <c r="AM2098" s="60">
        <f t="shared" si="301"/>
        <v>0</v>
      </c>
      <c r="AN2098" s="192">
        <f t="shared" si="302"/>
        <v>0</v>
      </c>
      <c r="AO2098" s="60">
        <f t="shared" si="303"/>
        <v>0</v>
      </c>
      <c r="AP2098" s="60">
        <f t="shared" si="304"/>
        <v>0</v>
      </c>
      <c r="AQ2098" s="60">
        <f t="shared" si="305"/>
        <v>0</v>
      </c>
      <c r="AR2098" s="192">
        <f t="shared" si="306"/>
        <v>0</v>
      </c>
      <c r="AS2098" s="60">
        <f t="shared" si="307"/>
        <v>0</v>
      </c>
      <c r="AT2098" s="60">
        <f t="shared" si="308"/>
        <v>0</v>
      </c>
      <c r="AU2098" s="60">
        <f t="shared" si="309"/>
        <v>0</v>
      </c>
      <c r="AV2098" s="191">
        <f t="shared" si="310"/>
        <v>0</v>
      </c>
      <c r="AX2098">
        <f t="shared" si="311"/>
        <v>0</v>
      </c>
      <c r="AY2098">
        <f t="shared" si="312"/>
        <v>0</v>
      </c>
      <c r="AZ2098">
        <f t="shared" si="313"/>
        <v>0</v>
      </c>
      <c r="BA2098">
        <f t="shared" si="314"/>
        <v>0</v>
      </c>
      <c r="BC2098">
        <f t="shared" si="316"/>
        <v>0</v>
      </c>
      <c r="BD2098">
        <f t="shared" si="317"/>
        <v>0</v>
      </c>
    </row>
    <row r="2099" spans="1:56" ht="15" customHeight="1">
      <c r="A2099" s="63"/>
      <c r="B2099" s="40"/>
      <c r="C2099" s="17" t="s">
        <v>150</v>
      </c>
      <c r="D2099" s="278" t="str">
        <f t="shared" si="315"/>
        <v/>
      </c>
      <c r="E2099" s="279"/>
      <c r="F2099" s="279"/>
      <c r="G2099" s="279"/>
      <c r="H2099" s="279"/>
      <c r="I2099" s="279"/>
      <c r="J2099" s="279"/>
      <c r="K2099" s="279"/>
      <c r="L2099" s="279"/>
      <c r="M2099" s="279"/>
      <c r="N2099" s="279"/>
      <c r="O2099" s="280"/>
      <c r="P2099" s="212"/>
      <c r="Q2099" s="205"/>
      <c r="R2099" s="205"/>
      <c r="S2099" s="213"/>
      <c r="T2099" s="166"/>
      <c r="U2099" s="166"/>
      <c r="V2099" s="166"/>
      <c r="W2099" s="166"/>
      <c r="X2099" s="166"/>
      <c r="Y2099" s="166"/>
      <c r="Z2099" s="166"/>
      <c r="AA2099" s="166"/>
      <c r="AB2099" s="166"/>
      <c r="AC2099" s="166"/>
      <c r="AD2099" s="166"/>
      <c r="AG2099">
        <f t="shared" si="298"/>
        <v>0</v>
      </c>
      <c r="AK2099" s="60">
        <f t="shared" si="299"/>
        <v>0</v>
      </c>
      <c r="AL2099" s="60">
        <f t="shared" si="300"/>
        <v>0</v>
      </c>
      <c r="AM2099" s="60">
        <f t="shared" si="301"/>
        <v>0</v>
      </c>
      <c r="AN2099" s="192">
        <f t="shared" si="302"/>
        <v>0</v>
      </c>
      <c r="AO2099" s="60">
        <f t="shared" si="303"/>
        <v>0</v>
      </c>
      <c r="AP2099" s="60">
        <f t="shared" si="304"/>
        <v>0</v>
      </c>
      <c r="AQ2099" s="60">
        <f t="shared" si="305"/>
        <v>0</v>
      </c>
      <c r="AR2099" s="192">
        <f t="shared" si="306"/>
        <v>0</v>
      </c>
      <c r="AS2099" s="60">
        <f t="shared" si="307"/>
        <v>0</v>
      </c>
      <c r="AT2099" s="60">
        <f t="shared" si="308"/>
        <v>0</v>
      </c>
      <c r="AU2099" s="60">
        <f t="shared" si="309"/>
        <v>0</v>
      </c>
      <c r="AV2099" s="191">
        <f t="shared" si="310"/>
        <v>0</v>
      </c>
      <c r="AX2099">
        <f t="shared" si="311"/>
        <v>0</v>
      </c>
      <c r="AY2099">
        <f t="shared" si="312"/>
        <v>0</v>
      </c>
      <c r="AZ2099">
        <f t="shared" si="313"/>
        <v>0</v>
      </c>
      <c r="BA2099">
        <f t="shared" si="314"/>
        <v>0</v>
      </c>
      <c r="BC2099">
        <f t="shared" si="316"/>
        <v>0</v>
      </c>
      <c r="BD2099">
        <f t="shared" si="317"/>
        <v>0</v>
      </c>
    </row>
    <row r="2100" spans="1:56" ht="15" customHeight="1">
      <c r="A2100" s="63"/>
      <c r="B2100" s="40"/>
      <c r="C2100" s="17" t="s">
        <v>151</v>
      </c>
      <c r="D2100" s="278" t="str">
        <f t="shared" si="315"/>
        <v/>
      </c>
      <c r="E2100" s="279"/>
      <c r="F2100" s="279"/>
      <c r="G2100" s="279"/>
      <c r="H2100" s="279"/>
      <c r="I2100" s="279"/>
      <c r="J2100" s="279"/>
      <c r="K2100" s="279"/>
      <c r="L2100" s="279"/>
      <c r="M2100" s="279"/>
      <c r="N2100" s="279"/>
      <c r="O2100" s="280"/>
      <c r="P2100" s="212"/>
      <c r="Q2100" s="205"/>
      <c r="R2100" s="205"/>
      <c r="S2100" s="213"/>
      <c r="T2100" s="166"/>
      <c r="U2100" s="166"/>
      <c r="V2100" s="166"/>
      <c r="W2100" s="166"/>
      <c r="X2100" s="166"/>
      <c r="Y2100" s="166"/>
      <c r="Z2100" s="166"/>
      <c r="AA2100" s="166"/>
      <c r="AB2100" s="166"/>
      <c r="AC2100" s="166"/>
      <c r="AD2100" s="166"/>
      <c r="AG2100">
        <f t="shared" si="298"/>
        <v>0</v>
      </c>
      <c r="AK2100" s="60">
        <f t="shared" si="299"/>
        <v>0</v>
      </c>
      <c r="AL2100" s="60">
        <f t="shared" si="300"/>
        <v>0</v>
      </c>
      <c r="AM2100" s="60">
        <f t="shared" si="301"/>
        <v>0</v>
      </c>
      <c r="AN2100" s="192">
        <f t="shared" si="302"/>
        <v>0</v>
      </c>
      <c r="AO2100" s="60">
        <f t="shared" si="303"/>
        <v>0</v>
      </c>
      <c r="AP2100" s="60">
        <f t="shared" si="304"/>
        <v>0</v>
      </c>
      <c r="AQ2100" s="60">
        <f t="shared" si="305"/>
        <v>0</v>
      </c>
      <c r="AR2100" s="192">
        <f t="shared" si="306"/>
        <v>0</v>
      </c>
      <c r="AS2100" s="60">
        <f t="shared" si="307"/>
        <v>0</v>
      </c>
      <c r="AT2100" s="60">
        <f t="shared" si="308"/>
        <v>0</v>
      </c>
      <c r="AU2100" s="60">
        <f t="shared" si="309"/>
        <v>0</v>
      </c>
      <c r="AV2100" s="191">
        <f t="shared" si="310"/>
        <v>0</v>
      </c>
      <c r="AX2100">
        <f t="shared" si="311"/>
        <v>0</v>
      </c>
      <c r="AY2100">
        <f t="shared" si="312"/>
        <v>0</v>
      </c>
      <c r="AZ2100">
        <f t="shared" si="313"/>
        <v>0</v>
      </c>
      <c r="BA2100">
        <f t="shared" si="314"/>
        <v>0</v>
      </c>
      <c r="BC2100">
        <f t="shared" si="316"/>
        <v>0</v>
      </c>
      <c r="BD2100">
        <f t="shared" si="317"/>
        <v>0</v>
      </c>
    </row>
    <row r="2101" spans="1:56" ht="15" customHeight="1">
      <c r="A2101" s="63"/>
      <c r="B2101" s="40"/>
      <c r="C2101" s="17" t="s">
        <v>152</v>
      </c>
      <c r="D2101" s="278" t="str">
        <f t="shared" si="315"/>
        <v/>
      </c>
      <c r="E2101" s="279"/>
      <c r="F2101" s="279"/>
      <c r="G2101" s="279"/>
      <c r="H2101" s="279"/>
      <c r="I2101" s="279"/>
      <c r="J2101" s="279"/>
      <c r="K2101" s="279"/>
      <c r="L2101" s="279"/>
      <c r="M2101" s="279"/>
      <c r="N2101" s="279"/>
      <c r="O2101" s="280"/>
      <c r="P2101" s="212"/>
      <c r="Q2101" s="205"/>
      <c r="R2101" s="205"/>
      <c r="S2101" s="213"/>
      <c r="T2101" s="166"/>
      <c r="U2101" s="166"/>
      <c r="V2101" s="166"/>
      <c r="W2101" s="166"/>
      <c r="X2101" s="166"/>
      <c r="Y2101" s="166"/>
      <c r="Z2101" s="166"/>
      <c r="AA2101" s="166"/>
      <c r="AB2101" s="166"/>
      <c r="AC2101" s="166"/>
      <c r="AD2101" s="166"/>
      <c r="AG2101">
        <f t="shared" si="298"/>
        <v>0</v>
      </c>
      <c r="AK2101" s="60">
        <f t="shared" si="299"/>
        <v>0</v>
      </c>
      <c r="AL2101" s="60">
        <f t="shared" si="300"/>
        <v>0</v>
      </c>
      <c r="AM2101" s="60">
        <f t="shared" si="301"/>
        <v>0</v>
      </c>
      <c r="AN2101" s="192">
        <f t="shared" si="302"/>
        <v>0</v>
      </c>
      <c r="AO2101" s="60">
        <f t="shared" si="303"/>
        <v>0</v>
      </c>
      <c r="AP2101" s="60">
        <f t="shared" si="304"/>
        <v>0</v>
      </c>
      <c r="AQ2101" s="60">
        <f t="shared" si="305"/>
        <v>0</v>
      </c>
      <c r="AR2101" s="192">
        <f t="shared" si="306"/>
        <v>0</v>
      </c>
      <c r="AS2101" s="60">
        <f t="shared" si="307"/>
        <v>0</v>
      </c>
      <c r="AT2101" s="60">
        <f t="shared" si="308"/>
        <v>0</v>
      </c>
      <c r="AU2101" s="60">
        <f t="shared" si="309"/>
        <v>0</v>
      </c>
      <c r="AV2101" s="191">
        <f t="shared" si="310"/>
        <v>0</v>
      </c>
      <c r="AX2101">
        <f t="shared" si="311"/>
        <v>0</v>
      </c>
      <c r="AY2101">
        <f t="shared" si="312"/>
        <v>0</v>
      </c>
      <c r="AZ2101">
        <f t="shared" si="313"/>
        <v>0</v>
      </c>
      <c r="BA2101">
        <f t="shared" si="314"/>
        <v>0</v>
      </c>
      <c r="BC2101">
        <f t="shared" si="316"/>
        <v>0</v>
      </c>
      <c r="BD2101">
        <f t="shared" si="317"/>
        <v>0</v>
      </c>
    </row>
    <row r="2102" spans="1:56" ht="15" customHeight="1">
      <c r="A2102" s="63"/>
      <c r="B2102" s="40"/>
      <c r="C2102" s="17" t="s">
        <v>153</v>
      </c>
      <c r="D2102" s="278" t="str">
        <f t="shared" si="315"/>
        <v/>
      </c>
      <c r="E2102" s="279"/>
      <c r="F2102" s="279"/>
      <c r="G2102" s="279"/>
      <c r="H2102" s="279"/>
      <c r="I2102" s="279"/>
      <c r="J2102" s="279"/>
      <c r="K2102" s="279"/>
      <c r="L2102" s="279"/>
      <c r="M2102" s="279"/>
      <c r="N2102" s="279"/>
      <c r="O2102" s="280"/>
      <c r="P2102" s="212"/>
      <c r="Q2102" s="205"/>
      <c r="R2102" s="205"/>
      <c r="S2102" s="213"/>
      <c r="T2102" s="166"/>
      <c r="U2102" s="166"/>
      <c r="V2102" s="166"/>
      <c r="W2102" s="166"/>
      <c r="X2102" s="166"/>
      <c r="Y2102" s="166"/>
      <c r="Z2102" s="166"/>
      <c r="AA2102" s="166"/>
      <c r="AB2102" s="166"/>
      <c r="AC2102" s="166"/>
      <c r="AD2102" s="166"/>
      <c r="AG2102">
        <f t="shared" si="298"/>
        <v>0</v>
      </c>
      <c r="AK2102" s="60">
        <f t="shared" si="299"/>
        <v>0</v>
      </c>
      <c r="AL2102" s="60">
        <f t="shared" si="300"/>
        <v>0</v>
      </c>
      <c r="AM2102" s="60">
        <f t="shared" si="301"/>
        <v>0</v>
      </c>
      <c r="AN2102" s="192">
        <f t="shared" si="302"/>
        <v>0</v>
      </c>
      <c r="AO2102" s="60">
        <f t="shared" si="303"/>
        <v>0</v>
      </c>
      <c r="AP2102" s="60">
        <f t="shared" si="304"/>
        <v>0</v>
      </c>
      <c r="AQ2102" s="60">
        <f t="shared" si="305"/>
        <v>0</v>
      </c>
      <c r="AR2102" s="192">
        <f t="shared" si="306"/>
        <v>0</v>
      </c>
      <c r="AS2102" s="60">
        <f t="shared" si="307"/>
        <v>0</v>
      </c>
      <c r="AT2102" s="60">
        <f t="shared" si="308"/>
        <v>0</v>
      </c>
      <c r="AU2102" s="60">
        <f t="shared" si="309"/>
        <v>0</v>
      </c>
      <c r="AV2102" s="191">
        <f t="shared" si="310"/>
        <v>0</v>
      </c>
      <c r="AX2102">
        <f t="shared" si="311"/>
        <v>0</v>
      </c>
      <c r="AY2102">
        <f t="shared" si="312"/>
        <v>0</v>
      </c>
      <c r="AZ2102">
        <f t="shared" si="313"/>
        <v>0</v>
      </c>
      <c r="BA2102">
        <f t="shared" si="314"/>
        <v>0</v>
      </c>
      <c r="BC2102">
        <f t="shared" si="316"/>
        <v>0</v>
      </c>
      <c r="BD2102">
        <f t="shared" si="317"/>
        <v>0</v>
      </c>
    </row>
    <row r="2103" spans="1:56" ht="15" customHeight="1">
      <c r="A2103" s="63"/>
      <c r="B2103" s="40"/>
      <c r="C2103" s="17" t="s">
        <v>154</v>
      </c>
      <c r="D2103" s="278" t="str">
        <f t="shared" si="315"/>
        <v/>
      </c>
      <c r="E2103" s="279"/>
      <c r="F2103" s="279"/>
      <c r="G2103" s="279"/>
      <c r="H2103" s="279"/>
      <c r="I2103" s="279"/>
      <c r="J2103" s="279"/>
      <c r="K2103" s="279"/>
      <c r="L2103" s="279"/>
      <c r="M2103" s="279"/>
      <c r="N2103" s="279"/>
      <c r="O2103" s="280"/>
      <c r="P2103" s="212"/>
      <c r="Q2103" s="205"/>
      <c r="R2103" s="205"/>
      <c r="S2103" s="213"/>
      <c r="T2103" s="166"/>
      <c r="U2103" s="166"/>
      <c r="V2103" s="166"/>
      <c r="W2103" s="166"/>
      <c r="X2103" s="166"/>
      <c r="Y2103" s="166"/>
      <c r="Z2103" s="166"/>
      <c r="AA2103" s="166"/>
      <c r="AB2103" s="166"/>
      <c r="AC2103" s="166"/>
      <c r="AD2103" s="166"/>
      <c r="AG2103">
        <f t="shared" si="298"/>
        <v>0</v>
      </c>
      <c r="AK2103" s="60">
        <f t="shared" si="299"/>
        <v>0</v>
      </c>
      <c r="AL2103" s="60">
        <f t="shared" si="300"/>
        <v>0</v>
      </c>
      <c r="AM2103" s="60">
        <f t="shared" si="301"/>
        <v>0</v>
      </c>
      <c r="AN2103" s="192">
        <f t="shared" si="302"/>
        <v>0</v>
      </c>
      <c r="AO2103" s="60">
        <f t="shared" si="303"/>
        <v>0</v>
      </c>
      <c r="AP2103" s="60">
        <f t="shared" si="304"/>
        <v>0</v>
      </c>
      <c r="AQ2103" s="60">
        <f t="shared" si="305"/>
        <v>0</v>
      </c>
      <c r="AR2103" s="192">
        <f t="shared" si="306"/>
        <v>0</v>
      </c>
      <c r="AS2103" s="60">
        <f t="shared" si="307"/>
        <v>0</v>
      </c>
      <c r="AT2103" s="60">
        <f t="shared" si="308"/>
        <v>0</v>
      </c>
      <c r="AU2103" s="60">
        <f t="shared" si="309"/>
        <v>0</v>
      </c>
      <c r="AV2103" s="191">
        <f t="shared" si="310"/>
        <v>0</v>
      </c>
      <c r="AX2103">
        <f t="shared" si="311"/>
        <v>0</v>
      </c>
      <c r="AY2103">
        <f t="shared" si="312"/>
        <v>0</v>
      </c>
      <c r="AZ2103">
        <f t="shared" si="313"/>
        <v>0</v>
      </c>
      <c r="BA2103">
        <f t="shared" si="314"/>
        <v>0</v>
      </c>
      <c r="BC2103">
        <f t="shared" si="316"/>
        <v>0</v>
      </c>
      <c r="BD2103">
        <f t="shared" si="317"/>
        <v>0</v>
      </c>
    </row>
    <row r="2104" spans="1:56" ht="15" customHeight="1">
      <c r="A2104" s="63"/>
      <c r="B2104" s="40"/>
      <c r="C2104" s="17" t="s">
        <v>155</v>
      </c>
      <c r="D2104" s="278" t="str">
        <f t="shared" si="315"/>
        <v/>
      </c>
      <c r="E2104" s="279"/>
      <c r="F2104" s="279"/>
      <c r="G2104" s="279"/>
      <c r="H2104" s="279"/>
      <c r="I2104" s="279"/>
      <c r="J2104" s="279"/>
      <c r="K2104" s="279"/>
      <c r="L2104" s="279"/>
      <c r="M2104" s="279"/>
      <c r="N2104" s="279"/>
      <c r="O2104" s="280"/>
      <c r="P2104" s="212"/>
      <c r="Q2104" s="205"/>
      <c r="R2104" s="205"/>
      <c r="S2104" s="213"/>
      <c r="T2104" s="166"/>
      <c r="U2104" s="166"/>
      <c r="V2104" s="166"/>
      <c r="W2104" s="166"/>
      <c r="X2104" s="166"/>
      <c r="Y2104" s="166"/>
      <c r="Z2104" s="166"/>
      <c r="AA2104" s="166"/>
      <c r="AB2104" s="166"/>
      <c r="AC2104" s="166"/>
      <c r="AD2104" s="166"/>
      <c r="AG2104">
        <f t="shared" si="298"/>
        <v>0</v>
      </c>
      <c r="AK2104" s="60">
        <f t="shared" si="299"/>
        <v>0</v>
      </c>
      <c r="AL2104" s="60">
        <f t="shared" si="300"/>
        <v>0</v>
      </c>
      <c r="AM2104" s="60">
        <f t="shared" si="301"/>
        <v>0</v>
      </c>
      <c r="AN2104" s="192">
        <f t="shared" si="302"/>
        <v>0</v>
      </c>
      <c r="AO2104" s="60">
        <f t="shared" si="303"/>
        <v>0</v>
      </c>
      <c r="AP2104" s="60">
        <f t="shared" si="304"/>
        <v>0</v>
      </c>
      <c r="AQ2104" s="60">
        <f t="shared" si="305"/>
        <v>0</v>
      </c>
      <c r="AR2104" s="192">
        <f t="shared" si="306"/>
        <v>0</v>
      </c>
      <c r="AS2104" s="60">
        <f t="shared" si="307"/>
        <v>0</v>
      </c>
      <c r="AT2104" s="60">
        <f t="shared" si="308"/>
        <v>0</v>
      </c>
      <c r="AU2104" s="60">
        <f t="shared" si="309"/>
        <v>0</v>
      </c>
      <c r="AV2104" s="191">
        <f t="shared" si="310"/>
        <v>0</v>
      </c>
      <c r="AX2104">
        <f t="shared" si="311"/>
        <v>0</v>
      </c>
      <c r="AY2104">
        <f t="shared" si="312"/>
        <v>0</v>
      </c>
      <c r="AZ2104">
        <f t="shared" si="313"/>
        <v>0</v>
      </c>
      <c r="BA2104">
        <f t="shared" si="314"/>
        <v>0</v>
      </c>
      <c r="BC2104">
        <f t="shared" si="316"/>
        <v>0</v>
      </c>
      <c r="BD2104">
        <f t="shared" si="317"/>
        <v>0</v>
      </c>
    </row>
    <row r="2105" spans="1:56" ht="15" customHeight="1">
      <c r="A2105" s="63"/>
      <c r="B2105" s="40"/>
      <c r="C2105" s="17" t="s">
        <v>156</v>
      </c>
      <c r="D2105" s="278" t="str">
        <f t="shared" si="315"/>
        <v/>
      </c>
      <c r="E2105" s="279"/>
      <c r="F2105" s="279"/>
      <c r="G2105" s="279"/>
      <c r="H2105" s="279"/>
      <c r="I2105" s="279"/>
      <c r="J2105" s="279"/>
      <c r="K2105" s="279"/>
      <c r="L2105" s="279"/>
      <c r="M2105" s="279"/>
      <c r="N2105" s="279"/>
      <c r="O2105" s="280"/>
      <c r="P2105" s="212"/>
      <c r="Q2105" s="205"/>
      <c r="R2105" s="205"/>
      <c r="S2105" s="213"/>
      <c r="T2105" s="166"/>
      <c r="U2105" s="166"/>
      <c r="V2105" s="166"/>
      <c r="W2105" s="166"/>
      <c r="X2105" s="166"/>
      <c r="Y2105" s="166"/>
      <c r="Z2105" s="166"/>
      <c r="AA2105" s="166"/>
      <c r="AB2105" s="166"/>
      <c r="AC2105" s="166"/>
      <c r="AD2105" s="166"/>
      <c r="AG2105">
        <f t="shared" si="298"/>
        <v>0</v>
      </c>
      <c r="AK2105" s="60">
        <f t="shared" si="299"/>
        <v>0</v>
      </c>
      <c r="AL2105" s="60">
        <f t="shared" si="300"/>
        <v>0</v>
      </c>
      <c r="AM2105" s="60">
        <f t="shared" si="301"/>
        <v>0</v>
      </c>
      <c r="AN2105" s="192">
        <f t="shared" si="302"/>
        <v>0</v>
      </c>
      <c r="AO2105" s="60">
        <f t="shared" si="303"/>
        <v>0</v>
      </c>
      <c r="AP2105" s="60">
        <f t="shared" si="304"/>
        <v>0</v>
      </c>
      <c r="AQ2105" s="60">
        <f t="shared" si="305"/>
        <v>0</v>
      </c>
      <c r="AR2105" s="192">
        <f t="shared" si="306"/>
        <v>0</v>
      </c>
      <c r="AS2105" s="60">
        <f t="shared" si="307"/>
        <v>0</v>
      </c>
      <c r="AT2105" s="60">
        <f t="shared" si="308"/>
        <v>0</v>
      </c>
      <c r="AU2105" s="60">
        <f t="shared" si="309"/>
        <v>0</v>
      </c>
      <c r="AV2105" s="191">
        <f t="shared" si="310"/>
        <v>0</v>
      </c>
      <c r="AX2105">
        <f t="shared" si="311"/>
        <v>0</v>
      </c>
      <c r="AY2105">
        <f t="shared" si="312"/>
        <v>0</v>
      </c>
      <c r="AZ2105">
        <f t="shared" si="313"/>
        <v>0</v>
      </c>
      <c r="BA2105">
        <f t="shared" si="314"/>
        <v>0</v>
      </c>
      <c r="BC2105">
        <f t="shared" si="316"/>
        <v>0</v>
      </c>
      <c r="BD2105">
        <f t="shared" si="317"/>
        <v>0</v>
      </c>
    </row>
    <row r="2106" spans="1:56" ht="15" customHeight="1">
      <c r="A2106" s="63"/>
      <c r="B2106" s="40"/>
      <c r="C2106" s="17" t="s">
        <v>157</v>
      </c>
      <c r="D2106" s="278" t="str">
        <f t="shared" si="315"/>
        <v/>
      </c>
      <c r="E2106" s="279"/>
      <c r="F2106" s="279"/>
      <c r="G2106" s="279"/>
      <c r="H2106" s="279"/>
      <c r="I2106" s="279"/>
      <c r="J2106" s="279"/>
      <c r="K2106" s="279"/>
      <c r="L2106" s="279"/>
      <c r="M2106" s="279"/>
      <c r="N2106" s="279"/>
      <c r="O2106" s="280"/>
      <c r="P2106" s="212"/>
      <c r="Q2106" s="205"/>
      <c r="R2106" s="205"/>
      <c r="S2106" s="213"/>
      <c r="T2106" s="166"/>
      <c r="U2106" s="166"/>
      <c r="V2106" s="166"/>
      <c r="W2106" s="166"/>
      <c r="X2106" s="166"/>
      <c r="Y2106" s="166"/>
      <c r="Z2106" s="166"/>
      <c r="AA2106" s="166"/>
      <c r="AB2106" s="166"/>
      <c r="AC2106" s="166"/>
      <c r="AD2106" s="166"/>
      <c r="AG2106">
        <f t="shared" si="298"/>
        <v>0</v>
      </c>
      <c r="AK2106" s="60">
        <f t="shared" si="299"/>
        <v>0</v>
      </c>
      <c r="AL2106" s="60">
        <f t="shared" si="300"/>
        <v>0</v>
      </c>
      <c r="AM2106" s="60">
        <f t="shared" si="301"/>
        <v>0</v>
      </c>
      <c r="AN2106" s="192">
        <f t="shared" si="302"/>
        <v>0</v>
      </c>
      <c r="AO2106" s="60">
        <f t="shared" si="303"/>
        <v>0</v>
      </c>
      <c r="AP2106" s="60">
        <f t="shared" si="304"/>
        <v>0</v>
      </c>
      <c r="AQ2106" s="60">
        <f t="shared" si="305"/>
        <v>0</v>
      </c>
      <c r="AR2106" s="192">
        <f t="shared" si="306"/>
        <v>0</v>
      </c>
      <c r="AS2106" s="60">
        <f t="shared" si="307"/>
        <v>0</v>
      </c>
      <c r="AT2106" s="60">
        <f t="shared" si="308"/>
        <v>0</v>
      </c>
      <c r="AU2106" s="60">
        <f t="shared" si="309"/>
        <v>0</v>
      </c>
      <c r="AV2106" s="191">
        <f t="shared" si="310"/>
        <v>0</v>
      </c>
      <c r="AX2106">
        <f t="shared" si="311"/>
        <v>0</v>
      </c>
      <c r="AY2106">
        <f t="shared" si="312"/>
        <v>0</v>
      </c>
      <c r="AZ2106">
        <f t="shared" si="313"/>
        <v>0</v>
      </c>
      <c r="BA2106">
        <f t="shared" si="314"/>
        <v>0</v>
      </c>
      <c r="BC2106">
        <f t="shared" si="316"/>
        <v>0</v>
      </c>
      <c r="BD2106">
        <f t="shared" si="317"/>
        <v>0</v>
      </c>
    </row>
    <row r="2107" spans="1:56" ht="15" customHeight="1">
      <c r="A2107" s="63"/>
      <c r="B2107" s="40"/>
      <c r="C2107" s="17" t="s">
        <v>158</v>
      </c>
      <c r="D2107" s="278" t="str">
        <f t="shared" si="315"/>
        <v/>
      </c>
      <c r="E2107" s="279"/>
      <c r="F2107" s="279"/>
      <c r="G2107" s="279"/>
      <c r="H2107" s="279"/>
      <c r="I2107" s="279"/>
      <c r="J2107" s="279"/>
      <c r="K2107" s="279"/>
      <c r="L2107" s="279"/>
      <c r="M2107" s="279"/>
      <c r="N2107" s="279"/>
      <c r="O2107" s="280"/>
      <c r="P2107" s="212"/>
      <c r="Q2107" s="205"/>
      <c r="R2107" s="205"/>
      <c r="S2107" s="213"/>
      <c r="T2107" s="166"/>
      <c r="U2107" s="166"/>
      <c r="V2107" s="166"/>
      <c r="W2107" s="166"/>
      <c r="X2107" s="166"/>
      <c r="Y2107" s="166"/>
      <c r="Z2107" s="166"/>
      <c r="AA2107" s="166"/>
      <c r="AB2107" s="166"/>
      <c r="AC2107" s="166"/>
      <c r="AD2107" s="166"/>
      <c r="AG2107">
        <f t="shared" si="298"/>
        <v>0</v>
      </c>
      <c r="AK2107" s="60">
        <f t="shared" si="299"/>
        <v>0</v>
      </c>
      <c r="AL2107" s="60">
        <f t="shared" si="300"/>
        <v>0</v>
      </c>
      <c r="AM2107" s="60">
        <f t="shared" si="301"/>
        <v>0</v>
      </c>
      <c r="AN2107" s="192">
        <f t="shared" si="302"/>
        <v>0</v>
      </c>
      <c r="AO2107" s="60">
        <f t="shared" si="303"/>
        <v>0</v>
      </c>
      <c r="AP2107" s="60">
        <f t="shared" si="304"/>
        <v>0</v>
      </c>
      <c r="AQ2107" s="60">
        <f t="shared" si="305"/>
        <v>0</v>
      </c>
      <c r="AR2107" s="192">
        <f t="shared" si="306"/>
        <v>0</v>
      </c>
      <c r="AS2107" s="60">
        <f t="shared" si="307"/>
        <v>0</v>
      </c>
      <c r="AT2107" s="60">
        <f t="shared" si="308"/>
        <v>0</v>
      </c>
      <c r="AU2107" s="60">
        <f t="shared" si="309"/>
        <v>0</v>
      </c>
      <c r="AV2107" s="191">
        <f t="shared" si="310"/>
        <v>0</v>
      </c>
      <c r="AX2107">
        <f t="shared" si="311"/>
        <v>0</v>
      </c>
      <c r="AY2107">
        <f t="shared" si="312"/>
        <v>0</v>
      </c>
      <c r="AZ2107">
        <f t="shared" si="313"/>
        <v>0</v>
      </c>
      <c r="BA2107">
        <f t="shared" si="314"/>
        <v>0</v>
      </c>
      <c r="BC2107">
        <f t="shared" si="316"/>
        <v>0</v>
      </c>
      <c r="BD2107">
        <f t="shared" si="317"/>
        <v>0</v>
      </c>
    </row>
    <row r="2108" spans="1:56" ht="15" customHeight="1">
      <c r="A2108" s="63"/>
      <c r="B2108" s="40"/>
      <c r="C2108" s="17" t="s">
        <v>159</v>
      </c>
      <c r="D2108" s="278" t="str">
        <f t="shared" si="315"/>
        <v/>
      </c>
      <c r="E2108" s="279"/>
      <c r="F2108" s="279"/>
      <c r="G2108" s="279"/>
      <c r="H2108" s="279"/>
      <c r="I2108" s="279"/>
      <c r="J2108" s="279"/>
      <c r="K2108" s="279"/>
      <c r="L2108" s="279"/>
      <c r="M2108" s="279"/>
      <c r="N2108" s="279"/>
      <c r="O2108" s="280"/>
      <c r="P2108" s="212"/>
      <c r="Q2108" s="205"/>
      <c r="R2108" s="205"/>
      <c r="S2108" s="213"/>
      <c r="T2108" s="166"/>
      <c r="U2108" s="166"/>
      <c r="V2108" s="166"/>
      <c r="W2108" s="166"/>
      <c r="X2108" s="166"/>
      <c r="Y2108" s="166"/>
      <c r="Z2108" s="166"/>
      <c r="AA2108" s="166"/>
      <c r="AB2108" s="166"/>
      <c r="AC2108" s="166"/>
      <c r="AD2108" s="166"/>
      <c r="AG2108">
        <f t="shared" si="298"/>
        <v>0</v>
      </c>
      <c r="AK2108" s="60">
        <f t="shared" si="299"/>
        <v>0</v>
      </c>
      <c r="AL2108" s="60">
        <f t="shared" si="300"/>
        <v>0</v>
      </c>
      <c r="AM2108" s="60">
        <f t="shared" si="301"/>
        <v>0</v>
      </c>
      <c r="AN2108" s="192">
        <f t="shared" si="302"/>
        <v>0</v>
      </c>
      <c r="AO2108" s="60">
        <f t="shared" si="303"/>
        <v>0</v>
      </c>
      <c r="AP2108" s="60">
        <f t="shared" si="304"/>
        <v>0</v>
      </c>
      <c r="AQ2108" s="60">
        <f t="shared" si="305"/>
        <v>0</v>
      </c>
      <c r="AR2108" s="192">
        <f t="shared" si="306"/>
        <v>0</v>
      </c>
      <c r="AS2108" s="60">
        <f t="shared" si="307"/>
        <v>0</v>
      </c>
      <c r="AT2108" s="60">
        <f t="shared" si="308"/>
        <v>0</v>
      </c>
      <c r="AU2108" s="60">
        <f t="shared" si="309"/>
        <v>0</v>
      </c>
      <c r="AV2108" s="191">
        <f t="shared" si="310"/>
        <v>0</v>
      </c>
      <c r="AX2108">
        <f t="shared" si="311"/>
        <v>0</v>
      </c>
      <c r="AY2108">
        <f t="shared" si="312"/>
        <v>0</v>
      </c>
      <c r="AZ2108">
        <f t="shared" si="313"/>
        <v>0</v>
      </c>
      <c r="BA2108">
        <f t="shared" si="314"/>
        <v>0</v>
      </c>
      <c r="BC2108">
        <f t="shared" si="316"/>
        <v>0</v>
      </c>
      <c r="BD2108">
        <f t="shared" si="317"/>
        <v>0</v>
      </c>
    </row>
    <row r="2109" spans="1:56" ht="15" customHeight="1">
      <c r="A2109" s="63"/>
      <c r="B2109" s="40"/>
      <c r="C2109" s="17" t="s">
        <v>160</v>
      </c>
      <c r="D2109" s="278" t="str">
        <f t="shared" si="315"/>
        <v/>
      </c>
      <c r="E2109" s="279"/>
      <c r="F2109" s="279"/>
      <c r="G2109" s="279"/>
      <c r="H2109" s="279"/>
      <c r="I2109" s="279"/>
      <c r="J2109" s="279"/>
      <c r="K2109" s="279"/>
      <c r="L2109" s="279"/>
      <c r="M2109" s="279"/>
      <c r="N2109" s="279"/>
      <c r="O2109" s="280"/>
      <c r="P2109" s="212"/>
      <c r="Q2109" s="205"/>
      <c r="R2109" s="205"/>
      <c r="S2109" s="213"/>
      <c r="T2109" s="166"/>
      <c r="U2109" s="166"/>
      <c r="V2109" s="166"/>
      <c r="W2109" s="166"/>
      <c r="X2109" s="166"/>
      <c r="Y2109" s="166"/>
      <c r="Z2109" s="166"/>
      <c r="AA2109" s="166"/>
      <c r="AB2109" s="166"/>
      <c r="AC2109" s="166"/>
      <c r="AD2109" s="166"/>
      <c r="AG2109">
        <f t="shared" si="298"/>
        <v>0</v>
      </c>
      <c r="AK2109" s="60">
        <f t="shared" si="299"/>
        <v>0</v>
      </c>
      <c r="AL2109" s="60">
        <f t="shared" si="300"/>
        <v>0</v>
      </c>
      <c r="AM2109" s="60">
        <f t="shared" si="301"/>
        <v>0</v>
      </c>
      <c r="AN2109" s="192">
        <f t="shared" si="302"/>
        <v>0</v>
      </c>
      <c r="AO2109" s="60">
        <f t="shared" si="303"/>
        <v>0</v>
      </c>
      <c r="AP2109" s="60">
        <f t="shared" si="304"/>
        <v>0</v>
      </c>
      <c r="AQ2109" s="60">
        <f t="shared" si="305"/>
        <v>0</v>
      </c>
      <c r="AR2109" s="192">
        <f t="shared" si="306"/>
        <v>0</v>
      </c>
      <c r="AS2109" s="60">
        <f t="shared" si="307"/>
        <v>0</v>
      </c>
      <c r="AT2109" s="60">
        <f t="shared" si="308"/>
        <v>0</v>
      </c>
      <c r="AU2109" s="60">
        <f t="shared" si="309"/>
        <v>0</v>
      </c>
      <c r="AV2109" s="191">
        <f t="shared" si="310"/>
        <v>0</v>
      </c>
      <c r="AX2109">
        <f t="shared" si="311"/>
        <v>0</v>
      </c>
      <c r="AY2109">
        <f t="shared" si="312"/>
        <v>0</v>
      </c>
      <c r="AZ2109">
        <f t="shared" si="313"/>
        <v>0</v>
      </c>
      <c r="BA2109">
        <f t="shared" si="314"/>
        <v>0</v>
      </c>
      <c r="BC2109">
        <f t="shared" si="316"/>
        <v>0</v>
      </c>
      <c r="BD2109">
        <f t="shared" si="317"/>
        <v>0</v>
      </c>
    </row>
    <row r="2110" spans="1:56" ht="15" customHeight="1">
      <c r="A2110" s="63"/>
      <c r="B2110" s="40"/>
      <c r="C2110" s="17" t="s">
        <v>161</v>
      </c>
      <c r="D2110" s="278" t="str">
        <f t="shared" si="315"/>
        <v/>
      </c>
      <c r="E2110" s="279"/>
      <c r="F2110" s="279"/>
      <c r="G2110" s="279"/>
      <c r="H2110" s="279"/>
      <c r="I2110" s="279"/>
      <c r="J2110" s="279"/>
      <c r="K2110" s="279"/>
      <c r="L2110" s="279"/>
      <c r="M2110" s="279"/>
      <c r="N2110" s="279"/>
      <c r="O2110" s="280"/>
      <c r="P2110" s="212"/>
      <c r="Q2110" s="205"/>
      <c r="R2110" s="205"/>
      <c r="S2110" s="213"/>
      <c r="T2110" s="166"/>
      <c r="U2110" s="166"/>
      <c r="V2110" s="166"/>
      <c r="W2110" s="166"/>
      <c r="X2110" s="166"/>
      <c r="Y2110" s="166"/>
      <c r="Z2110" s="166"/>
      <c r="AA2110" s="166"/>
      <c r="AB2110" s="166"/>
      <c r="AC2110" s="166"/>
      <c r="AD2110" s="166"/>
      <c r="AG2110">
        <f t="shared" si="298"/>
        <v>0</v>
      </c>
      <c r="AK2110" s="60">
        <f t="shared" si="299"/>
        <v>0</v>
      </c>
      <c r="AL2110" s="60">
        <f t="shared" si="300"/>
        <v>0</v>
      </c>
      <c r="AM2110" s="60">
        <f t="shared" si="301"/>
        <v>0</v>
      </c>
      <c r="AN2110" s="192">
        <f t="shared" si="302"/>
        <v>0</v>
      </c>
      <c r="AO2110" s="60">
        <f t="shared" si="303"/>
        <v>0</v>
      </c>
      <c r="AP2110" s="60">
        <f t="shared" si="304"/>
        <v>0</v>
      </c>
      <c r="AQ2110" s="60">
        <f t="shared" si="305"/>
        <v>0</v>
      </c>
      <c r="AR2110" s="192">
        <f t="shared" si="306"/>
        <v>0</v>
      </c>
      <c r="AS2110" s="60">
        <f t="shared" si="307"/>
        <v>0</v>
      </c>
      <c r="AT2110" s="60">
        <f t="shared" si="308"/>
        <v>0</v>
      </c>
      <c r="AU2110" s="60">
        <f t="shared" si="309"/>
        <v>0</v>
      </c>
      <c r="AV2110" s="191">
        <f t="shared" si="310"/>
        <v>0</v>
      </c>
      <c r="AX2110">
        <f t="shared" si="311"/>
        <v>0</v>
      </c>
      <c r="AY2110">
        <f t="shared" si="312"/>
        <v>0</v>
      </c>
      <c r="AZ2110">
        <f t="shared" si="313"/>
        <v>0</v>
      </c>
      <c r="BA2110">
        <f t="shared" si="314"/>
        <v>0</v>
      </c>
      <c r="BC2110">
        <f t="shared" si="316"/>
        <v>0</v>
      </c>
      <c r="BD2110">
        <f t="shared" si="317"/>
        <v>0</v>
      </c>
    </row>
    <row r="2111" spans="1:56" ht="15" customHeight="1">
      <c r="A2111" s="63"/>
      <c r="B2111" s="40"/>
      <c r="C2111" s="17" t="s">
        <v>162</v>
      </c>
      <c r="D2111" s="278" t="str">
        <f t="shared" si="315"/>
        <v/>
      </c>
      <c r="E2111" s="279"/>
      <c r="F2111" s="279"/>
      <c r="G2111" s="279"/>
      <c r="H2111" s="279"/>
      <c r="I2111" s="279"/>
      <c r="J2111" s="279"/>
      <c r="K2111" s="279"/>
      <c r="L2111" s="279"/>
      <c r="M2111" s="279"/>
      <c r="N2111" s="279"/>
      <c r="O2111" s="280"/>
      <c r="P2111" s="212"/>
      <c r="Q2111" s="205"/>
      <c r="R2111" s="205"/>
      <c r="S2111" s="213"/>
      <c r="T2111" s="166"/>
      <c r="U2111" s="166"/>
      <c r="V2111" s="166"/>
      <c r="W2111" s="166"/>
      <c r="X2111" s="166"/>
      <c r="Y2111" s="166"/>
      <c r="Z2111" s="166"/>
      <c r="AA2111" s="166"/>
      <c r="AB2111" s="166"/>
      <c r="AC2111" s="166"/>
      <c r="AD2111" s="166"/>
      <c r="AG2111">
        <f t="shared" si="298"/>
        <v>0</v>
      </c>
      <c r="AK2111" s="60">
        <f t="shared" si="299"/>
        <v>0</v>
      </c>
      <c r="AL2111" s="60">
        <f t="shared" si="300"/>
        <v>0</v>
      </c>
      <c r="AM2111" s="60">
        <f t="shared" si="301"/>
        <v>0</v>
      </c>
      <c r="AN2111" s="192">
        <f t="shared" si="302"/>
        <v>0</v>
      </c>
      <c r="AO2111" s="60">
        <f t="shared" si="303"/>
        <v>0</v>
      </c>
      <c r="AP2111" s="60">
        <f t="shared" si="304"/>
        <v>0</v>
      </c>
      <c r="AQ2111" s="60">
        <f t="shared" si="305"/>
        <v>0</v>
      </c>
      <c r="AR2111" s="192">
        <f t="shared" si="306"/>
        <v>0</v>
      </c>
      <c r="AS2111" s="60">
        <f t="shared" si="307"/>
        <v>0</v>
      </c>
      <c r="AT2111" s="60">
        <f t="shared" si="308"/>
        <v>0</v>
      </c>
      <c r="AU2111" s="60">
        <f t="shared" si="309"/>
        <v>0</v>
      </c>
      <c r="AV2111" s="191">
        <f t="shared" si="310"/>
        <v>0</v>
      </c>
      <c r="AX2111">
        <f t="shared" si="311"/>
        <v>0</v>
      </c>
      <c r="AY2111">
        <f t="shared" si="312"/>
        <v>0</v>
      </c>
      <c r="AZ2111">
        <f t="shared" si="313"/>
        <v>0</v>
      </c>
      <c r="BA2111">
        <f t="shared" si="314"/>
        <v>0</v>
      </c>
      <c r="BC2111">
        <f t="shared" si="316"/>
        <v>0</v>
      </c>
      <c r="BD2111">
        <f t="shared" si="317"/>
        <v>0</v>
      </c>
    </row>
    <row r="2112" spans="1:56" ht="15" customHeight="1">
      <c r="A2112" s="63"/>
      <c r="B2112" s="40"/>
      <c r="C2112" s="17" t="s">
        <v>163</v>
      </c>
      <c r="D2112" s="278" t="str">
        <f t="shared" si="315"/>
        <v/>
      </c>
      <c r="E2112" s="279"/>
      <c r="F2112" s="279"/>
      <c r="G2112" s="279"/>
      <c r="H2112" s="279"/>
      <c r="I2112" s="279"/>
      <c r="J2112" s="279"/>
      <c r="K2112" s="279"/>
      <c r="L2112" s="279"/>
      <c r="M2112" s="279"/>
      <c r="N2112" s="279"/>
      <c r="O2112" s="280"/>
      <c r="P2112" s="212"/>
      <c r="Q2112" s="205"/>
      <c r="R2112" s="205"/>
      <c r="S2112" s="213"/>
      <c r="T2112" s="166"/>
      <c r="U2112" s="166"/>
      <c r="V2112" s="166"/>
      <c r="W2112" s="166"/>
      <c r="X2112" s="166"/>
      <c r="Y2112" s="166"/>
      <c r="Z2112" s="166"/>
      <c r="AA2112" s="166"/>
      <c r="AB2112" s="166"/>
      <c r="AC2112" s="166"/>
      <c r="AD2112" s="166"/>
      <c r="AG2112">
        <f t="shared" si="298"/>
        <v>0</v>
      </c>
      <c r="AK2112" s="60">
        <f t="shared" si="299"/>
        <v>0</v>
      </c>
      <c r="AL2112" s="60">
        <f t="shared" si="300"/>
        <v>0</v>
      </c>
      <c r="AM2112" s="60">
        <f t="shared" si="301"/>
        <v>0</v>
      </c>
      <c r="AN2112" s="192">
        <f t="shared" si="302"/>
        <v>0</v>
      </c>
      <c r="AO2112" s="60">
        <f t="shared" si="303"/>
        <v>0</v>
      </c>
      <c r="AP2112" s="60">
        <f t="shared" si="304"/>
        <v>0</v>
      </c>
      <c r="AQ2112" s="60">
        <f t="shared" si="305"/>
        <v>0</v>
      </c>
      <c r="AR2112" s="192">
        <f t="shared" si="306"/>
        <v>0</v>
      </c>
      <c r="AS2112" s="60">
        <f t="shared" si="307"/>
        <v>0</v>
      </c>
      <c r="AT2112" s="60">
        <f t="shared" si="308"/>
        <v>0</v>
      </c>
      <c r="AU2112" s="60">
        <f t="shared" si="309"/>
        <v>0</v>
      </c>
      <c r="AV2112" s="191">
        <f t="shared" si="310"/>
        <v>0</v>
      </c>
      <c r="AX2112">
        <f t="shared" si="311"/>
        <v>0</v>
      </c>
      <c r="AY2112">
        <f t="shared" si="312"/>
        <v>0</v>
      </c>
      <c r="AZ2112">
        <f t="shared" si="313"/>
        <v>0</v>
      </c>
      <c r="BA2112">
        <f t="shared" si="314"/>
        <v>0</v>
      </c>
      <c r="BC2112">
        <f t="shared" si="316"/>
        <v>0</v>
      </c>
      <c r="BD2112">
        <f t="shared" si="317"/>
        <v>0</v>
      </c>
    </row>
    <row r="2113" spans="1:56" ht="15" customHeight="1">
      <c r="A2113" s="63"/>
      <c r="B2113" s="40"/>
      <c r="C2113" s="17" t="s">
        <v>164</v>
      </c>
      <c r="D2113" s="278" t="str">
        <f t="shared" si="315"/>
        <v/>
      </c>
      <c r="E2113" s="279"/>
      <c r="F2113" s="279"/>
      <c r="G2113" s="279"/>
      <c r="H2113" s="279"/>
      <c r="I2113" s="279"/>
      <c r="J2113" s="279"/>
      <c r="K2113" s="279"/>
      <c r="L2113" s="279"/>
      <c r="M2113" s="279"/>
      <c r="N2113" s="279"/>
      <c r="O2113" s="280"/>
      <c r="P2113" s="212"/>
      <c r="Q2113" s="205"/>
      <c r="R2113" s="205"/>
      <c r="S2113" s="213"/>
      <c r="T2113" s="166"/>
      <c r="U2113" s="166"/>
      <c r="V2113" s="166"/>
      <c r="W2113" s="166"/>
      <c r="X2113" s="166"/>
      <c r="Y2113" s="166"/>
      <c r="Z2113" s="166"/>
      <c r="AA2113" s="166"/>
      <c r="AB2113" s="166"/>
      <c r="AC2113" s="166"/>
      <c r="AD2113" s="166"/>
      <c r="AG2113">
        <f t="shared" si="298"/>
        <v>0</v>
      </c>
      <c r="AK2113" s="60">
        <f t="shared" si="299"/>
        <v>0</v>
      </c>
      <c r="AL2113" s="60">
        <f t="shared" si="300"/>
        <v>0</v>
      </c>
      <c r="AM2113" s="60">
        <f t="shared" si="301"/>
        <v>0</v>
      </c>
      <c r="AN2113" s="192">
        <f t="shared" si="302"/>
        <v>0</v>
      </c>
      <c r="AO2113" s="60">
        <f t="shared" si="303"/>
        <v>0</v>
      </c>
      <c r="AP2113" s="60">
        <f t="shared" si="304"/>
        <v>0</v>
      </c>
      <c r="AQ2113" s="60">
        <f t="shared" si="305"/>
        <v>0</v>
      </c>
      <c r="AR2113" s="192">
        <f t="shared" si="306"/>
        <v>0</v>
      </c>
      <c r="AS2113" s="60">
        <f t="shared" si="307"/>
        <v>0</v>
      </c>
      <c r="AT2113" s="60">
        <f t="shared" si="308"/>
        <v>0</v>
      </c>
      <c r="AU2113" s="60">
        <f t="shared" si="309"/>
        <v>0</v>
      </c>
      <c r="AV2113" s="191">
        <f t="shared" si="310"/>
        <v>0</v>
      </c>
      <c r="AX2113">
        <f t="shared" si="311"/>
        <v>0</v>
      </c>
      <c r="AY2113">
        <f t="shared" si="312"/>
        <v>0</v>
      </c>
      <c r="AZ2113">
        <f t="shared" si="313"/>
        <v>0</v>
      </c>
      <c r="BA2113">
        <f t="shared" si="314"/>
        <v>0</v>
      </c>
      <c r="BC2113">
        <f t="shared" si="316"/>
        <v>0</v>
      </c>
      <c r="BD2113">
        <f t="shared" si="317"/>
        <v>0</v>
      </c>
    </row>
    <row r="2114" spans="1:56" ht="15" customHeight="1">
      <c r="A2114" s="63"/>
      <c r="B2114" s="40"/>
      <c r="C2114" s="17" t="s">
        <v>165</v>
      </c>
      <c r="D2114" s="278" t="str">
        <f t="shared" si="315"/>
        <v/>
      </c>
      <c r="E2114" s="279"/>
      <c r="F2114" s="279"/>
      <c r="G2114" s="279"/>
      <c r="H2114" s="279"/>
      <c r="I2114" s="279"/>
      <c r="J2114" s="279"/>
      <c r="K2114" s="279"/>
      <c r="L2114" s="279"/>
      <c r="M2114" s="279"/>
      <c r="N2114" s="279"/>
      <c r="O2114" s="280"/>
      <c r="P2114" s="212"/>
      <c r="Q2114" s="205"/>
      <c r="R2114" s="205"/>
      <c r="S2114" s="213"/>
      <c r="T2114" s="166"/>
      <c r="U2114" s="166"/>
      <c r="V2114" s="166"/>
      <c r="W2114" s="166"/>
      <c r="X2114" s="166"/>
      <c r="Y2114" s="166"/>
      <c r="Z2114" s="166"/>
      <c r="AA2114" s="166"/>
      <c r="AB2114" s="166"/>
      <c r="AC2114" s="166"/>
      <c r="AD2114" s="166"/>
      <c r="AG2114">
        <f t="shared" si="298"/>
        <v>0</v>
      </c>
      <c r="AK2114" s="60">
        <f t="shared" si="299"/>
        <v>0</v>
      </c>
      <c r="AL2114" s="60">
        <f t="shared" si="300"/>
        <v>0</v>
      </c>
      <c r="AM2114" s="60">
        <f t="shared" si="301"/>
        <v>0</v>
      </c>
      <c r="AN2114" s="192">
        <f t="shared" si="302"/>
        <v>0</v>
      </c>
      <c r="AO2114" s="60">
        <f t="shared" si="303"/>
        <v>0</v>
      </c>
      <c r="AP2114" s="60">
        <f t="shared" si="304"/>
        <v>0</v>
      </c>
      <c r="AQ2114" s="60">
        <f t="shared" si="305"/>
        <v>0</v>
      </c>
      <c r="AR2114" s="192">
        <f t="shared" si="306"/>
        <v>0</v>
      </c>
      <c r="AS2114" s="60">
        <f t="shared" si="307"/>
        <v>0</v>
      </c>
      <c r="AT2114" s="60">
        <f t="shared" si="308"/>
        <v>0</v>
      </c>
      <c r="AU2114" s="60">
        <f t="shared" si="309"/>
        <v>0</v>
      </c>
      <c r="AV2114" s="191">
        <f t="shared" si="310"/>
        <v>0</v>
      </c>
      <c r="AX2114">
        <f t="shared" si="311"/>
        <v>0</v>
      </c>
      <c r="AY2114">
        <f t="shared" si="312"/>
        <v>0</v>
      </c>
      <c r="AZ2114">
        <f t="shared" si="313"/>
        <v>0</v>
      </c>
      <c r="BA2114">
        <f t="shared" si="314"/>
        <v>0</v>
      </c>
      <c r="BC2114">
        <f t="shared" si="316"/>
        <v>0</v>
      </c>
      <c r="BD2114">
        <f t="shared" si="317"/>
        <v>0</v>
      </c>
    </row>
    <row r="2115" spans="1:56" ht="15" customHeight="1">
      <c r="A2115" s="63"/>
      <c r="B2115" s="40"/>
      <c r="C2115" s="17" t="s">
        <v>166</v>
      </c>
      <c r="D2115" s="278" t="str">
        <f t="shared" si="315"/>
        <v/>
      </c>
      <c r="E2115" s="279"/>
      <c r="F2115" s="279"/>
      <c r="G2115" s="279"/>
      <c r="H2115" s="279"/>
      <c r="I2115" s="279"/>
      <c r="J2115" s="279"/>
      <c r="K2115" s="279"/>
      <c r="L2115" s="279"/>
      <c r="M2115" s="279"/>
      <c r="N2115" s="279"/>
      <c r="O2115" s="280"/>
      <c r="P2115" s="212"/>
      <c r="Q2115" s="205"/>
      <c r="R2115" s="205"/>
      <c r="S2115" s="213"/>
      <c r="T2115" s="166"/>
      <c r="U2115" s="166"/>
      <c r="V2115" s="166"/>
      <c r="W2115" s="166"/>
      <c r="X2115" s="166"/>
      <c r="Y2115" s="166"/>
      <c r="Z2115" s="166"/>
      <c r="AA2115" s="166"/>
      <c r="AB2115" s="166"/>
      <c r="AC2115" s="166"/>
      <c r="AD2115" s="166"/>
      <c r="AG2115">
        <f t="shared" si="298"/>
        <v>0</v>
      </c>
      <c r="AK2115" s="60">
        <f t="shared" si="299"/>
        <v>0</v>
      </c>
      <c r="AL2115" s="60">
        <f t="shared" si="300"/>
        <v>0</v>
      </c>
      <c r="AM2115" s="60">
        <f t="shared" si="301"/>
        <v>0</v>
      </c>
      <c r="AN2115" s="192">
        <f t="shared" si="302"/>
        <v>0</v>
      </c>
      <c r="AO2115" s="60">
        <f t="shared" si="303"/>
        <v>0</v>
      </c>
      <c r="AP2115" s="60">
        <f t="shared" si="304"/>
        <v>0</v>
      </c>
      <c r="AQ2115" s="60">
        <f t="shared" si="305"/>
        <v>0</v>
      </c>
      <c r="AR2115" s="192">
        <f t="shared" si="306"/>
        <v>0</v>
      </c>
      <c r="AS2115" s="60">
        <f t="shared" si="307"/>
        <v>0</v>
      </c>
      <c r="AT2115" s="60">
        <f t="shared" si="308"/>
        <v>0</v>
      </c>
      <c r="AU2115" s="60">
        <f t="shared" si="309"/>
        <v>0</v>
      </c>
      <c r="AV2115" s="191">
        <f t="shared" si="310"/>
        <v>0</v>
      </c>
      <c r="AX2115">
        <f t="shared" si="311"/>
        <v>0</v>
      </c>
      <c r="AY2115">
        <f t="shared" si="312"/>
        <v>0</v>
      </c>
      <c r="AZ2115">
        <f t="shared" si="313"/>
        <v>0</v>
      </c>
      <c r="BA2115">
        <f t="shared" si="314"/>
        <v>0</v>
      </c>
      <c r="BC2115">
        <f t="shared" si="316"/>
        <v>0</v>
      </c>
      <c r="BD2115">
        <f t="shared" si="317"/>
        <v>0</v>
      </c>
    </row>
    <row r="2116" spans="1:56" ht="15" customHeight="1">
      <c r="A2116" s="63"/>
      <c r="B2116" s="40"/>
      <c r="C2116" s="17" t="s">
        <v>167</v>
      </c>
      <c r="D2116" s="278" t="str">
        <f t="shared" si="315"/>
        <v/>
      </c>
      <c r="E2116" s="279"/>
      <c r="F2116" s="279"/>
      <c r="G2116" s="279"/>
      <c r="H2116" s="279"/>
      <c r="I2116" s="279"/>
      <c r="J2116" s="279"/>
      <c r="K2116" s="279"/>
      <c r="L2116" s="279"/>
      <c r="M2116" s="279"/>
      <c r="N2116" s="279"/>
      <c r="O2116" s="280"/>
      <c r="P2116" s="212"/>
      <c r="Q2116" s="205"/>
      <c r="R2116" s="205"/>
      <c r="S2116" s="213"/>
      <c r="T2116" s="166"/>
      <c r="U2116" s="166"/>
      <c r="V2116" s="166"/>
      <c r="W2116" s="166"/>
      <c r="X2116" s="166"/>
      <c r="Y2116" s="166"/>
      <c r="Z2116" s="166"/>
      <c r="AA2116" s="166"/>
      <c r="AB2116" s="166"/>
      <c r="AC2116" s="166"/>
      <c r="AD2116" s="166"/>
      <c r="AG2116">
        <f t="shared" si="298"/>
        <v>0</v>
      </c>
      <c r="AK2116" s="60">
        <f t="shared" si="299"/>
        <v>0</v>
      </c>
      <c r="AL2116" s="60">
        <f t="shared" si="300"/>
        <v>0</v>
      </c>
      <c r="AM2116" s="60">
        <f t="shared" si="301"/>
        <v>0</v>
      </c>
      <c r="AN2116" s="192">
        <f t="shared" si="302"/>
        <v>0</v>
      </c>
      <c r="AO2116" s="60">
        <f t="shared" si="303"/>
        <v>0</v>
      </c>
      <c r="AP2116" s="60">
        <f t="shared" si="304"/>
        <v>0</v>
      </c>
      <c r="AQ2116" s="60">
        <f t="shared" si="305"/>
        <v>0</v>
      </c>
      <c r="AR2116" s="192">
        <f t="shared" si="306"/>
        <v>0</v>
      </c>
      <c r="AS2116" s="60">
        <f t="shared" si="307"/>
        <v>0</v>
      </c>
      <c r="AT2116" s="60">
        <f t="shared" si="308"/>
        <v>0</v>
      </c>
      <c r="AU2116" s="60">
        <f t="shared" si="309"/>
        <v>0</v>
      </c>
      <c r="AV2116" s="191">
        <f t="shared" si="310"/>
        <v>0</v>
      </c>
      <c r="AX2116">
        <f t="shared" si="311"/>
        <v>0</v>
      </c>
      <c r="AY2116">
        <f t="shared" si="312"/>
        <v>0</v>
      </c>
      <c r="AZ2116">
        <f t="shared" si="313"/>
        <v>0</v>
      </c>
      <c r="BA2116">
        <f t="shared" si="314"/>
        <v>0</v>
      </c>
      <c r="BC2116">
        <f t="shared" si="316"/>
        <v>0</v>
      </c>
      <c r="BD2116">
        <f t="shared" si="317"/>
        <v>0</v>
      </c>
    </row>
    <row r="2117" spans="1:56" ht="15" customHeight="1">
      <c r="A2117" s="63"/>
      <c r="B2117" s="40"/>
      <c r="C2117" s="17" t="s">
        <v>168</v>
      </c>
      <c r="D2117" s="278" t="str">
        <f t="shared" si="315"/>
        <v/>
      </c>
      <c r="E2117" s="279"/>
      <c r="F2117" s="279"/>
      <c r="G2117" s="279"/>
      <c r="H2117" s="279"/>
      <c r="I2117" s="279"/>
      <c r="J2117" s="279"/>
      <c r="K2117" s="279"/>
      <c r="L2117" s="279"/>
      <c r="M2117" s="279"/>
      <c r="N2117" s="279"/>
      <c r="O2117" s="280"/>
      <c r="P2117" s="212"/>
      <c r="Q2117" s="205"/>
      <c r="R2117" s="205"/>
      <c r="S2117" s="213"/>
      <c r="T2117" s="166"/>
      <c r="U2117" s="166"/>
      <c r="V2117" s="166"/>
      <c r="W2117" s="166"/>
      <c r="X2117" s="166"/>
      <c r="Y2117" s="166"/>
      <c r="Z2117" s="166"/>
      <c r="AA2117" s="166"/>
      <c r="AB2117" s="166"/>
      <c r="AC2117" s="166"/>
      <c r="AD2117" s="166"/>
      <c r="AG2117">
        <f t="shared" si="298"/>
        <v>0</v>
      </c>
      <c r="AK2117" s="60">
        <f t="shared" si="299"/>
        <v>0</v>
      </c>
      <c r="AL2117" s="60">
        <f t="shared" si="300"/>
        <v>0</v>
      </c>
      <c r="AM2117" s="60">
        <f t="shared" si="301"/>
        <v>0</v>
      </c>
      <c r="AN2117" s="192">
        <f t="shared" si="302"/>
        <v>0</v>
      </c>
      <c r="AO2117" s="60">
        <f t="shared" si="303"/>
        <v>0</v>
      </c>
      <c r="AP2117" s="60">
        <f t="shared" si="304"/>
        <v>0</v>
      </c>
      <c r="AQ2117" s="60">
        <f t="shared" si="305"/>
        <v>0</v>
      </c>
      <c r="AR2117" s="192">
        <f t="shared" si="306"/>
        <v>0</v>
      </c>
      <c r="AS2117" s="60">
        <f t="shared" si="307"/>
        <v>0</v>
      </c>
      <c r="AT2117" s="60">
        <f t="shared" si="308"/>
        <v>0</v>
      </c>
      <c r="AU2117" s="60">
        <f t="shared" si="309"/>
        <v>0</v>
      </c>
      <c r="AV2117" s="191">
        <f t="shared" si="310"/>
        <v>0</v>
      </c>
      <c r="AX2117">
        <f t="shared" si="311"/>
        <v>0</v>
      </c>
      <c r="AY2117">
        <f t="shared" si="312"/>
        <v>0</v>
      </c>
      <c r="AZ2117">
        <f t="shared" si="313"/>
        <v>0</v>
      </c>
      <c r="BA2117">
        <f t="shared" si="314"/>
        <v>0</v>
      </c>
      <c r="BC2117">
        <f t="shared" si="316"/>
        <v>0</v>
      </c>
      <c r="BD2117">
        <f t="shared" si="317"/>
        <v>0</v>
      </c>
    </row>
    <row r="2118" spans="1:56" ht="15" customHeight="1">
      <c r="A2118" s="63"/>
      <c r="B2118" s="40"/>
      <c r="C2118" s="17" t="s">
        <v>169</v>
      </c>
      <c r="D2118" s="278" t="str">
        <f t="shared" si="315"/>
        <v/>
      </c>
      <c r="E2118" s="279"/>
      <c r="F2118" s="279"/>
      <c r="G2118" s="279"/>
      <c r="H2118" s="279"/>
      <c r="I2118" s="279"/>
      <c r="J2118" s="279"/>
      <c r="K2118" s="279"/>
      <c r="L2118" s="279"/>
      <c r="M2118" s="279"/>
      <c r="N2118" s="279"/>
      <c r="O2118" s="280"/>
      <c r="P2118" s="212"/>
      <c r="Q2118" s="205"/>
      <c r="R2118" s="205"/>
      <c r="S2118" s="213"/>
      <c r="T2118" s="166"/>
      <c r="U2118" s="166"/>
      <c r="V2118" s="166"/>
      <c r="W2118" s="166"/>
      <c r="X2118" s="166"/>
      <c r="Y2118" s="166"/>
      <c r="Z2118" s="166"/>
      <c r="AA2118" s="166"/>
      <c r="AB2118" s="166"/>
      <c r="AC2118" s="166"/>
      <c r="AD2118" s="166"/>
      <c r="AG2118">
        <f t="shared" si="298"/>
        <v>0</v>
      </c>
      <c r="AK2118" s="60">
        <f t="shared" si="299"/>
        <v>0</v>
      </c>
      <c r="AL2118" s="60">
        <f t="shared" si="300"/>
        <v>0</v>
      </c>
      <c r="AM2118" s="60">
        <f t="shared" si="301"/>
        <v>0</v>
      </c>
      <c r="AN2118" s="192">
        <f t="shared" si="302"/>
        <v>0</v>
      </c>
      <c r="AO2118" s="60">
        <f t="shared" si="303"/>
        <v>0</v>
      </c>
      <c r="AP2118" s="60">
        <f t="shared" si="304"/>
        <v>0</v>
      </c>
      <c r="AQ2118" s="60">
        <f t="shared" si="305"/>
        <v>0</v>
      </c>
      <c r="AR2118" s="192">
        <f t="shared" si="306"/>
        <v>0</v>
      </c>
      <c r="AS2118" s="60">
        <f t="shared" si="307"/>
        <v>0</v>
      </c>
      <c r="AT2118" s="60">
        <f t="shared" si="308"/>
        <v>0</v>
      </c>
      <c r="AU2118" s="60">
        <f t="shared" si="309"/>
        <v>0</v>
      </c>
      <c r="AV2118" s="191">
        <f t="shared" si="310"/>
        <v>0</v>
      </c>
      <c r="AX2118">
        <f t="shared" si="311"/>
        <v>0</v>
      </c>
      <c r="AY2118">
        <f t="shared" si="312"/>
        <v>0</v>
      </c>
      <c r="AZ2118">
        <f t="shared" si="313"/>
        <v>0</v>
      </c>
      <c r="BA2118">
        <f t="shared" si="314"/>
        <v>0</v>
      </c>
      <c r="BC2118">
        <f t="shared" si="316"/>
        <v>0</v>
      </c>
      <c r="BD2118">
        <f t="shared" si="317"/>
        <v>0</v>
      </c>
    </row>
    <row r="2119" spans="1:56" ht="15" customHeight="1">
      <c r="A2119" s="63"/>
      <c r="B2119" s="40"/>
      <c r="C2119" s="17" t="s">
        <v>170</v>
      </c>
      <c r="D2119" s="278" t="str">
        <f t="shared" si="315"/>
        <v/>
      </c>
      <c r="E2119" s="279"/>
      <c r="F2119" s="279"/>
      <c r="G2119" s="279"/>
      <c r="H2119" s="279"/>
      <c r="I2119" s="279"/>
      <c r="J2119" s="279"/>
      <c r="K2119" s="279"/>
      <c r="L2119" s="279"/>
      <c r="M2119" s="279"/>
      <c r="N2119" s="279"/>
      <c r="O2119" s="280"/>
      <c r="P2119" s="212"/>
      <c r="Q2119" s="205"/>
      <c r="R2119" s="205"/>
      <c r="S2119" s="213"/>
      <c r="T2119" s="166"/>
      <c r="U2119" s="166"/>
      <c r="V2119" s="166"/>
      <c r="W2119" s="166"/>
      <c r="X2119" s="166"/>
      <c r="Y2119" s="166"/>
      <c r="Z2119" s="166"/>
      <c r="AA2119" s="166"/>
      <c r="AB2119" s="166"/>
      <c r="AC2119" s="166"/>
      <c r="AD2119" s="166"/>
      <c r="AG2119">
        <f t="shared" si="298"/>
        <v>0</v>
      </c>
      <c r="AK2119" s="60">
        <f t="shared" si="299"/>
        <v>0</v>
      </c>
      <c r="AL2119" s="60">
        <f t="shared" si="300"/>
        <v>0</v>
      </c>
      <c r="AM2119" s="60">
        <f t="shared" si="301"/>
        <v>0</v>
      </c>
      <c r="AN2119" s="192">
        <f t="shared" si="302"/>
        <v>0</v>
      </c>
      <c r="AO2119" s="60">
        <f t="shared" si="303"/>
        <v>0</v>
      </c>
      <c r="AP2119" s="60">
        <f t="shared" si="304"/>
        <v>0</v>
      </c>
      <c r="AQ2119" s="60">
        <f t="shared" si="305"/>
        <v>0</v>
      </c>
      <c r="AR2119" s="192">
        <f t="shared" si="306"/>
        <v>0</v>
      </c>
      <c r="AS2119" s="60">
        <f t="shared" si="307"/>
        <v>0</v>
      </c>
      <c r="AT2119" s="60">
        <f t="shared" si="308"/>
        <v>0</v>
      </c>
      <c r="AU2119" s="60">
        <f t="shared" si="309"/>
        <v>0</v>
      </c>
      <c r="AV2119" s="191">
        <f t="shared" si="310"/>
        <v>0</v>
      </c>
      <c r="AX2119">
        <f t="shared" si="311"/>
        <v>0</v>
      </c>
      <c r="AY2119">
        <f>IF(OR(
$AG$1998=$AH$1998,
COUNTBLANK($D2119:$AD2119)=27,
AND($P2119=1,OR(AND(U2119=0,Y2119=0),AND(U2119="ns",Y2119="ns"),AND(U2119&gt;0,U2119&lt;&gt;"ns",OR(U2119&gt;=Y2119,Y2119="ns")))),
AND(OR($P2119=2,$P2119=9),COUNTBLANK($T2119:$AD2119)=11)),0,1)</f>
        <v>0</v>
      </c>
      <c r="AZ2119">
        <f t="shared" si="313"/>
        <v>0</v>
      </c>
      <c r="BA2119">
        <f t="shared" si="314"/>
        <v>0</v>
      </c>
      <c r="BC2119">
        <f t="shared" si="316"/>
        <v>0</v>
      </c>
      <c r="BD2119">
        <f t="shared" si="317"/>
        <v>0</v>
      </c>
    </row>
    <row r="2120" spans="1:56" ht="15" customHeight="1">
      <c r="A2120" s="63"/>
      <c r="B2120" s="40"/>
      <c r="C2120" s="145"/>
      <c r="D2120" s="59"/>
      <c r="E2120" s="59"/>
      <c r="F2120" s="59"/>
      <c r="G2120" s="59"/>
      <c r="H2120" s="59"/>
      <c r="I2120" s="59"/>
      <c r="J2120" s="59"/>
      <c r="K2120" s="59"/>
      <c r="L2120" s="59"/>
      <c r="M2120" s="59"/>
      <c r="N2120" s="59"/>
      <c r="O2120" s="59"/>
      <c r="P2120" s="138"/>
      <c r="Q2120" s="138"/>
      <c r="R2120" s="138"/>
      <c r="S2120" s="32" t="s">
        <v>175</v>
      </c>
      <c r="T2120" s="152">
        <f t="shared" ref="T2120:AD2120" si="318">IF(AND(SUM(T2000:T2119)=0,COUNTIF(T2000:T2119,"NS")&gt;0),"NS",
IF(AND(SUM(T2000:T2119)=0,COUNTIF(T2000:T2119,0)&gt;0),0,
IF(AND(SUM(T2000:T2119)=0,COUNTIF(T2000:T2119,"NA")&gt;0),"NA",
SUM(T2000:T2119))))</f>
        <v>0</v>
      </c>
      <c r="U2120" s="152">
        <f t="shared" si="318"/>
        <v>0</v>
      </c>
      <c r="V2120" s="152">
        <f t="shared" si="318"/>
        <v>0</v>
      </c>
      <c r="W2120" s="152">
        <f t="shared" si="318"/>
        <v>0</v>
      </c>
      <c r="X2120" s="152">
        <f t="shared" si="318"/>
        <v>0</v>
      </c>
      <c r="Y2120" s="152">
        <f t="shared" si="318"/>
        <v>0</v>
      </c>
      <c r="Z2120" s="152">
        <f t="shared" si="318"/>
        <v>0</v>
      </c>
      <c r="AA2120" s="152">
        <f t="shared" si="318"/>
        <v>0</v>
      </c>
      <c r="AB2120" s="152">
        <f t="shared" si="318"/>
        <v>0</v>
      </c>
      <c r="AC2120" s="152">
        <f t="shared" si="318"/>
        <v>0</v>
      </c>
      <c r="AD2120" s="152">
        <f t="shared" si="318"/>
        <v>0</v>
      </c>
      <c r="AG2120" s="181">
        <f>SUM(AG2000:AG2119)</f>
        <v>0</v>
      </c>
      <c r="AN2120" s="181">
        <f>SUM(AN2000:AN2119)</f>
        <v>0</v>
      </c>
      <c r="AR2120" s="181">
        <f>SUM(AR2000:AR2119)</f>
        <v>0</v>
      </c>
      <c r="AV2120" s="181">
        <f>SUM(AV2000:AV2119)</f>
        <v>0</v>
      </c>
      <c r="AX2120" s="181">
        <f t="shared" ref="AX2120:BA2120" si="319">SUM(AX2000:AX2119)</f>
        <v>0</v>
      </c>
      <c r="AY2120" s="181">
        <f t="shared" si="319"/>
        <v>0</v>
      </c>
      <c r="AZ2120" s="181">
        <f t="shared" si="319"/>
        <v>0</v>
      </c>
      <c r="BA2120" s="181">
        <f t="shared" si="319"/>
        <v>0</v>
      </c>
      <c r="BC2120" s="181">
        <f>SUM(BC2000:BC2119)</f>
        <v>0</v>
      </c>
      <c r="BD2120" s="181">
        <f>SUM(BD2000:BD2119)</f>
        <v>0</v>
      </c>
    </row>
    <row r="2121" spans="1:56" ht="15" customHeight="1">
      <c r="A2121" s="63"/>
      <c r="B2121" s="40"/>
      <c r="C2121" s="138"/>
      <c r="D2121" s="138"/>
      <c r="E2121" s="138"/>
      <c r="F2121" s="138"/>
      <c r="G2121" s="138"/>
      <c r="H2121" s="138"/>
      <c r="I2121" s="138"/>
      <c r="J2121" s="138"/>
      <c r="K2121" s="138"/>
      <c r="L2121" s="138"/>
      <c r="M2121" s="138"/>
      <c r="N2121" s="138"/>
      <c r="O2121" s="138"/>
      <c r="P2121" s="138"/>
      <c r="Q2121" s="138"/>
      <c r="R2121" s="138"/>
      <c r="S2121" s="138"/>
      <c r="T2121" s="138"/>
      <c r="U2121" s="138"/>
      <c r="V2121" s="138"/>
      <c r="W2121" s="138"/>
      <c r="X2121" s="138"/>
      <c r="Y2121" s="138"/>
      <c r="Z2121" s="138"/>
      <c r="AA2121" s="138"/>
      <c r="AB2121" s="138"/>
      <c r="AC2121" s="138"/>
      <c r="AD2121" s="138"/>
    </row>
    <row r="2122" spans="1:56" ht="24" customHeight="1">
      <c r="A2122" s="67"/>
      <c r="B2122" s="68"/>
      <c r="C2122" s="312" t="s">
        <v>206</v>
      </c>
      <c r="D2122" s="312"/>
      <c r="E2122" s="312"/>
      <c r="F2122" s="312"/>
      <c r="G2122" s="312"/>
      <c r="H2122" s="312"/>
      <c r="I2122" s="312"/>
      <c r="J2122" s="312"/>
      <c r="K2122" s="312"/>
      <c r="L2122" s="312"/>
      <c r="M2122" s="312"/>
      <c r="N2122" s="312"/>
      <c r="O2122" s="312"/>
      <c r="P2122" s="312"/>
      <c r="Q2122" s="312"/>
      <c r="R2122" s="312"/>
      <c r="S2122" s="312"/>
      <c r="T2122" s="312"/>
      <c r="U2122" s="312"/>
      <c r="V2122" s="312"/>
      <c r="W2122" s="312"/>
      <c r="X2122" s="312"/>
      <c r="Y2122" s="312"/>
      <c r="Z2122" s="312"/>
      <c r="AA2122" s="312"/>
      <c r="AB2122" s="312"/>
      <c r="AC2122" s="312"/>
      <c r="AD2122" s="312"/>
    </row>
    <row r="2123" spans="1:56" ht="60" customHeight="1">
      <c r="A2123" s="67"/>
      <c r="B2123" s="14"/>
      <c r="C2123" s="313"/>
      <c r="D2123" s="314"/>
      <c r="E2123" s="314"/>
      <c r="F2123" s="314"/>
      <c r="G2123" s="314"/>
      <c r="H2123" s="314"/>
      <c r="I2123" s="314"/>
      <c r="J2123" s="314"/>
      <c r="K2123" s="314"/>
      <c r="L2123" s="314"/>
      <c r="M2123" s="314"/>
      <c r="N2123" s="314"/>
      <c r="O2123" s="314"/>
      <c r="P2123" s="314"/>
      <c r="Q2123" s="314"/>
      <c r="R2123" s="314"/>
      <c r="S2123" s="314"/>
      <c r="T2123" s="314"/>
      <c r="U2123" s="314"/>
      <c r="V2123" s="314"/>
      <c r="W2123" s="314"/>
      <c r="X2123" s="314"/>
      <c r="Y2123" s="314"/>
      <c r="Z2123" s="314"/>
      <c r="AA2123" s="314"/>
      <c r="AB2123" s="314"/>
      <c r="AC2123" s="314"/>
      <c r="AD2123" s="315"/>
    </row>
    <row r="2124" spans="1:56" ht="15" customHeight="1">
      <c r="A2124" s="67"/>
      <c r="B2124" s="269" t="str">
        <f>IF(SUM(AX2120:BA2120)&gt;=1,"Error: las ''Acciones formativas impartidas y concluidas'' debe ser igual o menor a las ''acciones formativas  impartidas''.","")</f>
        <v/>
      </c>
      <c r="C2124" s="269"/>
      <c r="D2124" s="269"/>
      <c r="E2124" s="269"/>
      <c r="F2124" s="269"/>
      <c r="G2124" s="269"/>
      <c r="H2124" s="269"/>
      <c r="I2124" s="269"/>
      <c r="J2124" s="269"/>
      <c r="K2124" s="269"/>
      <c r="L2124" s="269"/>
      <c r="M2124" s="269"/>
      <c r="N2124" s="269"/>
      <c r="O2124" s="269"/>
      <c r="P2124" s="269"/>
      <c r="Q2124" s="269"/>
      <c r="R2124" s="269"/>
      <c r="S2124" s="269"/>
      <c r="T2124" s="269"/>
      <c r="U2124" s="269"/>
      <c r="V2124" s="269"/>
      <c r="W2124" s="269"/>
      <c r="X2124" s="269"/>
      <c r="Y2124" s="269"/>
      <c r="Z2124" s="269"/>
      <c r="AA2124" s="269"/>
      <c r="AB2124" s="269"/>
      <c r="AC2124" s="269"/>
      <c r="AD2124" s="269"/>
    </row>
    <row r="2125" spans="1:56" ht="15" customHeight="1">
      <c r="A2125" s="67"/>
      <c r="B2125" s="269" t="str">
        <f>IF(SUM(BD2120)&gt;=1,"Error: sí no se cuenta con información para determinar las Acciones formativas impartidas responda de acuerdo al catalogo.","")</f>
        <v/>
      </c>
      <c r="C2125" s="269"/>
      <c r="D2125" s="269"/>
      <c r="E2125" s="269"/>
      <c r="F2125" s="269"/>
      <c r="G2125" s="269"/>
      <c r="H2125" s="269"/>
      <c r="I2125" s="269"/>
      <c r="J2125" s="269"/>
      <c r="K2125" s="269"/>
      <c r="L2125" s="269"/>
      <c r="M2125" s="269"/>
      <c r="N2125" s="269"/>
      <c r="O2125" s="269"/>
      <c r="P2125" s="269"/>
      <c r="Q2125" s="269"/>
      <c r="R2125" s="269"/>
      <c r="S2125" s="269"/>
      <c r="T2125" s="269"/>
      <c r="U2125" s="269"/>
      <c r="V2125" s="269"/>
      <c r="W2125" s="269"/>
      <c r="X2125" s="269"/>
      <c r="Y2125" s="269"/>
      <c r="Z2125" s="269"/>
      <c r="AA2125" s="269"/>
      <c r="AB2125" s="269"/>
      <c r="AC2125" s="269"/>
      <c r="AD2125" s="269"/>
    </row>
    <row r="2126" spans="1:56" ht="15" customHeight="1">
      <c r="A2126" s="67"/>
      <c r="B2126" s="269" t="str">
        <f>IF(SUM(AN2120)&gt;=1,"Error: verificar la suma por fila de Acciones formativas en la materia impartidas","")</f>
        <v/>
      </c>
      <c r="C2126" s="269"/>
      <c r="D2126" s="269"/>
      <c r="E2126" s="269"/>
      <c r="F2126" s="269"/>
      <c r="G2126" s="269"/>
      <c r="H2126" s="269"/>
      <c r="I2126" s="269"/>
      <c r="J2126" s="269"/>
      <c r="K2126" s="269"/>
      <c r="L2126" s="269"/>
      <c r="M2126" s="269"/>
      <c r="N2126" s="269"/>
      <c r="O2126" s="269"/>
      <c r="P2126" s="269"/>
      <c r="Q2126" s="269"/>
      <c r="R2126" s="269"/>
      <c r="S2126" s="269"/>
      <c r="T2126" s="269"/>
      <c r="U2126" s="269"/>
      <c r="V2126" s="269"/>
      <c r="W2126" s="269"/>
      <c r="X2126" s="269"/>
      <c r="Y2126" s="269"/>
      <c r="Z2126" s="269"/>
      <c r="AA2126" s="269"/>
      <c r="AB2126" s="269"/>
      <c r="AC2126" s="269"/>
      <c r="AD2126" s="269"/>
    </row>
    <row r="2127" spans="1:56" ht="15" customHeight="1">
      <c r="A2127" s="67"/>
      <c r="B2127" s="269" t="str">
        <f>IF(SUM(AR2120)&gt;=1,"Error: verificar la suma por fila de Acciones formativas en la materia impartidas y concluidas.","")</f>
        <v/>
      </c>
      <c r="C2127" s="269"/>
      <c r="D2127" s="269"/>
      <c r="E2127" s="269"/>
      <c r="F2127" s="269"/>
      <c r="G2127" s="269"/>
      <c r="H2127" s="269"/>
      <c r="I2127" s="269"/>
      <c r="J2127" s="269"/>
      <c r="K2127" s="269"/>
      <c r="L2127" s="269"/>
      <c r="M2127" s="269"/>
      <c r="N2127" s="269"/>
      <c r="O2127" s="269"/>
      <c r="P2127" s="269"/>
      <c r="Q2127" s="269"/>
      <c r="R2127" s="269"/>
      <c r="S2127" s="269"/>
      <c r="T2127" s="269"/>
      <c r="U2127" s="269"/>
      <c r="V2127" s="269"/>
      <c r="W2127" s="269"/>
      <c r="X2127" s="269"/>
      <c r="Y2127" s="269"/>
      <c r="Z2127" s="269"/>
      <c r="AA2127" s="269"/>
      <c r="AB2127" s="269"/>
      <c r="AC2127" s="269"/>
      <c r="AD2127" s="269"/>
    </row>
    <row r="2128" spans="1:56" ht="15" customHeight="1">
      <c r="A2128" s="67"/>
      <c r="B2128" s="269" t="str">
        <f>IF(SUM(AV2120)&gt;=1,"Error: verificar la suma por fila de personal adscrito.","")</f>
        <v/>
      </c>
      <c r="C2128" s="269"/>
      <c r="D2128" s="269"/>
      <c r="E2128" s="269"/>
      <c r="F2128" s="269"/>
      <c r="G2128" s="269"/>
      <c r="H2128" s="269"/>
      <c r="I2128" s="269"/>
      <c r="J2128" s="269"/>
      <c r="K2128" s="269"/>
      <c r="L2128" s="269"/>
      <c r="M2128" s="269"/>
      <c r="N2128" s="269"/>
      <c r="O2128" s="269"/>
      <c r="P2128" s="269"/>
      <c r="Q2128" s="269"/>
      <c r="R2128" s="269"/>
      <c r="S2128" s="269"/>
      <c r="T2128" s="269"/>
      <c r="U2128" s="269"/>
      <c r="V2128" s="269"/>
      <c r="W2128" s="269"/>
      <c r="X2128" s="269"/>
      <c r="Y2128" s="269"/>
      <c r="Z2128" s="269"/>
      <c r="AA2128" s="269"/>
      <c r="AB2128" s="269"/>
      <c r="AC2128" s="269"/>
      <c r="AD2128" s="269"/>
    </row>
    <row r="2129" spans="1:36" ht="15" customHeight="1">
      <c r="A2129" s="67"/>
      <c r="B2129" s="268" t="str">
        <f>IF(AJ1998=0,"","Error: debe completar toda la información requerida.")</f>
        <v/>
      </c>
      <c r="C2129" s="268"/>
      <c r="D2129" s="268"/>
      <c r="E2129" s="268"/>
      <c r="F2129" s="268"/>
      <c r="G2129" s="268"/>
      <c r="H2129" s="268"/>
      <c r="I2129" s="268"/>
      <c r="J2129" s="268"/>
      <c r="K2129" s="268"/>
      <c r="L2129" s="268"/>
      <c r="M2129" s="268"/>
      <c r="N2129" s="268"/>
      <c r="O2129" s="268"/>
      <c r="P2129" s="268"/>
      <c r="Q2129" s="268"/>
      <c r="R2129" s="268"/>
      <c r="S2129" s="268"/>
      <c r="T2129" s="268"/>
      <c r="U2129" s="268"/>
      <c r="V2129" s="268"/>
      <c r="W2129" s="268"/>
      <c r="X2129" s="268"/>
      <c r="Y2129" s="268"/>
      <c r="Z2129" s="268"/>
      <c r="AA2129" s="268"/>
      <c r="AB2129" s="268"/>
      <c r="AC2129" s="268"/>
      <c r="AD2129" s="268"/>
    </row>
    <row r="2130" spans="1:36" ht="36" customHeight="1">
      <c r="A2130" s="61" t="s">
        <v>401</v>
      </c>
      <c r="B2130" s="340" t="s">
        <v>607</v>
      </c>
      <c r="C2130" s="340"/>
      <c r="D2130" s="340"/>
      <c r="E2130" s="340"/>
      <c r="F2130" s="340"/>
      <c r="G2130" s="340"/>
      <c r="H2130" s="340"/>
      <c r="I2130" s="340"/>
      <c r="J2130" s="340"/>
      <c r="K2130" s="340"/>
      <c r="L2130" s="340"/>
      <c r="M2130" s="340"/>
      <c r="N2130" s="340"/>
      <c r="O2130" s="340"/>
      <c r="P2130" s="340"/>
      <c r="Q2130" s="340"/>
      <c r="R2130" s="340"/>
      <c r="S2130" s="340"/>
      <c r="T2130" s="340"/>
      <c r="U2130" s="340"/>
      <c r="V2130" s="340"/>
      <c r="W2130" s="340"/>
      <c r="X2130" s="340"/>
      <c r="Y2130" s="340"/>
      <c r="Z2130" s="340"/>
      <c r="AA2130" s="340"/>
      <c r="AB2130" s="340"/>
      <c r="AC2130" s="340"/>
      <c r="AD2130" s="340"/>
    </row>
    <row r="2131" spans="1:36" ht="24" customHeight="1">
      <c r="A2131" s="69"/>
      <c r="B2131" s="140"/>
      <c r="C2131" s="312" t="s">
        <v>608</v>
      </c>
      <c r="D2131" s="312"/>
      <c r="E2131" s="312"/>
      <c r="F2131" s="312"/>
      <c r="G2131" s="312"/>
      <c r="H2131" s="312"/>
      <c r="I2131" s="312"/>
      <c r="J2131" s="312"/>
      <c r="K2131" s="312"/>
      <c r="L2131" s="312"/>
      <c r="M2131" s="312"/>
      <c r="N2131" s="312"/>
      <c r="O2131" s="312"/>
      <c r="P2131" s="312"/>
      <c r="Q2131" s="312"/>
      <c r="R2131" s="312"/>
      <c r="S2131" s="312"/>
      <c r="T2131" s="312"/>
      <c r="U2131" s="312"/>
      <c r="V2131" s="312"/>
      <c r="W2131" s="312"/>
      <c r="X2131" s="312"/>
      <c r="Y2131" s="312"/>
      <c r="Z2131" s="312"/>
      <c r="AA2131" s="312"/>
      <c r="AB2131" s="312"/>
      <c r="AC2131" s="312"/>
      <c r="AD2131" s="312"/>
    </row>
    <row r="2132" spans="1:36" ht="24" customHeight="1">
      <c r="A2132" s="69"/>
      <c r="B2132" s="140"/>
      <c r="C2132" s="326" t="s">
        <v>386</v>
      </c>
      <c r="D2132" s="326"/>
      <c r="E2132" s="326"/>
      <c r="F2132" s="326"/>
      <c r="G2132" s="326"/>
      <c r="H2132" s="326"/>
      <c r="I2132" s="326"/>
      <c r="J2132" s="326"/>
      <c r="K2132" s="326"/>
      <c r="L2132" s="326"/>
      <c r="M2132" s="326"/>
      <c r="N2132" s="326"/>
      <c r="O2132" s="326"/>
      <c r="P2132" s="326"/>
      <c r="Q2132" s="326"/>
      <c r="R2132" s="326"/>
      <c r="S2132" s="326"/>
      <c r="T2132" s="326"/>
      <c r="U2132" s="326"/>
      <c r="V2132" s="326"/>
      <c r="W2132" s="326"/>
      <c r="X2132" s="326"/>
      <c r="Y2132" s="326"/>
      <c r="Z2132" s="326"/>
      <c r="AA2132" s="326"/>
      <c r="AB2132" s="326"/>
      <c r="AC2132" s="326"/>
      <c r="AD2132" s="326"/>
    </row>
    <row r="2133" spans="1:36" ht="24" customHeight="1">
      <c r="A2133" s="61"/>
      <c r="B2133" s="142"/>
      <c r="C2133" s="326" t="s">
        <v>609</v>
      </c>
      <c r="D2133" s="326"/>
      <c r="E2133" s="326"/>
      <c r="F2133" s="326"/>
      <c r="G2133" s="326"/>
      <c r="H2133" s="326"/>
      <c r="I2133" s="326"/>
      <c r="J2133" s="326"/>
      <c r="K2133" s="326"/>
      <c r="L2133" s="326"/>
      <c r="M2133" s="326"/>
      <c r="N2133" s="326"/>
      <c r="O2133" s="326"/>
      <c r="P2133" s="326"/>
      <c r="Q2133" s="326"/>
      <c r="R2133" s="326"/>
      <c r="S2133" s="326"/>
      <c r="T2133" s="326"/>
      <c r="U2133" s="326"/>
      <c r="V2133" s="326"/>
      <c r="W2133" s="326"/>
      <c r="X2133" s="326"/>
      <c r="Y2133" s="326"/>
      <c r="Z2133" s="326"/>
      <c r="AA2133" s="326"/>
      <c r="AB2133" s="326"/>
      <c r="AC2133" s="326"/>
      <c r="AD2133" s="326"/>
    </row>
    <row r="2134" spans="1:36" ht="36" customHeight="1">
      <c r="A2134" s="69"/>
      <c r="B2134" s="153"/>
      <c r="C2134" s="312" t="s">
        <v>610</v>
      </c>
      <c r="D2134" s="312"/>
      <c r="E2134" s="312"/>
      <c r="F2134" s="312"/>
      <c r="G2134" s="312"/>
      <c r="H2134" s="312"/>
      <c r="I2134" s="312"/>
      <c r="J2134" s="312"/>
      <c r="K2134" s="312"/>
      <c r="L2134" s="312"/>
      <c r="M2134" s="312"/>
      <c r="N2134" s="312"/>
      <c r="O2134" s="312"/>
      <c r="P2134" s="312"/>
      <c r="Q2134" s="312"/>
      <c r="R2134" s="312"/>
      <c r="S2134" s="312"/>
      <c r="T2134" s="312"/>
      <c r="U2134" s="312"/>
      <c r="V2134" s="312"/>
      <c r="W2134" s="312"/>
      <c r="X2134" s="312"/>
      <c r="Y2134" s="312"/>
      <c r="Z2134" s="312"/>
      <c r="AA2134" s="312"/>
      <c r="AB2134" s="312"/>
      <c r="AC2134" s="312"/>
      <c r="AD2134" s="312"/>
    </row>
    <row r="2135" spans="1:36" ht="48" customHeight="1">
      <c r="A2135" s="69"/>
      <c r="B2135" s="153"/>
      <c r="C2135" s="312" t="s">
        <v>611</v>
      </c>
      <c r="D2135" s="312"/>
      <c r="E2135" s="312"/>
      <c r="F2135" s="312"/>
      <c r="G2135" s="312"/>
      <c r="H2135" s="312"/>
      <c r="I2135" s="312"/>
      <c r="J2135" s="312"/>
      <c r="K2135" s="312"/>
      <c r="L2135" s="312"/>
      <c r="M2135" s="312"/>
      <c r="N2135" s="312"/>
      <c r="O2135" s="312"/>
      <c r="P2135" s="312"/>
      <c r="Q2135" s="312"/>
      <c r="R2135" s="312"/>
      <c r="S2135" s="312"/>
      <c r="T2135" s="312"/>
      <c r="U2135" s="312"/>
      <c r="V2135" s="312"/>
      <c r="W2135" s="312"/>
      <c r="X2135" s="312"/>
      <c r="Y2135" s="312"/>
      <c r="Z2135" s="312"/>
      <c r="AA2135" s="312"/>
      <c r="AB2135" s="312"/>
      <c r="AC2135" s="312"/>
      <c r="AD2135" s="312"/>
    </row>
    <row r="2136" spans="1:36" ht="36" customHeight="1">
      <c r="A2136" s="69"/>
      <c r="B2136" s="153"/>
      <c r="C2136" s="312" t="s">
        <v>612</v>
      </c>
      <c r="D2136" s="312"/>
      <c r="E2136" s="312"/>
      <c r="F2136" s="312"/>
      <c r="G2136" s="312"/>
      <c r="H2136" s="312"/>
      <c r="I2136" s="312"/>
      <c r="J2136" s="312"/>
      <c r="K2136" s="312"/>
      <c r="L2136" s="312"/>
      <c r="M2136" s="312"/>
      <c r="N2136" s="312"/>
      <c r="O2136" s="312"/>
      <c r="P2136" s="312"/>
      <c r="Q2136" s="312"/>
      <c r="R2136" s="312"/>
      <c r="S2136" s="312"/>
      <c r="T2136" s="312"/>
      <c r="U2136" s="312"/>
      <c r="V2136" s="312"/>
      <c r="W2136" s="312"/>
      <c r="X2136" s="312"/>
      <c r="Y2136" s="312"/>
      <c r="Z2136" s="312"/>
      <c r="AA2136" s="312"/>
      <c r="AB2136" s="312"/>
      <c r="AC2136" s="312"/>
      <c r="AD2136" s="312"/>
    </row>
    <row r="2137" spans="1:36" ht="48" customHeight="1">
      <c r="A2137" s="69"/>
      <c r="B2137" s="153"/>
      <c r="C2137" s="312" t="s">
        <v>613</v>
      </c>
      <c r="D2137" s="312"/>
      <c r="E2137" s="312"/>
      <c r="F2137" s="312"/>
      <c r="G2137" s="312"/>
      <c r="H2137" s="312"/>
      <c r="I2137" s="312"/>
      <c r="J2137" s="312"/>
      <c r="K2137" s="312"/>
      <c r="L2137" s="312"/>
      <c r="M2137" s="312"/>
      <c r="N2137" s="312"/>
      <c r="O2137" s="312"/>
      <c r="P2137" s="312"/>
      <c r="Q2137" s="312"/>
      <c r="R2137" s="312"/>
      <c r="S2137" s="312"/>
      <c r="T2137" s="312"/>
      <c r="U2137" s="312"/>
      <c r="V2137" s="312"/>
      <c r="W2137" s="312"/>
      <c r="X2137" s="312"/>
      <c r="Y2137" s="312"/>
      <c r="Z2137" s="312"/>
      <c r="AA2137" s="312"/>
      <c r="AB2137" s="312"/>
      <c r="AC2137" s="312"/>
      <c r="AD2137" s="312"/>
    </row>
    <row r="2138" spans="1:36" ht="36" customHeight="1">
      <c r="A2138" s="69"/>
      <c r="B2138" s="153"/>
      <c r="C2138" s="312" t="s">
        <v>387</v>
      </c>
      <c r="D2138" s="312"/>
      <c r="E2138" s="312"/>
      <c r="F2138" s="312"/>
      <c r="G2138" s="312"/>
      <c r="H2138" s="312"/>
      <c r="I2138" s="312"/>
      <c r="J2138" s="312"/>
      <c r="K2138" s="312"/>
      <c r="L2138" s="312"/>
      <c r="M2138" s="312"/>
      <c r="N2138" s="312"/>
      <c r="O2138" s="312"/>
      <c r="P2138" s="312"/>
      <c r="Q2138" s="312"/>
      <c r="R2138" s="312"/>
      <c r="S2138" s="312"/>
      <c r="T2138" s="312"/>
      <c r="U2138" s="312"/>
      <c r="V2138" s="312"/>
      <c r="W2138" s="312"/>
      <c r="X2138" s="312"/>
      <c r="Y2138" s="312"/>
      <c r="Z2138" s="312"/>
      <c r="AA2138" s="312"/>
      <c r="AB2138" s="312"/>
      <c r="AC2138" s="312"/>
      <c r="AD2138" s="312"/>
    </row>
    <row r="2139" spans="1:36" ht="24" customHeight="1">
      <c r="A2139" s="69"/>
      <c r="B2139" s="153"/>
      <c r="C2139" s="312" t="s">
        <v>388</v>
      </c>
      <c r="D2139" s="312"/>
      <c r="E2139" s="312"/>
      <c r="F2139" s="312"/>
      <c r="G2139" s="312"/>
      <c r="H2139" s="312"/>
      <c r="I2139" s="312"/>
      <c r="J2139" s="312"/>
      <c r="K2139" s="312"/>
      <c r="L2139" s="312"/>
      <c r="M2139" s="312"/>
      <c r="N2139" s="312"/>
      <c r="O2139" s="312"/>
      <c r="P2139" s="312"/>
      <c r="Q2139" s="312"/>
      <c r="R2139" s="312"/>
      <c r="S2139" s="312"/>
      <c r="T2139" s="312"/>
      <c r="U2139" s="312"/>
      <c r="V2139" s="312"/>
      <c r="W2139" s="312"/>
      <c r="X2139" s="312"/>
      <c r="Y2139" s="312"/>
      <c r="Z2139" s="312"/>
      <c r="AA2139" s="312"/>
      <c r="AB2139" s="312"/>
      <c r="AC2139" s="312"/>
      <c r="AD2139" s="312"/>
    </row>
    <row r="2140" spans="1:36" ht="36" customHeight="1">
      <c r="A2140" s="69"/>
      <c r="B2140" s="153"/>
      <c r="C2140" s="327" t="s">
        <v>614</v>
      </c>
      <c r="D2140" s="327"/>
      <c r="E2140" s="327"/>
      <c r="F2140" s="327"/>
      <c r="G2140" s="327"/>
      <c r="H2140" s="327"/>
      <c r="I2140" s="327"/>
      <c r="J2140" s="327"/>
      <c r="K2140" s="327"/>
      <c r="L2140" s="327"/>
      <c r="M2140" s="327"/>
      <c r="N2140" s="327"/>
      <c r="O2140" s="327"/>
      <c r="P2140" s="327"/>
      <c r="Q2140" s="327"/>
      <c r="R2140" s="327"/>
      <c r="S2140" s="327"/>
      <c r="T2140" s="327"/>
      <c r="U2140" s="327"/>
      <c r="V2140" s="327"/>
      <c r="W2140" s="327"/>
      <c r="X2140" s="327"/>
      <c r="Y2140" s="327"/>
      <c r="Z2140" s="327"/>
      <c r="AA2140" s="327"/>
      <c r="AB2140" s="327"/>
      <c r="AC2140" s="327"/>
      <c r="AD2140" s="327"/>
      <c r="AG2140" t="s">
        <v>5531</v>
      </c>
    </row>
    <row r="2141" spans="1:36" ht="48" customHeight="1">
      <c r="A2141" s="69"/>
      <c r="B2141" s="14"/>
      <c r="C2141" s="327" t="s">
        <v>615</v>
      </c>
      <c r="D2141" s="327"/>
      <c r="E2141" s="327"/>
      <c r="F2141" s="327"/>
      <c r="G2141" s="327"/>
      <c r="H2141" s="327"/>
      <c r="I2141" s="327"/>
      <c r="J2141" s="327"/>
      <c r="K2141" s="327"/>
      <c r="L2141" s="327"/>
      <c r="M2141" s="327"/>
      <c r="N2141" s="327"/>
      <c r="O2141" s="327"/>
      <c r="P2141" s="327"/>
      <c r="Q2141" s="327"/>
      <c r="R2141" s="327"/>
      <c r="S2141" s="327"/>
      <c r="T2141" s="327"/>
      <c r="U2141" s="327"/>
      <c r="V2141" s="327"/>
      <c r="W2141" s="327"/>
      <c r="X2141" s="327"/>
      <c r="Y2141" s="327"/>
      <c r="Z2141" s="327"/>
      <c r="AA2141" s="327"/>
      <c r="AB2141" s="327"/>
      <c r="AC2141" s="327"/>
      <c r="AD2141" s="327"/>
      <c r="AG2141" s="181">
        <f>IF(AND(
SUM(COUNTIF($P$2000:$S$2119,2),COUNTIF($P$2000:$S$2119,9))&gt;0,
COUNTIF($P$2000:$S$2119,1)=0,
COUNTBLANK($D$2000:$D$2119)=COUNTBLANK($P$2000:$P$2119)),1,0)</f>
        <v>0</v>
      </c>
    </row>
    <row r="2142" spans="1:36" ht="24" customHeight="1">
      <c r="A2142" s="69"/>
      <c r="B2142" s="14"/>
      <c r="C2142" s="312" t="s">
        <v>389</v>
      </c>
      <c r="D2142" s="312"/>
      <c r="E2142" s="312"/>
      <c r="F2142" s="312"/>
      <c r="G2142" s="312"/>
      <c r="H2142" s="312"/>
      <c r="I2142" s="312"/>
      <c r="J2142" s="312"/>
      <c r="K2142" s="312"/>
      <c r="L2142" s="312"/>
      <c r="M2142" s="312"/>
      <c r="N2142" s="312"/>
      <c r="O2142" s="312"/>
      <c r="P2142" s="312"/>
      <c r="Q2142" s="312"/>
      <c r="R2142" s="312"/>
      <c r="S2142" s="312"/>
      <c r="T2142" s="312"/>
      <c r="U2142" s="312"/>
      <c r="V2142" s="312"/>
      <c r="W2142" s="312"/>
      <c r="X2142" s="312"/>
      <c r="Y2142" s="312"/>
      <c r="Z2142" s="312"/>
      <c r="AA2142" s="312"/>
      <c r="AB2142" s="312"/>
      <c r="AC2142" s="312"/>
      <c r="AD2142" s="312"/>
    </row>
    <row r="2143" spans="1:36" ht="15" customHeight="1">
      <c r="A2143" s="67"/>
      <c r="B2143" s="14"/>
      <c r="AG2143" t="s">
        <v>5497</v>
      </c>
      <c r="AH2143" t="s">
        <v>5498</v>
      </c>
      <c r="AI2143" t="s">
        <v>5499</v>
      </c>
      <c r="AJ2143" t="s">
        <v>5500</v>
      </c>
    </row>
    <row r="2144" spans="1:36" ht="60" customHeight="1">
      <c r="A2144" s="67"/>
      <c r="B2144" s="14"/>
      <c r="C2144" s="328" t="s">
        <v>390</v>
      </c>
      <c r="D2144" s="329"/>
      <c r="E2144" s="329"/>
      <c r="F2144" s="329"/>
      <c r="G2144" s="329"/>
      <c r="H2144" s="329"/>
      <c r="I2144" s="329"/>
      <c r="J2144" s="329"/>
      <c r="K2144" s="329"/>
      <c r="L2144" s="330"/>
      <c r="M2144" s="328" t="s">
        <v>391</v>
      </c>
      <c r="N2144" s="329"/>
      <c r="O2144" s="330"/>
      <c r="P2144" s="328" t="s">
        <v>392</v>
      </c>
      <c r="Q2144" s="329"/>
      <c r="R2144" s="330"/>
      <c r="S2144" s="328" t="s">
        <v>393</v>
      </c>
      <c r="T2144" s="329"/>
      <c r="U2144" s="330"/>
      <c r="V2144" s="208" t="s">
        <v>382</v>
      </c>
      <c r="W2144" s="209"/>
      <c r="X2144" s="209"/>
      <c r="Y2144" s="209"/>
      <c r="Z2144" s="209"/>
      <c r="AA2144" s="209"/>
      <c r="AB2144" s="209"/>
      <c r="AC2144" s="209"/>
      <c r="AD2144" s="210"/>
      <c r="AG2144">
        <f>COUNTBLANK(M2146:AD2151)</f>
        <v>108</v>
      </c>
      <c r="AH2144">
        <v>108</v>
      </c>
      <c r="AI2144">
        <f>IF(SUM(AG2146:AG2151)=0,AG2144,1)</f>
        <v>108</v>
      </c>
      <c r="AJ2144" s="180">
        <f>IF(OR(AG2144=AH2144, AG2144=AI2144 ), 0, 1)</f>
        <v>0</v>
      </c>
    </row>
    <row r="2145" spans="1:53" ht="15" customHeight="1">
      <c r="A2145" s="67"/>
      <c r="B2145" s="14"/>
      <c r="C2145" s="331"/>
      <c r="D2145" s="332"/>
      <c r="E2145" s="332"/>
      <c r="F2145" s="332"/>
      <c r="G2145" s="332"/>
      <c r="H2145" s="332"/>
      <c r="I2145" s="332"/>
      <c r="J2145" s="332"/>
      <c r="K2145" s="332"/>
      <c r="L2145" s="333"/>
      <c r="M2145" s="331"/>
      <c r="N2145" s="332"/>
      <c r="O2145" s="333"/>
      <c r="P2145" s="331"/>
      <c r="Q2145" s="332"/>
      <c r="R2145" s="333"/>
      <c r="S2145" s="331"/>
      <c r="T2145" s="332"/>
      <c r="U2145" s="333"/>
      <c r="V2145" s="208" t="s">
        <v>172</v>
      </c>
      <c r="W2145" s="209"/>
      <c r="X2145" s="210"/>
      <c r="Y2145" s="226" t="s">
        <v>173</v>
      </c>
      <c r="Z2145" s="227"/>
      <c r="AA2145" s="228"/>
      <c r="AB2145" s="226" t="s">
        <v>174</v>
      </c>
      <c r="AC2145" s="227"/>
      <c r="AD2145" s="228"/>
      <c r="AG2145" t="s">
        <v>5497</v>
      </c>
      <c r="AK2145" t="s">
        <v>5532</v>
      </c>
      <c r="AL2145" t="s">
        <v>5533</v>
      </c>
      <c r="AM2145" t="s">
        <v>5534</v>
      </c>
      <c r="AS2145" s="60" t="s">
        <v>5525</v>
      </c>
      <c r="AT2145" s="60" t="s">
        <v>5516</v>
      </c>
      <c r="AU2145" s="60" t="s">
        <v>5526</v>
      </c>
      <c r="AV2145" s="60" t="s">
        <v>5527</v>
      </c>
      <c r="AX2145" s="60" t="s">
        <v>5525</v>
      </c>
      <c r="AY2145" s="60" t="s">
        <v>5516</v>
      </c>
      <c r="AZ2145" s="60" t="s">
        <v>5526</v>
      </c>
      <c r="BA2145" s="60" t="s">
        <v>5527</v>
      </c>
    </row>
    <row r="2146" spans="1:53" ht="24" customHeight="1">
      <c r="A2146" s="67"/>
      <c r="B2146" s="14"/>
      <c r="C2146" s="21" t="s">
        <v>394</v>
      </c>
      <c r="D2146" s="272" t="s">
        <v>395</v>
      </c>
      <c r="E2146" s="273"/>
      <c r="F2146" s="273"/>
      <c r="G2146" s="273"/>
      <c r="H2146" s="273"/>
      <c r="I2146" s="273"/>
      <c r="J2146" s="273"/>
      <c r="K2146" s="273"/>
      <c r="L2146" s="274"/>
      <c r="M2146" s="275"/>
      <c r="N2146" s="229"/>
      <c r="O2146" s="276"/>
      <c r="P2146" s="275"/>
      <c r="Q2146" s="229"/>
      <c r="R2146" s="276"/>
      <c r="S2146" s="275"/>
      <c r="T2146" s="229"/>
      <c r="U2146" s="276"/>
      <c r="V2146" s="275"/>
      <c r="W2146" s="229"/>
      <c r="X2146" s="276"/>
      <c r="Y2146" s="275"/>
      <c r="Z2146" s="229"/>
      <c r="AA2146" s="276"/>
      <c r="AB2146" s="275"/>
      <c r="AC2146" s="229"/>
      <c r="AD2146" s="276"/>
      <c r="AG2146">
        <f>IF(OR(AND($AG$2144=$AH$2144),AND(M2146="",COUNTBLANK(P2146:AD2146)=10),AND(M2146="X",COUNTBLANK(P2146:AD2146)=15)),0,1)</f>
        <v>0</v>
      </c>
      <c r="AK2146">
        <f>IF(OR(P2146&gt;=S2146,COUNTIF(P2146:U2146,"ns")=2),0,1)</f>
        <v>0</v>
      </c>
      <c r="AL2146">
        <f>IF(OR(AND($AG$2144=$AH$2144),AND($M2146="",OR($T$2120&gt;=P2146,AND($T$2120&gt;0,P2146="ns"))),AND($M2146="X",P2146="")),0,1)</f>
        <v>0</v>
      </c>
      <c r="AM2146">
        <f>IF(OR(AND($AG$2144=$AH$2144),AND($M2146="",OR($X$2120&gt;=S2146,AND($X$2120&gt;0,S2146="ns"))),AND($M2146="X",S2146="")),0,1)</f>
        <v>0</v>
      </c>
      <c r="AS2146" s="60">
        <f>IF(OR($V2146="",$V2146="na"),0,$V2146)</f>
        <v>0</v>
      </c>
      <c r="AT2146" s="60">
        <f>COUNTIF(Y2146:AD2146,"NS")</f>
        <v>0</v>
      </c>
      <c r="AU2146" s="60">
        <f>SUM(Y2146:AD2146)</f>
        <v>0</v>
      </c>
      <c r="AV2146" s="191">
        <f>IF($AG$2144=$AH$2144,0,IF(OR(AND(AS2146=0,AT2146&gt;0),AND(AS2146="ns",AU2146&gt;0),AND(AS2146="ns",AT2146=0,AU2146=0)),1,IF(OR(AND(AS2146&gt;0,AT2146=2),AND(AS2146="ns",AT2146=2),AND(AS2146="ns",AU2146=0,AT2146&gt;0),AS2146=AU2146),0,1)))</f>
        <v>0</v>
      </c>
      <c r="AW2146" t="s">
        <v>5535</v>
      </c>
      <c r="AX2146" s="60">
        <f>IF(OR($T2120="",$T2120="na"),0,$T2120)</f>
        <v>0</v>
      </c>
      <c r="AY2146" s="60">
        <f>COUNTIF(P2146:R2151,"NS")</f>
        <v>0</v>
      </c>
      <c r="AZ2146" s="60">
        <f>SUM(P2146:R2151)</f>
        <v>0</v>
      </c>
      <c r="BA2146" s="191">
        <f>IF($AG$2144=$AH$2144, 0, IF(OR(AND(AX2146=0,AY2146&gt;0),AND(AX2146="NS",AZ2146&gt;0),AND(AX2146="NS",AZ2146=0,AY2146=0)),1,IF(OR(AND(AY2146&gt;=2,AZ2146&lt;AX2146),AND(AX2146="NS",AZ2146=0,AY2146&gt;0),AX2146&lt;=AZ2146, AND(AX2146="NA",AY2146=0,AZ2146=0)),0,1)))</f>
        <v>0</v>
      </c>
    </row>
    <row r="2147" spans="1:53" ht="15" customHeight="1">
      <c r="A2147" s="67"/>
      <c r="B2147" s="14"/>
      <c r="C2147" s="21" t="s">
        <v>396</v>
      </c>
      <c r="D2147" s="272" t="s">
        <v>397</v>
      </c>
      <c r="E2147" s="273"/>
      <c r="F2147" s="273"/>
      <c r="G2147" s="273"/>
      <c r="H2147" s="273"/>
      <c r="I2147" s="273"/>
      <c r="J2147" s="273"/>
      <c r="K2147" s="273"/>
      <c r="L2147" s="274"/>
      <c r="M2147" s="275"/>
      <c r="N2147" s="229"/>
      <c r="O2147" s="276"/>
      <c r="P2147" s="275"/>
      <c r="Q2147" s="229"/>
      <c r="R2147" s="276"/>
      <c r="S2147" s="275"/>
      <c r="T2147" s="229"/>
      <c r="U2147" s="276"/>
      <c r="V2147" s="275"/>
      <c r="W2147" s="229"/>
      <c r="X2147" s="276"/>
      <c r="Y2147" s="275"/>
      <c r="Z2147" s="229"/>
      <c r="AA2147" s="276"/>
      <c r="AB2147" s="275"/>
      <c r="AC2147" s="229"/>
      <c r="AD2147" s="276"/>
      <c r="AG2147">
        <f t="shared" ref="AG2147:AG2151" si="320">IF(OR(AND($AG$2144=$AH$2144),AND(M2147="",COUNTBLANK(P2147:AD2147)=10),AND(M2147="X",COUNTBLANK(P2147:AD2147)=15)),0,1)</f>
        <v>0</v>
      </c>
      <c r="AK2147">
        <f t="shared" ref="AK2147:AK2150" si="321">IF(OR(P2147&gt;=S2147,COUNTIF(P2147:U2147,"ns")=2),0,1)</f>
        <v>0</v>
      </c>
      <c r="AL2147">
        <f t="shared" ref="AL2147:AL2150" si="322">IF(OR(AND($AG$2144=$AH$2144),AND($M2147="",OR($T$2120&gt;=P2147,AND($T$2120&gt;0,P2147="ns"))),AND($M2147="X",P2147="")),0,1)</f>
        <v>0</v>
      </c>
      <c r="AM2147">
        <f t="shared" ref="AM2147:AM2150" si="323">IF(OR(AND($AG$2144=$AH$2144),AND($M2147="",OR($X$2120&gt;=S2147,AND($X$2120&gt;0,S2147="ns"))),AND($M2147="X",S2147="")),0,1)</f>
        <v>0</v>
      </c>
      <c r="AS2147" s="60">
        <f t="shared" ref="AS2147:AS2150" si="324">IF(OR($V2147="",$V2147="na"),0,$V2147)</f>
        <v>0</v>
      </c>
      <c r="AT2147" s="60">
        <f t="shared" ref="AT2147:AT2150" si="325">COUNTIF(Y2147:AD2147,"NS")</f>
        <v>0</v>
      </c>
      <c r="AU2147" s="60">
        <f t="shared" ref="AU2147:AU2149" si="326">SUM(Y2147:AD2147)</f>
        <v>0</v>
      </c>
      <c r="AV2147" s="191">
        <f t="shared" ref="AV2147:AV2150" si="327">IF($AG$2144=$AH$2144,0,IF(OR(AND(AS2147=0,AT2147&gt;0),AND(AS2147="ns",AU2147&gt;0),AND(AS2147="ns",AT2147=0,AU2147=0)),1,IF(OR(AND(AS2147&gt;0,AT2147=2),AND(AS2147="ns",AT2147=2),AND(AS2147="ns",AU2147=0,AT2147&gt;0),AS2147=AU2147),0,1)))</f>
        <v>0</v>
      </c>
      <c r="AW2147" t="s">
        <v>5536</v>
      </c>
      <c r="AX2147" s="60">
        <f>IF(OR($X2120="",$X2120="na"),0,$X2120)</f>
        <v>0</v>
      </c>
      <c r="AY2147" s="60">
        <f>COUNTIF(S2146:U2151,"NS")</f>
        <v>0</v>
      </c>
      <c r="AZ2147" s="60">
        <f>SUM(S2146:U2151)</f>
        <v>0</v>
      </c>
      <c r="BA2147" s="191">
        <f t="shared" ref="BA2147:BA2149" si="328">IF($AG$2144=$AH$2144, 0, IF(OR(AND(AX2147=0,AY2147&gt;0),AND(AX2147="NS",AZ2147&gt;0),AND(AX2147="NS",AZ2147=0,AY2147=0)),1,IF(OR(AND(AY2147&gt;=2,AZ2147&lt;AX2147),AND(AX2147="NS",AZ2147=0,AY2147&gt;0),AX2147&lt;=AZ2147, AND(AX2147="NA",AY2147=0,AZ2147=0)),0,1)))</f>
        <v>0</v>
      </c>
    </row>
    <row r="2148" spans="1:53" ht="15" customHeight="1">
      <c r="A2148" s="67"/>
      <c r="B2148" s="14"/>
      <c r="C2148" s="21" t="s">
        <v>398</v>
      </c>
      <c r="D2148" s="272" t="s">
        <v>27</v>
      </c>
      <c r="E2148" s="273"/>
      <c r="F2148" s="273"/>
      <c r="G2148" s="273"/>
      <c r="H2148" s="273"/>
      <c r="I2148" s="273"/>
      <c r="J2148" s="273"/>
      <c r="K2148" s="273"/>
      <c r="L2148" s="274"/>
      <c r="M2148" s="275"/>
      <c r="N2148" s="229"/>
      <c r="O2148" s="276"/>
      <c r="P2148" s="275"/>
      <c r="Q2148" s="229"/>
      <c r="R2148" s="276"/>
      <c r="S2148" s="275"/>
      <c r="T2148" s="229"/>
      <c r="U2148" s="276"/>
      <c r="V2148" s="275"/>
      <c r="W2148" s="229"/>
      <c r="X2148" s="276"/>
      <c r="Y2148" s="275"/>
      <c r="Z2148" s="229"/>
      <c r="AA2148" s="276"/>
      <c r="AB2148" s="275"/>
      <c r="AC2148" s="229"/>
      <c r="AD2148" s="276"/>
      <c r="AG2148">
        <f t="shared" si="320"/>
        <v>0</v>
      </c>
      <c r="AK2148">
        <f t="shared" si="321"/>
        <v>0</v>
      </c>
      <c r="AL2148">
        <f t="shared" si="322"/>
        <v>0</v>
      </c>
      <c r="AM2148">
        <f t="shared" si="323"/>
        <v>0</v>
      </c>
      <c r="AS2148" s="60">
        <f t="shared" si="324"/>
        <v>0</v>
      </c>
      <c r="AT2148" s="60">
        <f t="shared" si="325"/>
        <v>0</v>
      </c>
      <c r="AU2148" s="60">
        <f t="shared" si="326"/>
        <v>0</v>
      </c>
      <c r="AV2148" s="191">
        <f t="shared" si="327"/>
        <v>0</v>
      </c>
      <c r="AW2148" t="s">
        <v>5537</v>
      </c>
      <c r="AX2148" s="60">
        <f>IF(OR($AB2120="",$AB2120="na"),0,$AB2120)</f>
        <v>0</v>
      </c>
      <c r="AY2148" s="60">
        <f>COUNTIF(V2146:X2151,"NS")</f>
        <v>0</v>
      </c>
      <c r="AZ2148" s="60">
        <f>SUM(V2146:X2151)</f>
        <v>0</v>
      </c>
      <c r="BA2148" s="191">
        <f t="shared" si="328"/>
        <v>0</v>
      </c>
    </row>
    <row r="2149" spans="1:53" ht="15" customHeight="1">
      <c r="A2149" s="67"/>
      <c r="B2149" s="14"/>
      <c r="C2149" s="21" t="s">
        <v>54</v>
      </c>
      <c r="D2149" s="272" t="s">
        <v>209</v>
      </c>
      <c r="E2149" s="273"/>
      <c r="F2149" s="273"/>
      <c r="G2149" s="273"/>
      <c r="H2149" s="273"/>
      <c r="I2149" s="273"/>
      <c r="J2149" s="273"/>
      <c r="K2149" s="273"/>
      <c r="L2149" s="274"/>
      <c r="M2149" s="275"/>
      <c r="N2149" s="229"/>
      <c r="O2149" s="276"/>
      <c r="P2149" s="275"/>
      <c r="Q2149" s="229"/>
      <c r="R2149" s="276"/>
      <c r="S2149" s="275"/>
      <c r="T2149" s="229"/>
      <c r="U2149" s="276"/>
      <c r="V2149" s="275"/>
      <c r="W2149" s="229"/>
      <c r="X2149" s="276"/>
      <c r="Y2149" s="275"/>
      <c r="Z2149" s="229"/>
      <c r="AA2149" s="276"/>
      <c r="AB2149" s="275"/>
      <c r="AC2149" s="229"/>
      <c r="AD2149" s="276"/>
      <c r="AG2149">
        <f t="shared" si="320"/>
        <v>0</v>
      </c>
      <c r="AK2149">
        <f t="shared" si="321"/>
        <v>0</v>
      </c>
      <c r="AL2149">
        <f t="shared" si="322"/>
        <v>0</v>
      </c>
      <c r="AM2149">
        <f t="shared" si="323"/>
        <v>0</v>
      </c>
      <c r="AS2149" s="60">
        <f t="shared" si="324"/>
        <v>0</v>
      </c>
      <c r="AT2149" s="60">
        <f t="shared" si="325"/>
        <v>0</v>
      </c>
      <c r="AU2149" s="60">
        <f t="shared" si="326"/>
        <v>0</v>
      </c>
      <c r="AV2149" s="191">
        <f t="shared" si="327"/>
        <v>0</v>
      </c>
      <c r="AW2149" t="s">
        <v>5538</v>
      </c>
      <c r="AX2149" s="60">
        <f>IF(OR($AC2120="",$AC2120="na"),0,$AC2120)</f>
        <v>0</v>
      </c>
      <c r="AY2149" s="60">
        <f>COUNTIF(Y2146:AA2151,"NS")</f>
        <v>0</v>
      </c>
      <c r="AZ2149" s="60">
        <f>SUM(Y2146:AA2151)</f>
        <v>0</v>
      </c>
      <c r="BA2149" s="191">
        <f t="shared" si="328"/>
        <v>0</v>
      </c>
    </row>
    <row r="2150" spans="1:53" ht="15" customHeight="1">
      <c r="A2150" s="67"/>
      <c r="B2150" s="14"/>
      <c r="C2150" s="21" t="s">
        <v>55</v>
      </c>
      <c r="D2150" s="272" t="s">
        <v>25</v>
      </c>
      <c r="E2150" s="273"/>
      <c r="F2150" s="273"/>
      <c r="G2150" s="273"/>
      <c r="H2150" s="273"/>
      <c r="I2150" s="273"/>
      <c r="J2150" s="273"/>
      <c r="K2150" s="273"/>
      <c r="L2150" s="274"/>
      <c r="M2150" s="275"/>
      <c r="N2150" s="229"/>
      <c r="O2150" s="276"/>
      <c r="P2150" s="275"/>
      <c r="Q2150" s="229"/>
      <c r="R2150" s="276"/>
      <c r="S2150" s="275"/>
      <c r="T2150" s="229"/>
      <c r="U2150" s="276"/>
      <c r="V2150" s="275"/>
      <c r="W2150" s="229"/>
      <c r="X2150" s="276"/>
      <c r="Y2150" s="275"/>
      <c r="Z2150" s="229"/>
      <c r="AA2150" s="276"/>
      <c r="AB2150" s="275"/>
      <c r="AC2150" s="229"/>
      <c r="AD2150" s="276"/>
      <c r="AG2150">
        <f t="shared" si="320"/>
        <v>0</v>
      </c>
      <c r="AK2150">
        <f t="shared" si="321"/>
        <v>0</v>
      </c>
      <c r="AL2150">
        <f t="shared" si="322"/>
        <v>0</v>
      </c>
      <c r="AM2150">
        <f t="shared" si="323"/>
        <v>0</v>
      </c>
      <c r="AS2150" s="60">
        <f t="shared" si="324"/>
        <v>0</v>
      </c>
      <c r="AT2150" s="60">
        <f t="shared" si="325"/>
        <v>0</v>
      </c>
      <c r="AU2150" s="60">
        <f>SUM(Y2150:AD2150)</f>
        <v>0</v>
      </c>
      <c r="AV2150" s="191">
        <f t="shared" si="327"/>
        <v>0</v>
      </c>
      <c r="AW2150" t="s">
        <v>5539</v>
      </c>
      <c r="AX2150" s="60">
        <f>IF(OR($AD2120="",$AD2120="na"),0,$AD2120)</f>
        <v>0</v>
      </c>
      <c r="AY2150" s="60">
        <f>COUNTIF(AB2146:AD2151,"NS")</f>
        <v>0</v>
      </c>
      <c r="AZ2150" s="60">
        <f>SUM(AB2146:AD2151)</f>
        <v>0</v>
      </c>
      <c r="BA2150" s="191">
        <f>IF($AG$2144=$AH$2144, 0, IF(OR(AND(AX2150=0,AY2150&gt;0),AND(AX2150="NS",AZ2150&gt;0),AND(AX2150="NS",AZ2150=0,AY2150=0)),1,IF(OR(AND(AY2150&gt;=2,AZ2150&lt;AX2150),AND(AX2150="NS",AZ2150=0,AY2150&gt;0),AX2150&lt;=AZ2150, AND(AX2150="NA",AY2150=0,AZ2150=0)),0,1)))</f>
        <v>0</v>
      </c>
    </row>
    <row r="2151" spans="1:53" ht="15" customHeight="1">
      <c r="A2151" s="67"/>
      <c r="B2151" s="14"/>
      <c r="C2151" s="21" t="s">
        <v>56</v>
      </c>
      <c r="D2151" s="272" t="s">
        <v>399</v>
      </c>
      <c r="E2151" s="273"/>
      <c r="F2151" s="273"/>
      <c r="G2151" s="273"/>
      <c r="H2151" s="273"/>
      <c r="I2151" s="273"/>
      <c r="J2151" s="273"/>
      <c r="K2151" s="273"/>
      <c r="L2151" s="274"/>
      <c r="M2151" s="275"/>
      <c r="N2151" s="229"/>
      <c r="O2151" s="276"/>
      <c r="P2151" s="275"/>
      <c r="Q2151" s="229"/>
      <c r="R2151" s="276"/>
      <c r="S2151" s="275"/>
      <c r="T2151" s="229"/>
      <c r="U2151" s="276"/>
      <c r="V2151" s="275"/>
      <c r="W2151" s="229"/>
      <c r="X2151" s="276"/>
      <c r="Y2151" s="275"/>
      <c r="Z2151" s="229"/>
      <c r="AA2151" s="276"/>
      <c r="AB2151" s="275"/>
      <c r="AC2151" s="229"/>
      <c r="AD2151" s="276"/>
      <c r="AG2151">
        <f t="shared" si="320"/>
        <v>0</v>
      </c>
      <c r="AK2151">
        <f>IF(OR(P2151&gt;=S2151,COUNTIF(P2151:U2151,"ns")=2),0,1)</f>
        <v>0</v>
      </c>
      <c r="AL2151">
        <f>IF(OR(AND($AG$2144=$AH$2144),AND($M2151="",OR($T$2120&gt;=P2151,AND($T$2120&gt;0,P2151="ns"))),AND($M2151="X",P2151="")),0,1)</f>
        <v>0</v>
      </c>
      <c r="AM2151">
        <f>IF(OR(AND($AG$2144=$AH$2144),AND($M2151="",OR($X$2120&gt;=S2151,AND($X$2120&gt;0,S2151="ns"))),AND($M2151="X",S2151="")),0,1)</f>
        <v>0</v>
      </c>
      <c r="AS2151" s="60">
        <f>IF(OR($V2151="",$V2151="na"),0,$V2151)</f>
        <v>0</v>
      </c>
      <c r="AT2151" s="60">
        <f>COUNTIF(Y2151:AD2151,"NS")</f>
        <v>0</v>
      </c>
      <c r="AU2151" s="60">
        <f>SUM(Y2151:AD2151)</f>
        <v>0</v>
      </c>
      <c r="AV2151" s="191">
        <f>IF($AG$2144=$AH$2144,0,IF(OR(AND(AS2151=0,AT2151&gt;0),AND(AS2151="ns",AU2151&gt;0),AND(AS2151="ns",AT2151=0,AU2151=0)),1,IF(OR(AND(AS2151&gt;0,AT2151=2),AND(AS2151="ns",AT2151=2),AND(AS2151="ns",AU2151=0,AT2151&gt;0),AS2151=AU2151),0,1)))</f>
        <v>0</v>
      </c>
      <c r="BA2151" s="181">
        <f>SUM(BA2146:BA2150)</f>
        <v>0</v>
      </c>
    </row>
    <row r="2152" spans="1:53" ht="15" customHeight="1">
      <c r="A2152" s="65"/>
      <c r="C2152" s="20"/>
      <c r="D2152" s="20"/>
      <c r="E2152" s="20"/>
      <c r="F2152" s="20"/>
      <c r="G2152" s="20"/>
      <c r="H2152" s="20"/>
      <c r="I2152" s="20"/>
      <c r="J2152" s="20"/>
      <c r="K2152" s="20"/>
      <c r="L2152" s="20"/>
      <c r="M2152" s="20"/>
      <c r="N2152" s="20"/>
      <c r="O2152" s="32" t="s">
        <v>175</v>
      </c>
      <c r="P2152" s="299">
        <f>IF(AND(SUM(P2146:R2151)=0,COUNTIF(P2146:R2151,"NS")&gt;0),"NS",
IF(AND(SUM(P2146:R2151)=0,COUNTIF(P2146:R2151,0)&gt;0),0,
IF(AND(SUM(P2146:R2151)=0,COUNTIF(P2146:R2151,"NA")&gt;0),"NA",
SUM(P2146:R2151))))</f>
        <v>0</v>
      </c>
      <c r="Q2152" s="300"/>
      <c r="R2152" s="301"/>
      <c r="S2152" s="299">
        <f>IF(AND(SUM(S2146:U2151)=0,COUNTIF(S2146:U2151,"NS")&gt;0),"NS",
IF(AND(SUM(S2146:U2151)=0,COUNTIF(S2146:U2151,0)&gt;0),0,
IF(AND(SUM(S2146:U2151)=0,COUNTIF(S2146:U2151,"NA")&gt;0),"NA",
SUM(S2146:U2151))))</f>
        <v>0</v>
      </c>
      <c r="T2152" s="300"/>
      <c r="U2152" s="301"/>
      <c r="V2152" s="299">
        <f>IF(AND(SUM(V2146:X2151)=0,COUNTIF(V2146:X2151,"NS")&gt;0),"NS",
IF(AND(SUM(V2146:X2151)=0,COUNTIF(V2146:X2151,0)&gt;0),0,
IF(AND(SUM(V2146:X2151)=0,COUNTIF(V2146:X2151,"NA")&gt;0),"NA",
SUM(V2146:X2151))))</f>
        <v>0</v>
      </c>
      <c r="W2152" s="300"/>
      <c r="X2152" s="301"/>
      <c r="Y2152" s="299">
        <f>IF(AND(SUM(Y2146:AA2151)=0,COUNTIF(Y2146:AA2151,"NS")&gt;0),"NS",
IF(AND(SUM(Y2146:AA2151)=0,COUNTIF(Y2146:AA2151,0)&gt;0),0,
IF(AND(SUM(Y2146:AA2151)=0,COUNTIF(Y2146:AA2151,"NA")&gt;0),"NA",
SUM(Y2146:AA2151))))</f>
        <v>0</v>
      </c>
      <c r="Z2152" s="300"/>
      <c r="AA2152" s="301"/>
      <c r="AB2152" s="299">
        <f>IF(AND(SUM(AB2146:AD2151)=0,COUNTIF(AB2146:AD2151,"NS")&gt;0),"NS",
IF(AND(SUM(AB2146:AD2151)=0,COUNTIF(AB2146:AD2151,0)&gt;0),0,
IF(AND(SUM(AB2146:AD2151)=0,COUNTIF(AB2146:AD2151,"NA")&gt;0),"NA",
SUM(AB2146:AD2151))))</f>
        <v>0</v>
      </c>
      <c r="AC2152" s="300"/>
      <c r="AD2152" s="301"/>
      <c r="AG2152" s="181">
        <f>SUM(AG2146:AG2151)</f>
        <v>0</v>
      </c>
      <c r="AK2152" s="181">
        <f t="shared" ref="AK2152:AM2152" si="329">SUM(AK2146:AK2151)</f>
        <v>0</v>
      </c>
      <c r="AL2152" s="181">
        <f t="shared" si="329"/>
        <v>0</v>
      </c>
      <c r="AM2152" s="181">
        <f t="shared" si="329"/>
        <v>0</v>
      </c>
      <c r="AV2152" s="181">
        <f>SUM(AV2146:AV2151)</f>
        <v>0</v>
      </c>
    </row>
    <row r="2153" spans="1:53" ht="15" customHeight="1">
      <c r="A2153" s="67"/>
      <c r="B2153" s="14"/>
      <c r="C2153" s="28"/>
      <c r="D2153" s="51"/>
      <c r="E2153" s="51"/>
      <c r="F2153" s="51"/>
      <c r="G2153" s="51"/>
      <c r="H2153" s="51"/>
      <c r="I2153" s="51"/>
      <c r="J2153" s="51"/>
      <c r="K2153" s="51"/>
      <c r="L2153" s="51"/>
      <c r="M2153" s="51"/>
      <c r="N2153" s="51"/>
      <c r="O2153" s="51"/>
      <c r="P2153" s="51"/>
      <c r="Q2153" s="51"/>
      <c r="R2153" s="51"/>
      <c r="S2153" s="51"/>
      <c r="T2153" s="51"/>
      <c r="U2153" s="51"/>
      <c r="V2153" s="51"/>
      <c r="W2153" s="51"/>
      <c r="X2153" s="13"/>
      <c r="Y2153" s="13"/>
      <c r="Z2153" s="13"/>
      <c r="AA2153" s="13"/>
      <c r="AB2153" s="13"/>
      <c r="AC2153" s="13"/>
      <c r="AD2153" s="13"/>
    </row>
    <row r="2154" spans="1:53" ht="45" customHeight="1">
      <c r="A2154" s="67"/>
      <c r="B2154" s="14"/>
      <c r="C2154" s="310" t="s">
        <v>616</v>
      </c>
      <c r="D2154" s="310"/>
      <c r="E2154" s="311"/>
      <c r="F2154" s="275"/>
      <c r="G2154" s="229"/>
      <c r="H2154" s="229"/>
      <c r="I2154" s="229"/>
      <c r="J2154" s="229"/>
      <c r="K2154" s="229"/>
      <c r="L2154" s="229"/>
      <c r="M2154" s="229"/>
      <c r="N2154" s="229"/>
      <c r="O2154" s="229"/>
      <c r="P2154" s="229"/>
      <c r="Q2154" s="229"/>
      <c r="R2154" s="229"/>
      <c r="S2154" s="229"/>
      <c r="T2154" s="229"/>
      <c r="U2154" s="229"/>
      <c r="V2154" s="229"/>
      <c r="W2154" s="229"/>
      <c r="X2154" s="229"/>
      <c r="Y2154" s="229"/>
      <c r="Z2154" s="229"/>
      <c r="AA2154" s="229"/>
      <c r="AB2154" s="229"/>
      <c r="AC2154" s="229"/>
      <c r="AD2154" s="276"/>
      <c r="AG2154">
        <f>IF(AND(AH2144&gt;AG2144,F2154="", COUNTIF(M2151,"X")=0),1,0)</f>
        <v>0</v>
      </c>
    </row>
    <row r="2155" spans="1:53" ht="15" customHeight="1">
      <c r="A2155" s="65"/>
      <c r="B2155" s="267" t="str">
        <f>IF(AND(COUNTIF(V2146:AD2151,"NS")&lt;&gt;0,C2157=""),"Si registro NS favor de emitir un comentario que explique su uso en la casilla al final de la pregunta","")</f>
        <v/>
      </c>
      <c r="C2155" s="267"/>
      <c r="D2155" s="267"/>
      <c r="E2155" s="267"/>
      <c r="F2155" s="267"/>
      <c r="G2155" s="267"/>
      <c r="H2155" s="267"/>
      <c r="I2155" s="267"/>
      <c r="J2155" s="267"/>
      <c r="K2155" s="267"/>
      <c r="L2155" s="267"/>
      <c r="M2155" s="267"/>
      <c r="N2155" s="267"/>
      <c r="O2155" s="267"/>
      <c r="P2155" s="267"/>
      <c r="Q2155" s="267"/>
      <c r="R2155" s="267"/>
      <c r="S2155" s="267"/>
      <c r="T2155" s="267"/>
      <c r="U2155" s="267"/>
      <c r="V2155" s="267"/>
      <c r="W2155" s="267"/>
      <c r="X2155" s="267"/>
      <c r="Y2155" s="267"/>
      <c r="Z2155" s="267"/>
      <c r="AA2155" s="267"/>
      <c r="AB2155" s="267"/>
      <c r="AC2155" s="267"/>
      <c r="AD2155" s="267"/>
    </row>
    <row r="2156" spans="1:53" ht="24" customHeight="1">
      <c r="A2156" s="65"/>
      <c r="C2156" s="312" t="s">
        <v>206</v>
      </c>
      <c r="D2156" s="312"/>
      <c r="E2156" s="312"/>
      <c r="F2156" s="312"/>
      <c r="G2156" s="312"/>
      <c r="H2156" s="312"/>
      <c r="I2156" s="312"/>
      <c r="J2156" s="312"/>
      <c r="K2156" s="312"/>
      <c r="L2156" s="312"/>
      <c r="M2156" s="312"/>
      <c r="N2156" s="312"/>
      <c r="O2156" s="312"/>
      <c r="P2156" s="312"/>
      <c r="Q2156" s="312"/>
      <c r="R2156" s="312"/>
      <c r="S2156" s="312"/>
      <c r="T2156" s="312"/>
      <c r="U2156" s="312"/>
      <c r="V2156" s="312"/>
      <c r="W2156" s="312"/>
      <c r="X2156" s="312"/>
      <c r="Y2156" s="312"/>
      <c r="Z2156" s="312"/>
      <c r="AA2156" s="312"/>
      <c r="AB2156" s="312"/>
      <c r="AC2156" s="312"/>
      <c r="AD2156" s="312"/>
    </row>
    <row r="2157" spans="1:53" ht="60" customHeight="1">
      <c r="C2157" s="313"/>
      <c r="D2157" s="314"/>
      <c r="E2157" s="314"/>
      <c r="F2157" s="314"/>
      <c r="G2157" s="314"/>
      <c r="H2157" s="314"/>
      <c r="I2157" s="314"/>
      <c r="J2157" s="314"/>
      <c r="K2157" s="314"/>
      <c r="L2157" s="314"/>
      <c r="M2157" s="314"/>
      <c r="N2157" s="314"/>
      <c r="O2157" s="314"/>
      <c r="P2157" s="314"/>
      <c r="Q2157" s="314"/>
      <c r="R2157" s="314"/>
      <c r="S2157" s="314"/>
      <c r="T2157" s="314"/>
      <c r="U2157" s="314"/>
      <c r="V2157" s="314"/>
      <c r="W2157" s="314"/>
      <c r="X2157" s="314"/>
      <c r="Y2157" s="314"/>
      <c r="Z2157" s="314"/>
      <c r="AA2157" s="314"/>
      <c r="AB2157" s="314"/>
      <c r="AC2157" s="314"/>
      <c r="AD2157" s="315"/>
    </row>
    <row r="2158" spans="1:53" ht="15" customHeight="1">
      <c r="A2158" s="64"/>
      <c r="B2158" s="269" t="str">
        <f>IF(SUM(AL2152:AM2152)&gt;=1,"Error: las Acciones impartidas y las Acciones concluidas por tema deben ser igual o menor al registro de la pregunta anterior","")</f>
        <v/>
      </c>
      <c r="C2158" s="269"/>
      <c r="D2158" s="269"/>
      <c r="E2158" s="269"/>
      <c r="F2158" s="269"/>
      <c r="G2158" s="269"/>
      <c r="H2158" s="269"/>
      <c r="I2158" s="269"/>
      <c r="J2158" s="269"/>
      <c r="K2158" s="269"/>
      <c r="L2158" s="269"/>
      <c r="M2158" s="269"/>
      <c r="N2158" s="269"/>
      <c r="O2158" s="269"/>
      <c r="P2158" s="269"/>
      <c r="Q2158" s="269"/>
      <c r="R2158" s="269"/>
      <c r="S2158" s="269"/>
      <c r="T2158" s="269"/>
      <c r="U2158" s="269"/>
      <c r="V2158" s="269"/>
      <c r="W2158" s="269"/>
      <c r="X2158" s="269"/>
      <c r="Y2158" s="269"/>
      <c r="Z2158" s="269"/>
      <c r="AA2158" s="269"/>
      <c r="AB2158" s="269"/>
      <c r="AC2158" s="269"/>
      <c r="AD2158" s="269"/>
    </row>
    <row r="2159" spans="1:53" ht="15" customHeight="1">
      <c r="A2159" s="64"/>
      <c r="B2159" s="269" t="str">
        <f>IF(SUM(AK2152)&gt;=1,"Error: por cada tema, las Acciones impartidas debe de ser igual o mayor a las Acciones concluidas.","")</f>
        <v/>
      </c>
      <c r="C2159" s="269"/>
      <c r="D2159" s="269"/>
      <c r="E2159" s="269"/>
      <c r="F2159" s="269"/>
      <c r="G2159" s="269"/>
      <c r="H2159" s="269"/>
      <c r="I2159" s="269"/>
      <c r="J2159" s="269"/>
      <c r="K2159" s="269"/>
      <c r="L2159" s="269"/>
      <c r="M2159" s="269"/>
      <c r="N2159" s="269"/>
      <c r="O2159" s="269"/>
      <c r="P2159" s="269"/>
      <c r="Q2159" s="269"/>
      <c r="R2159" s="269"/>
      <c r="S2159" s="269"/>
      <c r="T2159" s="269"/>
      <c r="U2159" s="269"/>
      <c r="V2159" s="269"/>
      <c r="W2159" s="269"/>
      <c r="X2159" s="269"/>
      <c r="Y2159" s="269"/>
      <c r="Z2159" s="269"/>
      <c r="AA2159" s="269"/>
      <c r="AB2159" s="269"/>
      <c r="AC2159" s="269"/>
      <c r="AD2159" s="269"/>
    </row>
    <row r="2160" spans="1:53" ht="15" customHeight="1">
      <c r="A2160" s="64"/>
      <c r="B2160" s="269" t="str">
        <f>IF(SUM(BA2151)&gt;=1,"Error: la suma de cada columna debe de ser igual o mayor al registro de la pregunta anterior.","")</f>
        <v/>
      </c>
      <c r="C2160" s="269"/>
      <c r="D2160" s="269"/>
      <c r="E2160" s="269"/>
      <c r="F2160" s="269"/>
      <c r="G2160" s="269"/>
      <c r="H2160" s="269"/>
      <c r="I2160" s="269"/>
      <c r="J2160" s="269"/>
      <c r="K2160" s="269"/>
      <c r="L2160" s="269"/>
      <c r="M2160" s="269"/>
      <c r="N2160" s="269"/>
      <c r="O2160" s="269"/>
      <c r="P2160" s="269"/>
      <c r="Q2160" s="269"/>
      <c r="R2160" s="269"/>
      <c r="S2160" s="269"/>
      <c r="T2160" s="269"/>
      <c r="U2160" s="269"/>
      <c r="V2160" s="269"/>
      <c r="W2160" s="269"/>
      <c r="X2160" s="269"/>
      <c r="Y2160" s="269"/>
      <c r="Z2160" s="269"/>
      <c r="AA2160" s="269"/>
      <c r="AB2160" s="269"/>
      <c r="AC2160" s="269"/>
      <c r="AD2160" s="269"/>
    </row>
    <row r="2161" spans="1:38" ht="15" customHeight="1">
      <c r="A2161" s="64"/>
      <c r="B2161" s="269" t="str">
        <f>IF(SUM(AV2152)&gt;=1,"Error: verificar la suma por fila de personal adscrito.","")</f>
        <v/>
      </c>
      <c r="C2161" s="269"/>
      <c r="D2161" s="269"/>
      <c r="E2161" s="269"/>
      <c r="F2161" s="269"/>
      <c r="G2161" s="269"/>
      <c r="H2161" s="269"/>
      <c r="I2161" s="269"/>
      <c r="J2161" s="269"/>
      <c r="K2161" s="269"/>
      <c r="L2161" s="269"/>
      <c r="M2161" s="269"/>
      <c r="N2161" s="269"/>
      <c r="O2161" s="269"/>
      <c r="P2161" s="269"/>
      <c r="Q2161" s="269"/>
      <c r="R2161" s="269"/>
      <c r="S2161" s="269"/>
      <c r="T2161" s="269"/>
      <c r="U2161" s="269"/>
      <c r="V2161" s="269"/>
      <c r="W2161" s="269"/>
      <c r="X2161" s="269"/>
      <c r="Y2161" s="269"/>
      <c r="Z2161" s="269"/>
      <c r="AA2161" s="269"/>
      <c r="AB2161" s="269"/>
      <c r="AC2161" s="269"/>
      <c r="AD2161" s="269"/>
    </row>
    <row r="2162" spans="1:38" ht="15" customHeight="1">
      <c r="A2162" s="64"/>
      <c r="B2162" s="269" t="str">
        <f>IF(AG2154&gt;0,"Error: debe especificar Otro tema.","")</f>
        <v/>
      </c>
      <c r="C2162" s="269"/>
      <c r="D2162" s="269"/>
      <c r="E2162" s="269"/>
      <c r="F2162" s="269"/>
      <c r="G2162" s="269"/>
      <c r="H2162" s="269"/>
      <c r="I2162" s="269"/>
      <c r="J2162" s="269"/>
      <c r="K2162" s="269"/>
      <c r="L2162" s="269"/>
      <c r="M2162" s="269"/>
      <c r="N2162" s="269"/>
      <c r="O2162" s="269"/>
      <c r="P2162" s="269"/>
      <c r="Q2162" s="269"/>
      <c r="R2162" s="269"/>
      <c r="S2162" s="269"/>
      <c r="T2162" s="269"/>
      <c r="U2162" s="269"/>
      <c r="V2162" s="269"/>
      <c r="W2162" s="269"/>
      <c r="X2162" s="269"/>
      <c r="Y2162" s="269"/>
      <c r="Z2162" s="269"/>
      <c r="AA2162" s="269"/>
      <c r="AB2162" s="269"/>
      <c r="AC2162" s="269"/>
      <c r="AD2162" s="269"/>
    </row>
    <row r="2163" spans="1:38" ht="15" customHeight="1" thickBot="1">
      <c r="A2163" s="64"/>
      <c r="B2163" s="268" t="str">
        <f>IF(AJ2144=0,"","Error: debe completar toda la información requerida.")</f>
        <v/>
      </c>
      <c r="C2163" s="268"/>
      <c r="D2163" s="268"/>
      <c r="E2163" s="268"/>
      <c r="F2163" s="268"/>
      <c r="G2163" s="268"/>
      <c r="H2163" s="268"/>
      <c r="I2163" s="268"/>
      <c r="J2163" s="268"/>
      <c r="K2163" s="268"/>
      <c r="L2163" s="268"/>
      <c r="M2163" s="268"/>
      <c r="N2163" s="268"/>
      <c r="O2163" s="268"/>
      <c r="P2163" s="268"/>
      <c r="Q2163" s="268"/>
      <c r="R2163" s="268"/>
      <c r="S2163" s="268"/>
      <c r="T2163" s="268"/>
      <c r="U2163" s="268"/>
      <c r="V2163" s="268"/>
      <c r="W2163" s="268"/>
      <c r="X2163" s="268"/>
      <c r="Y2163" s="268"/>
      <c r="Z2163" s="268"/>
      <c r="AA2163" s="268"/>
      <c r="AB2163" s="268"/>
      <c r="AC2163" s="268"/>
      <c r="AD2163" s="268"/>
    </row>
    <row r="2164" spans="1:38" ht="15" customHeight="1" thickBot="1">
      <c r="A2164" s="56" t="s">
        <v>251</v>
      </c>
      <c r="B2164" s="316" t="s">
        <v>403</v>
      </c>
      <c r="C2164" s="317"/>
      <c r="D2164" s="317"/>
      <c r="E2164" s="317"/>
      <c r="F2164" s="317"/>
      <c r="G2164" s="317"/>
      <c r="H2164" s="317"/>
      <c r="I2164" s="317"/>
      <c r="J2164" s="317"/>
      <c r="K2164" s="317"/>
      <c r="L2164" s="317"/>
      <c r="M2164" s="317"/>
      <c r="N2164" s="317"/>
      <c r="O2164" s="317"/>
      <c r="P2164" s="317"/>
      <c r="Q2164" s="317"/>
      <c r="R2164" s="317"/>
      <c r="S2164" s="317"/>
      <c r="T2164" s="317"/>
      <c r="U2164" s="317"/>
      <c r="V2164" s="317"/>
      <c r="W2164" s="317"/>
      <c r="X2164" s="317"/>
      <c r="Y2164" s="317"/>
      <c r="Z2164" s="317"/>
      <c r="AA2164" s="317"/>
      <c r="AB2164" s="317"/>
      <c r="AC2164" s="317"/>
      <c r="AD2164" s="318"/>
    </row>
    <row r="2165" spans="1:38" ht="15" customHeight="1">
      <c r="A2165" s="64"/>
      <c r="B2165" s="319" t="s">
        <v>400</v>
      </c>
      <c r="C2165" s="320"/>
      <c r="D2165" s="320"/>
      <c r="E2165" s="320"/>
      <c r="F2165" s="320"/>
      <c r="G2165" s="320"/>
      <c r="H2165" s="320"/>
      <c r="I2165" s="320"/>
      <c r="J2165" s="320"/>
      <c r="K2165" s="320"/>
      <c r="L2165" s="320"/>
      <c r="M2165" s="320"/>
      <c r="N2165" s="320"/>
      <c r="O2165" s="320"/>
      <c r="P2165" s="320"/>
      <c r="Q2165" s="320"/>
      <c r="R2165" s="320"/>
      <c r="S2165" s="320"/>
      <c r="T2165" s="320"/>
      <c r="U2165" s="320"/>
      <c r="V2165" s="320"/>
      <c r="W2165" s="320"/>
      <c r="X2165" s="320"/>
      <c r="Y2165" s="320"/>
      <c r="Z2165" s="320"/>
      <c r="AA2165" s="320"/>
      <c r="AB2165" s="320"/>
      <c r="AC2165" s="320"/>
      <c r="AD2165" s="321"/>
    </row>
    <row r="2166" spans="1:38" ht="15" customHeight="1">
      <c r="A2166" s="64"/>
      <c r="B2166" s="167"/>
      <c r="C2166" s="251" t="s">
        <v>627</v>
      </c>
      <c r="D2166" s="251"/>
      <c r="E2166" s="251"/>
      <c r="F2166" s="251"/>
      <c r="G2166" s="251"/>
      <c r="H2166" s="251"/>
      <c r="I2166" s="251"/>
      <c r="J2166" s="251"/>
      <c r="K2166" s="251"/>
      <c r="L2166" s="251"/>
      <c r="M2166" s="251"/>
      <c r="N2166" s="251"/>
      <c r="O2166" s="251"/>
      <c r="P2166" s="251"/>
      <c r="Q2166" s="251"/>
      <c r="R2166" s="251"/>
      <c r="S2166" s="251"/>
      <c r="T2166" s="251"/>
      <c r="U2166" s="251"/>
      <c r="V2166" s="251"/>
      <c r="W2166" s="251"/>
      <c r="X2166" s="251"/>
      <c r="Y2166" s="251"/>
      <c r="Z2166" s="251"/>
      <c r="AA2166" s="251"/>
      <c r="AB2166" s="251"/>
      <c r="AC2166" s="251"/>
      <c r="AD2166" s="322"/>
    </row>
    <row r="2167" spans="1:38" ht="24" customHeight="1">
      <c r="A2167" s="64"/>
      <c r="B2167" s="168"/>
      <c r="C2167" s="255" t="s">
        <v>628</v>
      </c>
      <c r="D2167" s="323"/>
      <c r="E2167" s="323"/>
      <c r="F2167" s="323"/>
      <c r="G2167" s="323"/>
      <c r="H2167" s="323"/>
      <c r="I2167" s="323"/>
      <c r="J2167" s="323"/>
      <c r="K2167" s="323"/>
      <c r="L2167" s="323"/>
      <c r="M2167" s="323"/>
      <c r="N2167" s="323"/>
      <c r="O2167" s="323"/>
      <c r="P2167" s="323"/>
      <c r="Q2167" s="323"/>
      <c r="R2167" s="323"/>
      <c r="S2167" s="323"/>
      <c r="T2167" s="323"/>
      <c r="U2167" s="323"/>
      <c r="V2167" s="323"/>
      <c r="W2167" s="323"/>
      <c r="X2167" s="323"/>
      <c r="Y2167" s="323"/>
      <c r="Z2167" s="323"/>
      <c r="AA2167" s="323"/>
      <c r="AB2167" s="323"/>
      <c r="AC2167" s="323"/>
      <c r="AD2167" s="324"/>
    </row>
    <row r="2168" spans="1:38" ht="15" customHeight="1">
      <c r="A2168" s="64"/>
    </row>
    <row r="2169" spans="1:38" s="51" customFormat="1" ht="36" customHeight="1">
      <c r="A2169" s="61" t="s">
        <v>402</v>
      </c>
      <c r="B2169" s="325" t="s">
        <v>404</v>
      </c>
      <c r="C2169" s="325"/>
      <c r="D2169" s="325"/>
      <c r="E2169" s="325"/>
      <c r="F2169" s="325"/>
      <c r="G2169" s="325"/>
      <c r="H2169" s="325"/>
      <c r="I2169" s="325"/>
      <c r="J2169" s="325"/>
      <c r="K2169" s="325"/>
      <c r="L2169" s="325"/>
      <c r="M2169" s="325"/>
      <c r="N2169" s="325"/>
      <c r="O2169" s="325"/>
      <c r="P2169" s="325"/>
      <c r="Q2169" s="325"/>
      <c r="R2169" s="325"/>
      <c r="S2169" s="325"/>
      <c r="T2169" s="325"/>
      <c r="U2169" s="325"/>
      <c r="V2169" s="325"/>
      <c r="W2169" s="325"/>
      <c r="X2169" s="325"/>
      <c r="Y2169" s="325"/>
      <c r="Z2169" s="325"/>
      <c r="AA2169" s="325"/>
      <c r="AB2169" s="325"/>
      <c r="AC2169" s="325"/>
      <c r="AD2169" s="325"/>
      <c r="AF2169" s="163"/>
    </row>
    <row r="2170" spans="1:38" ht="24" customHeight="1">
      <c r="A2170" s="61"/>
      <c r="B2170" s="117"/>
      <c r="C2170" s="326" t="s">
        <v>500</v>
      </c>
      <c r="D2170" s="326"/>
      <c r="E2170" s="326"/>
      <c r="F2170" s="326"/>
      <c r="G2170" s="326"/>
      <c r="H2170" s="326"/>
      <c r="I2170" s="326"/>
      <c r="J2170" s="326"/>
      <c r="K2170" s="326"/>
      <c r="L2170" s="326"/>
      <c r="M2170" s="326"/>
      <c r="N2170" s="326"/>
      <c r="O2170" s="326"/>
      <c r="P2170" s="326"/>
      <c r="Q2170" s="326"/>
      <c r="R2170" s="326"/>
      <c r="S2170" s="326"/>
      <c r="T2170" s="326"/>
      <c r="U2170" s="326"/>
      <c r="V2170" s="326"/>
      <c r="W2170" s="326"/>
      <c r="X2170" s="326"/>
      <c r="Y2170" s="326"/>
      <c r="Z2170" s="326"/>
      <c r="AA2170" s="326"/>
      <c r="AB2170" s="326"/>
      <c r="AC2170" s="326"/>
      <c r="AD2170" s="326"/>
      <c r="AG2170" t="s">
        <v>5497</v>
      </c>
      <c r="AH2170" t="s">
        <v>5498</v>
      </c>
      <c r="AI2170" t="s">
        <v>5499</v>
      </c>
      <c r="AJ2170" t="s">
        <v>5500</v>
      </c>
    </row>
    <row r="2171" spans="1:38" s="51" customFormat="1" ht="15" customHeight="1">
      <c r="A2171" s="52"/>
      <c r="B2171" s="13"/>
      <c r="C2171"/>
      <c r="D2171"/>
      <c r="E2171"/>
      <c r="F2171"/>
      <c r="G2171"/>
      <c r="H2171"/>
      <c r="I2171"/>
      <c r="J2171"/>
      <c r="K2171"/>
      <c r="L2171"/>
      <c r="M2171"/>
      <c r="N2171"/>
      <c r="O2171"/>
      <c r="P2171"/>
      <c r="Q2171"/>
      <c r="R2171"/>
      <c r="S2171"/>
      <c r="T2171"/>
      <c r="U2171"/>
      <c r="V2171"/>
      <c r="W2171"/>
      <c r="X2171"/>
      <c r="Y2171"/>
      <c r="Z2171"/>
      <c r="AA2171"/>
      <c r="AB2171"/>
      <c r="AC2171"/>
      <c r="AD2171"/>
      <c r="AF2171" s="163"/>
      <c r="AG2171">
        <f>COUNTBLANK(Y2173:AD2292)</f>
        <v>720</v>
      </c>
      <c r="AH2171">
        <v>720</v>
      </c>
      <c r="AI2171">
        <f>IF(SUM(AG2173:AG2292)=0,AG2171,1)</f>
        <v>720</v>
      </c>
      <c r="AJ2171" s="180">
        <f>IF(OR(AG2171=AH2171, AG2171=AI2171 ), 0, 1)</f>
        <v>0</v>
      </c>
    </row>
    <row r="2172" spans="1:38" s="51" customFormat="1" ht="15" customHeight="1">
      <c r="A2172" s="52"/>
      <c r="B2172" s="13"/>
      <c r="C2172" s="295" t="s">
        <v>49</v>
      </c>
      <c r="D2172" s="295"/>
      <c r="E2172" s="295"/>
      <c r="F2172" s="295"/>
      <c r="G2172" s="295"/>
      <c r="H2172" s="295"/>
      <c r="I2172" s="295"/>
      <c r="J2172" s="295"/>
      <c r="K2172" s="295"/>
      <c r="L2172" s="295"/>
      <c r="M2172" s="295"/>
      <c r="N2172" s="295"/>
      <c r="O2172" s="295"/>
      <c r="P2172" s="295"/>
      <c r="Q2172" s="295"/>
      <c r="R2172" s="295"/>
      <c r="S2172" s="295"/>
      <c r="T2172" s="295"/>
      <c r="U2172" s="295"/>
      <c r="V2172" s="295"/>
      <c r="W2172" s="295"/>
      <c r="X2172" s="295"/>
      <c r="Y2172" s="281" t="s">
        <v>620</v>
      </c>
      <c r="Z2172" s="282"/>
      <c r="AA2172" s="282"/>
      <c r="AB2172" s="282"/>
      <c r="AC2172" s="282"/>
      <c r="AD2172" s="283"/>
      <c r="AF2172" s="163"/>
      <c r="AG2172" t="s">
        <v>5501</v>
      </c>
      <c r="AH2172"/>
      <c r="AI2172"/>
      <c r="AJ2172"/>
      <c r="AK2172" s="185" t="s">
        <v>5514</v>
      </c>
      <c r="AL2172" s="186" t="s">
        <v>5515</v>
      </c>
    </row>
    <row r="2173" spans="1:38" s="51" customFormat="1" ht="15" customHeight="1">
      <c r="A2173" s="52"/>
      <c r="B2173" s="13"/>
      <c r="C2173" s="18" t="s">
        <v>51</v>
      </c>
      <c r="D2173" s="306" t="str">
        <f t="shared" ref="D2173:D2204" si="330">IF($D32="","",$D32)</f>
        <v/>
      </c>
      <c r="E2173" s="307"/>
      <c r="F2173" s="307"/>
      <c r="G2173" s="307"/>
      <c r="H2173" s="307"/>
      <c r="I2173" s="307"/>
      <c r="J2173" s="307"/>
      <c r="K2173" s="307"/>
      <c r="L2173" s="307"/>
      <c r="M2173" s="307"/>
      <c r="N2173" s="307"/>
      <c r="O2173" s="307"/>
      <c r="P2173" s="307"/>
      <c r="Q2173" s="307"/>
      <c r="R2173" s="307"/>
      <c r="S2173" s="307"/>
      <c r="T2173" s="307"/>
      <c r="U2173" s="307"/>
      <c r="V2173" s="307"/>
      <c r="W2173" s="307"/>
      <c r="X2173" s="308"/>
      <c r="Y2173" s="275"/>
      <c r="Z2173" s="229"/>
      <c r="AA2173" s="229"/>
      <c r="AB2173" s="229"/>
      <c r="AC2173" s="229"/>
      <c r="AD2173" s="276"/>
      <c r="AF2173" s="163"/>
      <c r="AG2173">
        <f>IF(OR(
AND($AH$2171=$AG$2171),
AND($D2173="",Y2173=""),
AND($D2173&lt;&gt;"",Y2173&lt;&gt;"")),0,1)</f>
        <v>0</v>
      </c>
      <c r="AH2173"/>
      <c r="AI2173"/>
      <c r="AJ2173"/>
      <c r="AK2173" s="185">
        <f>IF(OR(Y2173="NS",Y2173="NA"),0,LEN(Y2173)-LEN(INT(Y2173))-1)</f>
        <v>-2</v>
      </c>
      <c r="AL2173" s="186">
        <f>IF(AK2173&lt;1,0,1)</f>
        <v>0</v>
      </c>
    </row>
    <row r="2174" spans="1:38" s="51" customFormat="1" ht="15" customHeight="1">
      <c r="A2174" s="52"/>
      <c r="B2174" s="13"/>
      <c r="C2174" s="72" t="s">
        <v>52</v>
      </c>
      <c r="D2174" s="306" t="str">
        <f t="shared" si="330"/>
        <v/>
      </c>
      <c r="E2174" s="307"/>
      <c r="F2174" s="307"/>
      <c r="G2174" s="307"/>
      <c r="H2174" s="307"/>
      <c r="I2174" s="307"/>
      <c r="J2174" s="307"/>
      <c r="K2174" s="307"/>
      <c r="L2174" s="307"/>
      <c r="M2174" s="307"/>
      <c r="N2174" s="307"/>
      <c r="O2174" s="307"/>
      <c r="P2174" s="307"/>
      <c r="Q2174" s="307"/>
      <c r="R2174" s="307"/>
      <c r="S2174" s="307"/>
      <c r="T2174" s="307"/>
      <c r="U2174" s="307"/>
      <c r="V2174" s="307"/>
      <c r="W2174" s="307"/>
      <c r="X2174" s="308"/>
      <c r="Y2174" s="275"/>
      <c r="Z2174" s="229"/>
      <c r="AA2174" s="229"/>
      <c r="AB2174" s="229"/>
      <c r="AC2174" s="229"/>
      <c r="AD2174" s="276"/>
      <c r="AF2174" s="163"/>
      <c r="AG2174">
        <f t="shared" ref="AG2174:AG2237" si="331">IF(OR(
AND($AH$2171=$AG$2171),
AND($D2174="",Y2174=""),
AND($D2174&lt;&gt;"",Y2174&lt;&gt;"")),0,1)</f>
        <v>0</v>
      </c>
      <c r="AK2174" s="185">
        <f t="shared" ref="AK2174:AK2237" si="332">IF(OR(Y2174="NS",Y2174="NA"),0,LEN(Y2174)-LEN(INT(Y2174))-1)</f>
        <v>-2</v>
      </c>
      <c r="AL2174" s="186">
        <f t="shared" ref="AL2174:AL2237" si="333">IF(AK2174&lt;1,0,1)</f>
        <v>0</v>
      </c>
    </row>
    <row r="2175" spans="1:38" s="51" customFormat="1" ht="15" customHeight="1">
      <c r="A2175" s="52"/>
      <c r="B2175" s="13"/>
      <c r="C2175" s="73" t="s">
        <v>53</v>
      </c>
      <c r="D2175" s="306" t="str">
        <f t="shared" si="330"/>
        <v/>
      </c>
      <c r="E2175" s="307"/>
      <c r="F2175" s="307"/>
      <c r="G2175" s="307"/>
      <c r="H2175" s="307"/>
      <c r="I2175" s="307"/>
      <c r="J2175" s="307"/>
      <c r="K2175" s="307"/>
      <c r="L2175" s="307"/>
      <c r="M2175" s="307"/>
      <c r="N2175" s="307"/>
      <c r="O2175" s="307"/>
      <c r="P2175" s="307"/>
      <c r="Q2175" s="307"/>
      <c r="R2175" s="307"/>
      <c r="S2175" s="307"/>
      <c r="T2175" s="307"/>
      <c r="U2175" s="307"/>
      <c r="V2175" s="307"/>
      <c r="W2175" s="307"/>
      <c r="X2175" s="308"/>
      <c r="Y2175" s="275"/>
      <c r="Z2175" s="229"/>
      <c r="AA2175" s="229"/>
      <c r="AB2175" s="229"/>
      <c r="AC2175" s="229"/>
      <c r="AD2175" s="276"/>
      <c r="AF2175" s="163"/>
      <c r="AG2175">
        <f t="shared" si="331"/>
        <v>0</v>
      </c>
      <c r="AK2175" s="185">
        <f t="shared" si="332"/>
        <v>-2</v>
      </c>
      <c r="AL2175" s="186">
        <f t="shared" si="333"/>
        <v>0</v>
      </c>
    </row>
    <row r="2176" spans="1:38" s="51" customFormat="1" ht="15" customHeight="1">
      <c r="A2176" s="52"/>
      <c r="B2176" s="13"/>
      <c r="C2176" s="73" t="s">
        <v>54</v>
      </c>
      <c r="D2176" s="306" t="str">
        <f t="shared" si="330"/>
        <v/>
      </c>
      <c r="E2176" s="307"/>
      <c r="F2176" s="307"/>
      <c r="G2176" s="307"/>
      <c r="H2176" s="307"/>
      <c r="I2176" s="307"/>
      <c r="J2176" s="307"/>
      <c r="K2176" s="307"/>
      <c r="L2176" s="307"/>
      <c r="M2176" s="307"/>
      <c r="N2176" s="307"/>
      <c r="O2176" s="307"/>
      <c r="P2176" s="307"/>
      <c r="Q2176" s="307"/>
      <c r="R2176" s="307"/>
      <c r="S2176" s="307"/>
      <c r="T2176" s="307"/>
      <c r="U2176" s="307"/>
      <c r="V2176" s="307"/>
      <c r="W2176" s="307"/>
      <c r="X2176" s="308"/>
      <c r="Y2176" s="275"/>
      <c r="Z2176" s="229"/>
      <c r="AA2176" s="229"/>
      <c r="AB2176" s="229"/>
      <c r="AC2176" s="229"/>
      <c r="AD2176" s="276"/>
      <c r="AF2176" s="163"/>
      <c r="AG2176">
        <f t="shared" si="331"/>
        <v>0</v>
      </c>
      <c r="AK2176" s="185">
        <f t="shared" si="332"/>
        <v>-2</v>
      </c>
      <c r="AL2176" s="186">
        <f t="shared" si="333"/>
        <v>0</v>
      </c>
    </row>
    <row r="2177" spans="1:38" s="51" customFormat="1" ht="15" customHeight="1">
      <c r="A2177" s="52"/>
      <c r="B2177" s="13"/>
      <c r="C2177" s="73" t="s">
        <v>55</v>
      </c>
      <c r="D2177" s="306" t="str">
        <f t="shared" si="330"/>
        <v/>
      </c>
      <c r="E2177" s="307"/>
      <c r="F2177" s="307"/>
      <c r="G2177" s="307"/>
      <c r="H2177" s="307"/>
      <c r="I2177" s="307"/>
      <c r="J2177" s="307"/>
      <c r="K2177" s="307"/>
      <c r="L2177" s="307"/>
      <c r="M2177" s="307"/>
      <c r="N2177" s="307"/>
      <c r="O2177" s="307"/>
      <c r="P2177" s="307"/>
      <c r="Q2177" s="307"/>
      <c r="R2177" s="307"/>
      <c r="S2177" s="307"/>
      <c r="T2177" s="307"/>
      <c r="U2177" s="307"/>
      <c r="V2177" s="307"/>
      <c r="W2177" s="307"/>
      <c r="X2177" s="308"/>
      <c r="Y2177" s="275"/>
      <c r="Z2177" s="229"/>
      <c r="AA2177" s="229"/>
      <c r="AB2177" s="229"/>
      <c r="AC2177" s="229"/>
      <c r="AD2177" s="276"/>
      <c r="AF2177" s="163"/>
      <c r="AG2177">
        <f t="shared" si="331"/>
        <v>0</v>
      </c>
      <c r="AK2177" s="185">
        <f t="shared" si="332"/>
        <v>-2</v>
      </c>
      <c r="AL2177" s="186">
        <f t="shared" si="333"/>
        <v>0</v>
      </c>
    </row>
    <row r="2178" spans="1:38" s="51" customFormat="1" ht="15" customHeight="1">
      <c r="A2178" s="52"/>
      <c r="B2178" s="13"/>
      <c r="C2178" s="73" t="s">
        <v>56</v>
      </c>
      <c r="D2178" s="306" t="str">
        <f t="shared" si="330"/>
        <v/>
      </c>
      <c r="E2178" s="307"/>
      <c r="F2178" s="307"/>
      <c r="G2178" s="307"/>
      <c r="H2178" s="307"/>
      <c r="I2178" s="307"/>
      <c r="J2178" s="307"/>
      <c r="K2178" s="307"/>
      <c r="L2178" s="307"/>
      <c r="M2178" s="307"/>
      <c r="N2178" s="307"/>
      <c r="O2178" s="307"/>
      <c r="P2178" s="307"/>
      <c r="Q2178" s="307"/>
      <c r="R2178" s="307"/>
      <c r="S2178" s="307"/>
      <c r="T2178" s="307"/>
      <c r="U2178" s="307"/>
      <c r="V2178" s="307"/>
      <c r="W2178" s="307"/>
      <c r="X2178" s="308"/>
      <c r="Y2178" s="275"/>
      <c r="Z2178" s="229"/>
      <c r="AA2178" s="229"/>
      <c r="AB2178" s="229"/>
      <c r="AC2178" s="229"/>
      <c r="AD2178" s="276"/>
      <c r="AF2178" s="163"/>
      <c r="AG2178">
        <f t="shared" si="331"/>
        <v>0</v>
      </c>
      <c r="AK2178" s="185">
        <f t="shared" si="332"/>
        <v>-2</v>
      </c>
      <c r="AL2178" s="186">
        <f t="shared" si="333"/>
        <v>0</v>
      </c>
    </row>
    <row r="2179" spans="1:38" s="51" customFormat="1" ht="15" customHeight="1">
      <c r="A2179" s="52"/>
      <c r="B2179" s="13"/>
      <c r="C2179" s="73" t="s">
        <v>57</v>
      </c>
      <c r="D2179" s="306" t="str">
        <f t="shared" si="330"/>
        <v/>
      </c>
      <c r="E2179" s="307"/>
      <c r="F2179" s="307"/>
      <c r="G2179" s="307"/>
      <c r="H2179" s="307"/>
      <c r="I2179" s="307"/>
      <c r="J2179" s="307"/>
      <c r="K2179" s="307"/>
      <c r="L2179" s="307"/>
      <c r="M2179" s="307"/>
      <c r="N2179" s="307"/>
      <c r="O2179" s="307"/>
      <c r="P2179" s="307"/>
      <c r="Q2179" s="307"/>
      <c r="R2179" s="307"/>
      <c r="S2179" s="307"/>
      <c r="T2179" s="307"/>
      <c r="U2179" s="307"/>
      <c r="V2179" s="307"/>
      <c r="W2179" s="307"/>
      <c r="X2179" s="308"/>
      <c r="Y2179" s="275"/>
      <c r="Z2179" s="229"/>
      <c r="AA2179" s="229"/>
      <c r="AB2179" s="229"/>
      <c r="AC2179" s="229"/>
      <c r="AD2179" s="276"/>
      <c r="AF2179" s="163"/>
      <c r="AG2179">
        <f t="shared" si="331"/>
        <v>0</v>
      </c>
      <c r="AK2179" s="185">
        <f t="shared" si="332"/>
        <v>-2</v>
      </c>
      <c r="AL2179" s="186">
        <f t="shared" si="333"/>
        <v>0</v>
      </c>
    </row>
    <row r="2180" spans="1:38" s="51" customFormat="1" ht="15" customHeight="1">
      <c r="A2180" s="52"/>
      <c r="B2180" s="13"/>
      <c r="C2180" s="73" t="s">
        <v>58</v>
      </c>
      <c r="D2180" s="306" t="str">
        <f t="shared" si="330"/>
        <v/>
      </c>
      <c r="E2180" s="307"/>
      <c r="F2180" s="307"/>
      <c r="G2180" s="307"/>
      <c r="H2180" s="307"/>
      <c r="I2180" s="307"/>
      <c r="J2180" s="307"/>
      <c r="K2180" s="307"/>
      <c r="L2180" s="307"/>
      <c r="M2180" s="307"/>
      <c r="N2180" s="307"/>
      <c r="O2180" s="307"/>
      <c r="P2180" s="307"/>
      <c r="Q2180" s="307"/>
      <c r="R2180" s="307"/>
      <c r="S2180" s="307"/>
      <c r="T2180" s="307"/>
      <c r="U2180" s="307"/>
      <c r="V2180" s="307"/>
      <c r="W2180" s="307"/>
      <c r="X2180" s="308"/>
      <c r="Y2180" s="275"/>
      <c r="Z2180" s="229"/>
      <c r="AA2180" s="229"/>
      <c r="AB2180" s="229"/>
      <c r="AC2180" s="229"/>
      <c r="AD2180" s="276"/>
      <c r="AF2180" s="163"/>
      <c r="AG2180">
        <f t="shared" si="331"/>
        <v>0</v>
      </c>
      <c r="AK2180" s="185">
        <f t="shared" si="332"/>
        <v>-2</v>
      </c>
      <c r="AL2180" s="186">
        <f t="shared" si="333"/>
        <v>0</v>
      </c>
    </row>
    <row r="2181" spans="1:38" s="51" customFormat="1" ht="15" customHeight="1">
      <c r="A2181" s="52"/>
      <c r="B2181" s="13"/>
      <c r="C2181" s="73" t="s">
        <v>59</v>
      </c>
      <c r="D2181" s="306" t="str">
        <f t="shared" si="330"/>
        <v/>
      </c>
      <c r="E2181" s="307"/>
      <c r="F2181" s="307"/>
      <c r="G2181" s="307"/>
      <c r="H2181" s="307"/>
      <c r="I2181" s="307"/>
      <c r="J2181" s="307"/>
      <c r="K2181" s="307"/>
      <c r="L2181" s="307"/>
      <c r="M2181" s="307"/>
      <c r="N2181" s="307"/>
      <c r="O2181" s="307"/>
      <c r="P2181" s="307"/>
      <c r="Q2181" s="307"/>
      <c r="R2181" s="307"/>
      <c r="S2181" s="307"/>
      <c r="T2181" s="307"/>
      <c r="U2181" s="307"/>
      <c r="V2181" s="307"/>
      <c r="W2181" s="307"/>
      <c r="X2181" s="308"/>
      <c r="Y2181" s="275"/>
      <c r="Z2181" s="229"/>
      <c r="AA2181" s="229"/>
      <c r="AB2181" s="229"/>
      <c r="AC2181" s="229"/>
      <c r="AD2181" s="276"/>
      <c r="AF2181" s="163"/>
      <c r="AG2181">
        <f t="shared" si="331"/>
        <v>0</v>
      </c>
      <c r="AK2181" s="185">
        <f t="shared" si="332"/>
        <v>-2</v>
      </c>
      <c r="AL2181" s="186">
        <f t="shared" si="333"/>
        <v>0</v>
      </c>
    </row>
    <row r="2182" spans="1:38" s="51" customFormat="1" ht="15" customHeight="1">
      <c r="A2182" s="52"/>
      <c r="B2182" s="13"/>
      <c r="C2182" s="73" t="s">
        <v>60</v>
      </c>
      <c r="D2182" s="306" t="str">
        <f t="shared" si="330"/>
        <v/>
      </c>
      <c r="E2182" s="307"/>
      <c r="F2182" s="307"/>
      <c r="G2182" s="307"/>
      <c r="H2182" s="307"/>
      <c r="I2182" s="307"/>
      <c r="J2182" s="307"/>
      <c r="K2182" s="307"/>
      <c r="L2182" s="307"/>
      <c r="M2182" s="307"/>
      <c r="N2182" s="307"/>
      <c r="O2182" s="307"/>
      <c r="P2182" s="307"/>
      <c r="Q2182" s="307"/>
      <c r="R2182" s="307"/>
      <c r="S2182" s="307"/>
      <c r="T2182" s="307"/>
      <c r="U2182" s="307"/>
      <c r="V2182" s="307"/>
      <c r="W2182" s="307"/>
      <c r="X2182" s="308"/>
      <c r="Y2182" s="275"/>
      <c r="Z2182" s="229"/>
      <c r="AA2182" s="229"/>
      <c r="AB2182" s="229"/>
      <c r="AC2182" s="229"/>
      <c r="AD2182" s="276"/>
      <c r="AF2182" s="163"/>
      <c r="AG2182">
        <f t="shared" si="331"/>
        <v>0</v>
      </c>
      <c r="AK2182" s="185">
        <f t="shared" si="332"/>
        <v>-2</v>
      </c>
      <c r="AL2182" s="186">
        <f t="shared" si="333"/>
        <v>0</v>
      </c>
    </row>
    <row r="2183" spans="1:38" s="51" customFormat="1" ht="15" customHeight="1">
      <c r="A2183" s="52"/>
      <c r="B2183" s="13"/>
      <c r="C2183" s="73" t="s">
        <v>61</v>
      </c>
      <c r="D2183" s="306" t="str">
        <f t="shared" si="330"/>
        <v/>
      </c>
      <c r="E2183" s="307"/>
      <c r="F2183" s="307"/>
      <c r="G2183" s="307"/>
      <c r="H2183" s="307"/>
      <c r="I2183" s="307"/>
      <c r="J2183" s="307"/>
      <c r="K2183" s="307"/>
      <c r="L2183" s="307"/>
      <c r="M2183" s="307"/>
      <c r="N2183" s="307"/>
      <c r="O2183" s="307"/>
      <c r="P2183" s="307"/>
      <c r="Q2183" s="307"/>
      <c r="R2183" s="307"/>
      <c r="S2183" s="307"/>
      <c r="T2183" s="307"/>
      <c r="U2183" s="307"/>
      <c r="V2183" s="307"/>
      <c r="W2183" s="307"/>
      <c r="X2183" s="308"/>
      <c r="Y2183" s="275"/>
      <c r="Z2183" s="229"/>
      <c r="AA2183" s="229"/>
      <c r="AB2183" s="229"/>
      <c r="AC2183" s="229"/>
      <c r="AD2183" s="276"/>
      <c r="AF2183" s="163"/>
      <c r="AG2183">
        <f t="shared" si="331"/>
        <v>0</v>
      </c>
      <c r="AK2183" s="185">
        <f t="shared" si="332"/>
        <v>-2</v>
      </c>
      <c r="AL2183" s="186">
        <f t="shared" si="333"/>
        <v>0</v>
      </c>
    </row>
    <row r="2184" spans="1:38" s="51" customFormat="1" ht="15" customHeight="1">
      <c r="A2184" s="52"/>
      <c r="B2184" s="13"/>
      <c r="C2184" s="73" t="s">
        <v>62</v>
      </c>
      <c r="D2184" s="306" t="str">
        <f t="shared" si="330"/>
        <v/>
      </c>
      <c r="E2184" s="307"/>
      <c r="F2184" s="307"/>
      <c r="G2184" s="307"/>
      <c r="H2184" s="307"/>
      <c r="I2184" s="307"/>
      <c r="J2184" s="307"/>
      <c r="K2184" s="307"/>
      <c r="L2184" s="307"/>
      <c r="M2184" s="307"/>
      <c r="N2184" s="307"/>
      <c r="O2184" s="307"/>
      <c r="P2184" s="307"/>
      <c r="Q2184" s="307"/>
      <c r="R2184" s="307"/>
      <c r="S2184" s="307"/>
      <c r="T2184" s="307"/>
      <c r="U2184" s="307"/>
      <c r="V2184" s="307"/>
      <c r="W2184" s="307"/>
      <c r="X2184" s="308"/>
      <c r="Y2184" s="275"/>
      <c r="Z2184" s="229"/>
      <c r="AA2184" s="229"/>
      <c r="AB2184" s="229"/>
      <c r="AC2184" s="229"/>
      <c r="AD2184" s="276"/>
      <c r="AF2184" s="163"/>
      <c r="AG2184">
        <f t="shared" si="331"/>
        <v>0</v>
      </c>
      <c r="AK2184" s="185">
        <f t="shared" si="332"/>
        <v>-2</v>
      </c>
      <c r="AL2184" s="186">
        <f t="shared" si="333"/>
        <v>0</v>
      </c>
    </row>
    <row r="2185" spans="1:38" s="51" customFormat="1" ht="15" customHeight="1">
      <c r="A2185" s="52"/>
      <c r="B2185" s="13"/>
      <c r="C2185" s="73" t="s">
        <v>63</v>
      </c>
      <c r="D2185" s="306" t="str">
        <f t="shared" si="330"/>
        <v/>
      </c>
      <c r="E2185" s="307"/>
      <c r="F2185" s="307"/>
      <c r="G2185" s="307"/>
      <c r="H2185" s="307"/>
      <c r="I2185" s="307"/>
      <c r="J2185" s="307"/>
      <c r="K2185" s="307"/>
      <c r="L2185" s="307"/>
      <c r="M2185" s="307"/>
      <c r="N2185" s="307"/>
      <c r="O2185" s="307"/>
      <c r="P2185" s="307"/>
      <c r="Q2185" s="307"/>
      <c r="R2185" s="307"/>
      <c r="S2185" s="307"/>
      <c r="T2185" s="307"/>
      <c r="U2185" s="307"/>
      <c r="V2185" s="307"/>
      <c r="W2185" s="307"/>
      <c r="X2185" s="308"/>
      <c r="Y2185" s="275"/>
      <c r="Z2185" s="229"/>
      <c r="AA2185" s="229"/>
      <c r="AB2185" s="229"/>
      <c r="AC2185" s="229"/>
      <c r="AD2185" s="276"/>
      <c r="AF2185" s="163"/>
      <c r="AG2185">
        <f t="shared" si="331"/>
        <v>0</v>
      </c>
      <c r="AK2185" s="185">
        <f t="shared" si="332"/>
        <v>-2</v>
      </c>
      <c r="AL2185" s="186">
        <f t="shared" si="333"/>
        <v>0</v>
      </c>
    </row>
    <row r="2186" spans="1:38" s="51" customFormat="1" ht="15" customHeight="1">
      <c r="A2186" s="52"/>
      <c r="B2186" s="13"/>
      <c r="C2186" s="73" t="s">
        <v>64</v>
      </c>
      <c r="D2186" s="306" t="str">
        <f t="shared" si="330"/>
        <v/>
      </c>
      <c r="E2186" s="307"/>
      <c r="F2186" s="307"/>
      <c r="G2186" s="307"/>
      <c r="H2186" s="307"/>
      <c r="I2186" s="307"/>
      <c r="J2186" s="307"/>
      <c r="K2186" s="307"/>
      <c r="L2186" s="307"/>
      <c r="M2186" s="307"/>
      <c r="N2186" s="307"/>
      <c r="O2186" s="307"/>
      <c r="P2186" s="307"/>
      <c r="Q2186" s="307"/>
      <c r="R2186" s="307"/>
      <c r="S2186" s="307"/>
      <c r="T2186" s="307"/>
      <c r="U2186" s="307"/>
      <c r="V2186" s="307"/>
      <c r="W2186" s="307"/>
      <c r="X2186" s="308"/>
      <c r="Y2186" s="275"/>
      <c r="Z2186" s="229"/>
      <c r="AA2186" s="229"/>
      <c r="AB2186" s="229"/>
      <c r="AC2186" s="229"/>
      <c r="AD2186" s="276"/>
      <c r="AF2186" s="163"/>
      <c r="AG2186">
        <f t="shared" si="331"/>
        <v>0</v>
      </c>
      <c r="AK2186" s="185">
        <f t="shared" si="332"/>
        <v>-2</v>
      </c>
      <c r="AL2186" s="186">
        <f t="shared" si="333"/>
        <v>0</v>
      </c>
    </row>
    <row r="2187" spans="1:38" s="51" customFormat="1" ht="15" customHeight="1">
      <c r="A2187" s="52"/>
      <c r="B2187" s="13"/>
      <c r="C2187" s="73" t="s">
        <v>65</v>
      </c>
      <c r="D2187" s="306" t="str">
        <f t="shared" si="330"/>
        <v/>
      </c>
      <c r="E2187" s="307"/>
      <c r="F2187" s="307"/>
      <c r="G2187" s="307"/>
      <c r="H2187" s="307"/>
      <c r="I2187" s="307"/>
      <c r="J2187" s="307"/>
      <c r="K2187" s="307"/>
      <c r="L2187" s="307"/>
      <c r="M2187" s="307"/>
      <c r="N2187" s="307"/>
      <c r="O2187" s="307"/>
      <c r="P2187" s="307"/>
      <c r="Q2187" s="307"/>
      <c r="R2187" s="307"/>
      <c r="S2187" s="307"/>
      <c r="T2187" s="307"/>
      <c r="U2187" s="307"/>
      <c r="V2187" s="307"/>
      <c r="W2187" s="307"/>
      <c r="X2187" s="308"/>
      <c r="Y2187" s="275"/>
      <c r="Z2187" s="229"/>
      <c r="AA2187" s="229"/>
      <c r="AB2187" s="229"/>
      <c r="AC2187" s="229"/>
      <c r="AD2187" s="276"/>
      <c r="AF2187" s="163"/>
      <c r="AG2187">
        <f t="shared" si="331"/>
        <v>0</v>
      </c>
      <c r="AK2187" s="185">
        <f t="shared" si="332"/>
        <v>-2</v>
      </c>
      <c r="AL2187" s="186">
        <f t="shared" si="333"/>
        <v>0</v>
      </c>
    </row>
    <row r="2188" spans="1:38" s="51" customFormat="1" ht="15" customHeight="1">
      <c r="A2188" s="52"/>
      <c r="B2188" s="13"/>
      <c r="C2188" s="73" t="s">
        <v>66</v>
      </c>
      <c r="D2188" s="306" t="str">
        <f t="shared" si="330"/>
        <v/>
      </c>
      <c r="E2188" s="307"/>
      <c r="F2188" s="307"/>
      <c r="G2188" s="307"/>
      <c r="H2188" s="307"/>
      <c r="I2188" s="307"/>
      <c r="J2188" s="307"/>
      <c r="K2188" s="307"/>
      <c r="L2188" s="307"/>
      <c r="M2188" s="307"/>
      <c r="N2188" s="307"/>
      <c r="O2188" s="307"/>
      <c r="P2188" s="307"/>
      <c r="Q2188" s="307"/>
      <c r="R2188" s="307"/>
      <c r="S2188" s="307"/>
      <c r="T2188" s="307"/>
      <c r="U2188" s="307"/>
      <c r="V2188" s="307"/>
      <c r="W2188" s="307"/>
      <c r="X2188" s="308"/>
      <c r="Y2188" s="275"/>
      <c r="Z2188" s="229"/>
      <c r="AA2188" s="229"/>
      <c r="AB2188" s="229"/>
      <c r="AC2188" s="229"/>
      <c r="AD2188" s="276"/>
      <c r="AF2188" s="163"/>
      <c r="AG2188">
        <f t="shared" si="331"/>
        <v>0</v>
      </c>
      <c r="AK2188" s="185">
        <f t="shared" si="332"/>
        <v>-2</v>
      </c>
      <c r="AL2188" s="186">
        <f t="shared" si="333"/>
        <v>0</v>
      </c>
    </row>
    <row r="2189" spans="1:38" s="51" customFormat="1" ht="15" customHeight="1">
      <c r="A2189" s="52"/>
      <c r="B2189" s="13"/>
      <c r="C2189" s="73" t="s">
        <v>67</v>
      </c>
      <c r="D2189" s="306" t="str">
        <f t="shared" si="330"/>
        <v/>
      </c>
      <c r="E2189" s="307"/>
      <c r="F2189" s="307"/>
      <c r="G2189" s="307"/>
      <c r="H2189" s="307"/>
      <c r="I2189" s="307"/>
      <c r="J2189" s="307"/>
      <c r="K2189" s="307"/>
      <c r="L2189" s="307"/>
      <c r="M2189" s="307"/>
      <c r="N2189" s="307"/>
      <c r="O2189" s="307"/>
      <c r="P2189" s="307"/>
      <c r="Q2189" s="307"/>
      <c r="R2189" s="307"/>
      <c r="S2189" s="307"/>
      <c r="T2189" s="307"/>
      <c r="U2189" s="307"/>
      <c r="V2189" s="307"/>
      <c r="W2189" s="307"/>
      <c r="X2189" s="308"/>
      <c r="Y2189" s="275"/>
      <c r="Z2189" s="229"/>
      <c r="AA2189" s="229"/>
      <c r="AB2189" s="229"/>
      <c r="AC2189" s="229"/>
      <c r="AD2189" s="276"/>
      <c r="AF2189" s="163"/>
      <c r="AG2189">
        <f t="shared" si="331"/>
        <v>0</v>
      </c>
      <c r="AK2189" s="185">
        <f t="shared" si="332"/>
        <v>-2</v>
      </c>
      <c r="AL2189" s="186">
        <f t="shared" si="333"/>
        <v>0</v>
      </c>
    </row>
    <row r="2190" spans="1:38" s="51" customFormat="1" ht="15" customHeight="1">
      <c r="A2190" s="52"/>
      <c r="B2190" s="13"/>
      <c r="C2190" s="73" t="s">
        <v>68</v>
      </c>
      <c r="D2190" s="306" t="str">
        <f t="shared" si="330"/>
        <v/>
      </c>
      <c r="E2190" s="307"/>
      <c r="F2190" s="307"/>
      <c r="G2190" s="307"/>
      <c r="H2190" s="307"/>
      <c r="I2190" s="307"/>
      <c r="J2190" s="307"/>
      <c r="K2190" s="307"/>
      <c r="L2190" s="307"/>
      <c r="M2190" s="307"/>
      <c r="N2190" s="307"/>
      <c r="O2190" s="307"/>
      <c r="P2190" s="307"/>
      <c r="Q2190" s="307"/>
      <c r="R2190" s="307"/>
      <c r="S2190" s="307"/>
      <c r="T2190" s="307"/>
      <c r="U2190" s="307"/>
      <c r="V2190" s="307"/>
      <c r="W2190" s="307"/>
      <c r="X2190" s="308"/>
      <c r="Y2190" s="275"/>
      <c r="Z2190" s="229"/>
      <c r="AA2190" s="229"/>
      <c r="AB2190" s="229"/>
      <c r="AC2190" s="229"/>
      <c r="AD2190" s="276"/>
      <c r="AF2190" s="163"/>
      <c r="AG2190">
        <f t="shared" si="331"/>
        <v>0</v>
      </c>
      <c r="AK2190" s="185">
        <f t="shared" si="332"/>
        <v>-2</v>
      </c>
      <c r="AL2190" s="186">
        <f t="shared" si="333"/>
        <v>0</v>
      </c>
    </row>
    <row r="2191" spans="1:38" s="51" customFormat="1" ht="15" customHeight="1">
      <c r="A2191" s="52"/>
      <c r="B2191" s="13"/>
      <c r="C2191" s="73" t="s">
        <v>69</v>
      </c>
      <c r="D2191" s="306" t="str">
        <f t="shared" si="330"/>
        <v/>
      </c>
      <c r="E2191" s="307"/>
      <c r="F2191" s="307"/>
      <c r="G2191" s="307"/>
      <c r="H2191" s="307"/>
      <c r="I2191" s="307"/>
      <c r="J2191" s="307"/>
      <c r="K2191" s="307"/>
      <c r="L2191" s="307"/>
      <c r="M2191" s="307"/>
      <c r="N2191" s="307"/>
      <c r="O2191" s="307"/>
      <c r="P2191" s="307"/>
      <c r="Q2191" s="307"/>
      <c r="R2191" s="307"/>
      <c r="S2191" s="307"/>
      <c r="T2191" s="307"/>
      <c r="U2191" s="307"/>
      <c r="V2191" s="307"/>
      <c r="W2191" s="307"/>
      <c r="X2191" s="308"/>
      <c r="Y2191" s="275"/>
      <c r="Z2191" s="229"/>
      <c r="AA2191" s="229"/>
      <c r="AB2191" s="229"/>
      <c r="AC2191" s="229"/>
      <c r="AD2191" s="276"/>
      <c r="AF2191" s="163"/>
      <c r="AG2191">
        <f t="shared" si="331"/>
        <v>0</v>
      </c>
      <c r="AK2191" s="185">
        <f t="shared" si="332"/>
        <v>-2</v>
      </c>
      <c r="AL2191" s="186">
        <f t="shared" si="333"/>
        <v>0</v>
      </c>
    </row>
    <row r="2192" spans="1:38" s="51" customFormat="1" ht="15" customHeight="1">
      <c r="A2192" s="52"/>
      <c r="B2192" s="13"/>
      <c r="C2192" s="73" t="s">
        <v>70</v>
      </c>
      <c r="D2192" s="306" t="str">
        <f t="shared" si="330"/>
        <v/>
      </c>
      <c r="E2192" s="307"/>
      <c r="F2192" s="307"/>
      <c r="G2192" s="307"/>
      <c r="H2192" s="307"/>
      <c r="I2192" s="307"/>
      <c r="J2192" s="307"/>
      <c r="K2192" s="307"/>
      <c r="L2192" s="307"/>
      <c r="M2192" s="307"/>
      <c r="N2192" s="307"/>
      <c r="O2192" s="307"/>
      <c r="P2192" s="307"/>
      <c r="Q2192" s="307"/>
      <c r="R2192" s="307"/>
      <c r="S2192" s="307"/>
      <c r="T2192" s="307"/>
      <c r="U2192" s="307"/>
      <c r="V2192" s="307"/>
      <c r="W2192" s="307"/>
      <c r="X2192" s="308"/>
      <c r="Y2192" s="275"/>
      <c r="Z2192" s="229"/>
      <c r="AA2192" s="229"/>
      <c r="AB2192" s="229"/>
      <c r="AC2192" s="229"/>
      <c r="AD2192" s="276"/>
      <c r="AF2192" s="163"/>
      <c r="AG2192">
        <f t="shared" si="331"/>
        <v>0</v>
      </c>
      <c r="AK2192" s="185">
        <f t="shared" si="332"/>
        <v>-2</v>
      </c>
      <c r="AL2192" s="186">
        <f t="shared" si="333"/>
        <v>0</v>
      </c>
    </row>
    <row r="2193" spans="1:38" s="51" customFormat="1" ht="15" customHeight="1">
      <c r="A2193" s="52"/>
      <c r="B2193" s="13"/>
      <c r="C2193" s="73" t="s">
        <v>71</v>
      </c>
      <c r="D2193" s="306" t="str">
        <f t="shared" si="330"/>
        <v/>
      </c>
      <c r="E2193" s="307"/>
      <c r="F2193" s="307"/>
      <c r="G2193" s="307"/>
      <c r="H2193" s="307"/>
      <c r="I2193" s="307"/>
      <c r="J2193" s="307"/>
      <c r="K2193" s="307"/>
      <c r="L2193" s="307"/>
      <c r="M2193" s="307"/>
      <c r="N2193" s="307"/>
      <c r="O2193" s="307"/>
      <c r="P2193" s="307"/>
      <c r="Q2193" s="307"/>
      <c r="R2193" s="307"/>
      <c r="S2193" s="307"/>
      <c r="T2193" s="307"/>
      <c r="U2193" s="307"/>
      <c r="V2193" s="307"/>
      <c r="W2193" s="307"/>
      <c r="X2193" s="308"/>
      <c r="Y2193" s="275"/>
      <c r="Z2193" s="229"/>
      <c r="AA2193" s="229"/>
      <c r="AB2193" s="229"/>
      <c r="AC2193" s="229"/>
      <c r="AD2193" s="276"/>
      <c r="AF2193" s="163"/>
      <c r="AG2193">
        <f t="shared" si="331"/>
        <v>0</v>
      </c>
      <c r="AK2193" s="185">
        <f t="shared" si="332"/>
        <v>-2</v>
      </c>
      <c r="AL2193" s="186">
        <f t="shared" si="333"/>
        <v>0</v>
      </c>
    </row>
    <row r="2194" spans="1:38" s="51" customFormat="1" ht="15" customHeight="1">
      <c r="A2194" s="52"/>
      <c r="B2194" s="13"/>
      <c r="C2194" s="73" t="s">
        <v>72</v>
      </c>
      <c r="D2194" s="306" t="str">
        <f t="shared" si="330"/>
        <v/>
      </c>
      <c r="E2194" s="307"/>
      <c r="F2194" s="307"/>
      <c r="G2194" s="307"/>
      <c r="H2194" s="307"/>
      <c r="I2194" s="307"/>
      <c r="J2194" s="307"/>
      <c r="K2194" s="307"/>
      <c r="L2194" s="307"/>
      <c r="M2194" s="307"/>
      <c r="N2194" s="307"/>
      <c r="O2194" s="307"/>
      <c r="P2194" s="307"/>
      <c r="Q2194" s="307"/>
      <c r="R2194" s="307"/>
      <c r="S2194" s="307"/>
      <c r="T2194" s="307"/>
      <c r="U2194" s="307"/>
      <c r="V2194" s="307"/>
      <c r="W2194" s="307"/>
      <c r="X2194" s="308"/>
      <c r="Y2194" s="275"/>
      <c r="Z2194" s="229"/>
      <c r="AA2194" s="229"/>
      <c r="AB2194" s="229"/>
      <c r="AC2194" s="229"/>
      <c r="AD2194" s="276"/>
      <c r="AF2194" s="163"/>
      <c r="AG2194">
        <f t="shared" si="331"/>
        <v>0</v>
      </c>
      <c r="AK2194" s="185">
        <f t="shared" si="332"/>
        <v>-2</v>
      </c>
      <c r="AL2194" s="186">
        <f t="shared" si="333"/>
        <v>0</v>
      </c>
    </row>
    <row r="2195" spans="1:38" s="51" customFormat="1" ht="15" customHeight="1">
      <c r="A2195" s="52"/>
      <c r="B2195" s="13"/>
      <c r="C2195" s="73" t="s">
        <v>73</v>
      </c>
      <c r="D2195" s="306" t="str">
        <f t="shared" si="330"/>
        <v/>
      </c>
      <c r="E2195" s="307"/>
      <c r="F2195" s="307"/>
      <c r="G2195" s="307"/>
      <c r="H2195" s="307"/>
      <c r="I2195" s="307"/>
      <c r="J2195" s="307"/>
      <c r="K2195" s="307"/>
      <c r="L2195" s="307"/>
      <c r="M2195" s="307"/>
      <c r="N2195" s="307"/>
      <c r="O2195" s="307"/>
      <c r="P2195" s="307"/>
      <c r="Q2195" s="307"/>
      <c r="R2195" s="307"/>
      <c r="S2195" s="307"/>
      <c r="T2195" s="307"/>
      <c r="U2195" s="307"/>
      <c r="V2195" s="307"/>
      <c r="W2195" s="307"/>
      <c r="X2195" s="308"/>
      <c r="Y2195" s="275"/>
      <c r="Z2195" s="229"/>
      <c r="AA2195" s="229"/>
      <c r="AB2195" s="229"/>
      <c r="AC2195" s="229"/>
      <c r="AD2195" s="276"/>
      <c r="AF2195" s="163"/>
      <c r="AG2195">
        <f t="shared" si="331"/>
        <v>0</v>
      </c>
      <c r="AK2195" s="185">
        <f t="shared" si="332"/>
        <v>-2</v>
      </c>
      <c r="AL2195" s="186">
        <f t="shared" si="333"/>
        <v>0</v>
      </c>
    </row>
    <row r="2196" spans="1:38" s="51" customFormat="1" ht="15" customHeight="1">
      <c r="A2196" s="52"/>
      <c r="B2196" s="13"/>
      <c r="C2196" s="73" t="s">
        <v>74</v>
      </c>
      <c r="D2196" s="306" t="str">
        <f t="shared" si="330"/>
        <v/>
      </c>
      <c r="E2196" s="307"/>
      <c r="F2196" s="307"/>
      <c r="G2196" s="307"/>
      <c r="H2196" s="307"/>
      <c r="I2196" s="307"/>
      <c r="J2196" s="307"/>
      <c r="K2196" s="307"/>
      <c r="L2196" s="307"/>
      <c r="M2196" s="307"/>
      <c r="N2196" s="307"/>
      <c r="O2196" s="307"/>
      <c r="P2196" s="307"/>
      <c r="Q2196" s="307"/>
      <c r="R2196" s="307"/>
      <c r="S2196" s="307"/>
      <c r="T2196" s="307"/>
      <c r="U2196" s="307"/>
      <c r="V2196" s="307"/>
      <c r="W2196" s="307"/>
      <c r="X2196" s="308"/>
      <c r="Y2196" s="275"/>
      <c r="Z2196" s="229"/>
      <c r="AA2196" s="229"/>
      <c r="AB2196" s="229"/>
      <c r="AC2196" s="229"/>
      <c r="AD2196" s="276"/>
      <c r="AF2196" s="163"/>
      <c r="AG2196">
        <f t="shared" si="331"/>
        <v>0</v>
      </c>
      <c r="AK2196" s="185">
        <f t="shared" si="332"/>
        <v>-2</v>
      </c>
      <c r="AL2196" s="186">
        <f t="shared" si="333"/>
        <v>0</v>
      </c>
    </row>
    <row r="2197" spans="1:38" s="51" customFormat="1" ht="15" customHeight="1">
      <c r="A2197" s="52"/>
      <c r="B2197" s="13"/>
      <c r="C2197" s="73" t="s">
        <v>75</v>
      </c>
      <c r="D2197" s="306" t="str">
        <f t="shared" si="330"/>
        <v/>
      </c>
      <c r="E2197" s="307"/>
      <c r="F2197" s="307"/>
      <c r="G2197" s="307"/>
      <c r="H2197" s="307"/>
      <c r="I2197" s="307"/>
      <c r="J2197" s="307"/>
      <c r="K2197" s="307"/>
      <c r="L2197" s="307"/>
      <c r="M2197" s="307"/>
      <c r="N2197" s="307"/>
      <c r="O2197" s="307"/>
      <c r="P2197" s="307"/>
      <c r="Q2197" s="307"/>
      <c r="R2197" s="307"/>
      <c r="S2197" s="307"/>
      <c r="T2197" s="307"/>
      <c r="U2197" s="307"/>
      <c r="V2197" s="307"/>
      <c r="W2197" s="307"/>
      <c r="X2197" s="308"/>
      <c r="Y2197" s="275"/>
      <c r="Z2197" s="229"/>
      <c r="AA2197" s="229"/>
      <c r="AB2197" s="229"/>
      <c r="AC2197" s="229"/>
      <c r="AD2197" s="276"/>
      <c r="AF2197" s="163"/>
      <c r="AG2197">
        <f t="shared" si="331"/>
        <v>0</v>
      </c>
      <c r="AK2197" s="185">
        <f t="shared" si="332"/>
        <v>-2</v>
      </c>
      <c r="AL2197" s="186">
        <f t="shared" si="333"/>
        <v>0</v>
      </c>
    </row>
    <row r="2198" spans="1:38" s="51" customFormat="1" ht="15" customHeight="1">
      <c r="A2198" s="52"/>
      <c r="B2198" s="13"/>
      <c r="C2198" s="73" t="s">
        <v>76</v>
      </c>
      <c r="D2198" s="306" t="str">
        <f t="shared" si="330"/>
        <v/>
      </c>
      <c r="E2198" s="307"/>
      <c r="F2198" s="307"/>
      <c r="G2198" s="307"/>
      <c r="H2198" s="307"/>
      <c r="I2198" s="307"/>
      <c r="J2198" s="307"/>
      <c r="K2198" s="307"/>
      <c r="L2198" s="307"/>
      <c r="M2198" s="307"/>
      <c r="N2198" s="307"/>
      <c r="O2198" s="307"/>
      <c r="P2198" s="307"/>
      <c r="Q2198" s="307"/>
      <c r="R2198" s="307"/>
      <c r="S2198" s="307"/>
      <c r="T2198" s="307"/>
      <c r="U2198" s="307"/>
      <c r="V2198" s="307"/>
      <c r="W2198" s="307"/>
      <c r="X2198" s="308"/>
      <c r="Y2198" s="275"/>
      <c r="Z2198" s="229"/>
      <c r="AA2198" s="229"/>
      <c r="AB2198" s="229"/>
      <c r="AC2198" s="229"/>
      <c r="AD2198" s="276"/>
      <c r="AF2198" s="163"/>
      <c r="AG2198">
        <f t="shared" si="331"/>
        <v>0</v>
      </c>
      <c r="AK2198" s="185">
        <f t="shared" si="332"/>
        <v>-2</v>
      </c>
      <c r="AL2198" s="186">
        <f t="shared" si="333"/>
        <v>0</v>
      </c>
    </row>
    <row r="2199" spans="1:38" s="51" customFormat="1" ht="15" customHeight="1">
      <c r="A2199" s="52"/>
      <c r="B2199" s="13"/>
      <c r="C2199" s="73" t="s">
        <v>77</v>
      </c>
      <c r="D2199" s="306" t="str">
        <f t="shared" si="330"/>
        <v/>
      </c>
      <c r="E2199" s="307"/>
      <c r="F2199" s="307"/>
      <c r="G2199" s="307"/>
      <c r="H2199" s="307"/>
      <c r="I2199" s="307"/>
      <c r="J2199" s="307"/>
      <c r="K2199" s="307"/>
      <c r="L2199" s="307"/>
      <c r="M2199" s="307"/>
      <c r="N2199" s="307"/>
      <c r="O2199" s="307"/>
      <c r="P2199" s="307"/>
      <c r="Q2199" s="307"/>
      <c r="R2199" s="307"/>
      <c r="S2199" s="307"/>
      <c r="T2199" s="307"/>
      <c r="U2199" s="307"/>
      <c r="V2199" s="307"/>
      <c r="W2199" s="307"/>
      <c r="X2199" s="308"/>
      <c r="Y2199" s="275"/>
      <c r="Z2199" s="229"/>
      <c r="AA2199" s="229"/>
      <c r="AB2199" s="229"/>
      <c r="AC2199" s="229"/>
      <c r="AD2199" s="276"/>
      <c r="AF2199" s="163"/>
      <c r="AG2199">
        <f t="shared" si="331"/>
        <v>0</v>
      </c>
      <c r="AK2199" s="185">
        <f t="shared" si="332"/>
        <v>-2</v>
      </c>
      <c r="AL2199" s="186">
        <f t="shared" si="333"/>
        <v>0</v>
      </c>
    </row>
    <row r="2200" spans="1:38" s="51" customFormat="1" ht="15" customHeight="1">
      <c r="A2200" s="52"/>
      <c r="B2200" s="13"/>
      <c r="C2200" s="73" t="s">
        <v>78</v>
      </c>
      <c r="D2200" s="306" t="str">
        <f t="shared" si="330"/>
        <v/>
      </c>
      <c r="E2200" s="307"/>
      <c r="F2200" s="307"/>
      <c r="G2200" s="307"/>
      <c r="H2200" s="307"/>
      <c r="I2200" s="307"/>
      <c r="J2200" s="307"/>
      <c r="K2200" s="307"/>
      <c r="L2200" s="307"/>
      <c r="M2200" s="307"/>
      <c r="N2200" s="307"/>
      <c r="O2200" s="307"/>
      <c r="P2200" s="307"/>
      <c r="Q2200" s="307"/>
      <c r="R2200" s="307"/>
      <c r="S2200" s="307"/>
      <c r="T2200" s="307"/>
      <c r="U2200" s="307"/>
      <c r="V2200" s="307"/>
      <c r="W2200" s="307"/>
      <c r="X2200" s="308"/>
      <c r="Y2200" s="275"/>
      <c r="Z2200" s="229"/>
      <c r="AA2200" s="229"/>
      <c r="AB2200" s="229"/>
      <c r="AC2200" s="229"/>
      <c r="AD2200" s="276"/>
      <c r="AF2200" s="163"/>
      <c r="AG2200">
        <f t="shared" si="331"/>
        <v>0</v>
      </c>
      <c r="AK2200" s="185">
        <f t="shared" si="332"/>
        <v>-2</v>
      </c>
      <c r="AL2200" s="186">
        <f t="shared" si="333"/>
        <v>0</v>
      </c>
    </row>
    <row r="2201" spans="1:38" s="51" customFormat="1" ht="15" customHeight="1">
      <c r="A2201" s="52"/>
      <c r="B2201" s="13"/>
      <c r="C2201" s="73" t="s">
        <v>79</v>
      </c>
      <c r="D2201" s="306" t="str">
        <f t="shared" si="330"/>
        <v/>
      </c>
      <c r="E2201" s="307"/>
      <c r="F2201" s="307"/>
      <c r="G2201" s="307"/>
      <c r="H2201" s="307"/>
      <c r="I2201" s="307"/>
      <c r="J2201" s="307"/>
      <c r="K2201" s="307"/>
      <c r="L2201" s="307"/>
      <c r="M2201" s="307"/>
      <c r="N2201" s="307"/>
      <c r="O2201" s="307"/>
      <c r="P2201" s="307"/>
      <c r="Q2201" s="307"/>
      <c r="R2201" s="307"/>
      <c r="S2201" s="307"/>
      <c r="T2201" s="307"/>
      <c r="U2201" s="307"/>
      <c r="V2201" s="307"/>
      <c r="W2201" s="307"/>
      <c r="X2201" s="308"/>
      <c r="Y2201" s="275"/>
      <c r="Z2201" s="229"/>
      <c r="AA2201" s="229"/>
      <c r="AB2201" s="229"/>
      <c r="AC2201" s="229"/>
      <c r="AD2201" s="276"/>
      <c r="AF2201" s="163"/>
      <c r="AG2201">
        <f t="shared" si="331"/>
        <v>0</v>
      </c>
      <c r="AK2201" s="185">
        <f t="shared" si="332"/>
        <v>-2</v>
      </c>
      <c r="AL2201" s="186">
        <f t="shared" si="333"/>
        <v>0</v>
      </c>
    </row>
    <row r="2202" spans="1:38" s="51" customFormat="1" ht="15" customHeight="1">
      <c r="A2202" s="52"/>
      <c r="B2202" s="13"/>
      <c r="C2202" s="73" t="s">
        <v>80</v>
      </c>
      <c r="D2202" s="306" t="str">
        <f t="shared" si="330"/>
        <v/>
      </c>
      <c r="E2202" s="307"/>
      <c r="F2202" s="307"/>
      <c r="G2202" s="307"/>
      <c r="H2202" s="307"/>
      <c r="I2202" s="307"/>
      <c r="J2202" s="307"/>
      <c r="K2202" s="307"/>
      <c r="L2202" s="307"/>
      <c r="M2202" s="307"/>
      <c r="N2202" s="307"/>
      <c r="O2202" s="307"/>
      <c r="P2202" s="307"/>
      <c r="Q2202" s="307"/>
      <c r="R2202" s="307"/>
      <c r="S2202" s="307"/>
      <c r="T2202" s="307"/>
      <c r="U2202" s="307"/>
      <c r="V2202" s="307"/>
      <c r="W2202" s="307"/>
      <c r="X2202" s="308"/>
      <c r="Y2202" s="275"/>
      <c r="Z2202" s="229"/>
      <c r="AA2202" s="229"/>
      <c r="AB2202" s="229"/>
      <c r="AC2202" s="229"/>
      <c r="AD2202" s="276"/>
      <c r="AF2202" s="163"/>
      <c r="AG2202">
        <f t="shared" si="331"/>
        <v>0</v>
      </c>
      <c r="AK2202" s="185">
        <f t="shared" si="332"/>
        <v>-2</v>
      </c>
      <c r="AL2202" s="186">
        <f t="shared" si="333"/>
        <v>0</v>
      </c>
    </row>
    <row r="2203" spans="1:38" s="51" customFormat="1" ht="15" customHeight="1">
      <c r="A2203" s="52"/>
      <c r="B2203" s="13"/>
      <c r="C2203" s="73" t="s">
        <v>81</v>
      </c>
      <c r="D2203" s="306" t="str">
        <f t="shared" si="330"/>
        <v/>
      </c>
      <c r="E2203" s="307"/>
      <c r="F2203" s="307"/>
      <c r="G2203" s="307"/>
      <c r="H2203" s="307"/>
      <c r="I2203" s="307"/>
      <c r="J2203" s="307"/>
      <c r="K2203" s="307"/>
      <c r="L2203" s="307"/>
      <c r="M2203" s="307"/>
      <c r="N2203" s="307"/>
      <c r="O2203" s="307"/>
      <c r="P2203" s="307"/>
      <c r="Q2203" s="307"/>
      <c r="R2203" s="307"/>
      <c r="S2203" s="307"/>
      <c r="T2203" s="307"/>
      <c r="U2203" s="307"/>
      <c r="V2203" s="307"/>
      <c r="W2203" s="307"/>
      <c r="X2203" s="308"/>
      <c r="Y2203" s="275"/>
      <c r="Z2203" s="229"/>
      <c r="AA2203" s="229"/>
      <c r="AB2203" s="229"/>
      <c r="AC2203" s="229"/>
      <c r="AD2203" s="276"/>
      <c r="AF2203" s="163"/>
      <c r="AG2203">
        <f t="shared" si="331"/>
        <v>0</v>
      </c>
      <c r="AK2203" s="185">
        <f t="shared" si="332"/>
        <v>-2</v>
      </c>
      <c r="AL2203" s="186">
        <f t="shared" si="333"/>
        <v>0</v>
      </c>
    </row>
    <row r="2204" spans="1:38" s="51" customFormat="1" ht="15" customHeight="1">
      <c r="A2204" s="52"/>
      <c r="B2204" s="13"/>
      <c r="C2204" s="73" t="s">
        <v>82</v>
      </c>
      <c r="D2204" s="306" t="str">
        <f t="shared" si="330"/>
        <v/>
      </c>
      <c r="E2204" s="307"/>
      <c r="F2204" s="307"/>
      <c r="G2204" s="307"/>
      <c r="H2204" s="307"/>
      <c r="I2204" s="307"/>
      <c r="J2204" s="307"/>
      <c r="K2204" s="307"/>
      <c r="L2204" s="307"/>
      <c r="M2204" s="307"/>
      <c r="N2204" s="307"/>
      <c r="O2204" s="307"/>
      <c r="P2204" s="307"/>
      <c r="Q2204" s="307"/>
      <c r="R2204" s="307"/>
      <c r="S2204" s="307"/>
      <c r="T2204" s="307"/>
      <c r="U2204" s="307"/>
      <c r="V2204" s="307"/>
      <c r="W2204" s="307"/>
      <c r="X2204" s="308"/>
      <c r="Y2204" s="275"/>
      <c r="Z2204" s="229"/>
      <c r="AA2204" s="229"/>
      <c r="AB2204" s="229"/>
      <c r="AC2204" s="229"/>
      <c r="AD2204" s="276"/>
      <c r="AF2204" s="163"/>
      <c r="AG2204">
        <f t="shared" si="331"/>
        <v>0</v>
      </c>
      <c r="AK2204" s="185">
        <f t="shared" si="332"/>
        <v>-2</v>
      </c>
      <c r="AL2204" s="186">
        <f t="shared" si="333"/>
        <v>0</v>
      </c>
    </row>
    <row r="2205" spans="1:38" s="51" customFormat="1" ht="15" customHeight="1">
      <c r="A2205" s="52"/>
      <c r="B2205" s="13"/>
      <c r="C2205" s="73" t="s">
        <v>83</v>
      </c>
      <c r="D2205" s="306" t="str">
        <f t="shared" ref="D2205:D2236" si="334">IF($D64="","",$D64)</f>
        <v/>
      </c>
      <c r="E2205" s="307"/>
      <c r="F2205" s="307"/>
      <c r="G2205" s="307"/>
      <c r="H2205" s="307"/>
      <c r="I2205" s="307"/>
      <c r="J2205" s="307"/>
      <c r="K2205" s="307"/>
      <c r="L2205" s="307"/>
      <c r="M2205" s="307"/>
      <c r="N2205" s="307"/>
      <c r="O2205" s="307"/>
      <c r="P2205" s="307"/>
      <c r="Q2205" s="307"/>
      <c r="R2205" s="307"/>
      <c r="S2205" s="307"/>
      <c r="T2205" s="307"/>
      <c r="U2205" s="307"/>
      <c r="V2205" s="307"/>
      <c r="W2205" s="307"/>
      <c r="X2205" s="308"/>
      <c r="Y2205" s="275"/>
      <c r="Z2205" s="229"/>
      <c r="AA2205" s="229"/>
      <c r="AB2205" s="229"/>
      <c r="AC2205" s="229"/>
      <c r="AD2205" s="276"/>
      <c r="AF2205" s="163"/>
      <c r="AG2205">
        <f t="shared" si="331"/>
        <v>0</v>
      </c>
      <c r="AK2205" s="185">
        <f t="shared" si="332"/>
        <v>-2</v>
      </c>
      <c r="AL2205" s="186">
        <f t="shared" si="333"/>
        <v>0</v>
      </c>
    </row>
    <row r="2206" spans="1:38" s="51" customFormat="1" ht="15" customHeight="1">
      <c r="A2206" s="52"/>
      <c r="B2206" s="13"/>
      <c r="C2206" s="73" t="s">
        <v>84</v>
      </c>
      <c r="D2206" s="306" t="str">
        <f t="shared" si="334"/>
        <v/>
      </c>
      <c r="E2206" s="307"/>
      <c r="F2206" s="307"/>
      <c r="G2206" s="307"/>
      <c r="H2206" s="307"/>
      <c r="I2206" s="307"/>
      <c r="J2206" s="307"/>
      <c r="K2206" s="307"/>
      <c r="L2206" s="307"/>
      <c r="M2206" s="307"/>
      <c r="N2206" s="307"/>
      <c r="O2206" s="307"/>
      <c r="P2206" s="307"/>
      <c r="Q2206" s="307"/>
      <c r="R2206" s="307"/>
      <c r="S2206" s="307"/>
      <c r="T2206" s="307"/>
      <c r="U2206" s="307"/>
      <c r="V2206" s="307"/>
      <c r="W2206" s="307"/>
      <c r="X2206" s="308"/>
      <c r="Y2206" s="275"/>
      <c r="Z2206" s="229"/>
      <c r="AA2206" s="229"/>
      <c r="AB2206" s="229"/>
      <c r="AC2206" s="229"/>
      <c r="AD2206" s="276"/>
      <c r="AF2206" s="163"/>
      <c r="AG2206">
        <f t="shared" si="331"/>
        <v>0</v>
      </c>
      <c r="AK2206" s="185">
        <f t="shared" si="332"/>
        <v>-2</v>
      </c>
      <c r="AL2206" s="186">
        <f t="shared" si="333"/>
        <v>0</v>
      </c>
    </row>
    <row r="2207" spans="1:38" s="51" customFormat="1" ht="15" customHeight="1">
      <c r="A2207" s="52"/>
      <c r="B2207" s="13"/>
      <c r="C2207" s="73" t="s">
        <v>85</v>
      </c>
      <c r="D2207" s="306" t="str">
        <f t="shared" si="334"/>
        <v/>
      </c>
      <c r="E2207" s="307"/>
      <c r="F2207" s="307"/>
      <c r="G2207" s="307"/>
      <c r="H2207" s="307"/>
      <c r="I2207" s="307"/>
      <c r="J2207" s="307"/>
      <c r="K2207" s="307"/>
      <c r="L2207" s="307"/>
      <c r="M2207" s="307"/>
      <c r="N2207" s="307"/>
      <c r="O2207" s="307"/>
      <c r="P2207" s="307"/>
      <c r="Q2207" s="307"/>
      <c r="R2207" s="307"/>
      <c r="S2207" s="307"/>
      <c r="T2207" s="307"/>
      <c r="U2207" s="307"/>
      <c r="V2207" s="307"/>
      <c r="W2207" s="307"/>
      <c r="X2207" s="308"/>
      <c r="Y2207" s="275"/>
      <c r="Z2207" s="229"/>
      <c r="AA2207" s="229"/>
      <c r="AB2207" s="229"/>
      <c r="AC2207" s="229"/>
      <c r="AD2207" s="276"/>
      <c r="AF2207" s="163"/>
      <c r="AG2207">
        <f t="shared" si="331"/>
        <v>0</v>
      </c>
      <c r="AK2207" s="185">
        <f t="shared" si="332"/>
        <v>-2</v>
      </c>
      <c r="AL2207" s="186">
        <f t="shared" si="333"/>
        <v>0</v>
      </c>
    </row>
    <row r="2208" spans="1:38" s="51" customFormat="1" ht="15" customHeight="1">
      <c r="A2208" s="52"/>
      <c r="B2208" s="13"/>
      <c r="C2208" s="73" t="s">
        <v>86</v>
      </c>
      <c r="D2208" s="306" t="str">
        <f t="shared" si="334"/>
        <v/>
      </c>
      <c r="E2208" s="307"/>
      <c r="F2208" s="307"/>
      <c r="G2208" s="307"/>
      <c r="H2208" s="307"/>
      <c r="I2208" s="307"/>
      <c r="J2208" s="307"/>
      <c r="K2208" s="307"/>
      <c r="L2208" s="307"/>
      <c r="M2208" s="307"/>
      <c r="N2208" s="307"/>
      <c r="O2208" s="307"/>
      <c r="P2208" s="307"/>
      <c r="Q2208" s="307"/>
      <c r="R2208" s="307"/>
      <c r="S2208" s="307"/>
      <c r="T2208" s="307"/>
      <c r="U2208" s="307"/>
      <c r="V2208" s="307"/>
      <c r="W2208" s="307"/>
      <c r="X2208" s="308"/>
      <c r="Y2208" s="275"/>
      <c r="Z2208" s="229"/>
      <c r="AA2208" s="229"/>
      <c r="AB2208" s="229"/>
      <c r="AC2208" s="229"/>
      <c r="AD2208" s="276"/>
      <c r="AF2208" s="163"/>
      <c r="AG2208">
        <f t="shared" si="331"/>
        <v>0</v>
      </c>
      <c r="AK2208" s="185">
        <f t="shared" si="332"/>
        <v>-2</v>
      </c>
      <c r="AL2208" s="186">
        <f t="shared" si="333"/>
        <v>0</v>
      </c>
    </row>
    <row r="2209" spans="1:38" s="51" customFormat="1" ht="15" customHeight="1">
      <c r="A2209" s="52"/>
      <c r="B2209" s="13"/>
      <c r="C2209" s="73" t="s">
        <v>87</v>
      </c>
      <c r="D2209" s="306" t="str">
        <f t="shared" si="334"/>
        <v/>
      </c>
      <c r="E2209" s="307"/>
      <c r="F2209" s="307"/>
      <c r="G2209" s="307"/>
      <c r="H2209" s="307"/>
      <c r="I2209" s="307"/>
      <c r="J2209" s="307"/>
      <c r="K2209" s="307"/>
      <c r="L2209" s="307"/>
      <c r="M2209" s="307"/>
      <c r="N2209" s="307"/>
      <c r="O2209" s="307"/>
      <c r="P2209" s="307"/>
      <c r="Q2209" s="307"/>
      <c r="R2209" s="307"/>
      <c r="S2209" s="307"/>
      <c r="T2209" s="307"/>
      <c r="U2209" s="307"/>
      <c r="V2209" s="307"/>
      <c r="W2209" s="307"/>
      <c r="X2209" s="308"/>
      <c r="Y2209" s="275"/>
      <c r="Z2209" s="229"/>
      <c r="AA2209" s="229"/>
      <c r="AB2209" s="229"/>
      <c r="AC2209" s="229"/>
      <c r="AD2209" s="276"/>
      <c r="AF2209" s="163"/>
      <c r="AG2209">
        <f t="shared" si="331"/>
        <v>0</v>
      </c>
      <c r="AK2209" s="185">
        <f t="shared" si="332"/>
        <v>-2</v>
      </c>
      <c r="AL2209" s="186">
        <f t="shared" si="333"/>
        <v>0</v>
      </c>
    </row>
    <row r="2210" spans="1:38" s="51" customFormat="1" ht="15" customHeight="1">
      <c r="A2210" s="52"/>
      <c r="B2210" s="13"/>
      <c r="C2210" s="74" t="s">
        <v>88</v>
      </c>
      <c r="D2210" s="306" t="str">
        <f t="shared" si="334"/>
        <v/>
      </c>
      <c r="E2210" s="307"/>
      <c r="F2210" s="307"/>
      <c r="G2210" s="307"/>
      <c r="H2210" s="307"/>
      <c r="I2210" s="307"/>
      <c r="J2210" s="307"/>
      <c r="K2210" s="307"/>
      <c r="L2210" s="307"/>
      <c r="M2210" s="307"/>
      <c r="N2210" s="307"/>
      <c r="O2210" s="307"/>
      <c r="P2210" s="307"/>
      <c r="Q2210" s="307"/>
      <c r="R2210" s="307"/>
      <c r="S2210" s="307"/>
      <c r="T2210" s="307"/>
      <c r="U2210" s="307"/>
      <c r="V2210" s="307"/>
      <c r="W2210" s="307"/>
      <c r="X2210" s="308"/>
      <c r="Y2210" s="275"/>
      <c r="Z2210" s="229"/>
      <c r="AA2210" s="229"/>
      <c r="AB2210" s="229"/>
      <c r="AC2210" s="229"/>
      <c r="AD2210" s="276"/>
      <c r="AF2210" s="163"/>
      <c r="AG2210">
        <f t="shared" si="331"/>
        <v>0</v>
      </c>
      <c r="AK2210" s="185">
        <f t="shared" si="332"/>
        <v>-2</v>
      </c>
      <c r="AL2210" s="186">
        <f t="shared" si="333"/>
        <v>0</v>
      </c>
    </row>
    <row r="2211" spans="1:38" s="51" customFormat="1" ht="15" customHeight="1">
      <c r="A2211" s="52"/>
      <c r="B2211" s="13"/>
      <c r="C2211" s="18" t="s">
        <v>89</v>
      </c>
      <c r="D2211" s="306" t="str">
        <f t="shared" si="334"/>
        <v/>
      </c>
      <c r="E2211" s="307"/>
      <c r="F2211" s="307"/>
      <c r="G2211" s="307"/>
      <c r="H2211" s="307"/>
      <c r="I2211" s="307"/>
      <c r="J2211" s="307"/>
      <c r="K2211" s="307"/>
      <c r="L2211" s="307"/>
      <c r="M2211" s="307"/>
      <c r="N2211" s="307"/>
      <c r="O2211" s="307"/>
      <c r="P2211" s="307"/>
      <c r="Q2211" s="307"/>
      <c r="R2211" s="307"/>
      <c r="S2211" s="307"/>
      <c r="T2211" s="307"/>
      <c r="U2211" s="307"/>
      <c r="V2211" s="307"/>
      <c r="W2211" s="307"/>
      <c r="X2211" s="308"/>
      <c r="Y2211" s="275"/>
      <c r="Z2211" s="229"/>
      <c r="AA2211" s="229"/>
      <c r="AB2211" s="229"/>
      <c r="AC2211" s="229"/>
      <c r="AD2211" s="276"/>
      <c r="AF2211" s="163"/>
      <c r="AG2211">
        <f t="shared" si="331"/>
        <v>0</v>
      </c>
      <c r="AK2211" s="185">
        <f t="shared" si="332"/>
        <v>-2</v>
      </c>
      <c r="AL2211" s="186">
        <f t="shared" si="333"/>
        <v>0</v>
      </c>
    </row>
    <row r="2212" spans="1:38" s="51" customFormat="1" ht="15" customHeight="1">
      <c r="A2212" s="52"/>
      <c r="B2212" s="13"/>
      <c r="C2212" s="18" t="s">
        <v>90</v>
      </c>
      <c r="D2212" s="306" t="str">
        <f t="shared" si="334"/>
        <v/>
      </c>
      <c r="E2212" s="307"/>
      <c r="F2212" s="307"/>
      <c r="G2212" s="307"/>
      <c r="H2212" s="307"/>
      <c r="I2212" s="307"/>
      <c r="J2212" s="307"/>
      <c r="K2212" s="307"/>
      <c r="L2212" s="307"/>
      <c r="M2212" s="307"/>
      <c r="N2212" s="307"/>
      <c r="O2212" s="307"/>
      <c r="P2212" s="307"/>
      <c r="Q2212" s="307"/>
      <c r="R2212" s="307"/>
      <c r="S2212" s="307"/>
      <c r="T2212" s="307"/>
      <c r="U2212" s="307"/>
      <c r="V2212" s="307"/>
      <c r="W2212" s="307"/>
      <c r="X2212" s="308"/>
      <c r="Y2212" s="275"/>
      <c r="Z2212" s="229"/>
      <c r="AA2212" s="229"/>
      <c r="AB2212" s="229"/>
      <c r="AC2212" s="229"/>
      <c r="AD2212" s="276"/>
      <c r="AF2212" s="163"/>
      <c r="AG2212">
        <f t="shared" si="331"/>
        <v>0</v>
      </c>
      <c r="AK2212" s="185">
        <f t="shared" si="332"/>
        <v>-2</v>
      </c>
      <c r="AL2212" s="186">
        <f t="shared" si="333"/>
        <v>0</v>
      </c>
    </row>
    <row r="2213" spans="1:38" s="51" customFormat="1" ht="15" customHeight="1">
      <c r="A2213" s="52"/>
      <c r="B2213" s="13"/>
      <c r="C2213" s="72" t="s">
        <v>91</v>
      </c>
      <c r="D2213" s="306" t="str">
        <f t="shared" si="334"/>
        <v/>
      </c>
      <c r="E2213" s="307"/>
      <c r="F2213" s="307"/>
      <c r="G2213" s="307"/>
      <c r="H2213" s="307"/>
      <c r="I2213" s="307"/>
      <c r="J2213" s="307"/>
      <c r="K2213" s="307"/>
      <c r="L2213" s="307"/>
      <c r="M2213" s="307"/>
      <c r="N2213" s="307"/>
      <c r="O2213" s="307"/>
      <c r="P2213" s="307"/>
      <c r="Q2213" s="307"/>
      <c r="R2213" s="307"/>
      <c r="S2213" s="307"/>
      <c r="T2213" s="307"/>
      <c r="U2213" s="307"/>
      <c r="V2213" s="307"/>
      <c r="W2213" s="307"/>
      <c r="X2213" s="308"/>
      <c r="Y2213" s="275"/>
      <c r="Z2213" s="229"/>
      <c r="AA2213" s="229"/>
      <c r="AB2213" s="229"/>
      <c r="AC2213" s="229"/>
      <c r="AD2213" s="276"/>
      <c r="AF2213" s="163"/>
      <c r="AG2213">
        <f t="shared" si="331"/>
        <v>0</v>
      </c>
      <c r="AK2213" s="185">
        <f t="shared" si="332"/>
        <v>-2</v>
      </c>
      <c r="AL2213" s="186">
        <f t="shared" si="333"/>
        <v>0</v>
      </c>
    </row>
    <row r="2214" spans="1:38" s="51" customFormat="1" ht="15" customHeight="1">
      <c r="A2214" s="52"/>
      <c r="B2214" s="13"/>
      <c r="C2214" s="73" t="s">
        <v>92</v>
      </c>
      <c r="D2214" s="306" t="str">
        <f t="shared" si="334"/>
        <v/>
      </c>
      <c r="E2214" s="307"/>
      <c r="F2214" s="307"/>
      <c r="G2214" s="307"/>
      <c r="H2214" s="307"/>
      <c r="I2214" s="307"/>
      <c r="J2214" s="307"/>
      <c r="K2214" s="307"/>
      <c r="L2214" s="307"/>
      <c r="M2214" s="307"/>
      <c r="N2214" s="307"/>
      <c r="O2214" s="307"/>
      <c r="P2214" s="307"/>
      <c r="Q2214" s="307"/>
      <c r="R2214" s="307"/>
      <c r="S2214" s="307"/>
      <c r="T2214" s="307"/>
      <c r="U2214" s="307"/>
      <c r="V2214" s="307"/>
      <c r="W2214" s="307"/>
      <c r="X2214" s="308"/>
      <c r="Y2214" s="275"/>
      <c r="Z2214" s="229"/>
      <c r="AA2214" s="229"/>
      <c r="AB2214" s="229"/>
      <c r="AC2214" s="229"/>
      <c r="AD2214" s="276"/>
      <c r="AF2214" s="163"/>
      <c r="AG2214">
        <f t="shared" si="331"/>
        <v>0</v>
      </c>
      <c r="AK2214" s="185">
        <f t="shared" si="332"/>
        <v>-2</v>
      </c>
      <c r="AL2214" s="186">
        <f t="shared" si="333"/>
        <v>0</v>
      </c>
    </row>
    <row r="2215" spans="1:38" s="51" customFormat="1" ht="15" customHeight="1">
      <c r="A2215" s="52"/>
      <c r="B2215" s="13"/>
      <c r="C2215" s="73" t="s">
        <v>93</v>
      </c>
      <c r="D2215" s="306" t="str">
        <f t="shared" si="334"/>
        <v/>
      </c>
      <c r="E2215" s="307"/>
      <c r="F2215" s="307"/>
      <c r="G2215" s="307"/>
      <c r="H2215" s="307"/>
      <c r="I2215" s="307"/>
      <c r="J2215" s="307"/>
      <c r="K2215" s="307"/>
      <c r="L2215" s="307"/>
      <c r="M2215" s="307"/>
      <c r="N2215" s="307"/>
      <c r="O2215" s="307"/>
      <c r="P2215" s="307"/>
      <c r="Q2215" s="307"/>
      <c r="R2215" s="307"/>
      <c r="S2215" s="307"/>
      <c r="T2215" s="307"/>
      <c r="U2215" s="307"/>
      <c r="V2215" s="307"/>
      <c r="W2215" s="307"/>
      <c r="X2215" s="308"/>
      <c r="Y2215" s="275"/>
      <c r="Z2215" s="229"/>
      <c r="AA2215" s="229"/>
      <c r="AB2215" s="229"/>
      <c r="AC2215" s="229"/>
      <c r="AD2215" s="276"/>
      <c r="AF2215" s="163"/>
      <c r="AG2215">
        <f t="shared" si="331"/>
        <v>0</v>
      </c>
      <c r="AK2215" s="185">
        <f t="shared" si="332"/>
        <v>-2</v>
      </c>
      <c r="AL2215" s="186">
        <f t="shared" si="333"/>
        <v>0</v>
      </c>
    </row>
    <row r="2216" spans="1:38" s="51" customFormat="1" ht="15" customHeight="1">
      <c r="A2216" s="52"/>
      <c r="B2216" s="13"/>
      <c r="C2216" s="73" t="s">
        <v>94</v>
      </c>
      <c r="D2216" s="306" t="str">
        <f t="shared" si="334"/>
        <v/>
      </c>
      <c r="E2216" s="307"/>
      <c r="F2216" s="307"/>
      <c r="G2216" s="307"/>
      <c r="H2216" s="307"/>
      <c r="I2216" s="307"/>
      <c r="J2216" s="307"/>
      <c r="K2216" s="307"/>
      <c r="L2216" s="307"/>
      <c r="M2216" s="307"/>
      <c r="N2216" s="307"/>
      <c r="O2216" s="307"/>
      <c r="P2216" s="307"/>
      <c r="Q2216" s="307"/>
      <c r="R2216" s="307"/>
      <c r="S2216" s="307"/>
      <c r="T2216" s="307"/>
      <c r="U2216" s="307"/>
      <c r="V2216" s="307"/>
      <c r="W2216" s="307"/>
      <c r="X2216" s="308"/>
      <c r="Y2216" s="275"/>
      <c r="Z2216" s="229"/>
      <c r="AA2216" s="229"/>
      <c r="AB2216" s="229"/>
      <c r="AC2216" s="229"/>
      <c r="AD2216" s="276"/>
      <c r="AF2216" s="163"/>
      <c r="AG2216">
        <f t="shared" si="331"/>
        <v>0</v>
      </c>
      <c r="AK2216" s="185">
        <f t="shared" si="332"/>
        <v>-2</v>
      </c>
      <c r="AL2216" s="186">
        <f t="shared" si="333"/>
        <v>0</v>
      </c>
    </row>
    <row r="2217" spans="1:38" s="51" customFormat="1" ht="15" customHeight="1">
      <c r="A2217" s="52"/>
      <c r="B2217" s="13"/>
      <c r="C2217" s="73" t="s">
        <v>95</v>
      </c>
      <c r="D2217" s="306" t="str">
        <f t="shared" si="334"/>
        <v/>
      </c>
      <c r="E2217" s="307"/>
      <c r="F2217" s="307"/>
      <c r="G2217" s="307"/>
      <c r="H2217" s="307"/>
      <c r="I2217" s="307"/>
      <c r="J2217" s="307"/>
      <c r="K2217" s="307"/>
      <c r="L2217" s="307"/>
      <c r="M2217" s="307"/>
      <c r="N2217" s="307"/>
      <c r="O2217" s="307"/>
      <c r="P2217" s="307"/>
      <c r="Q2217" s="307"/>
      <c r="R2217" s="307"/>
      <c r="S2217" s="307"/>
      <c r="T2217" s="307"/>
      <c r="U2217" s="307"/>
      <c r="V2217" s="307"/>
      <c r="W2217" s="307"/>
      <c r="X2217" s="308"/>
      <c r="Y2217" s="275"/>
      <c r="Z2217" s="229"/>
      <c r="AA2217" s="229"/>
      <c r="AB2217" s="229"/>
      <c r="AC2217" s="229"/>
      <c r="AD2217" s="276"/>
      <c r="AF2217" s="163"/>
      <c r="AG2217">
        <f t="shared" si="331"/>
        <v>0</v>
      </c>
      <c r="AK2217" s="185">
        <f t="shared" si="332"/>
        <v>-2</v>
      </c>
      <c r="AL2217" s="186">
        <f t="shared" si="333"/>
        <v>0</v>
      </c>
    </row>
    <row r="2218" spans="1:38" s="51" customFormat="1" ht="15" customHeight="1">
      <c r="A2218" s="52"/>
      <c r="B2218" s="13"/>
      <c r="C2218" s="73" t="s">
        <v>96</v>
      </c>
      <c r="D2218" s="306" t="str">
        <f t="shared" si="334"/>
        <v/>
      </c>
      <c r="E2218" s="307"/>
      <c r="F2218" s="307"/>
      <c r="G2218" s="307"/>
      <c r="H2218" s="307"/>
      <c r="I2218" s="307"/>
      <c r="J2218" s="307"/>
      <c r="K2218" s="307"/>
      <c r="L2218" s="307"/>
      <c r="M2218" s="307"/>
      <c r="N2218" s="307"/>
      <c r="O2218" s="307"/>
      <c r="P2218" s="307"/>
      <c r="Q2218" s="307"/>
      <c r="R2218" s="307"/>
      <c r="S2218" s="307"/>
      <c r="T2218" s="307"/>
      <c r="U2218" s="307"/>
      <c r="V2218" s="307"/>
      <c r="W2218" s="307"/>
      <c r="X2218" s="308"/>
      <c r="Y2218" s="275"/>
      <c r="Z2218" s="229"/>
      <c r="AA2218" s="229"/>
      <c r="AB2218" s="229"/>
      <c r="AC2218" s="229"/>
      <c r="AD2218" s="276"/>
      <c r="AF2218" s="163"/>
      <c r="AG2218">
        <f t="shared" si="331"/>
        <v>0</v>
      </c>
      <c r="AK2218" s="185">
        <f t="shared" si="332"/>
        <v>-2</v>
      </c>
      <c r="AL2218" s="186">
        <f t="shared" si="333"/>
        <v>0</v>
      </c>
    </row>
    <row r="2219" spans="1:38" s="51" customFormat="1" ht="15" customHeight="1">
      <c r="A2219" s="52"/>
      <c r="B2219" s="13"/>
      <c r="C2219" s="73" t="s">
        <v>97</v>
      </c>
      <c r="D2219" s="306" t="str">
        <f t="shared" si="334"/>
        <v/>
      </c>
      <c r="E2219" s="307"/>
      <c r="F2219" s="307"/>
      <c r="G2219" s="307"/>
      <c r="H2219" s="307"/>
      <c r="I2219" s="307"/>
      <c r="J2219" s="307"/>
      <c r="K2219" s="307"/>
      <c r="L2219" s="307"/>
      <c r="M2219" s="307"/>
      <c r="N2219" s="307"/>
      <c r="O2219" s="307"/>
      <c r="P2219" s="307"/>
      <c r="Q2219" s="307"/>
      <c r="R2219" s="307"/>
      <c r="S2219" s="307"/>
      <c r="T2219" s="307"/>
      <c r="U2219" s="307"/>
      <c r="V2219" s="307"/>
      <c r="W2219" s="307"/>
      <c r="X2219" s="308"/>
      <c r="Y2219" s="275"/>
      <c r="Z2219" s="229"/>
      <c r="AA2219" s="229"/>
      <c r="AB2219" s="229"/>
      <c r="AC2219" s="229"/>
      <c r="AD2219" s="276"/>
      <c r="AF2219" s="163"/>
      <c r="AG2219">
        <f t="shared" si="331"/>
        <v>0</v>
      </c>
      <c r="AK2219" s="185">
        <f t="shared" si="332"/>
        <v>-2</v>
      </c>
      <c r="AL2219" s="186">
        <f t="shared" si="333"/>
        <v>0</v>
      </c>
    </row>
    <row r="2220" spans="1:38" s="51" customFormat="1" ht="15" customHeight="1">
      <c r="A2220" s="52"/>
      <c r="B2220" s="13"/>
      <c r="C2220" s="73" t="s">
        <v>98</v>
      </c>
      <c r="D2220" s="306" t="str">
        <f t="shared" si="334"/>
        <v/>
      </c>
      <c r="E2220" s="307"/>
      <c r="F2220" s="307"/>
      <c r="G2220" s="307"/>
      <c r="H2220" s="307"/>
      <c r="I2220" s="307"/>
      <c r="J2220" s="307"/>
      <c r="K2220" s="307"/>
      <c r="L2220" s="307"/>
      <c r="M2220" s="307"/>
      <c r="N2220" s="307"/>
      <c r="O2220" s="307"/>
      <c r="P2220" s="307"/>
      <c r="Q2220" s="307"/>
      <c r="R2220" s="307"/>
      <c r="S2220" s="307"/>
      <c r="T2220" s="307"/>
      <c r="U2220" s="307"/>
      <c r="V2220" s="307"/>
      <c r="W2220" s="307"/>
      <c r="X2220" s="308"/>
      <c r="Y2220" s="275"/>
      <c r="Z2220" s="229"/>
      <c r="AA2220" s="229"/>
      <c r="AB2220" s="229"/>
      <c r="AC2220" s="229"/>
      <c r="AD2220" s="276"/>
      <c r="AF2220" s="163"/>
      <c r="AG2220">
        <f t="shared" si="331"/>
        <v>0</v>
      </c>
      <c r="AK2220" s="185">
        <f t="shared" si="332"/>
        <v>-2</v>
      </c>
      <c r="AL2220" s="186">
        <f t="shared" si="333"/>
        <v>0</v>
      </c>
    </row>
    <row r="2221" spans="1:38" s="51" customFormat="1" ht="15" customHeight="1">
      <c r="A2221" s="52"/>
      <c r="B2221" s="13"/>
      <c r="C2221" s="73" t="s">
        <v>99</v>
      </c>
      <c r="D2221" s="306" t="str">
        <f t="shared" si="334"/>
        <v/>
      </c>
      <c r="E2221" s="307"/>
      <c r="F2221" s="307"/>
      <c r="G2221" s="307"/>
      <c r="H2221" s="307"/>
      <c r="I2221" s="307"/>
      <c r="J2221" s="307"/>
      <c r="K2221" s="307"/>
      <c r="L2221" s="307"/>
      <c r="M2221" s="307"/>
      <c r="N2221" s="307"/>
      <c r="O2221" s="307"/>
      <c r="P2221" s="307"/>
      <c r="Q2221" s="307"/>
      <c r="R2221" s="307"/>
      <c r="S2221" s="307"/>
      <c r="T2221" s="307"/>
      <c r="U2221" s="307"/>
      <c r="V2221" s="307"/>
      <c r="W2221" s="307"/>
      <c r="X2221" s="308"/>
      <c r="Y2221" s="275"/>
      <c r="Z2221" s="229"/>
      <c r="AA2221" s="229"/>
      <c r="AB2221" s="229"/>
      <c r="AC2221" s="229"/>
      <c r="AD2221" s="276"/>
      <c r="AF2221" s="163"/>
      <c r="AG2221">
        <f t="shared" si="331"/>
        <v>0</v>
      </c>
      <c r="AK2221" s="185">
        <f t="shared" si="332"/>
        <v>-2</v>
      </c>
      <c r="AL2221" s="186">
        <f t="shared" si="333"/>
        <v>0</v>
      </c>
    </row>
    <row r="2222" spans="1:38" s="51" customFormat="1" ht="15" customHeight="1">
      <c r="A2222" s="52"/>
      <c r="B2222" s="13"/>
      <c r="C2222" s="73" t="s">
        <v>100</v>
      </c>
      <c r="D2222" s="306" t="str">
        <f t="shared" si="334"/>
        <v/>
      </c>
      <c r="E2222" s="307"/>
      <c r="F2222" s="307"/>
      <c r="G2222" s="307"/>
      <c r="H2222" s="307"/>
      <c r="I2222" s="307"/>
      <c r="J2222" s="307"/>
      <c r="K2222" s="307"/>
      <c r="L2222" s="307"/>
      <c r="M2222" s="307"/>
      <c r="N2222" s="307"/>
      <c r="O2222" s="307"/>
      <c r="P2222" s="307"/>
      <c r="Q2222" s="307"/>
      <c r="R2222" s="307"/>
      <c r="S2222" s="307"/>
      <c r="T2222" s="307"/>
      <c r="U2222" s="307"/>
      <c r="V2222" s="307"/>
      <c r="W2222" s="307"/>
      <c r="X2222" s="308"/>
      <c r="Y2222" s="275"/>
      <c r="Z2222" s="229"/>
      <c r="AA2222" s="229"/>
      <c r="AB2222" s="229"/>
      <c r="AC2222" s="229"/>
      <c r="AD2222" s="276"/>
      <c r="AF2222" s="163"/>
      <c r="AG2222">
        <f t="shared" si="331"/>
        <v>0</v>
      </c>
      <c r="AK2222" s="185">
        <f t="shared" si="332"/>
        <v>-2</v>
      </c>
      <c r="AL2222" s="186">
        <f t="shared" si="333"/>
        <v>0</v>
      </c>
    </row>
    <row r="2223" spans="1:38" s="51" customFormat="1" ht="15" customHeight="1">
      <c r="A2223" s="52"/>
      <c r="B2223" s="13"/>
      <c r="C2223" s="73" t="s">
        <v>101</v>
      </c>
      <c r="D2223" s="306" t="str">
        <f t="shared" si="334"/>
        <v/>
      </c>
      <c r="E2223" s="307"/>
      <c r="F2223" s="307"/>
      <c r="G2223" s="307"/>
      <c r="H2223" s="307"/>
      <c r="I2223" s="307"/>
      <c r="J2223" s="307"/>
      <c r="K2223" s="307"/>
      <c r="L2223" s="307"/>
      <c r="M2223" s="307"/>
      <c r="N2223" s="307"/>
      <c r="O2223" s="307"/>
      <c r="P2223" s="307"/>
      <c r="Q2223" s="307"/>
      <c r="R2223" s="307"/>
      <c r="S2223" s="307"/>
      <c r="T2223" s="307"/>
      <c r="U2223" s="307"/>
      <c r="V2223" s="307"/>
      <c r="W2223" s="307"/>
      <c r="X2223" s="308"/>
      <c r="Y2223" s="275"/>
      <c r="Z2223" s="229"/>
      <c r="AA2223" s="229"/>
      <c r="AB2223" s="229"/>
      <c r="AC2223" s="229"/>
      <c r="AD2223" s="276"/>
      <c r="AF2223" s="163"/>
      <c r="AG2223">
        <f t="shared" si="331"/>
        <v>0</v>
      </c>
      <c r="AK2223" s="185">
        <f t="shared" si="332"/>
        <v>-2</v>
      </c>
      <c r="AL2223" s="186">
        <f t="shared" si="333"/>
        <v>0</v>
      </c>
    </row>
    <row r="2224" spans="1:38" s="51" customFormat="1" ht="15" customHeight="1">
      <c r="A2224" s="52"/>
      <c r="B2224" s="13"/>
      <c r="C2224" s="73" t="s">
        <v>102</v>
      </c>
      <c r="D2224" s="306" t="str">
        <f t="shared" si="334"/>
        <v/>
      </c>
      <c r="E2224" s="307"/>
      <c r="F2224" s="307"/>
      <c r="G2224" s="307"/>
      <c r="H2224" s="307"/>
      <c r="I2224" s="307"/>
      <c r="J2224" s="307"/>
      <c r="K2224" s="307"/>
      <c r="L2224" s="307"/>
      <c r="M2224" s="307"/>
      <c r="N2224" s="307"/>
      <c r="O2224" s="307"/>
      <c r="P2224" s="307"/>
      <c r="Q2224" s="307"/>
      <c r="R2224" s="307"/>
      <c r="S2224" s="307"/>
      <c r="T2224" s="307"/>
      <c r="U2224" s="307"/>
      <c r="V2224" s="307"/>
      <c r="W2224" s="307"/>
      <c r="X2224" s="308"/>
      <c r="Y2224" s="275"/>
      <c r="Z2224" s="229"/>
      <c r="AA2224" s="229"/>
      <c r="AB2224" s="229"/>
      <c r="AC2224" s="229"/>
      <c r="AD2224" s="276"/>
      <c r="AF2224" s="163"/>
      <c r="AG2224">
        <f t="shared" si="331"/>
        <v>0</v>
      </c>
      <c r="AK2224" s="185">
        <f t="shared" si="332"/>
        <v>-2</v>
      </c>
      <c r="AL2224" s="186">
        <f t="shared" si="333"/>
        <v>0</v>
      </c>
    </row>
    <row r="2225" spans="1:38" s="51" customFormat="1" ht="15" customHeight="1">
      <c r="A2225" s="52"/>
      <c r="B2225" s="13"/>
      <c r="C2225" s="73" t="s">
        <v>103</v>
      </c>
      <c r="D2225" s="306" t="str">
        <f t="shared" si="334"/>
        <v/>
      </c>
      <c r="E2225" s="307"/>
      <c r="F2225" s="307"/>
      <c r="G2225" s="307"/>
      <c r="H2225" s="307"/>
      <c r="I2225" s="307"/>
      <c r="J2225" s="307"/>
      <c r="K2225" s="307"/>
      <c r="L2225" s="307"/>
      <c r="M2225" s="307"/>
      <c r="N2225" s="307"/>
      <c r="O2225" s="307"/>
      <c r="P2225" s="307"/>
      <c r="Q2225" s="307"/>
      <c r="R2225" s="307"/>
      <c r="S2225" s="307"/>
      <c r="T2225" s="307"/>
      <c r="U2225" s="307"/>
      <c r="V2225" s="307"/>
      <c r="W2225" s="307"/>
      <c r="X2225" s="308"/>
      <c r="Y2225" s="275"/>
      <c r="Z2225" s="229"/>
      <c r="AA2225" s="229"/>
      <c r="AB2225" s="229"/>
      <c r="AC2225" s="229"/>
      <c r="AD2225" s="276"/>
      <c r="AF2225" s="163"/>
      <c r="AG2225">
        <f t="shared" si="331"/>
        <v>0</v>
      </c>
      <c r="AK2225" s="185">
        <f t="shared" si="332"/>
        <v>-2</v>
      </c>
      <c r="AL2225" s="186">
        <f t="shared" si="333"/>
        <v>0</v>
      </c>
    </row>
    <row r="2226" spans="1:38" s="51" customFormat="1" ht="15" customHeight="1">
      <c r="A2226" s="52"/>
      <c r="B2226" s="13"/>
      <c r="C2226" s="73" t="s">
        <v>104</v>
      </c>
      <c r="D2226" s="306" t="str">
        <f t="shared" si="334"/>
        <v/>
      </c>
      <c r="E2226" s="307"/>
      <c r="F2226" s="307"/>
      <c r="G2226" s="307"/>
      <c r="H2226" s="307"/>
      <c r="I2226" s="307"/>
      <c r="J2226" s="307"/>
      <c r="K2226" s="307"/>
      <c r="L2226" s="307"/>
      <c r="M2226" s="307"/>
      <c r="N2226" s="307"/>
      <c r="O2226" s="307"/>
      <c r="P2226" s="307"/>
      <c r="Q2226" s="307"/>
      <c r="R2226" s="307"/>
      <c r="S2226" s="307"/>
      <c r="T2226" s="307"/>
      <c r="U2226" s="307"/>
      <c r="V2226" s="307"/>
      <c r="W2226" s="307"/>
      <c r="X2226" s="308"/>
      <c r="Y2226" s="275"/>
      <c r="Z2226" s="229"/>
      <c r="AA2226" s="229"/>
      <c r="AB2226" s="229"/>
      <c r="AC2226" s="229"/>
      <c r="AD2226" s="276"/>
      <c r="AF2226" s="163"/>
      <c r="AG2226">
        <f t="shared" si="331"/>
        <v>0</v>
      </c>
      <c r="AK2226" s="185">
        <f t="shared" si="332"/>
        <v>-2</v>
      </c>
      <c r="AL2226" s="186">
        <f t="shared" si="333"/>
        <v>0</v>
      </c>
    </row>
    <row r="2227" spans="1:38" s="51" customFormat="1" ht="15" customHeight="1">
      <c r="A2227" s="52"/>
      <c r="B2227" s="13"/>
      <c r="C2227" s="73" t="s">
        <v>105</v>
      </c>
      <c r="D2227" s="306" t="str">
        <f t="shared" si="334"/>
        <v/>
      </c>
      <c r="E2227" s="307"/>
      <c r="F2227" s="307"/>
      <c r="G2227" s="307"/>
      <c r="H2227" s="307"/>
      <c r="I2227" s="307"/>
      <c r="J2227" s="307"/>
      <c r="K2227" s="307"/>
      <c r="L2227" s="307"/>
      <c r="M2227" s="307"/>
      <c r="N2227" s="307"/>
      <c r="O2227" s="307"/>
      <c r="P2227" s="307"/>
      <c r="Q2227" s="307"/>
      <c r="R2227" s="307"/>
      <c r="S2227" s="307"/>
      <c r="T2227" s="307"/>
      <c r="U2227" s="307"/>
      <c r="V2227" s="307"/>
      <c r="W2227" s="307"/>
      <c r="X2227" s="308"/>
      <c r="Y2227" s="275"/>
      <c r="Z2227" s="229"/>
      <c r="AA2227" s="229"/>
      <c r="AB2227" s="229"/>
      <c r="AC2227" s="229"/>
      <c r="AD2227" s="276"/>
      <c r="AF2227" s="163"/>
      <c r="AG2227">
        <f t="shared" si="331"/>
        <v>0</v>
      </c>
      <c r="AK2227" s="185">
        <f t="shared" si="332"/>
        <v>-2</v>
      </c>
      <c r="AL2227" s="186">
        <f t="shared" si="333"/>
        <v>0</v>
      </c>
    </row>
    <row r="2228" spans="1:38" s="51" customFormat="1" ht="15" customHeight="1">
      <c r="A2228" s="52"/>
      <c r="B2228" s="13"/>
      <c r="C2228" s="73" t="s">
        <v>106</v>
      </c>
      <c r="D2228" s="306" t="str">
        <f t="shared" si="334"/>
        <v/>
      </c>
      <c r="E2228" s="307"/>
      <c r="F2228" s="307"/>
      <c r="G2228" s="307"/>
      <c r="H2228" s="307"/>
      <c r="I2228" s="307"/>
      <c r="J2228" s="307"/>
      <c r="K2228" s="307"/>
      <c r="L2228" s="307"/>
      <c r="M2228" s="307"/>
      <c r="N2228" s="307"/>
      <c r="O2228" s="307"/>
      <c r="P2228" s="307"/>
      <c r="Q2228" s="307"/>
      <c r="R2228" s="307"/>
      <c r="S2228" s="307"/>
      <c r="T2228" s="307"/>
      <c r="U2228" s="307"/>
      <c r="V2228" s="307"/>
      <c r="W2228" s="307"/>
      <c r="X2228" s="308"/>
      <c r="Y2228" s="275"/>
      <c r="Z2228" s="229"/>
      <c r="AA2228" s="229"/>
      <c r="AB2228" s="229"/>
      <c r="AC2228" s="229"/>
      <c r="AD2228" s="276"/>
      <c r="AF2228" s="163"/>
      <c r="AG2228">
        <f t="shared" si="331"/>
        <v>0</v>
      </c>
      <c r="AK2228" s="185">
        <f t="shared" si="332"/>
        <v>-2</v>
      </c>
      <c r="AL2228" s="186">
        <f t="shared" si="333"/>
        <v>0</v>
      </c>
    </row>
    <row r="2229" spans="1:38" s="51" customFormat="1" ht="15" customHeight="1">
      <c r="A2229" s="52"/>
      <c r="B2229" s="13"/>
      <c r="C2229" s="73" t="s">
        <v>107</v>
      </c>
      <c r="D2229" s="306" t="str">
        <f t="shared" si="334"/>
        <v/>
      </c>
      <c r="E2229" s="307"/>
      <c r="F2229" s="307"/>
      <c r="G2229" s="307"/>
      <c r="H2229" s="307"/>
      <c r="I2229" s="307"/>
      <c r="J2229" s="307"/>
      <c r="K2229" s="307"/>
      <c r="L2229" s="307"/>
      <c r="M2229" s="307"/>
      <c r="N2229" s="307"/>
      <c r="O2229" s="307"/>
      <c r="P2229" s="307"/>
      <c r="Q2229" s="307"/>
      <c r="R2229" s="307"/>
      <c r="S2229" s="307"/>
      <c r="T2229" s="307"/>
      <c r="U2229" s="307"/>
      <c r="V2229" s="307"/>
      <c r="W2229" s="307"/>
      <c r="X2229" s="308"/>
      <c r="Y2229" s="275"/>
      <c r="Z2229" s="229"/>
      <c r="AA2229" s="229"/>
      <c r="AB2229" s="229"/>
      <c r="AC2229" s="229"/>
      <c r="AD2229" s="276"/>
      <c r="AF2229" s="163"/>
      <c r="AG2229">
        <f t="shared" si="331"/>
        <v>0</v>
      </c>
      <c r="AK2229" s="185">
        <f t="shared" si="332"/>
        <v>-2</v>
      </c>
      <c r="AL2229" s="186">
        <f t="shared" si="333"/>
        <v>0</v>
      </c>
    </row>
    <row r="2230" spans="1:38" s="51" customFormat="1" ht="15" customHeight="1">
      <c r="A2230" s="52"/>
      <c r="B2230" s="13"/>
      <c r="C2230" s="73" t="s">
        <v>108</v>
      </c>
      <c r="D2230" s="306" t="str">
        <f t="shared" si="334"/>
        <v/>
      </c>
      <c r="E2230" s="307"/>
      <c r="F2230" s="307"/>
      <c r="G2230" s="307"/>
      <c r="H2230" s="307"/>
      <c r="I2230" s="307"/>
      <c r="J2230" s="307"/>
      <c r="K2230" s="307"/>
      <c r="L2230" s="307"/>
      <c r="M2230" s="307"/>
      <c r="N2230" s="307"/>
      <c r="O2230" s="307"/>
      <c r="P2230" s="307"/>
      <c r="Q2230" s="307"/>
      <c r="R2230" s="307"/>
      <c r="S2230" s="307"/>
      <c r="T2230" s="307"/>
      <c r="U2230" s="307"/>
      <c r="V2230" s="307"/>
      <c r="W2230" s="307"/>
      <c r="X2230" s="308"/>
      <c r="Y2230" s="275"/>
      <c r="Z2230" s="229"/>
      <c r="AA2230" s="229"/>
      <c r="AB2230" s="229"/>
      <c r="AC2230" s="229"/>
      <c r="AD2230" s="276"/>
      <c r="AF2230" s="163"/>
      <c r="AG2230">
        <f t="shared" si="331"/>
        <v>0</v>
      </c>
      <c r="AK2230" s="185">
        <f t="shared" si="332"/>
        <v>-2</v>
      </c>
      <c r="AL2230" s="186">
        <f t="shared" si="333"/>
        <v>0</v>
      </c>
    </row>
    <row r="2231" spans="1:38" s="51" customFormat="1" ht="15" customHeight="1">
      <c r="A2231" s="52"/>
      <c r="B2231" s="13"/>
      <c r="C2231" s="73" t="s">
        <v>109</v>
      </c>
      <c r="D2231" s="306" t="str">
        <f t="shared" si="334"/>
        <v/>
      </c>
      <c r="E2231" s="307"/>
      <c r="F2231" s="307"/>
      <c r="G2231" s="307"/>
      <c r="H2231" s="307"/>
      <c r="I2231" s="307"/>
      <c r="J2231" s="307"/>
      <c r="K2231" s="307"/>
      <c r="L2231" s="307"/>
      <c r="M2231" s="307"/>
      <c r="N2231" s="307"/>
      <c r="O2231" s="307"/>
      <c r="P2231" s="307"/>
      <c r="Q2231" s="307"/>
      <c r="R2231" s="307"/>
      <c r="S2231" s="307"/>
      <c r="T2231" s="307"/>
      <c r="U2231" s="307"/>
      <c r="V2231" s="307"/>
      <c r="W2231" s="307"/>
      <c r="X2231" s="308"/>
      <c r="Y2231" s="275"/>
      <c r="Z2231" s="229"/>
      <c r="AA2231" s="229"/>
      <c r="AB2231" s="229"/>
      <c r="AC2231" s="229"/>
      <c r="AD2231" s="276"/>
      <c r="AF2231" s="163"/>
      <c r="AG2231">
        <f t="shared" si="331"/>
        <v>0</v>
      </c>
      <c r="AK2231" s="185">
        <f t="shared" si="332"/>
        <v>-2</v>
      </c>
      <c r="AL2231" s="186">
        <f t="shared" si="333"/>
        <v>0</v>
      </c>
    </row>
    <row r="2232" spans="1:38" s="51" customFormat="1" ht="15" customHeight="1">
      <c r="A2232" s="52"/>
      <c r="B2232" s="13"/>
      <c r="C2232" s="73" t="s">
        <v>110</v>
      </c>
      <c r="D2232" s="306" t="str">
        <f t="shared" si="334"/>
        <v/>
      </c>
      <c r="E2232" s="307"/>
      <c r="F2232" s="307"/>
      <c r="G2232" s="307"/>
      <c r="H2232" s="307"/>
      <c r="I2232" s="307"/>
      <c r="J2232" s="307"/>
      <c r="K2232" s="307"/>
      <c r="L2232" s="307"/>
      <c r="M2232" s="307"/>
      <c r="N2232" s="307"/>
      <c r="O2232" s="307"/>
      <c r="P2232" s="307"/>
      <c r="Q2232" s="307"/>
      <c r="R2232" s="307"/>
      <c r="S2232" s="307"/>
      <c r="T2232" s="307"/>
      <c r="U2232" s="307"/>
      <c r="V2232" s="307"/>
      <c r="W2232" s="307"/>
      <c r="X2232" s="308"/>
      <c r="Y2232" s="275"/>
      <c r="Z2232" s="229"/>
      <c r="AA2232" s="229"/>
      <c r="AB2232" s="229"/>
      <c r="AC2232" s="229"/>
      <c r="AD2232" s="276"/>
      <c r="AF2232" s="163"/>
      <c r="AG2232">
        <f t="shared" si="331"/>
        <v>0</v>
      </c>
      <c r="AK2232" s="185">
        <f t="shared" si="332"/>
        <v>-2</v>
      </c>
      <c r="AL2232" s="186">
        <f t="shared" si="333"/>
        <v>0</v>
      </c>
    </row>
    <row r="2233" spans="1:38" s="51" customFormat="1" ht="15" customHeight="1">
      <c r="A2233" s="52"/>
      <c r="B2233" s="13"/>
      <c r="C2233" s="73" t="s">
        <v>111</v>
      </c>
      <c r="D2233" s="306" t="str">
        <f t="shared" si="334"/>
        <v/>
      </c>
      <c r="E2233" s="307"/>
      <c r="F2233" s="307"/>
      <c r="G2233" s="307"/>
      <c r="H2233" s="307"/>
      <c r="I2233" s="307"/>
      <c r="J2233" s="307"/>
      <c r="K2233" s="307"/>
      <c r="L2233" s="307"/>
      <c r="M2233" s="307"/>
      <c r="N2233" s="307"/>
      <c r="O2233" s="307"/>
      <c r="P2233" s="307"/>
      <c r="Q2233" s="307"/>
      <c r="R2233" s="307"/>
      <c r="S2233" s="307"/>
      <c r="T2233" s="307"/>
      <c r="U2233" s="307"/>
      <c r="V2233" s="307"/>
      <c r="W2233" s="307"/>
      <c r="X2233" s="308"/>
      <c r="Y2233" s="275"/>
      <c r="Z2233" s="229"/>
      <c r="AA2233" s="229"/>
      <c r="AB2233" s="229"/>
      <c r="AC2233" s="229"/>
      <c r="AD2233" s="276"/>
      <c r="AF2233" s="163"/>
      <c r="AG2233">
        <f t="shared" si="331"/>
        <v>0</v>
      </c>
      <c r="AK2233" s="185">
        <f t="shared" si="332"/>
        <v>-2</v>
      </c>
      <c r="AL2233" s="186">
        <f t="shared" si="333"/>
        <v>0</v>
      </c>
    </row>
    <row r="2234" spans="1:38" s="51" customFormat="1" ht="15" customHeight="1">
      <c r="A2234" s="52"/>
      <c r="B2234" s="13"/>
      <c r="C2234" s="73" t="s">
        <v>112</v>
      </c>
      <c r="D2234" s="306" t="str">
        <f t="shared" si="334"/>
        <v/>
      </c>
      <c r="E2234" s="307"/>
      <c r="F2234" s="307"/>
      <c r="G2234" s="307"/>
      <c r="H2234" s="307"/>
      <c r="I2234" s="307"/>
      <c r="J2234" s="307"/>
      <c r="K2234" s="307"/>
      <c r="L2234" s="307"/>
      <c r="M2234" s="307"/>
      <c r="N2234" s="307"/>
      <c r="O2234" s="307"/>
      <c r="P2234" s="307"/>
      <c r="Q2234" s="307"/>
      <c r="R2234" s="307"/>
      <c r="S2234" s="307"/>
      <c r="T2234" s="307"/>
      <c r="U2234" s="307"/>
      <c r="V2234" s="307"/>
      <c r="W2234" s="307"/>
      <c r="X2234" s="308"/>
      <c r="Y2234" s="275"/>
      <c r="Z2234" s="229"/>
      <c r="AA2234" s="229"/>
      <c r="AB2234" s="229"/>
      <c r="AC2234" s="229"/>
      <c r="AD2234" s="276"/>
      <c r="AF2234" s="163"/>
      <c r="AG2234">
        <f t="shared" si="331"/>
        <v>0</v>
      </c>
      <c r="AK2234" s="185">
        <f t="shared" si="332"/>
        <v>-2</v>
      </c>
      <c r="AL2234" s="186">
        <f t="shared" si="333"/>
        <v>0</v>
      </c>
    </row>
    <row r="2235" spans="1:38" s="51" customFormat="1" ht="15" customHeight="1">
      <c r="A2235" s="52"/>
      <c r="B2235" s="13"/>
      <c r="C2235" s="73" t="s">
        <v>113</v>
      </c>
      <c r="D2235" s="306" t="str">
        <f t="shared" si="334"/>
        <v/>
      </c>
      <c r="E2235" s="307"/>
      <c r="F2235" s="307"/>
      <c r="G2235" s="307"/>
      <c r="H2235" s="307"/>
      <c r="I2235" s="307"/>
      <c r="J2235" s="307"/>
      <c r="K2235" s="307"/>
      <c r="L2235" s="307"/>
      <c r="M2235" s="307"/>
      <c r="N2235" s="307"/>
      <c r="O2235" s="307"/>
      <c r="P2235" s="307"/>
      <c r="Q2235" s="307"/>
      <c r="R2235" s="307"/>
      <c r="S2235" s="307"/>
      <c r="T2235" s="307"/>
      <c r="U2235" s="307"/>
      <c r="V2235" s="307"/>
      <c r="W2235" s="307"/>
      <c r="X2235" s="308"/>
      <c r="Y2235" s="275"/>
      <c r="Z2235" s="229"/>
      <c r="AA2235" s="229"/>
      <c r="AB2235" s="229"/>
      <c r="AC2235" s="229"/>
      <c r="AD2235" s="276"/>
      <c r="AF2235" s="163"/>
      <c r="AG2235">
        <f t="shared" si="331"/>
        <v>0</v>
      </c>
      <c r="AK2235" s="185">
        <f t="shared" si="332"/>
        <v>-2</v>
      </c>
      <c r="AL2235" s="186">
        <f t="shared" si="333"/>
        <v>0</v>
      </c>
    </row>
    <row r="2236" spans="1:38" s="51" customFormat="1" ht="15" customHeight="1">
      <c r="A2236" s="52"/>
      <c r="B2236" s="13"/>
      <c r="C2236" s="73" t="s">
        <v>114</v>
      </c>
      <c r="D2236" s="306" t="str">
        <f t="shared" si="334"/>
        <v/>
      </c>
      <c r="E2236" s="307"/>
      <c r="F2236" s="307"/>
      <c r="G2236" s="307"/>
      <c r="H2236" s="307"/>
      <c r="I2236" s="307"/>
      <c r="J2236" s="307"/>
      <c r="K2236" s="307"/>
      <c r="L2236" s="307"/>
      <c r="M2236" s="307"/>
      <c r="N2236" s="307"/>
      <c r="O2236" s="307"/>
      <c r="P2236" s="307"/>
      <c r="Q2236" s="307"/>
      <c r="R2236" s="307"/>
      <c r="S2236" s="307"/>
      <c r="T2236" s="307"/>
      <c r="U2236" s="307"/>
      <c r="V2236" s="307"/>
      <c r="W2236" s="307"/>
      <c r="X2236" s="308"/>
      <c r="Y2236" s="275"/>
      <c r="Z2236" s="229"/>
      <c r="AA2236" s="229"/>
      <c r="AB2236" s="229"/>
      <c r="AC2236" s="229"/>
      <c r="AD2236" s="276"/>
      <c r="AF2236" s="163"/>
      <c r="AG2236">
        <f t="shared" si="331"/>
        <v>0</v>
      </c>
      <c r="AK2236" s="185">
        <f t="shared" si="332"/>
        <v>-2</v>
      </c>
      <c r="AL2236" s="186">
        <f t="shared" si="333"/>
        <v>0</v>
      </c>
    </row>
    <row r="2237" spans="1:38" s="51" customFormat="1" ht="15" customHeight="1">
      <c r="A2237" s="52"/>
      <c r="B2237" s="13"/>
      <c r="C2237" s="73" t="s">
        <v>115</v>
      </c>
      <c r="D2237" s="306" t="str">
        <f t="shared" ref="D2237:D2268" si="335">IF($D96="","",$D96)</f>
        <v/>
      </c>
      <c r="E2237" s="307"/>
      <c r="F2237" s="307"/>
      <c r="G2237" s="307"/>
      <c r="H2237" s="307"/>
      <c r="I2237" s="307"/>
      <c r="J2237" s="307"/>
      <c r="K2237" s="307"/>
      <c r="L2237" s="307"/>
      <c r="M2237" s="307"/>
      <c r="N2237" s="307"/>
      <c r="O2237" s="307"/>
      <c r="P2237" s="307"/>
      <c r="Q2237" s="307"/>
      <c r="R2237" s="307"/>
      <c r="S2237" s="307"/>
      <c r="T2237" s="307"/>
      <c r="U2237" s="307"/>
      <c r="V2237" s="307"/>
      <c r="W2237" s="307"/>
      <c r="X2237" s="308"/>
      <c r="Y2237" s="275"/>
      <c r="Z2237" s="229"/>
      <c r="AA2237" s="229"/>
      <c r="AB2237" s="229"/>
      <c r="AC2237" s="229"/>
      <c r="AD2237" s="276"/>
      <c r="AF2237" s="163"/>
      <c r="AG2237">
        <f t="shared" si="331"/>
        <v>0</v>
      </c>
      <c r="AK2237" s="185">
        <f t="shared" si="332"/>
        <v>-2</v>
      </c>
      <c r="AL2237" s="186">
        <f t="shared" si="333"/>
        <v>0</v>
      </c>
    </row>
    <row r="2238" spans="1:38" s="51" customFormat="1" ht="15" customHeight="1">
      <c r="A2238" s="52"/>
      <c r="B2238" s="13"/>
      <c r="C2238" s="73" t="s">
        <v>116</v>
      </c>
      <c r="D2238" s="306" t="str">
        <f t="shared" si="335"/>
        <v/>
      </c>
      <c r="E2238" s="307"/>
      <c r="F2238" s="307"/>
      <c r="G2238" s="307"/>
      <c r="H2238" s="307"/>
      <c r="I2238" s="307"/>
      <c r="J2238" s="307"/>
      <c r="K2238" s="307"/>
      <c r="L2238" s="307"/>
      <c r="M2238" s="307"/>
      <c r="N2238" s="307"/>
      <c r="O2238" s="307"/>
      <c r="P2238" s="307"/>
      <c r="Q2238" s="307"/>
      <c r="R2238" s="307"/>
      <c r="S2238" s="307"/>
      <c r="T2238" s="307"/>
      <c r="U2238" s="307"/>
      <c r="V2238" s="307"/>
      <c r="W2238" s="307"/>
      <c r="X2238" s="308"/>
      <c r="Y2238" s="275"/>
      <c r="Z2238" s="229"/>
      <c r="AA2238" s="229"/>
      <c r="AB2238" s="229"/>
      <c r="AC2238" s="229"/>
      <c r="AD2238" s="276"/>
      <c r="AF2238" s="163"/>
      <c r="AG2238">
        <f t="shared" ref="AG2238:AG2292" si="336">IF(OR(
AND($AH$2171=$AG$2171),
AND($D2238="",Y2238=""),
AND($D2238&lt;&gt;"",Y2238&lt;&gt;"")),0,1)</f>
        <v>0</v>
      </c>
      <c r="AK2238" s="185">
        <f t="shared" ref="AK2238:AK2292" si="337">IF(OR(Y2238="NS",Y2238="NA"),0,LEN(Y2238)-LEN(INT(Y2238))-1)</f>
        <v>-2</v>
      </c>
      <c r="AL2238" s="186">
        <f t="shared" ref="AL2238:AL2292" si="338">IF(AK2238&lt;1,0,1)</f>
        <v>0</v>
      </c>
    </row>
    <row r="2239" spans="1:38" s="51" customFormat="1" ht="15" customHeight="1">
      <c r="A2239" s="52"/>
      <c r="B2239" s="13"/>
      <c r="C2239" s="73" t="s">
        <v>117</v>
      </c>
      <c r="D2239" s="306" t="str">
        <f t="shared" si="335"/>
        <v/>
      </c>
      <c r="E2239" s="307"/>
      <c r="F2239" s="307"/>
      <c r="G2239" s="307"/>
      <c r="H2239" s="307"/>
      <c r="I2239" s="307"/>
      <c r="J2239" s="307"/>
      <c r="K2239" s="307"/>
      <c r="L2239" s="307"/>
      <c r="M2239" s="307"/>
      <c r="N2239" s="307"/>
      <c r="O2239" s="307"/>
      <c r="P2239" s="307"/>
      <c r="Q2239" s="307"/>
      <c r="R2239" s="307"/>
      <c r="S2239" s="307"/>
      <c r="T2239" s="307"/>
      <c r="U2239" s="307"/>
      <c r="V2239" s="307"/>
      <c r="W2239" s="307"/>
      <c r="X2239" s="308"/>
      <c r="Y2239" s="275"/>
      <c r="Z2239" s="229"/>
      <c r="AA2239" s="229"/>
      <c r="AB2239" s="229"/>
      <c r="AC2239" s="229"/>
      <c r="AD2239" s="276"/>
      <c r="AF2239" s="163"/>
      <c r="AG2239">
        <f t="shared" si="336"/>
        <v>0</v>
      </c>
      <c r="AK2239" s="185">
        <f t="shared" si="337"/>
        <v>-2</v>
      </c>
      <c r="AL2239" s="186">
        <f t="shared" si="338"/>
        <v>0</v>
      </c>
    </row>
    <row r="2240" spans="1:38" s="51" customFormat="1" ht="15" customHeight="1">
      <c r="A2240" s="52"/>
      <c r="B2240" s="13"/>
      <c r="C2240" s="73" t="s">
        <v>118</v>
      </c>
      <c r="D2240" s="306" t="str">
        <f t="shared" si="335"/>
        <v/>
      </c>
      <c r="E2240" s="307"/>
      <c r="F2240" s="307"/>
      <c r="G2240" s="307"/>
      <c r="H2240" s="307"/>
      <c r="I2240" s="307"/>
      <c r="J2240" s="307"/>
      <c r="K2240" s="307"/>
      <c r="L2240" s="307"/>
      <c r="M2240" s="307"/>
      <c r="N2240" s="307"/>
      <c r="O2240" s="307"/>
      <c r="P2240" s="307"/>
      <c r="Q2240" s="307"/>
      <c r="R2240" s="307"/>
      <c r="S2240" s="307"/>
      <c r="T2240" s="307"/>
      <c r="U2240" s="307"/>
      <c r="V2240" s="307"/>
      <c r="W2240" s="307"/>
      <c r="X2240" s="308"/>
      <c r="Y2240" s="275"/>
      <c r="Z2240" s="229"/>
      <c r="AA2240" s="229"/>
      <c r="AB2240" s="229"/>
      <c r="AC2240" s="229"/>
      <c r="AD2240" s="276"/>
      <c r="AF2240" s="163"/>
      <c r="AG2240">
        <f t="shared" si="336"/>
        <v>0</v>
      </c>
      <c r="AK2240" s="185">
        <f t="shared" si="337"/>
        <v>-2</v>
      </c>
      <c r="AL2240" s="186">
        <f t="shared" si="338"/>
        <v>0</v>
      </c>
    </row>
    <row r="2241" spans="1:38" s="51" customFormat="1" ht="15" customHeight="1">
      <c r="A2241" s="52"/>
      <c r="B2241" s="13"/>
      <c r="C2241" s="73" t="s">
        <v>119</v>
      </c>
      <c r="D2241" s="306" t="str">
        <f t="shared" si="335"/>
        <v/>
      </c>
      <c r="E2241" s="307"/>
      <c r="F2241" s="307"/>
      <c r="G2241" s="307"/>
      <c r="H2241" s="307"/>
      <c r="I2241" s="307"/>
      <c r="J2241" s="307"/>
      <c r="K2241" s="307"/>
      <c r="L2241" s="307"/>
      <c r="M2241" s="307"/>
      <c r="N2241" s="307"/>
      <c r="O2241" s="307"/>
      <c r="P2241" s="307"/>
      <c r="Q2241" s="307"/>
      <c r="R2241" s="307"/>
      <c r="S2241" s="307"/>
      <c r="T2241" s="307"/>
      <c r="U2241" s="307"/>
      <c r="V2241" s="307"/>
      <c r="W2241" s="307"/>
      <c r="X2241" s="308"/>
      <c r="Y2241" s="275"/>
      <c r="Z2241" s="229"/>
      <c r="AA2241" s="229"/>
      <c r="AB2241" s="229"/>
      <c r="AC2241" s="229"/>
      <c r="AD2241" s="276"/>
      <c r="AF2241" s="163"/>
      <c r="AG2241">
        <f t="shared" si="336"/>
        <v>0</v>
      </c>
      <c r="AK2241" s="185">
        <f t="shared" si="337"/>
        <v>-2</v>
      </c>
      <c r="AL2241" s="186">
        <f t="shared" si="338"/>
        <v>0</v>
      </c>
    </row>
    <row r="2242" spans="1:38" s="51" customFormat="1" ht="15" customHeight="1">
      <c r="A2242" s="52"/>
      <c r="B2242" s="13"/>
      <c r="C2242" s="73" t="s">
        <v>120</v>
      </c>
      <c r="D2242" s="306" t="str">
        <f t="shared" si="335"/>
        <v/>
      </c>
      <c r="E2242" s="307"/>
      <c r="F2242" s="307"/>
      <c r="G2242" s="307"/>
      <c r="H2242" s="307"/>
      <c r="I2242" s="307"/>
      <c r="J2242" s="307"/>
      <c r="K2242" s="307"/>
      <c r="L2242" s="307"/>
      <c r="M2242" s="307"/>
      <c r="N2242" s="307"/>
      <c r="O2242" s="307"/>
      <c r="P2242" s="307"/>
      <c r="Q2242" s="307"/>
      <c r="R2242" s="307"/>
      <c r="S2242" s="307"/>
      <c r="T2242" s="307"/>
      <c r="U2242" s="307"/>
      <c r="V2242" s="307"/>
      <c r="W2242" s="307"/>
      <c r="X2242" s="308"/>
      <c r="Y2242" s="275"/>
      <c r="Z2242" s="229"/>
      <c r="AA2242" s="229"/>
      <c r="AB2242" s="229"/>
      <c r="AC2242" s="229"/>
      <c r="AD2242" s="276"/>
      <c r="AF2242" s="163"/>
      <c r="AG2242">
        <f t="shared" si="336"/>
        <v>0</v>
      </c>
      <c r="AK2242" s="185">
        <f t="shared" si="337"/>
        <v>-2</v>
      </c>
      <c r="AL2242" s="186">
        <f t="shared" si="338"/>
        <v>0</v>
      </c>
    </row>
    <row r="2243" spans="1:38" s="51" customFormat="1" ht="15" customHeight="1">
      <c r="A2243" s="52"/>
      <c r="B2243" s="13"/>
      <c r="C2243" s="73" t="s">
        <v>121</v>
      </c>
      <c r="D2243" s="306" t="str">
        <f t="shared" si="335"/>
        <v/>
      </c>
      <c r="E2243" s="307"/>
      <c r="F2243" s="307"/>
      <c r="G2243" s="307"/>
      <c r="H2243" s="307"/>
      <c r="I2243" s="307"/>
      <c r="J2243" s="307"/>
      <c r="K2243" s="307"/>
      <c r="L2243" s="307"/>
      <c r="M2243" s="307"/>
      <c r="N2243" s="307"/>
      <c r="O2243" s="307"/>
      <c r="P2243" s="307"/>
      <c r="Q2243" s="307"/>
      <c r="R2243" s="307"/>
      <c r="S2243" s="307"/>
      <c r="T2243" s="307"/>
      <c r="U2243" s="307"/>
      <c r="V2243" s="307"/>
      <c r="W2243" s="307"/>
      <c r="X2243" s="308"/>
      <c r="Y2243" s="275"/>
      <c r="Z2243" s="229"/>
      <c r="AA2243" s="229"/>
      <c r="AB2243" s="229"/>
      <c r="AC2243" s="229"/>
      <c r="AD2243" s="276"/>
      <c r="AF2243" s="163"/>
      <c r="AG2243">
        <f t="shared" si="336"/>
        <v>0</v>
      </c>
      <c r="AK2243" s="185">
        <f t="shared" si="337"/>
        <v>-2</v>
      </c>
      <c r="AL2243" s="186">
        <f t="shared" si="338"/>
        <v>0</v>
      </c>
    </row>
    <row r="2244" spans="1:38" s="51" customFormat="1" ht="15" customHeight="1">
      <c r="A2244" s="52"/>
      <c r="B2244" s="13"/>
      <c r="C2244" s="73" t="s">
        <v>122</v>
      </c>
      <c r="D2244" s="306" t="str">
        <f t="shared" si="335"/>
        <v/>
      </c>
      <c r="E2244" s="307"/>
      <c r="F2244" s="307"/>
      <c r="G2244" s="307"/>
      <c r="H2244" s="307"/>
      <c r="I2244" s="307"/>
      <c r="J2244" s="307"/>
      <c r="K2244" s="307"/>
      <c r="L2244" s="307"/>
      <c r="M2244" s="307"/>
      <c r="N2244" s="307"/>
      <c r="O2244" s="307"/>
      <c r="P2244" s="307"/>
      <c r="Q2244" s="307"/>
      <c r="R2244" s="307"/>
      <c r="S2244" s="307"/>
      <c r="T2244" s="307"/>
      <c r="U2244" s="307"/>
      <c r="V2244" s="307"/>
      <c r="W2244" s="307"/>
      <c r="X2244" s="308"/>
      <c r="Y2244" s="275"/>
      <c r="Z2244" s="229"/>
      <c r="AA2244" s="229"/>
      <c r="AB2244" s="229"/>
      <c r="AC2244" s="229"/>
      <c r="AD2244" s="276"/>
      <c r="AF2244" s="163"/>
      <c r="AG2244">
        <f t="shared" si="336"/>
        <v>0</v>
      </c>
      <c r="AK2244" s="185">
        <f t="shared" si="337"/>
        <v>-2</v>
      </c>
      <c r="AL2244" s="186">
        <f t="shared" si="338"/>
        <v>0</v>
      </c>
    </row>
    <row r="2245" spans="1:38" s="51" customFormat="1" ht="15" customHeight="1">
      <c r="A2245" s="52"/>
      <c r="B2245" s="13"/>
      <c r="C2245" s="73" t="s">
        <v>123</v>
      </c>
      <c r="D2245" s="306" t="str">
        <f t="shared" si="335"/>
        <v/>
      </c>
      <c r="E2245" s="307"/>
      <c r="F2245" s="307"/>
      <c r="G2245" s="307"/>
      <c r="H2245" s="307"/>
      <c r="I2245" s="307"/>
      <c r="J2245" s="307"/>
      <c r="K2245" s="307"/>
      <c r="L2245" s="307"/>
      <c r="M2245" s="307"/>
      <c r="N2245" s="307"/>
      <c r="O2245" s="307"/>
      <c r="P2245" s="307"/>
      <c r="Q2245" s="307"/>
      <c r="R2245" s="307"/>
      <c r="S2245" s="307"/>
      <c r="T2245" s="307"/>
      <c r="U2245" s="307"/>
      <c r="V2245" s="307"/>
      <c r="W2245" s="307"/>
      <c r="X2245" s="308"/>
      <c r="Y2245" s="275"/>
      <c r="Z2245" s="229"/>
      <c r="AA2245" s="229"/>
      <c r="AB2245" s="229"/>
      <c r="AC2245" s="229"/>
      <c r="AD2245" s="276"/>
      <c r="AF2245" s="163"/>
      <c r="AG2245">
        <f t="shared" si="336"/>
        <v>0</v>
      </c>
      <c r="AK2245" s="185">
        <f t="shared" si="337"/>
        <v>-2</v>
      </c>
      <c r="AL2245" s="186">
        <f t="shared" si="338"/>
        <v>0</v>
      </c>
    </row>
    <row r="2246" spans="1:38" s="51" customFormat="1" ht="15" customHeight="1">
      <c r="A2246" s="52"/>
      <c r="B2246" s="13"/>
      <c r="C2246" s="73" t="s">
        <v>124</v>
      </c>
      <c r="D2246" s="306" t="str">
        <f t="shared" si="335"/>
        <v/>
      </c>
      <c r="E2246" s="307"/>
      <c r="F2246" s="307"/>
      <c r="G2246" s="307"/>
      <c r="H2246" s="307"/>
      <c r="I2246" s="307"/>
      <c r="J2246" s="307"/>
      <c r="K2246" s="307"/>
      <c r="L2246" s="307"/>
      <c r="M2246" s="307"/>
      <c r="N2246" s="307"/>
      <c r="O2246" s="307"/>
      <c r="P2246" s="307"/>
      <c r="Q2246" s="307"/>
      <c r="R2246" s="307"/>
      <c r="S2246" s="307"/>
      <c r="T2246" s="307"/>
      <c r="U2246" s="307"/>
      <c r="V2246" s="307"/>
      <c r="W2246" s="307"/>
      <c r="X2246" s="308"/>
      <c r="Y2246" s="275"/>
      <c r="Z2246" s="229"/>
      <c r="AA2246" s="229"/>
      <c r="AB2246" s="229"/>
      <c r="AC2246" s="229"/>
      <c r="AD2246" s="276"/>
      <c r="AF2246" s="163"/>
      <c r="AG2246">
        <f t="shared" si="336"/>
        <v>0</v>
      </c>
      <c r="AK2246" s="185">
        <f t="shared" si="337"/>
        <v>-2</v>
      </c>
      <c r="AL2246" s="186">
        <f t="shared" si="338"/>
        <v>0</v>
      </c>
    </row>
    <row r="2247" spans="1:38" s="51" customFormat="1" ht="15" customHeight="1">
      <c r="A2247" s="52"/>
      <c r="B2247" s="13"/>
      <c r="C2247" s="73" t="s">
        <v>125</v>
      </c>
      <c r="D2247" s="306" t="str">
        <f t="shared" si="335"/>
        <v/>
      </c>
      <c r="E2247" s="307"/>
      <c r="F2247" s="307"/>
      <c r="G2247" s="307"/>
      <c r="H2247" s="307"/>
      <c r="I2247" s="307"/>
      <c r="J2247" s="307"/>
      <c r="K2247" s="307"/>
      <c r="L2247" s="307"/>
      <c r="M2247" s="307"/>
      <c r="N2247" s="307"/>
      <c r="O2247" s="307"/>
      <c r="P2247" s="307"/>
      <c r="Q2247" s="307"/>
      <c r="R2247" s="307"/>
      <c r="S2247" s="307"/>
      <c r="T2247" s="307"/>
      <c r="U2247" s="307"/>
      <c r="V2247" s="307"/>
      <c r="W2247" s="307"/>
      <c r="X2247" s="308"/>
      <c r="Y2247" s="275"/>
      <c r="Z2247" s="229"/>
      <c r="AA2247" s="229"/>
      <c r="AB2247" s="229"/>
      <c r="AC2247" s="229"/>
      <c r="AD2247" s="276"/>
      <c r="AF2247" s="163"/>
      <c r="AG2247">
        <f t="shared" si="336"/>
        <v>0</v>
      </c>
      <c r="AK2247" s="185">
        <f t="shared" si="337"/>
        <v>-2</v>
      </c>
      <c r="AL2247" s="186">
        <f t="shared" si="338"/>
        <v>0</v>
      </c>
    </row>
    <row r="2248" spans="1:38" s="51" customFormat="1" ht="15" customHeight="1">
      <c r="A2248" s="52"/>
      <c r="B2248" s="13"/>
      <c r="C2248" s="73" t="s">
        <v>126</v>
      </c>
      <c r="D2248" s="306" t="str">
        <f t="shared" si="335"/>
        <v/>
      </c>
      <c r="E2248" s="307"/>
      <c r="F2248" s="307"/>
      <c r="G2248" s="307"/>
      <c r="H2248" s="307"/>
      <c r="I2248" s="307"/>
      <c r="J2248" s="307"/>
      <c r="K2248" s="307"/>
      <c r="L2248" s="307"/>
      <c r="M2248" s="307"/>
      <c r="N2248" s="307"/>
      <c r="O2248" s="307"/>
      <c r="P2248" s="307"/>
      <c r="Q2248" s="307"/>
      <c r="R2248" s="307"/>
      <c r="S2248" s="307"/>
      <c r="T2248" s="307"/>
      <c r="U2248" s="307"/>
      <c r="V2248" s="307"/>
      <c r="W2248" s="307"/>
      <c r="X2248" s="308"/>
      <c r="Y2248" s="275"/>
      <c r="Z2248" s="229"/>
      <c r="AA2248" s="229"/>
      <c r="AB2248" s="229"/>
      <c r="AC2248" s="229"/>
      <c r="AD2248" s="276"/>
      <c r="AF2248" s="163"/>
      <c r="AG2248">
        <f t="shared" si="336"/>
        <v>0</v>
      </c>
      <c r="AK2248" s="185">
        <f t="shared" si="337"/>
        <v>-2</v>
      </c>
      <c r="AL2248" s="186">
        <f t="shared" si="338"/>
        <v>0</v>
      </c>
    </row>
    <row r="2249" spans="1:38" s="51" customFormat="1" ht="15" customHeight="1">
      <c r="A2249" s="52"/>
      <c r="B2249" s="13"/>
      <c r="C2249" s="73" t="s">
        <v>127</v>
      </c>
      <c r="D2249" s="306" t="str">
        <f t="shared" si="335"/>
        <v/>
      </c>
      <c r="E2249" s="307"/>
      <c r="F2249" s="307"/>
      <c r="G2249" s="307"/>
      <c r="H2249" s="307"/>
      <c r="I2249" s="307"/>
      <c r="J2249" s="307"/>
      <c r="K2249" s="307"/>
      <c r="L2249" s="307"/>
      <c r="M2249" s="307"/>
      <c r="N2249" s="307"/>
      <c r="O2249" s="307"/>
      <c r="P2249" s="307"/>
      <c r="Q2249" s="307"/>
      <c r="R2249" s="307"/>
      <c r="S2249" s="307"/>
      <c r="T2249" s="307"/>
      <c r="U2249" s="307"/>
      <c r="V2249" s="307"/>
      <c r="W2249" s="307"/>
      <c r="X2249" s="308"/>
      <c r="Y2249" s="275"/>
      <c r="Z2249" s="229"/>
      <c r="AA2249" s="229"/>
      <c r="AB2249" s="229"/>
      <c r="AC2249" s="229"/>
      <c r="AD2249" s="276"/>
      <c r="AF2249" s="163"/>
      <c r="AG2249">
        <f t="shared" si="336"/>
        <v>0</v>
      </c>
      <c r="AK2249" s="185">
        <f t="shared" si="337"/>
        <v>-2</v>
      </c>
      <c r="AL2249" s="186">
        <f t="shared" si="338"/>
        <v>0</v>
      </c>
    </row>
    <row r="2250" spans="1:38" s="51" customFormat="1" ht="15" customHeight="1">
      <c r="A2250" s="52"/>
      <c r="B2250" s="13"/>
      <c r="C2250" s="73" t="s">
        <v>128</v>
      </c>
      <c r="D2250" s="306" t="str">
        <f t="shared" si="335"/>
        <v/>
      </c>
      <c r="E2250" s="307"/>
      <c r="F2250" s="307"/>
      <c r="G2250" s="307"/>
      <c r="H2250" s="307"/>
      <c r="I2250" s="307"/>
      <c r="J2250" s="307"/>
      <c r="K2250" s="307"/>
      <c r="L2250" s="307"/>
      <c r="M2250" s="307"/>
      <c r="N2250" s="307"/>
      <c r="O2250" s="307"/>
      <c r="P2250" s="307"/>
      <c r="Q2250" s="307"/>
      <c r="R2250" s="307"/>
      <c r="S2250" s="307"/>
      <c r="T2250" s="307"/>
      <c r="U2250" s="307"/>
      <c r="V2250" s="307"/>
      <c r="W2250" s="307"/>
      <c r="X2250" s="308"/>
      <c r="Y2250" s="275"/>
      <c r="Z2250" s="229"/>
      <c r="AA2250" s="229"/>
      <c r="AB2250" s="229"/>
      <c r="AC2250" s="229"/>
      <c r="AD2250" s="276"/>
      <c r="AF2250" s="163"/>
      <c r="AG2250">
        <f t="shared" si="336"/>
        <v>0</v>
      </c>
      <c r="AK2250" s="185">
        <f t="shared" si="337"/>
        <v>-2</v>
      </c>
      <c r="AL2250" s="186">
        <f t="shared" si="338"/>
        <v>0</v>
      </c>
    </row>
    <row r="2251" spans="1:38" s="51" customFormat="1" ht="15" customHeight="1">
      <c r="A2251" s="52"/>
      <c r="B2251" s="13"/>
      <c r="C2251" s="73" t="s">
        <v>129</v>
      </c>
      <c r="D2251" s="306" t="str">
        <f t="shared" si="335"/>
        <v/>
      </c>
      <c r="E2251" s="307"/>
      <c r="F2251" s="307"/>
      <c r="G2251" s="307"/>
      <c r="H2251" s="307"/>
      <c r="I2251" s="307"/>
      <c r="J2251" s="307"/>
      <c r="K2251" s="307"/>
      <c r="L2251" s="307"/>
      <c r="M2251" s="307"/>
      <c r="N2251" s="307"/>
      <c r="O2251" s="307"/>
      <c r="P2251" s="307"/>
      <c r="Q2251" s="307"/>
      <c r="R2251" s="307"/>
      <c r="S2251" s="307"/>
      <c r="T2251" s="307"/>
      <c r="U2251" s="307"/>
      <c r="V2251" s="307"/>
      <c r="W2251" s="307"/>
      <c r="X2251" s="308"/>
      <c r="Y2251" s="275"/>
      <c r="Z2251" s="229"/>
      <c r="AA2251" s="229"/>
      <c r="AB2251" s="229"/>
      <c r="AC2251" s="229"/>
      <c r="AD2251" s="276"/>
      <c r="AF2251" s="163"/>
      <c r="AG2251">
        <f t="shared" si="336"/>
        <v>0</v>
      </c>
      <c r="AK2251" s="185">
        <f t="shared" si="337"/>
        <v>-2</v>
      </c>
      <c r="AL2251" s="186">
        <f t="shared" si="338"/>
        <v>0</v>
      </c>
    </row>
    <row r="2252" spans="1:38" s="51" customFormat="1" ht="15" customHeight="1">
      <c r="A2252" s="52"/>
      <c r="B2252" s="13"/>
      <c r="C2252" s="73" t="s">
        <v>130</v>
      </c>
      <c r="D2252" s="306" t="str">
        <f t="shared" si="335"/>
        <v/>
      </c>
      <c r="E2252" s="307"/>
      <c r="F2252" s="307"/>
      <c r="G2252" s="307"/>
      <c r="H2252" s="307"/>
      <c r="I2252" s="307"/>
      <c r="J2252" s="307"/>
      <c r="K2252" s="307"/>
      <c r="L2252" s="307"/>
      <c r="M2252" s="307"/>
      <c r="N2252" s="307"/>
      <c r="O2252" s="307"/>
      <c r="P2252" s="307"/>
      <c r="Q2252" s="307"/>
      <c r="R2252" s="307"/>
      <c r="S2252" s="307"/>
      <c r="T2252" s="307"/>
      <c r="U2252" s="307"/>
      <c r="V2252" s="307"/>
      <c r="W2252" s="307"/>
      <c r="X2252" s="308"/>
      <c r="Y2252" s="275"/>
      <c r="Z2252" s="229"/>
      <c r="AA2252" s="229"/>
      <c r="AB2252" s="229"/>
      <c r="AC2252" s="229"/>
      <c r="AD2252" s="276"/>
      <c r="AF2252" s="163"/>
      <c r="AG2252">
        <f t="shared" si="336"/>
        <v>0</v>
      </c>
      <c r="AK2252" s="185">
        <f t="shared" si="337"/>
        <v>-2</v>
      </c>
      <c r="AL2252" s="186">
        <f t="shared" si="338"/>
        <v>0</v>
      </c>
    </row>
    <row r="2253" spans="1:38" s="51" customFormat="1" ht="15" customHeight="1">
      <c r="A2253" s="52"/>
      <c r="B2253" s="13"/>
      <c r="C2253" s="73" t="s">
        <v>131</v>
      </c>
      <c r="D2253" s="306" t="str">
        <f t="shared" si="335"/>
        <v/>
      </c>
      <c r="E2253" s="307"/>
      <c r="F2253" s="307"/>
      <c r="G2253" s="307"/>
      <c r="H2253" s="307"/>
      <c r="I2253" s="307"/>
      <c r="J2253" s="307"/>
      <c r="K2253" s="307"/>
      <c r="L2253" s="307"/>
      <c r="M2253" s="307"/>
      <c r="N2253" s="307"/>
      <c r="O2253" s="307"/>
      <c r="P2253" s="307"/>
      <c r="Q2253" s="307"/>
      <c r="R2253" s="307"/>
      <c r="S2253" s="307"/>
      <c r="T2253" s="307"/>
      <c r="U2253" s="307"/>
      <c r="V2253" s="307"/>
      <c r="W2253" s="307"/>
      <c r="X2253" s="308"/>
      <c r="Y2253" s="275"/>
      <c r="Z2253" s="229"/>
      <c r="AA2253" s="229"/>
      <c r="AB2253" s="229"/>
      <c r="AC2253" s="229"/>
      <c r="AD2253" s="276"/>
      <c r="AF2253" s="163"/>
      <c r="AG2253">
        <f t="shared" si="336"/>
        <v>0</v>
      </c>
      <c r="AK2253" s="185">
        <f t="shared" si="337"/>
        <v>-2</v>
      </c>
      <c r="AL2253" s="186">
        <f t="shared" si="338"/>
        <v>0</v>
      </c>
    </row>
    <row r="2254" spans="1:38" s="51" customFormat="1" ht="15" customHeight="1">
      <c r="A2254" s="52"/>
      <c r="B2254" s="13"/>
      <c r="C2254" s="73" t="s">
        <v>132</v>
      </c>
      <c r="D2254" s="306" t="str">
        <f t="shared" si="335"/>
        <v/>
      </c>
      <c r="E2254" s="307"/>
      <c r="F2254" s="307"/>
      <c r="G2254" s="307"/>
      <c r="H2254" s="307"/>
      <c r="I2254" s="307"/>
      <c r="J2254" s="307"/>
      <c r="K2254" s="307"/>
      <c r="L2254" s="307"/>
      <c r="M2254" s="307"/>
      <c r="N2254" s="307"/>
      <c r="O2254" s="307"/>
      <c r="P2254" s="307"/>
      <c r="Q2254" s="307"/>
      <c r="R2254" s="307"/>
      <c r="S2254" s="307"/>
      <c r="T2254" s="307"/>
      <c r="U2254" s="307"/>
      <c r="V2254" s="307"/>
      <c r="W2254" s="307"/>
      <c r="X2254" s="308"/>
      <c r="Y2254" s="275"/>
      <c r="Z2254" s="229"/>
      <c r="AA2254" s="229"/>
      <c r="AB2254" s="229"/>
      <c r="AC2254" s="229"/>
      <c r="AD2254" s="276"/>
      <c r="AF2254" s="163"/>
      <c r="AG2254">
        <f t="shared" si="336"/>
        <v>0</v>
      </c>
      <c r="AK2254" s="185">
        <f t="shared" si="337"/>
        <v>-2</v>
      </c>
      <c r="AL2254" s="186">
        <f t="shared" si="338"/>
        <v>0</v>
      </c>
    </row>
    <row r="2255" spans="1:38" s="51" customFormat="1" ht="15" customHeight="1">
      <c r="A2255" s="52"/>
      <c r="B2255" s="13"/>
      <c r="C2255" s="73" t="s">
        <v>133</v>
      </c>
      <c r="D2255" s="306" t="str">
        <f t="shared" si="335"/>
        <v/>
      </c>
      <c r="E2255" s="307"/>
      <c r="F2255" s="307"/>
      <c r="G2255" s="307"/>
      <c r="H2255" s="307"/>
      <c r="I2255" s="307"/>
      <c r="J2255" s="307"/>
      <c r="K2255" s="307"/>
      <c r="L2255" s="307"/>
      <c r="M2255" s="307"/>
      <c r="N2255" s="307"/>
      <c r="O2255" s="307"/>
      <c r="P2255" s="307"/>
      <c r="Q2255" s="307"/>
      <c r="R2255" s="307"/>
      <c r="S2255" s="307"/>
      <c r="T2255" s="307"/>
      <c r="U2255" s="307"/>
      <c r="V2255" s="307"/>
      <c r="W2255" s="307"/>
      <c r="X2255" s="308"/>
      <c r="Y2255" s="275"/>
      <c r="Z2255" s="229"/>
      <c r="AA2255" s="229"/>
      <c r="AB2255" s="229"/>
      <c r="AC2255" s="229"/>
      <c r="AD2255" s="276"/>
      <c r="AF2255" s="163"/>
      <c r="AG2255">
        <f t="shared" si="336"/>
        <v>0</v>
      </c>
      <c r="AK2255" s="185">
        <f t="shared" si="337"/>
        <v>-2</v>
      </c>
      <c r="AL2255" s="186">
        <f t="shared" si="338"/>
        <v>0</v>
      </c>
    </row>
    <row r="2256" spans="1:38" s="51" customFormat="1" ht="15" customHeight="1">
      <c r="A2256" s="52"/>
      <c r="B2256" s="13"/>
      <c r="C2256" s="73" t="s">
        <v>134</v>
      </c>
      <c r="D2256" s="306" t="str">
        <f t="shared" si="335"/>
        <v/>
      </c>
      <c r="E2256" s="307"/>
      <c r="F2256" s="307"/>
      <c r="G2256" s="307"/>
      <c r="H2256" s="307"/>
      <c r="I2256" s="307"/>
      <c r="J2256" s="307"/>
      <c r="K2256" s="307"/>
      <c r="L2256" s="307"/>
      <c r="M2256" s="307"/>
      <c r="N2256" s="307"/>
      <c r="O2256" s="307"/>
      <c r="P2256" s="307"/>
      <c r="Q2256" s="307"/>
      <c r="R2256" s="307"/>
      <c r="S2256" s="307"/>
      <c r="T2256" s="307"/>
      <c r="U2256" s="307"/>
      <c r="V2256" s="307"/>
      <c r="W2256" s="307"/>
      <c r="X2256" s="308"/>
      <c r="Y2256" s="275"/>
      <c r="Z2256" s="229"/>
      <c r="AA2256" s="229"/>
      <c r="AB2256" s="229"/>
      <c r="AC2256" s="229"/>
      <c r="AD2256" s="276"/>
      <c r="AF2256" s="163"/>
      <c r="AG2256">
        <f t="shared" si="336"/>
        <v>0</v>
      </c>
      <c r="AK2256" s="185">
        <f t="shared" si="337"/>
        <v>-2</v>
      </c>
      <c r="AL2256" s="186">
        <f t="shared" si="338"/>
        <v>0</v>
      </c>
    </row>
    <row r="2257" spans="1:38" s="51" customFormat="1" ht="15" customHeight="1">
      <c r="A2257" s="52"/>
      <c r="B2257" s="13"/>
      <c r="C2257" s="73" t="s">
        <v>135</v>
      </c>
      <c r="D2257" s="306" t="str">
        <f t="shared" si="335"/>
        <v/>
      </c>
      <c r="E2257" s="307"/>
      <c r="F2257" s="307"/>
      <c r="G2257" s="307"/>
      <c r="H2257" s="307"/>
      <c r="I2257" s="307"/>
      <c r="J2257" s="307"/>
      <c r="K2257" s="307"/>
      <c r="L2257" s="307"/>
      <c r="M2257" s="307"/>
      <c r="N2257" s="307"/>
      <c r="O2257" s="307"/>
      <c r="P2257" s="307"/>
      <c r="Q2257" s="307"/>
      <c r="R2257" s="307"/>
      <c r="S2257" s="307"/>
      <c r="T2257" s="307"/>
      <c r="U2257" s="307"/>
      <c r="V2257" s="307"/>
      <c r="W2257" s="307"/>
      <c r="X2257" s="308"/>
      <c r="Y2257" s="275"/>
      <c r="Z2257" s="229"/>
      <c r="AA2257" s="229"/>
      <c r="AB2257" s="229"/>
      <c r="AC2257" s="229"/>
      <c r="AD2257" s="276"/>
      <c r="AF2257" s="163"/>
      <c r="AG2257">
        <f t="shared" si="336"/>
        <v>0</v>
      </c>
      <c r="AK2257" s="185">
        <f t="shared" si="337"/>
        <v>-2</v>
      </c>
      <c r="AL2257" s="186">
        <f t="shared" si="338"/>
        <v>0</v>
      </c>
    </row>
    <row r="2258" spans="1:38" s="51" customFormat="1" ht="15" customHeight="1">
      <c r="A2258" s="52"/>
      <c r="B2258" s="13"/>
      <c r="C2258" s="73" t="s">
        <v>136</v>
      </c>
      <c r="D2258" s="306" t="str">
        <f t="shared" si="335"/>
        <v/>
      </c>
      <c r="E2258" s="307"/>
      <c r="F2258" s="307"/>
      <c r="G2258" s="307"/>
      <c r="H2258" s="307"/>
      <c r="I2258" s="307"/>
      <c r="J2258" s="307"/>
      <c r="K2258" s="307"/>
      <c r="L2258" s="307"/>
      <c r="M2258" s="307"/>
      <c r="N2258" s="307"/>
      <c r="O2258" s="307"/>
      <c r="P2258" s="307"/>
      <c r="Q2258" s="307"/>
      <c r="R2258" s="307"/>
      <c r="S2258" s="307"/>
      <c r="T2258" s="307"/>
      <c r="U2258" s="307"/>
      <c r="V2258" s="307"/>
      <c r="W2258" s="307"/>
      <c r="X2258" s="308"/>
      <c r="Y2258" s="275"/>
      <c r="Z2258" s="229"/>
      <c r="AA2258" s="229"/>
      <c r="AB2258" s="229"/>
      <c r="AC2258" s="229"/>
      <c r="AD2258" s="276"/>
      <c r="AF2258" s="163"/>
      <c r="AG2258">
        <f t="shared" si="336"/>
        <v>0</v>
      </c>
      <c r="AK2258" s="185">
        <f t="shared" si="337"/>
        <v>-2</v>
      </c>
      <c r="AL2258" s="186">
        <f t="shared" si="338"/>
        <v>0</v>
      </c>
    </row>
    <row r="2259" spans="1:38" s="51" customFormat="1" ht="15" customHeight="1">
      <c r="A2259" s="52"/>
      <c r="B2259" s="13"/>
      <c r="C2259" s="73" t="s">
        <v>137</v>
      </c>
      <c r="D2259" s="306" t="str">
        <f t="shared" si="335"/>
        <v/>
      </c>
      <c r="E2259" s="307"/>
      <c r="F2259" s="307"/>
      <c r="G2259" s="307"/>
      <c r="H2259" s="307"/>
      <c r="I2259" s="307"/>
      <c r="J2259" s="307"/>
      <c r="K2259" s="307"/>
      <c r="L2259" s="307"/>
      <c r="M2259" s="307"/>
      <c r="N2259" s="307"/>
      <c r="O2259" s="307"/>
      <c r="P2259" s="307"/>
      <c r="Q2259" s="307"/>
      <c r="R2259" s="307"/>
      <c r="S2259" s="307"/>
      <c r="T2259" s="307"/>
      <c r="U2259" s="307"/>
      <c r="V2259" s="307"/>
      <c r="W2259" s="307"/>
      <c r="X2259" s="308"/>
      <c r="Y2259" s="275"/>
      <c r="Z2259" s="229"/>
      <c r="AA2259" s="229"/>
      <c r="AB2259" s="229"/>
      <c r="AC2259" s="229"/>
      <c r="AD2259" s="276"/>
      <c r="AF2259" s="163"/>
      <c r="AG2259">
        <f t="shared" si="336"/>
        <v>0</v>
      </c>
      <c r="AK2259" s="185">
        <f t="shared" si="337"/>
        <v>-2</v>
      </c>
      <c r="AL2259" s="186">
        <f t="shared" si="338"/>
        <v>0</v>
      </c>
    </row>
    <row r="2260" spans="1:38" s="51" customFormat="1" ht="15" customHeight="1">
      <c r="A2260" s="52"/>
      <c r="B2260" s="13"/>
      <c r="C2260" s="73" t="s">
        <v>138</v>
      </c>
      <c r="D2260" s="306" t="str">
        <f t="shared" si="335"/>
        <v/>
      </c>
      <c r="E2260" s="307"/>
      <c r="F2260" s="307"/>
      <c r="G2260" s="307"/>
      <c r="H2260" s="307"/>
      <c r="I2260" s="307"/>
      <c r="J2260" s="307"/>
      <c r="K2260" s="307"/>
      <c r="L2260" s="307"/>
      <c r="M2260" s="307"/>
      <c r="N2260" s="307"/>
      <c r="O2260" s="307"/>
      <c r="P2260" s="307"/>
      <c r="Q2260" s="307"/>
      <c r="R2260" s="307"/>
      <c r="S2260" s="307"/>
      <c r="T2260" s="307"/>
      <c r="U2260" s="307"/>
      <c r="V2260" s="307"/>
      <c r="W2260" s="307"/>
      <c r="X2260" s="308"/>
      <c r="Y2260" s="275"/>
      <c r="Z2260" s="229"/>
      <c r="AA2260" s="229"/>
      <c r="AB2260" s="229"/>
      <c r="AC2260" s="229"/>
      <c r="AD2260" s="276"/>
      <c r="AF2260" s="163"/>
      <c r="AG2260">
        <f t="shared" si="336"/>
        <v>0</v>
      </c>
      <c r="AK2260" s="185">
        <f t="shared" si="337"/>
        <v>-2</v>
      </c>
      <c r="AL2260" s="186">
        <f t="shared" si="338"/>
        <v>0</v>
      </c>
    </row>
    <row r="2261" spans="1:38" s="51" customFormat="1" ht="15" customHeight="1">
      <c r="A2261" s="52"/>
      <c r="B2261" s="13"/>
      <c r="C2261" s="73" t="s">
        <v>139</v>
      </c>
      <c r="D2261" s="306" t="str">
        <f t="shared" si="335"/>
        <v/>
      </c>
      <c r="E2261" s="307"/>
      <c r="F2261" s="307"/>
      <c r="G2261" s="307"/>
      <c r="H2261" s="307"/>
      <c r="I2261" s="307"/>
      <c r="J2261" s="307"/>
      <c r="K2261" s="307"/>
      <c r="L2261" s="307"/>
      <c r="M2261" s="307"/>
      <c r="N2261" s="307"/>
      <c r="O2261" s="307"/>
      <c r="P2261" s="307"/>
      <c r="Q2261" s="307"/>
      <c r="R2261" s="307"/>
      <c r="S2261" s="307"/>
      <c r="T2261" s="307"/>
      <c r="U2261" s="307"/>
      <c r="V2261" s="307"/>
      <c r="W2261" s="307"/>
      <c r="X2261" s="308"/>
      <c r="Y2261" s="275"/>
      <c r="Z2261" s="229"/>
      <c r="AA2261" s="229"/>
      <c r="AB2261" s="229"/>
      <c r="AC2261" s="229"/>
      <c r="AD2261" s="276"/>
      <c r="AF2261" s="163"/>
      <c r="AG2261">
        <f t="shared" si="336"/>
        <v>0</v>
      </c>
      <c r="AK2261" s="185">
        <f t="shared" si="337"/>
        <v>-2</v>
      </c>
      <c r="AL2261" s="186">
        <f t="shared" si="338"/>
        <v>0</v>
      </c>
    </row>
    <row r="2262" spans="1:38" s="51" customFormat="1" ht="15" customHeight="1">
      <c r="A2262" s="52"/>
      <c r="B2262" s="13"/>
      <c r="C2262" s="73" t="s">
        <v>140</v>
      </c>
      <c r="D2262" s="306" t="str">
        <f t="shared" si="335"/>
        <v/>
      </c>
      <c r="E2262" s="307"/>
      <c r="F2262" s="307"/>
      <c r="G2262" s="307"/>
      <c r="H2262" s="307"/>
      <c r="I2262" s="307"/>
      <c r="J2262" s="307"/>
      <c r="K2262" s="307"/>
      <c r="L2262" s="307"/>
      <c r="M2262" s="307"/>
      <c r="N2262" s="307"/>
      <c r="O2262" s="307"/>
      <c r="P2262" s="307"/>
      <c r="Q2262" s="307"/>
      <c r="R2262" s="307"/>
      <c r="S2262" s="307"/>
      <c r="T2262" s="307"/>
      <c r="U2262" s="307"/>
      <c r="V2262" s="307"/>
      <c r="W2262" s="307"/>
      <c r="X2262" s="308"/>
      <c r="Y2262" s="275"/>
      <c r="Z2262" s="229"/>
      <c r="AA2262" s="229"/>
      <c r="AB2262" s="229"/>
      <c r="AC2262" s="229"/>
      <c r="AD2262" s="276"/>
      <c r="AF2262" s="163"/>
      <c r="AG2262">
        <f t="shared" si="336"/>
        <v>0</v>
      </c>
      <c r="AK2262" s="185">
        <f t="shared" si="337"/>
        <v>-2</v>
      </c>
      <c r="AL2262" s="186">
        <f t="shared" si="338"/>
        <v>0</v>
      </c>
    </row>
    <row r="2263" spans="1:38" s="51" customFormat="1" ht="15" customHeight="1">
      <c r="A2263" s="52"/>
      <c r="B2263" s="13"/>
      <c r="C2263" s="73" t="s">
        <v>141</v>
      </c>
      <c r="D2263" s="306" t="str">
        <f t="shared" si="335"/>
        <v/>
      </c>
      <c r="E2263" s="307"/>
      <c r="F2263" s="307"/>
      <c r="G2263" s="307"/>
      <c r="H2263" s="307"/>
      <c r="I2263" s="307"/>
      <c r="J2263" s="307"/>
      <c r="K2263" s="307"/>
      <c r="L2263" s="307"/>
      <c r="M2263" s="307"/>
      <c r="N2263" s="307"/>
      <c r="O2263" s="307"/>
      <c r="P2263" s="307"/>
      <c r="Q2263" s="307"/>
      <c r="R2263" s="307"/>
      <c r="S2263" s="307"/>
      <c r="T2263" s="307"/>
      <c r="U2263" s="307"/>
      <c r="V2263" s="307"/>
      <c r="W2263" s="307"/>
      <c r="X2263" s="308"/>
      <c r="Y2263" s="275"/>
      <c r="Z2263" s="229"/>
      <c r="AA2263" s="229"/>
      <c r="AB2263" s="229"/>
      <c r="AC2263" s="229"/>
      <c r="AD2263" s="276"/>
      <c r="AF2263" s="163"/>
      <c r="AG2263">
        <f t="shared" si="336"/>
        <v>0</v>
      </c>
      <c r="AK2263" s="185">
        <f t="shared" si="337"/>
        <v>-2</v>
      </c>
      <c r="AL2263" s="186">
        <f t="shared" si="338"/>
        <v>0</v>
      </c>
    </row>
    <row r="2264" spans="1:38" s="51" customFormat="1" ht="15" customHeight="1">
      <c r="A2264" s="52"/>
      <c r="B2264" s="13"/>
      <c r="C2264" s="73" t="s">
        <v>142</v>
      </c>
      <c r="D2264" s="306" t="str">
        <f t="shared" si="335"/>
        <v/>
      </c>
      <c r="E2264" s="307"/>
      <c r="F2264" s="307"/>
      <c r="G2264" s="307"/>
      <c r="H2264" s="307"/>
      <c r="I2264" s="307"/>
      <c r="J2264" s="307"/>
      <c r="K2264" s="307"/>
      <c r="L2264" s="307"/>
      <c r="M2264" s="307"/>
      <c r="N2264" s="307"/>
      <c r="O2264" s="307"/>
      <c r="P2264" s="307"/>
      <c r="Q2264" s="307"/>
      <c r="R2264" s="307"/>
      <c r="S2264" s="307"/>
      <c r="T2264" s="307"/>
      <c r="U2264" s="307"/>
      <c r="V2264" s="307"/>
      <c r="W2264" s="307"/>
      <c r="X2264" s="308"/>
      <c r="Y2264" s="275"/>
      <c r="Z2264" s="229"/>
      <c r="AA2264" s="229"/>
      <c r="AB2264" s="229"/>
      <c r="AC2264" s="229"/>
      <c r="AD2264" s="276"/>
      <c r="AF2264" s="163"/>
      <c r="AG2264">
        <f t="shared" si="336"/>
        <v>0</v>
      </c>
      <c r="AK2264" s="185">
        <f t="shared" si="337"/>
        <v>-2</v>
      </c>
      <c r="AL2264" s="186">
        <f t="shared" si="338"/>
        <v>0</v>
      </c>
    </row>
    <row r="2265" spans="1:38" s="51" customFormat="1" ht="15" customHeight="1">
      <c r="A2265" s="52"/>
      <c r="B2265" s="13"/>
      <c r="C2265" s="73" t="s">
        <v>143</v>
      </c>
      <c r="D2265" s="306" t="str">
        <f t="shared" si="335"/>
        <v/>
      </c>
      <c r="E2265" s="307"/>
      <c r="F2265" s="307"/>
      <c r="G2265" s="307"/>
      <c r="H2265" s="307"/>
      <c r="I2265" s="307"/>
      <c r="J2265" s="307"/>
      <c r="K2265" s="307"/>
      <c r="L2265" s="307"/>
      <c r="M2265" s="307"/>
      <c r="N2265" s="307"/>
      <c r="O2265" s="307"/>
      <c r="P2265" s="307"/>
      <c r="Q2265" s="307"/>
      <c r="R2265" s="307"/>
      <c r="S2265" s="307"/>
      <c r="T2265" s="307"/>
      <c r="U2265" s="307"/>
      <c r="V2265" s="307"/>
      <c r="W2265" s="307"/>
      <c r="X2265" s="308"/>
      <c r="Y2265" s="275"/>
      <c r="Z2265" s="229"/>
      <c r="AA2265" s="229"/>
      <c r="AB2265" s="229"/>
      <c r="AC2265" s="229"/>
      <c r="AD2265" s="276"/>
      <c r="AF2265" s="163"/>
      <c r="AG2265">
        <f t="shared" si="336"/>
        <v>0</v>
      </c>
      <c r="AK2265" s="185">
        <f t="shared" si="337"/>
        <v>-2</v>
      </c>
      <c r="AL2265" s="186">
        <f t="shared" si="338"/>
        <v>0</v>
      </c>
    </row>
    <row r="2266" spans="1:38" s="51" customFormat="1" ht="15" customHeight="1">
      <c r="A2266" s="52"/>
      <c r="B2266" s="13"/>
      <c r="C2266" s="48" t="s">
        <v>144</v>
      </c>
      <c r="D2266" s="306" t="str">
        <f t="shared" si="335"/>
        <v/>
      </c>
      <c r="E2266" s="307"/>
      <c r="F2266" s="307"/>
      <c r="G2266" s="307"/>
      <c r="H2266" s="307"/>
      <c r="I2266" s="307"/>
      <c r="J2266" s="307"/>
      <c r="K2266" s="307"/>
      <c r="L2266" s="307"/>
      <c r="M2266" s="307"/>
      <c r="N2266" s="307"/>
      <c r="O2266" s="307"/>
      <c r="P2266" s="307"/>
      <c r="Q2266" s="307"/>
      <c r="R2266" s="307"/>
      <c r="S2266" s="307"/>
      <c r="T2266" s="307"/>
      <c r="U2266" s="307"/>
      <c r="V2266" s="307"/>
      <c r="W2266" s="307"/>
      <c r="X2266" s="308"/>
      <c r="Y2266" s="275"/>
      <c r="Z2266" s="229"/>
      <c r="AA2266" s="229"/>
      <c r="AB2266" s="229"/>
      <c r="AC2266" s="229"/>
      <c r="AD2266" s="276"/>
      <c r="AF2266" s="163"/>
      <c r="AG2266">
        <f t="shared" si="336"/>
        <v>0</v>
      </c>
      <c r="AK2266" s="185">
        <f t="shared" si="337"/>
        <v>-2</v>
      </c>
      <c r="AL2266" s="186">
        <f t="shared" si="338"/>
        <v>0</v>
      </c>
    </row>
    <row r="2267" spans="1:38" s="51" customFormat="1" ht="15" customHeight="1">
      <c r="A2267" s="52"/>
      <c r="B2267" s="13"/>
      <c r="C2267" s="48" t="s">
        <v>145</v>
      </c>
      <c r="D2267" s="306" t="str">
        <f t="shared" si="335"/>
        <v/>
      </c>
      <c r="E2267" s="307"/>
      <c r="F2267" s="307"/>
      <c r="G2267" s="307"/>
      <c r="H2267" s="307"/>
      <c r="I2267" s="307"/>
      <c r="J2267" s="307"/>
      <c r="K2267" s="307"/>
      <c r="L2267" s="307"/>
      <c r="M2267" s="307"/>
      <c r="N2267" s="307"/>
      <c r="O2267" s="307"/>
      <c r="P2267" s="307"/>
      <c r="Q2267" s="307"/>
      <c r="R2267" s="307"/>
      <c r="S2267" s="307"/>
      <c r="T2267" s="307"/>
      <c r="U2267" s="307"/>
      <c r="V2267" s="307"/>
      <c r="W2267" s="307"/>
      <c r="X2267" s="308"/>
      <c r="Y2267" s="275"/>
      <c r="Z2267" s="229"/>
      <c r="AA2267" s="229"/>
      <c r="AB2267" s="229"/>
      <c r="AC2267" s="229"/>
      <c r="AD2267" s="276"/>
      <c r="AF2267" s="163"/>
      <c r="AG2267">
        <f t="shared" si="336"/>
        <v>0</v>
      </c>
      <c r="AK2267" s="185">
        <f t="shared" si="337"/>
        <v>-2</v>
      </c>
      <c r="AL2267" s="186">
        <f t="shared" si="338"/>
        <v>0</v>
      </c>
    </row>
    <row r="2268" spans="1:38" s="51" customFormat="1" ht="15" customHeight="1">
      <c r="A2268" s="52"/>
      <c r="B2268" s="13"/>
      <c r="C2268" s="48" t="s">
        <v>146</v>
      </c>
      <c r="D2268" s="306" t="str">
        <f t="shared" si="335"/>
        <v/>
      </c>
      <c r="E2268" s="307"/>
      <c r="F2268" s="307"/>
      <c r="G2268" s="307"/>
      <c r="H2268" s="307"/>
      <c r="I2268" s="307"/>
      <c r="J2268" s="307"/>
      <c r="K2268" s="307"/>
      <c r="L2268" s="307"/>
      <c r="M2268" s="307"/>
      <c r="N2268" s="307"/>
      <c r="O2268" s="307"/>
      <c r="P2268" s="307"/>
      <c r="Q2268" s="307"/>
      <c r="R2268" s="307"/>
      <c r="S2268" s="307"/>
      <c r="T2268" s="307"/>
      <c r="U2268" s="307"/>
      <c r="V2268" s="307"/>
      <c r="W2268" s="307"/>
      <c r="X2268" s="308"/>
      <c r="Y2268" s="275"/>
      <c r="Z2268" s="229"/>
      <c r="AA2268" s="229"/>
      <c r="AB2268" s="229"/>
      <c r="AC2268" s="229"/>
      <c r="AD2268" s="276"/>
      <c r="AF2268" s="163"/>
      <c r="AG2268">
        <f t="shared" si="336"/>
        <v>0</v>
      </c>
      <c r="AK2268" s="185">
        <f t="shared" si="337"/>
        <v>-2</v>
      </c>
      <c r="AL2268" s="186">
        <f t="shared" si="338"/>
        <v>0</v>
      </c>
    </row>
    <row r="2269" spans="1:38" s="51" customFormat="1" ht="15" customHeight="1">
      <c r="A2269" s="52"/>
      <c r="B2269" s="13"/>
      <c r="C2269" s="48" t="s">
        <v>147</v>
      </c>
      <c r="D2269" s="306" t="str">
        <f t="shared" ref="D2269:D2292" si="339">IF($D128="","",$D128)</f>
        <v/>
      </c>
      <c r="E2269" s="307"/>
      <c r="F2269" s="307"/>
      <c r="G2269" s="307"/>
      <c r="H2269" s="307"/>
      <c r="I2269" s="307"/>
      <c r="J2269" s="307"/>
      <c r="K2269" s="307"/>
      <c r="L2269" s="307"/>
      <c r="M2269" s="307"/>
      <c r="N2269" s="307"/>
      <c r="O2269" s="307"/>
      <c r="P2269" s="307"/>
      <c r="Q2269" s="307"/>
      <c r="R2269" s="307"/>
      <c r="S2269" s="307"/>
      <c r="T2269" s="307"/>
      <c r="U2269" s="307"/>
      <c r="V2269" s="307"/>
      <c r="W2269" s="307"/>
      <c r="X2269" s="308"/>
      <c r="Y2269" s="275"/>
      <c r="Z2269" s="229"/>
      <c r="AA2269" s="229"/>
      <c r="AB2269" s="229"/>
      <c r="AC2269" s="229"/>
      <c r="AD2269" s="276"/>
      <c r="AF2269" s="163"/>
      <c r="AG2269">
        <f t="shared" si="336"/>
        <v>0</v>
      </c>
      <c r="AK2269" s="185">
        <f t="shared" si="337"/>
        <v>-2</v>
      </c>
      <c r="AL2269" s="186">
        <f t="shared" si="338"/>
        <v>0</v>
      </c>
    </row>
    <row r="2270" spans="1:38" s="51" customFormat="1" ht="15" customHeight="1">
      <c r="A2270" s="52"/>
      <c r="B2270" s="13"/>
      <c r="C2270" s="75" t="s">
        <v>148</v>
      </c>
      <c r="D2270" s="306" t="str">
        <f t="shared" si="339"/>
        <v/>
      </c>
      <c r="E2270" s="307"/>
      <c r="F2270" s="307"/>
      <c r="G2270" s="307"/>
      <c r="H2270" s="307"/>
      <c r="I2270" s="307"/>
      <c r="J2270" s="307"/>
      <c r="K2270" s="307"/>
      <c r="L2270" s="307"/>
      <c r="M2270" s="307"/>
      <c r="N2270" s="307"/>
      <c r="O2270" s="307"/>
      <c r="P2270" s="307"/>
      <c r="Q2270" s="307"/>
      <c r="R2270" s="307"/>
      <c r="S2270" s="307"/>
      <c r="T2270" s="307"/>
      <c r="U2270" s="307"/>
      <c r="V2270" s="307"/>
      <c r="W2270" s="307"/>
      <c r="X2270" s="308"/>
      <c r="Y2270" s="275"/>
      <c r="Z2270" s="229"/>
      <c r="AA2270" s="229"/>
      <c r="AB2270" s="229"/>
      <c r="AC2270" s="229"/>
      <c r="AD2270" s="276"/>
      <c r="AF2270" s="163"/>
      <c r="AG2270">
        <f t="shared" si="336"/>
        <v>0</v>
      </c>
      <c r="AK2270" s="185">
        <f t="shared" si="337"/>
        <v>-2</v>
      </c>
      <c r="AL2270" s="186">
        <f t="shared" si="338"/>
        <v>0</v>
      </c>
    </row>
    <row r="2271" spans="1:38" s="51" customFormat="1" ht="15" customHeight="1">
      <c r="A2271" s="52"/>
      <c r="B2271" s="13"/>
      <c r="C2271" s="17" t="s">
        <v>149</v>
      </c>
      <c r="D2271" s="306" t="str">
        <f t="shared" si="339"/>
        <v/>
      </c>
      <c r="E2271" s="307"/>
      <c r="F2271" s="307"/>
      <c r="G2271" s="307"/>
      <c r="H2271" s="307"/>
      <c r="I2271" s="307"/>
      <c r="J2271" s="307"/>
      <c r="K2271" s="307"/>
      <c r="L2271" s="307"/>
      <c r="M2271" s="307"/>
      <c r="N2271" s="307"/>
      <c r="O2271" s="307"/>
      <c r="P2271" s="307"/>
      <c r="Q2271" s="307"/>
      <c r="R2271" s="307"/>
      <c r="S2271" s="307"/>
      <c r="T2271" s="307"/>
      <c r="U2271" s="307"/>
      <c r="V2271" s="307"/>
      <c r="W2271" s="307"/>
      <c r="X2271" s="308"/>
      <c r="Y2271" s="275"/>
      <c r="Z2271" s="229"/>
      <c r="AA2271" s="229"/>
      <c r="AB2271" s="229"/>
      <c r="AC2271" s="229"/>
      <c r="AD2271" s="276"/>
      <c r="AF2271" s="163"/>
      <c r="AG2271">
        <f t="shared" si="336"/>
        <v>0</v>
      </c>
      <c r="AK2271" s="185">
        <f t="shared" si="337"/>
        <v>-2</v>
      </c>
      <c r="AL2271" s="186">
        <f t="shared" si="338"/>
        <v>0</v>
      </c>
    </row>
    <row r="2272" spans="1:38" s="51" customFormat="1" ht="15" customHeight="1">
      <c r="A2272" s="52"/>
      <c r="B2272" s="13"/>
      <c r="C2272" s="17" t="s">
        <v>150</v>
      </c>
      <c r="D2272" s="306" t="str">
        <f t="shared" si="339"/>
        <v/>
      </c>
      <c r="E2272" s="307"/>
      <c r="F2272" s="307"/>
      <c r="G2272" s="307"/>
      <c r="H2272" s="307"/>
      <c r="I2272" s="307"/>
      <c r="J2272" s="307"/>
      <c r="K2272" s="307"/>
      <c r="L2272" s="307"/>
      <c r="M2272" s="307"/>
      <c r="N2272" s="307"/>
      <c r="O2272" s="307"/>
      <c r="P2272" s="307"/>
      <c r="Q2272" s="307"/>
      <c r="R2272" s="307"/>
      <c r="S2272" s="307"/>
      <c r="T2272" s="307"/>
      <c r="U2272" s="307"/>
      <c r="V2272" s="307"/>
      <c r="W2272" s="307"/>
      <c r="X2272" s="308"/>
      <c r="Y2272" s="275"/>
      <c r="Z2272" s="229"/>
      <c r="AA2272" s="229"/>
      <c r="AB2272" s="229"/>
      <c r="AC2272" s="229"/>
      <c r="AD2272" s="276"/>
      <c r="AF2272" s="163"/>
      <c r="AG2272">
        <f t="shared" si="336"/>
        <v>0</v>
      </c>
      <c r="AK2272" s="185">
        <f t="shared" si="337"/>
        <v>-2</v>
      </c>
      <c r="AL2272" s="186">
        <f t="shared" si="338"/>
        <v>0</v>
      </c>
    </row>
    <row r="2273" spans="1:38" s="51" customFormat="1" ht="15" customHeight="1">
      <c r="A2273" s="52"/>
      <c r="B2273" s="13"/>
      <c r="C2273" s="76" t="s">
        <v>151</v>
      </c>
      <c r="D2273" s="306" t="str">
        <f t="shared" si="339"/>
        <v/>
      </c>
      <c r="E2273" s="307"/>
      <c r="F2273" s="307"/>
      <c r="G2273" s="307"/>
      <c r="H2273" s="307"/>
      <c r="I2273" s="307"/>
      <c r="J2273" s="307"/>
      <c r="K2273" s="307"/>
      <c r="L2273" s="307"/>
      <c r="M2273" s="307"/>
      <c r="N2273" s="307"/>
      <c r="O2273" s="307"/>
      <c r="P2273" s="307"/>
      <c r="Q2273" s="307"/>
      <c r="R2273" s="307"/>
      <c r="S2273" s="307"/>
      <c r="T2273" s="307"/>
      <c r="U2273" s="307"/>
      <c r="V2273" s="307"/>
      <c r="W2273" s="307"/>
      <c r="X2273" s="308"/>
      <c r="Y2273" s="275"/>
      <c r="Z2273" s="229"/>
      <c r="AA2273" s="229"/>
      <c r="AB2273" s="229"/>
      <c r="AC2273" s="229"/>
      <c r="AD2273" s="276"/>
      <c r="AF2273" s="163"/>
      <c r="AG2273">
        <f t="shared" si="336"/>
        <v>0</v>
      </c>
      <c r="AK2273" s="185">
        <f t="shared" si="337"/>
        <v>-2</v>
      </c>
      <c r="AL2273" s="186">
        <f t="shared" si="338"/>
        <v>0</v>
      </c>
    </row>
    <row r="2274" spans="1:38" s="51" customFormat="1" ht="15" customHeight="1">
      <c r="A2274" s="52"/>
      <c r="B2274" s="13"/>
      <c r="C2274" s="48" t="s">
        <v>152</v>
      </c>
      <c r="D2274" s="306" t="str">
        <f t="shared" si="339"/>
        <v/>
      </c>
      <c r="E2274" s="307"/>
      <c r="F2274" s="307"/>
      <c r="G2274" s="307"/>
      <c r="H2274" s="307"/>
      <c r="I2274" s="307"/>
      <c r="J2274" s="307"/>
      <c r="K2274" s="307"/>
      <c r="L2274" s="307"/>
      <c r="M2274" s="307"/>
      <c r="N2274" s="307"/>
      <c r="O2274" s="307"/>
      <c r="P2274" s="307"/>
      <c r="Q2274" s="307"/>
      <c r="R2274" s="307"/>
      <c r="S2274" s="307"/>
      <c r="T2274" s="307"/>
      <c r="U2274" s="307"/>
      <c r="V2274" s="307"/>
      <c r="W2274" s="307"/>
      <c r="X2274" s="308"/>
      <c r="Y2274" s="275"/>
      <c r="Z2274" s="229"/>
      <c r="AA2274" s="229"/>
      <c r="AB2274" s="229"/>
      <c r="AC2274" s="229"/>
      <c r="AD2274" s="276"/>
      <c r="AF2274" s="163"/>
      <c r="AG2274">
        <f t="shared" si="336"/>
        <v>0</v>
      </c>
      <c r="AK2274" s="185">
        <f t="shared" si="337"/>
        <v>-2</v>
      </c>
      <c r="AL2274" s="186">
        <f t="shared" si="338"/>
        <v>0</v>
      </c>
    </row>
    <row r="2275" spans="1:38" s="51" customFormat="1" ht="15" customHeight="1">
      <c r="A2275" s="52"/>
      <c r="B2275" s="13"/>
      <c r="C2275" s="48" t="s">
        <v>153</v>
      </c>
      <c r="D2275" s="306" t="str">
        <f t="shared" si="339"/>
        <v/>
      </c>
      <c r="E2275" s="307"/>
      <c r="F2275" s="307"/>
      <c r="G2275" s="307"/>
      <c r="H2275" s="307"/>
      <c r="I2275" s="307"/>
      <c r="J2275" s="307"/>
      <c r="K2275" s="307"/>
      <c r="L2275" s="307"/>
      <c r="M2275" s="307"/>
      <c r="N2275" s="307"/>
      <c r="O2275" s="307"/>
      <c r="P2275" s="307"/>
      <c r="Q2275" s="307"/>
      <c r="R2275" s="307"/>
      <c r="S2275" s="307"/>
      <c r="T2275" s="307"/>
      <c r="U2275" s="307"/>
      <c r="V2275" s="307"/>
      <c r="W2275" s="307"/>
      <c r="X2275" s="308"/>
      <c r="Y2275" s="275"/>
      <c r="Z2275" s="229"/>
      <c r="AA2275" s="229"/>
      <c r="AB2275" s="229"/>
      <c r="AC2275" s="229"/>
      <c r="AD2275" s="276"/>
      <c r="AF2275" s="163"/>
      <c r="AG2275">
        <f t="shared" si="336"/>
        <v>0</v>
      </c>
      <c r="AK2275" s="185">
        <f t="shared" si="337"/>
        <v>-2</v>
      </c>
      <c r="AL2275" s="186">
        <f t="shared" si="338"/>
        <v>0</v>
      </c>
    </row>
    <row r="2276" spans="1:38" s="51" customFormat="1" ht="15" customHeight="1">
      <c r="A2276" s="52"/>
      <c r="B2276" s="13"/>
      <c r="C2276" s="48" t="s">
        <v>154</v>
      </c>
      <c r="D2276" s="306" t="str">
        <f t="shared" si="339"/>
        <v/>
      </c>
      <c r="E2276" s="307"/>
      <c r="F2276" s="307"/>
      <c r="G2276" s="307"/>
      <c r="H2276" s="307"/>
      <c r="I2276" s="307"/>
      <c r="J2276" s="307"/>
      <c r="K2276" s="307"/>
      <c r="L2276" s="307"/>
      <c r="M2276" s="307"/>
      <c r="N2276" s="307"/>
      <c r="O2276" s="307"/>
      <c r="P2276" s="307"/>
      <c r="Q2276" s="307"/>
      <c r="R2276" s="307"/>
      <c r="S2276" s="307"/>
      <c r="T2276" s="307"/>
      <c r="U2276" s="307"/>
      <c r="V2276" s="307"/>
      <c r="W2276" s="307"/>
      <c r="X2276" s="308"/>
      <c r="Y2276" s="275"/>
      <c r="Z2276" s="229"/>
      <c r="AA2276" s="229"/>
      <c r="AB2276" s="229"/>
      <c r="AC2276" s="229"/>
      <c r="AD2276" s="276"/>
      <c r="AF2276" s="163"/>
      <c r="AG2276">
        <f t="shared" si="336"/>
        <v>0</v>
      </c>
      <c r="AK2276" s="185">
        <f t="shared" si="337"/>
        <v>-2</v>
      </c>
      <c r="AL2276" s="186">
        <f t="shared" si="338"/>
        <v>0</v>
      </c>
    </row>
    <row r="2277" spans="1:38" s="51" customFormat="1" ht="15" customHeight="1">
      <c r="A2277" s="52"/>
      <c r="B2277" s="13"/>
      <c r="C2277" s="48" t="s">
        <v>155</v>
      </c>
      <c r="D2277" s="306" t="str">
        <f t="shared" si="339"/>
        <v/>
      </c>
      <c r="E2277" s="307"/>
      <c r="F2277" s="307"/>
      <c r="G2277" s="307"/>
      <c r="H2277" s="307"/>
      <c r="I2277" s="307"/>
      <c r="J2277" s="307"/>
      <c r="K2277" s="307"/>
      <c r="L2277" s="307"/>
      <c r="M2277" s="307"/>
      <c r="N2277" s="307"/>
      <c r="O2277" s="307"/>
      <c r="P2277" s="307"/>
      <c r="Q2277" s="307"/>
      <c r="R2277" s="307"/>
      <c r="S2277" s="307"/>
      <c r="T2277" s="307"/>
      <c r="U2277" s="307"/>
      <c r="V2277" s="307"/>
      <c r="W2277" s="307"/>
      <c r="X2277" s="308"/>
      <c r="Y2277" s="275"/>
      <c r="Z2277" s="229"/>
      <c r="AA2277" s="229"/>
      <c r="AB2277" s="229"/>
      <c r="AC2277" s="229"/>
      <c r="AD2277" s="276"/>
      <c r="AF2277" s="163"/>
      <c r="AG2277">
        <f t="shared" si="336"/>
        <v>0</v>
      </c>
      <c r="AK2277" s="185">
        <f t="shared" si="337"/>
        <v>-2</v>
      </c>
      <c r="AL2277" s="186">
        <f t="shared" si="338"/>
        <v>0</v>
      </c>
    </row>
    <row r="2278" spans="1:38" s="51" customFormat="1" ht="15" customHeight="1">
      <c r="A2278" s="52"/>
      <c r="B2278" s="13"/>
      <c r="C2278" s="48" t="s">
        <v>156</v>
      </c>
      <c r="D2278" s="306" t="str">
        <f t="shared" si="339"/>
        <v/>
      </c>
      <c r="E2278" s="307"/>
      <c r="F2278" s="307"/>
      <c r="G2278" s="307"/>
      <c r="H2278" s="307"/>
      <c r="I2278" s="307"/>
      <c r="J2278" s="307"/>
      <c r="K2278" s="307"/>
      <c r="L2278" s="307"/>
      <c r="M2278" s="307"/>
      <c r="N2278" s="307"/>
      <c r="O2278" s="307"/>
      <c r="P2278" s="307"/>
      <c r="Q2278" s="307"/>
      <c r="R2278" s="307"/>
      <c r="S2278" s="307"/>
      <c r="T2278" s="307"/>
      <c r="U2278" s="307"/>
      <c r="V2278" s="307"/>
      <c r="W2278" s="307"/>
      <c r="X2278" s="308"/>
      <c r="Y2278" s="275"/>
      <c r="Z2278" s="229"/>
      <c r="AA2278" s="229"/>
      <c r="AB2278" s="229"/>
      <c r="AC2278" s="229"/>
      <c r="AD2278" s="276"/>
      <c r="AF2278" s="163"/>
      <c r="AG2278">
        <f t="shared" si="336"/>
        <v>0</v>
      </c>
      <c r="AK2278" s="185">
        <f t="shared" si="337"/>
        <v>-2</v>
      </c>
      <c r="AL2278" s="186">
        <f t="shared" si="338"/>
        <v>0</v>
      </c>
    </row>
    <row r="2279" spans="1:38" s="51" customFormat="1" ht="15" customHeight="1">
      <c r="A2279" s="52"/>
      <c r="B2279" s="13"/>
      <c r="C2279" s="48" t="s">
        <v>157</v>
      </c>
      <c r="D2279" s="306" t="str">
        <f t="shared" si="339"/>
        <v/>
      </c>
      <c r="E2279" s="307"/>
      <c r="F2279" s="307"/>
      <c r="G2279" s="307"/>
      <c r="H2279" s="307"/>
      <c r="I2279" s="307"/>
      <c r="J2279" s="307"/>
      <c r="K2279" s="307"/>
      <c r="L2279" s="307"/>
      <c r="M2279" s="307"/>
      <c r="N2279" s="307"/>
      <c r="O2279" s="307"/>
      <c r="P2279" s="307"/>
      <c r="Q2279" s="307"/>
      <c r="R2279" s="307"/>
      <c r="S2279" s="307"/>
      <c r="T2279" s="307"/>
      <c r="U2279" s="307"/>
      <c r="V2279" s="307"/>
      <c r="W2279" s="307"/>
      <c r="X2279" s="308"/>
      <c r="Y2279" s="275"/>
      <c r="Z2279" s="229"/>
      <c r="AA2279" s="229"/>
      <c r="AB2279" s="229"/>
      <c r="AC2279" s="229"/>
      <c r="AD2279" s="276"/>
      <c r="AF2279" s="163"/>
      <c r="AG2279">
        <f t="shared" si="336"/>
        <v>0</v>
      </c>
      <c r="AK2279" s="185">
        <f t="shared" si="337"/>
        <v>-2</v>
      </c>
      <c r="AL2279" s="186">
        <f t="shared" si="338"/>
        <v>0</v>
      </c>
    </row>
    <row r="2280" spans="1:38" s="51" customFormat="1" ht="15" customHeight="1">
      <c r="A2280" s="52"/>
      <c r="B2280" s="13"/>
      <c r="C2280" s="48" t="s">
        <v>158</v>
      </c>
      <c r="D2280" s="306" t="str">
        <f t="shared" si="339"/>
        <v/>
      </c>
      <c r="E2280" s="307"/>
      <c r="F2280" s="307"/>
      <c r="G2280" s="307"/>
      <c r="H2280" s="307"/>
      <c r="I2280" s="307"/>
      <c r="J2280" s="307"/>
      <c r="K2280" s="307"/>
      <c r="L2280" s="307"/>
      <c r="M2280" s="307"/>
      <c r="N2280" s="307"/>
      <c r="O2280" s="307"/>
      <c r="P2280" s="307"/>
      <c r="Q2280" s="307"/>
      <c r="R2280" s="307"/>
      <c r="S2280" s="307"/>
      <c r="T2280" s="307"/>
      <c r="U2280" s="307"/>
      <c r="V2280" s="307"/>
      <c r="W2280" s="307"/>
      <c r="X2280" s="308"/>
      <c r="Y2280" s="275"/>
      <c r="Z2280" s="229"/>
      <c r="AA2280" s="229"/>
      <c r="AB2280" s="229"/>
      <c r="AC2280" s="229"/>
      <c r="AD2280" s="276"/>
      <c r="AF2280" s="163"/>
      <c r="AG2280">
        <f t="shared" si="336"/>
        <v>0</v>
      </c>
      <c r="AK2280" s="185">
        <f t="shared" si="337"/>
        <v>-2</v>
      </c>
      <c r="AL2280" s="186">
        <f t="shared" si="338"/>
        <v>0</v>
      </c>
    </row>
    <row r="2281" spans="1:38" s="51" customFormat="1" ht="15" customHeight="1">
      <c r="A2281" s="52"/>
      <c r="B2281" s="13"/>
      <c r="C2281" s="48" t="s">
        <v>159</v>
      </c>
      <c r="D2281" s="306" t="str">
        <f t="shared" si="339"/>
        <v/>
      </c>
      <c r="E2281" s="307"/>
      <c r="F2281" s="307"/>
      <c r="G2281" s="307"/>
      <c r="H2281" s="307"/>
      <c r="I2281" s="307"/>
      <c r="J2281" s="307"/>
      <c r="K2281" s="307"/>
      <c r="L2281" s="307"/>
      <c r="M2281" s="307"/>
      <c r="N2281" s="307"/>
      <c r="O2281" s="307"/>
      <c r="P2281" s="307"/>
      <c r="Q2281" s="307"/>
      <c r="R2281" s="307"/>
      <c r="S2281" s="307"/>
      <c r="T2281" s="307"/>
      <c r="U2281" s="307"/>
      <c r="V2281" s="307"/>
      <c r="W2281" s="307"/>
      <c r="X2281" s="308"/>
      <c r="Y2281" s="275"/>
      <c r="Z2281" s="229"/>
      <c r="AA2281" s="229"/>
      <c r="AB2281" s="229"/>
      <c r="AC2281" s="229"/>
      <c r="AD2281" s="276"/>
      <c r="AF2281" s="163"/>
      <c r="AG2281">
        <f t="shared" si="336"/>
        <v>0</v>
      </c>
      <c r="AK2281" s="185">
        <f t="shared" si="337"/>
        <v>-2</v>
      </c>
      <c r="AL2281" s="186">
        <f t="shared" si="338"/>
        <v>0</v>
      </c>
    </row>
    <row r="2282" spans="1:38" s="51" customFormat="1" ht="15" customHeight="1">
      <c r="A2282" s="52"/>
      <c r="B2282" s="13"/>
      <c r="C2282" s="48" t="s">
        <v>160</v>
      </c>
      <c r="D2282" s="306" t="str">
        <f t="shared" si="339"/>
        <v/>
      </c>
      <c r="E2282" s="307"/>
      <c r="F2282" s="307"/>
      <c r="G2282" s="307"/>
      <c r="H2282" s="307"/>
      <c r="I2282" s="307"/>
      <c r="J2282" s="307"/>
      <c r="K2282" s="307"/>
      <c r="L2282" s="307"/>
      <c r="M2282" s="307"/>
      <c r="N2282" s="307"/>
      <c r="O2282" s="307"/>
      <c r="P2282" s="307"/>
      <c r="Q2282" s="307"/>
      <c r="R2282" s="307"/>
      <c r="S2282" s="307"/>
      <c r="T2282" s="307"/>
      <c r="U2282" s="307"/>
      <c r="V2282" s="307"/>
      <c r="W2282" s="307"/>
      <c r="X2282" s="308"/>
      <c r="Y2282" s="275"/>
      <c r="Z2282" s="229"/>
      <c r="AA2282" s="229"/>
      <c r="AB2282" s="229"/>
      <c r="AC2282" s="229"/>
      <c r="AD2282" s="276"/>
      <c r="AF2282" s="163"/>
      <c r="AG2282">
        <f t="shared" si="336"/>
        <v>0</v>
      </c>
      <c r="AK2282" s="185">
        <f t="shared" si="337"/>
        <v>-2</v>
      </c>
      <c r="AL2282" s="186">
        <f t="shared" si="338"/>
        <v>0</v>
      </c>
    </row>
    <row r="2283" spans="1:38" s="51" customFormat="1" ht="15" customHeight="1">
      <c r="A2283" s="52"/>
      <c r="B2283" s="13"/>
      <c r="C2283" s="48" t="s">
        <v>161</v>
      </c>
      <c r="D2283" s="306" t="str">
        <f t="shared" si="339"/>
        <v/>
      </c>
      <c r="E2283" s="307"/>
      <c r="F2283" s="307"/>
      <c r="G2283" s="307"/>
      <c r="H2283" s="307"/>
      <c r="I2283" s="307"/>
      <c r="J2283" s="307"/>
      <c r="K2283" s="307"/>
      <c r="L2283" s="307"/>
      <c r="M2283" s="307"/>
      <c r="N2283" s="307"/>
      <c r="O2283" s="307"/>
      <c r="P2283" s="307"/>
      <c r="Q2283" s="307"/>
      <c r="R2283" s="307"/>
      <c r="S2283" s="307"/>
      <c r="T2283" s="307"/>
      <c r="U2283" s="307"/>
      <c r="V2283" s="307"/>
      <c r="W2283" s="307"/>
      <c r="X2283" s="308"/>
      <c r="Y2283" s="275"/>
      <c r="Z2283" s="229"/>
      <c r="AA2283" s="229"/>
      <c r="AB2283" s="229"/>
      <c r="AC2283" s="229"/>
      <c r="AD2283" s="276"/>
      <c r="AF2283" s="163"/>
      <c r="AG2283">
        <f t="shared" si="336"/>
        <v>0</v>
      </c>
      <c r="AK2283" s="185">
        <f t="shared" si="337"/>
        <v>-2</v>
      </c>
      <c r="AL2283" s="186">
        <f t="shared" si="338"/>
        <v>0</v>
      </c>
    </row>
    <row r="2284" spans="1:38" s="51" customFormat="1" ht="15" customHeight="1">
      <c r="A2284" s="52"/>
      <c r="B2284" s="13"/>
      <c r="C2284" s="48" t="s">
        <v>162</v>
      </c>
      <c r="D2284" s="306" t="str">
        <f t="shared" si="339"/>
        <v/>
      </c>
      <c r="E2284" s="307"/>
      <c r="F2284" s="307"/>
      <c r="G2284" s="307"/>
      <c r="H2284" s="307"/>
      <c r="I2284" s="307"/>
      <c r="J2284" s="307"/>
      <c r="K2284" s="307"/>
      <c r="L2284" s="307"/>
      <c r="M2284" s="307"/>
      <c r="N2284" s="307"/>
      <c r="O2284" s="307"/>
      <c r="P2284" s="307"/>
      <c r="Q2284" s="307"/>
      <c r="R2284" s="307"/>
      <c r="S2284" s="307"/>
      <c r="T2284" s="307"/>
      <c r="U2284" s="307"/>
      <c r="V2284" s="307"/>
      <c r="W2284" s="307"/>
      <c r="X2284" s="308"/>
      <c r="Y2284" s="275"/>
      <c r="Z2284" s="229"/>
      <c r="AA2284" s="229"/>
      <c r="AB2284" s="229"/>
      <c r="AC2284" s="229"/>
      <c r="AD2284" s="276"/>
      <c r="AF2284" s="163"/>
      <c r="AG2284">
        <f t="shared" si="336"/>
        <v>0</v>
      </c>
      <c r="AK2284" s="185">
        <f t="shared" si="337"/>
        <v>-2</v>
      </c>
      <c r="AL2284" s="186">
        <f t="shared" si="338"/>
        <v>0</v>
      </c>
    </row>
    <row r="2285" spans="1:38" s="51" customFormat="1" ht="15" customHeight="1">
      <c r="A2285" s="52"/>
      <c r="B2285" s="13"/>
      <c r="C2285" s="48" t="s">
        <v>163</v>
      </c>
      <c r="D2285" s="306" t="str">
        <f t="shared" si="339"/>
        <v/>
      </c>
      <c r="E2285" s="307"/>
      <c r="F2285" s="307"/>
      <c r="G2285" s="307"/>
      <c r="H2285" s="307"/>
      <c r="I2285" s="307"/>
      <c r="J2285" s="307"/>
      <c r="K2285" s="307"/>
      <c r="L2285" s="307"/>
      <c r="M2285" s="307"/>
      <c r="N2285" s="307"/>
      <c r="O2285" s="307"/>
      <c r="P2285" s="307"/>
      <c r="Q2285" s="307"/>
      <c r="R2285" s="307"/>
      <c r="S2285" s="307"/>
      <c r="T2285" s="307"/>
      <c r="U2285" s="307"/>
      <c r="V2285" s="307"/>
      <c r="W2285" s="307"/>
      <c r="X2285" s="308"/>
      <c r="Y2285" s="275"/>
      <c r="Z2285" s="229"/>
      <c r="AA2285" s="229"/>
      <c r="AB2285" s="229"/>
      <c r="AC2285" s="229"/>
      <c r="AD2285" s="276"/>
      <c r="AF2285" s="163"/>
      <c r="AG2285">
        <f t="shared" si="336"/>
        <v>0</v>
      </c>
      <c r="AK2285" s="185">
        <f t="shared" si="337"/>
        <v>-2</v>
      </c>
      <c r="AL2285" s="186">
        <f t="shared" si="338"/>
        <v>0</v>
      </c>
    </row>
    <row r="2286" spans="1:38" s="51" customFormat="1" ht="15" customHeight="1">
      <c r="A2286" s="52"/>
      <c r="B2286" s="13"/>
      <c r="C2286" s="48" t="s">
        <v>164</v>
      </c>
      <c r="D2286" s="306" t="str">
        <f t="shared" si="339"/>
        <v/>
      </c>
      <c r="E2286" s="307"/>
      <c r="F2286" s="307"/>
      <c r="G2286" s="307"/>
      <c r="H2286" s="307"/>
      <c r="I2286" s="307"/>
      <c r="J2286" s="307"/>
      <c r="K2286" s="307"/>
      <c r="L2286" s="307"/>
      <c r="M2286" s="307"/>
      <c r="N2286" s="307"/>
      <c r="O2286" s="307"/>
      <c r="P2286" s="307"/>
      <c r="Q2286" s="307"/>
      <c r="R2286" s="307"/>
      <c r="S2286" s="307"/>
      <c r="T2286" s="307"/>
      <c r="U2286" s="307"/>
      <c r="V2286" s="307"/>
      <c r="W2286" s="307"/>
      <c r="X2286" s="308"/>
      <c r="Y2286" s="275"/>
      <c r="Z2286" s="229"/>
      <c r="AA2286" s="229"/>
      <c r="AB2286" s="229"/>
      <c r="AC2286" s="229"/>
      <c r="AD2286" s="276"/>
      <c r="AF2286" s="163"/>
      <c r="AG2286">
        <f t="shared" si="336"/>
        <v>0</v>
      </c>
      <c r="AK2286" s="185">
        <f t="shared" si="337"/>
        <v>-2</v>
      </c>
      <c r="AL2286" s="186">
        <f t="shared" si="338"/>
        <v>0</v>
      </c>
    </row>
    <row r="2287" spans="1:38" s="51" customFormat="1" ht="15" customHeight="1">
      <c r="A2287" s="52"/>
      <c r="B2287" s="13"/>
      <c r="C2287" s="48" t="s">
        <v>165</v>
      </c>
      <c r="D2287" s="306" t="str">
        <f t="shared" si="339"/>
        <v/>
      </c>
      <c r="E2287" s="307"/>
      <c r="F2287" s="307"/>
      <c r="G2287" s="307"/>
      <c r="H2287" s="307"/>
      <c r="I2287" s="307"/>
      <c r="J2287" s="307"/>
      <c r="K2287" s="307"/>
      <c r="L2287" s="307"/>
      <c r="M2287" s="307"/>
      <c r="N2287" s="307"/>
      <c r="O2287" s="307"/>
      <c r="P2287" s="307"/>
      <c r="Q2287" s="307"/>
      <c r="R2287" s="307"/>
      <c r="S2287" s="307"/>
      <c r="T2287" s="307"/>
      <c r="U2287" s="307"/>
      <c r="V2287" s="307"/>
      <c r="W2287" s="307"/>
      <c r="X2287" s="308"/>
      <c r="Y2287" s="275"/>
      <c r="Z2287" s="229"/>
      <c r="AA2287" s="229"/>
      <c r="AB2287" s="229"/>
      <c r="AC2287" s="229"/>
      <c r="AD2287" s="276"/>
      <c r="AF2287" s="163"/>
      <c r="AG2287">
        <f t="shared" si="336"/>
        <v>0</v>
      </c>
      <c r="AK2287" s="185">
        <f t="shared" si="337"/>
        <v>-2</v>
      </c>
      <c r="AL2287" s="186">
        <f t="shared" si="338"/>
        <v>0</v>
      </c>
    </row>
    <row r="2288" spans="1:38" s="51" customFormat="1" ht="15" customHeight="1">
      <c r="A2288" s="52"/>
      <c r="B2288" s="13"/>
      <c r="C2288" s="48" t="s">
        <v>166</v>
      </c>
      <c r="D2288" s="306" t="str">
        <f t="shared" si="339"/>
        <v/>
      </c>
      <c r="E2288" s="307"/>
      <c r="F2288" s="307"/>
      <c r="G2288" s="307"/>
      <c r="H2288" s="307"/>
      <c r="I2288" s="307"/>
      <c r="J2288" s="307"/>
      <c r="K2288" s="307"/>
      <c r="L2288" s="307"/>
      <c r="M2288" s="307"/>
      <c r="N2288" s="307"/>
      <c r="O2288" s="307"/>
      <c r="P2288" s="307"/>
      <c r="Q2288" s="307"/>
      <c r="R2288" s="307"/>
      <c r="S2288" s="307"/>
      <c r="T2288" s="307"/>
      <c r="U2288" s="307"/>
      <c r="V2288" s="307"/>
      <c r="W2288" s="307"/>
      <c r="X2288" s="308"/>
      <c r="Y2288" s="275"/>
      <c r="Z2288" s="229"/>
      <c r="AA2288" s="229"/>
      <c r="AB2288" s="229"/>
      <c r="AC2288" s="229"/>
      <c r="AD2288" s="276"/>
      <c r="AF2288" s="163"/>
      <c r="AG2288">
        <f t="shared" si="336"/>
        <v>0</v>
      </c>
      <c r="AK2288" s="185">
        <f t="shared" si="337"/>
        <v>-2</v>
      </c>
      <c r="AL2288" s="186">
        <f t="shared" si="338"/>
        <v>0</v>
      </c>
    </row>
    <row r="2289" spans="1:38" s="51" customFormat="1" ht="15" customHeight="1">
      <c r="A2289" s="52"/>
      <c r="B2289" s="13"/>
      <c r="C2289" s="48" t="s">
        <v>167</v>
      </c>
      <c r="D2289" s="306" t="str">
        <f t="shared" si="339"/>
        <v/>
      </c>
      <c r="E2289" s="307"/>
      <c r="F2289" s="307"/>
      <c r="G2289" s="307"/>
      <c r="H2289" s="307"/>
      <c r="I2289" s="307"/>
      <c r="J2289" s="307"/>
      <c r="K2289" s="307"/>
      <c r="L2289" s="307"/>
      <c r="M2289" s="307"/>
      <c r="N2289" s="307"/>
      <c r="O2289" s="307"/>
      <c r="P2289" s="307"/>
      <c r="Q2289" s="307"/>
      <c r="R2289" s="307"/>
      <c r="S2289" s="307"/>
      <c r="T2289" s="307"/>
      <c r="U2289" s="307"/>
      <c r="V2289" s="307"/>
      <c r="W2289" s="307"/>
      <c r="X2289" s="308"/>
      <c r="Y2289" s="275"/>
      <c r="Z2289" s="229"/>
      <c r="AA2289" s="229"/>
      <c r="AB2289" s="229"/>
      <c r="AC2289" s="229"/>
      <c r="AD2289" s="276"/>
      <c r="AF2289" s="163"/>
      <c r="AG2289">
        <f t="shared" si="336"/>
        <v>0</v>
      </c>
      <c r="AK2289" s="185">
        <f t="shared" si="337"/>
        <v>-2</v>
      </c>
      <c r="AL2289" s="186">
        <f t="shared" si="338"/>
        <v>0</v>
      </c>
    </row>
    <row r="2290" spans="1:38" s="51" customFormat="1" ht="15" customHeight="1">
      <c r="A2290" s="52"/>
      <c r="B2290" s="13"/>
      <c r="C2290" s="48" t="s">
        <v>168</v>
      </c>
      <c r="D2290" s="306" t="str">
        <f t="shared" si="339"/>
        <v/>
      </c>
      <c r="E2290" s="307"/>
      <c r="F2290" s="307"/>
      <c r="G2290" s="307"/>
      <c r="H2290" s="307"/>
      <c r="I2290" s="307"/>
      <c r="J2290" s="307"/>
      <c r="K2290" s="307"/>
      <c r="L2290" s="307"/>
      <c r="M2290" s="307"/>
      <c r="N2290" s="307"/>
      <c r="O2290" s="307"/>
      <c r="P2290" s="307"/>
      <c r="Q2290" s="307"/>
      <c r="R2290" s="307"/>
      <c r="S2290" s="307"/>
      <c r="T2290" s="307"/>
      <c r="U2290" s="307"/>
      <c r="V2290" s="307"/>
      <c r="W2290" s="307"/>
      <c r="X2290" s="308"/>
      <c r="Y2290" s="275"/>
      <c r="Z2290" s="229"/>
      <c r="AA2290" s="229"/>
      <c r="AB2290" s="229"/>
      <c r="AC2290" s="229"/>
      <c r="AD2290" s="276"/>
      <c r="AF2290" s="163"/>
      <c r="AG2290">
        <f t="shared" si="336"/>
        <v>0</v>
      </c>
      <c r="AK2290" s="185">
        <f t="shared" si="337"/>
        <v>-2</v>
      </c>
      <c r="AL2290" s="186">
        <f t="shared" si="338"/>
        <v>0</v>
      </c>
    </row>
    <row r="2291" spans="1:38" s="51" customFormat="1" ht="15" customHeight="1">
      <c r="A2291" s="52"/>
      <c r="B2291" s="13"/>
      <c r="C2291" s="48" t="s">
        <v>169</v>
      </c>
      <c r="D2291" s="306" t="str">
        <f t="shared" si="339"/>
        <v/>
      </c>
      <c r="E2291" s="307"/>
      <c r="F2291" s="307"/>
      <c r="G2291" s="307"/>
      <c r="H2291" s="307"/>
      <c r="I2291" s="307"/>
      <c r="J2291" s="307"/>
      <c r="K2291" s="307"/>
      <c r="L2291" s="307"/>
      <c r="M2291" s="307"/>
      <c r="N2291" s="307"/>
      <c r="O2291" s="307"/>
      <c r="P2291" s="307"/>
      <c r="Q2291" s="307"/>
      <c r="R2291" s="307"/>
      <c r="S2291" s="307"/>
      <c r="T2291" s="307"/>
      <c r="U2291" s="307"/>
      <c r="V2291" s="307"/>
      <c r="W2291" s="307"/>
      <c r="X2291" s="308"/>
      <c r="Y2291" s="275"/>
      <c r="Z2291" s="229"/>
      <c r="AA2291" s="229"/>
      <c r="AB2291" s="229"/>
      <c r="AC2291" s="229"/>
      <c r="AD2291" s="276"/>
      <c r="AF2291" s="163"/>
      <c r="AG2291">
        <f t="shared" si="336"/>
        <v>0</v>
      </c>
      <c r="AK2291" s="185">
        <f t="shared" si="337"/>
        <v>-2</v>
      </c>
      <c r="AL2291" s="186">
        <f t="shared" si="338"/>
        <v>0</v>
      </c>
    </row>
    <row r="2292" spans="1:38" s="51" customFormat="1" ht="15" customHeight="1">
      <c r="A2292" s="52"/>
      <c r="B2292" s="13"/>
      <c r="C2292" s="49" t="s">
        <v>170</v>
      </c>
      <c r="D2292" s="306" t="str">
        <f t="shared" si="339"/>
        <v/>
      </c>
      <c r="E2292" s="307"/>
      <c r="F2292" s="307"/>
      <c r="G2292" s="307"/>
      <c r="H2292" s="307"/>
      <c r="I2292" s="307"/>
      <c r="J2292" s="307"/>
      <c r="K2292" s="307"/>
      <c r="L2292" s="307"/>
      <c r="M2292" s="307"/>
      <c r="N2292" s="307"/>
      <c r="O2292" s="307"/>
      <c r="P2292" s="307"/>
      <c r="Q2292" s="307"/>
      <c r="R2292" s="307"/>
      <c r="S2292" s="307"/>
      <c r="T2292" s="307"/>
      <c r="U2292" s="307"/>
      <c r="V2292" s="307"/>
      <c r="W2292" s="307"/>
      <c r="X2292" s="308"/>
      <c r="Y2292" s="275"/>
      <c r="Z2292" s="229"/>
      <c r="AA2292" s="229"/>
      <c r="AB2292" s="229"/>
      <c r="AC2292" s="229"/>
      <c r="AD2292" s="276"/>
      <c r="AF2292" s="163"/>
      <c r="AG2292">
        <f t="shared" si="336"/>
        <v>0</v>
      </c>
      <c r="AK2292" s="185">
        <f t="shared" si="337"/>
        <v>-2</v>
      </c>
      <c r="AL2292" s="186">
        <f t="shared" si="338"/>
        <v>0</v>
      </c>
    </row>
    <row r="2293" spans="1:38" s="51" customFormat="1" ht="15" customHeight="1">
      <c r="A2293" s="52"/>
      <c r="B2293" s="13"/>
      <c r="C2293" s="14"/>
      <c r="D2293" s="14"/>
      <c r="E2293" s="14"/>
      <c r="F2293" s="14"/>
      <c r="G2293" s="14"/>
      <c r="H2293" s="14"/>
      <c r="I2293" s="14"/>
      <c r="J2293" s="14"/>
      <c r="K2293" s="14"/>
      <c r="M2293"/>
      <c r="N2293"/>
      <c r="O2293"/>
      <c r="P2293"/>
      <c r="Q2293"/>
      <c r="R2293"/>
      <c r="S2293"/>
      <c r="T2293"/>
      <c r="U2293"/>
      <c r="V2293"/>
      <c r="W2293"/>
      <c r="X2293" s="32" t="s">
        <v>175</v>
      </c>
      <c r="Y2293" s="299">
        <f>IF(AND(SUM(Y2173:AD2292)=0,COUNTIF(Y2173:AD2292,"NS")&gt;0),"NS",
IF(AND(SUM(Y2173:AD2292)=0,COUNTIF(Y2173:AD2292,0)&gt;0),0,
IF(AND(SUM(Y2173:AD2292)=0,COUNTIF(Y2173:AD2292,"NA")&gt;0),"NA",
SUM(Y2173:AD2292))))</f>
        <v>0</v>
      </c>
      <c r="Z2293" s="300"/>
      <c r="AA2293" s="300"/>
      <c r="AB2293" s="300"/>
      <c r="AC2293" s="300"/>
      <c r="AD2293" s="301"/>
      <c r="AF2293" s="163"/>
      <c r="AG2293" s="193">
        <f>SUM(AG2173:AG2292)</f>
        <v>0</v>
      </c>
      <c r="AL2293" s="193">
        <f>SUM(AL2173:AL2292)</f>
        <v>0</v>
      </c>
    </row>
    <row r="2294" spans="1:38" s="51" customFormat="1" ht="15" customHeight="1">
      <c r="A2294" s="52"/>
      <c r="B2294" s="267" t="str">
        <f>IF(AND(COUNTIF(Y2173:AD2292,"NS")&lt;&gt;0,C2296=""),"Si registro NS favor de emitir un comentario que explique su uso en la casilla al final de la pregunta","")</f>
        <v/>
      </c>
      <c r="C2294" s="267"/>
      <c r="D2294" s="267"/>
      <c r="E2294" s="267"/>
      <c r="F2294" s="267"/>
      <c r="G2294" s="267"/>
      <c r="H2294" s="267"/>
      <c r="I2294" s="267"/>
      <c r="J2294" s="267"/>
      <c r="K2294" s="267"/>
      <c r="L2294" s="267"/>
      <c r="M2294" s="267"/>
      <c r="N2294" s="267"/>
      <c r="O2294" s="267"/>
      <c r="P2294" s="267"/>
      <c r="Q2294" s="267"/>
      <c r="R2294" s="267"/>
      <c r="S2294" s="267"/>
      <c r="T2294" s="267"/>
      <c r="U2294" s="267"/>
      <c r="V2294" s="267"/>
      <c r="W2294" s="267"/>
      <c r="X2294" s="267"/>
      <c r="Y2294" s="267"/>
      <c r="Z2294" s="267"/>
      <c r="AA2294" s="267"/>
      <c r="AB2294" s="267"/>
      <c r="AC2294" s="267"/>
      <c r="AD2294" s="267"/>
      <c r="AF2294" s="163"/>
    </row>
    <row r="2295" spans="1:38" s="51" customFormat="1" ht="24" customHeight="1">
      <c r="A2295" s="52"/>
      <c r="B2295" s="13"/>
      <c r="C2295" s="251" t="s">
        <v>206</v>
      </c>
      <c r="D2295" s="251"/>
      <c r="E2295" s="251"/>
      <c r="F2295" s="251"/>
      <c r="G2295" s="251"/>
      <c r="H2295" s="251"/>
      <c r="I2295" s="251"/>
      <c r="J2295" s="251"/>
      <c r="K2295" s="251"/>
      <c r="L2295" s="251"/>
      <c r="M2295" s="251"/>
      <c r="N2295" s="251"/>
      <c r="O2295" s="251"/>
      <c r="P2295" s="251"/>
      <c r="Q2295" s="251"/>
      <c r="R2295" s="251"/>
      <c r="S2295" s="251"/>
      <c r="T2295" s="251"/>
      <c r="U2295" s="251"/>
      <c r="V2295" s="251"/>
      <c r="W2295" s="251"/>
      <c r="X2295" s="251"/>
      <c r="Y2295" s="251"/>
      <c r="Z2295" s="251"/>
      <c r="AA2295" s="251"/>
      <c r="AB2295" s="251"/>
      <c r="AC2295" s="251"/>
      <c r="AD2295" s="251"/>
      <c r="AF2295" s="163"/>
    </row>
    <row r="2296" spans="1:38" s="51" customFormat="1" ht="60" customHeight="1">
      <c r="A2296" s="52"/>
      <c r="B2296" s="13"/>
      <c r="C2296" s="309"/>
      <c r="D2296" s="309"/>
      <c r="E2296" s="309"/>
      <c r="F2296" s="309"/>
      <c r="G2296" s="309"/>
      <c r="H2296" s="309"/>
      <c r="I2296" s="309"/>
      <c r="J2296" s="309"/>
      <c r="K2296" s="309"/>
      <c r="L2296" s="309"/>
      <c r="M2296" s="309"/>
      <c r="N2296" s="309"/>
      <c r="O2296" s="309"/>
      <c r="P2296" s="309"/>
      <c r="Q2296" s="309"/>
      <c r="R2296" s="309"/>
      <c r="S2296" s="309"/>
      <c r="T2296" s="309"/>
      <c r="U2296" s="309"/>
      <c r="V2296" s="309"/>
      <c r="W2296" s="309"/>
      <c r="X2296" s="309"/>
      <c r="Y2296" s="309"/>
      <c r="Z2296" s="309"/>
      <c r="AA2296" s="309"/>
      <c r="AB2296" s="309"/>
      <c r="AC2296" s="309"/>
      <c r="AD2296" s="309"/>
      <c r="AF2296" s="163"/>
      <c r="AG2296" s="51">
        <f>IF(AND(COUNTIF(Y2173:AD2292,"na")&gt;0,C2296=""),1,0)</f>
        <v>0</v>
      </c>
    </row>
    <row r="2297" spans="1:38" ht="15" customHeight="1"/>
    <row r="2298" spans="1:38" ht="15" customHeight="1">
      <c r="B2298" s="269" t="str">
        <f>IF(AG2296&gt;0,"Error: debe especificar el uso del registro NA (No aplica) de acuerdo a la instrucción.","")</f>
        <v/>
      </c>
      <c r="C2298" s="269"/>
      <c r="D2298" s="269"/>
      <c r="E2298" s="269"/>
      <c r="F2298" s="269"/>
      <c r="G2298" s="269"/>
      <c r="H2298" s="269"/>
      <c r="I2298" s="269"/>
      <c r="J2298" s="269"/>
      <c r="K2298" s="269"/>
      <c r="L2298" s="269"/>
      <c r="M2298" s="269"/>
      <c r="N2298" s="269"/>
      <c r="O2298" s="269"/>
      <c r="P2298" s="269"/>
      <c r="Q2298" s="269"/>
      <c r="R2298" s="269"/>
      <c r="S2298" s="269"/>
      <c r="T2298" s="269"/>
      <c r="U2298" s="269"/>
      <c r="V2298" s="269"/>
      <c r="W2298" s="269"/>
      <c r="X2298" s="269"/>
      <c r="Y2298" s="269"/>
      <c r="Z2298" s="269"/>
      <c r="AA2298" s="269"/>
      <c r="AB2298" s="269"/>
      <c r="AC2298" s="269"/>
      <c r="AD2298" s="269"/>
    </row>
    <row r="2299" spans="1:38" ht="15" customHeight="1">
      <c r="B2299" s="267" t="str">
        <f>IF(AL2293=0,"","Error: las cantidades registradas debe ser registrada con números enteros de acuerdo a la 2da instrucción.")</f>
        <v/>
      </c>
      <c r="C2299" s="267"/>
      <c r="D2299" s="267"/>
      <c r="E2299" s="267"/>
      <c r="F2299" s="267"/>
      <c r="G2299" s="267"/>
      <c r="H2299" s="267"/>
      <c r="I2299" s="267"/>
      <c r="J2299" s="267"/>
      <c r="K2299" s="267"/>
      <c r="L2299" s="267"/>
      <c r="M2299" s="267"/>
      <c r="N2299" s="267"/>
      <c r="O2299" s="267"/>
      <c r="P2299" s="267"/>
      <c r="Q2299" s="267"/>
      <c r="R2299" s="267"/>
      <c r="S2299" s="267"/>
      <c r="T2299" s="267"/>
      <c r="U2299" s="267"/>
      <c r="V2299" s="267"/>
      <c r="W2299" s="267"/>
      <c r="X2299" s="267"/>
      <c r="Y2299" s="267"/>
      <c r="Z2299" s="267"/>
      <c r="AA2299" s="267"/>
      <c r="AB2299" s="267"/>
      <c r="AC2299" s="267"/>
      <c r="AD2299" s="267"/>
    </row>
    <row r="2300" spans="1:38" ht="15" customHeight="1">
      <c r="B2300" s="268" t="str">
        <f>IF(AJ2171=0,"","Error: debe completar toda la información requerida.")</f>
        <v/>
      </c>
      <c r="C2300" s="268"/>
      <c r="D2300" s="268"/>
      <c r="E2300" s="268"/>
      <c r="F2300" s="268"/>
      <c r="G2300" s="268"/>
      <c r="H2300" s="268"/>
      <c r="I2300" s="268"/>
      <c r="J2300" s="268"/>
      <c r="K2300" s="268"/>
      <c r="L2300" s="268"/>
      <c r="M2300" s="268"/>
      <c r="N2300" s="268"/>
      <c r="O2300" s="268"/>
      <c r="P2300" s="268"/>
      <c r="Q2300" s="268"/>
      <c r="R2300" s="268"/>
      <c r="S2300" s="268"/>
      <c r="T2300" s="268"/>
      <c r="U2300" s="268"/>
      <c r="V2300" s="268"/>
      <c r="W2300" s="268"/>
      <c r="X2300" s="268"/>
      <c r="Y2300" s="268"/>
      <c r="Z2300" s="268"/>
      <c r="AA2300" s="268"/>
      <c r="AB2300" s="268"/>
      <c r="AC2300" s="268"/>
      <c r="AD2300" s="268"/>
    </row>
    <row r="2301" spans="1:38" ht="15" customHeight="1"/>
  </sheetData>
  <sheetProtection algorithmName="SHA-512" hashValue="kcTRBN1emBCx1Wzzl5u9PodIA3qrZpNh9u4ptUVNO3qcKTqo5cr6i1eWN2Ek/EulEgcGRh5Cs/5/VRnFrrtNyw==" saltValue="Z2YnN/pDHgRp8+0Xu0pujg==" spinCount="100000" sheet="1" objects="1" scenarios="1"/>
  <mergeCells count="9106">
    <mergeCell ref="B2126:AD2126"/>
    <mergeCell ref="B2127:AD2127"/>
    <mergeCell ref="B2128:AD2128"/>
    <mergeCell ref="B2129:AD2129"/>
    <mergeCell ref="B2124:AD2124"/>
    <mergeCell ref="B2125:AD2125"/>
    <mergeCell ref="B1836:AD1836"/>
    <mergeCell ref="B1837:AD1837"/>
    <mergeCell ref="B1838:AD1838"/>
    <mergeCell ref="B1839:AD1839"/>
    <mergeCell ref="B1840:P1840"/>
    <mergeCell ref="Q1840:AD1840"/>
    <mergeCell ref="B1841:AD1841"/>
    <mergeCell ref="B1833:AD1833"/>
    <mergeCell ref="B1814:AD1814"/>
    <mergeCell ref="B1812:AD1812"/>
    <mergeCell ref="B1810:AD1810"/>
    <mergeCell ref="M1830:S1830"/>
    <mergeCell ref="M1831:S1831"/>
    <mergeCell ref="M1832:S1832"/>
    <mergeCell ref="D1821:J1821"/>
    <mergeCell ref="D1822:J1822"/>
    <mergeCell ref="D1823:J1823"/>
    <mergeCell ref="D1824:J1824"/>
    <mergeCell ref="D1825:J1825"/>
    <mergeCell ref="D1826:J1826"/>
    <mergeCell ref="C1834:AD1834"/>
    <mergeCell ref="C1835:AD1835"/>
    <mergeCell ref="M1827:S1827"/>
    <mergeCell ref="M1828:S1828"/>
    <mergeCell ref="M1829:S1829"/>
    <mergeCell ref="V1819:AD1819"/>
    <mergeCell ref="AW1688:BD1688"/>
    <mergeCell ref="B1976:AD1976"/>
    <mergeCell ref="B1977:AD1977"/>
    <mergeCell ref="B1978:AD1978"/>
    <mergeCell ref="W973:X973"/>
    <mergeCell ref="Y973:Z973"/>
    <mergeCell ref="AA973:AB973"/>
    <mergeCell ref="AC973:AD973"/>
    <mergeCell ref="K969:L969"/>
    <mergeCell ref="M969:N969"/>
    <mergeCell ref="O969:P969"/>
    <mergeCell ref="Q969:R969"/>
    <mergeCell ref="B162:AD162"/>
    <mergeCell ref="C163:AD163"/>
    <mergeCell ref="W969:X969"/>
    <mergeCell ref="Y969:Z969"/>
    <mergeCell ref="AA969:AB969"/>
    <mergeCell ref="AC969:AD969"/>
    <mergeCell ref="K970:L970"/>
    <mergeCell ref="M970:N970"/>
    <mergeCell ref="O970:P970"/>
    <mergeCell ref="Q970:R970"/>
    <mergeCell ref="S970:T970"/>
    <mergeCell ref="U970:V970"/>
    <mergeCell ref="W970:X970"/>
    <mergeCell ref="Y970:Z970"/>
    <mergeCell ref="AA970:AB970"/>
    <mergeCell ref="AC970:AD970"/>
    <mergeCell ref="K967:L967"/>
    <mergeCell ref="M967:N967"/>
    <mergeCell ref="O967:P967"/>
    <mergeCell ref="Q967:R967"/>
    <mergeCell ref="K974:L974"/>
    <mergeCell ref="M974:N974"/>
    <mergeCell ref="O974:P974"/>
    <mergeCell ref="Q974:R974"/>
    <mergeCell ref="S974:T974"/>
    <mergeCell ref="U974:V974"/>
    <mergeCell ref="W974:X974"/>
    <mergeCell ref="Y974:Z974"/>
    <mergeCell ref="AA974:AB974"/>
    <mergeCell ref="AC974:AD974"/>
    <mergeCell ref="S971:T971"/>
    <mergeCell ref="U971:V971"/>
    <mergeCell ref="W971:X971"/>
    <mergeCell ref="Y971:Z971"/>
    <mergeCell ref="AA971:AB971"/>
    <mergeCell ref="AC971:AD971"/>
    <mergeCell ref="K972:L972"/>
    <mergeCell ref="M972:N972"/>
    <mergeCell ref="O972:P972"/>
    <mergeCell ref="Q972:R972"/>
    <mergeCell ref="S972:T972"/>
    <mergeCell ref="U972:V972"/>
    <mergeCell ref="W972:X972"/>
    <mergeCell ref="Y972:Z972"/>
    <mergeCell ref="AA972:AB972"/>
    <mergeCell ref="AC972:AD972"/>
    <mergeCell ref="K973:L973"/>
    <mergeCell ref="M973:N973"/>
    <mergeCell ref="O973:P973"/>
    <mergeCell ref="Q973:R973"/>
    <mergeCell ref="S973:T973"/>
    <mergeCell ref="U973:V973"/>
    <mergeCell ref="AA967:AB967"/>
    <mergeCell ref="AC967:AD967"/>
    <mergeCell ref="K968:L968"/>
    <mergeCell ref="M968:N968"/>
    <mergeCell ref="S969:T969"/>
    <mergeCell ref="U969:V969"/>
    <mergeCell ref="O968:P968"/>
    <mergeCell ref="Q968:R968"/>
    <mergeCell ref="S968:T968"/>
    <mergeCell ref="U968:V968"/>
    <mergeCell ref="W968:X968"/>
    <mergeCell ref="Y968:Z968"/>
    <mergeCell ref="AA968:AB968"/>
    <mergeCell ref="AC968:AD968"/>
    <mergeCell ref="S967:T967"/>
    <mergeCell ref="U967:V967"/>
    <mergeCell ref="W967:X967"/>
    <mergeCell ref="Y967:Z967"/>
    <mergeCell ref="K965:L965"/>
    <mergeCell ref="M965:N965"/>
    <mergeCell ref="O965:P965"/>
    <mergeCell ref="Q965:R965"/>
    <mergeCell ref="S965:T965"/>
    <mergeCell ref="U965:V965"/>
    <mergeCell ref="W965:X965"/>
    <mergeCell ref="Y965:Z965"/>
    <mergeCell ref="AA965:AB965"/>
    <mergeCell ref="AC965:AD965"/>
    <mergeCell ref="K966:L966"/>
    <mergeCell ref="M966:N966"/>
    <mergeCell ref="O966:P966"/>
    <mergeCell ref="Q966:R966"/>
    <mergeCell ref="S966:T966"/>
    <mergeCell ref="U966:V966"/>
    <mergeCell ref="W966:X966"/>
    <mergeCell ref="Y966:Z966"/>
    <mergeCell ref="AA966:AB966"/>
    <mergeCell ref="AC966:AD966"/>
    <mergeCell ref="K963:L963"/>
    <mergeCell ref="M963:N963"/>
    <mergeCell ref="O963:P963"/>
    <mergeCell ref="Q963:R963"/>
    <mergeCell ref="S963:T963"/>
    <mergeCell ref="U963:V963"/>
    <mergeCell ref="W963:X963"/>
    <mergeCell ref="Y963:Z963"/>
    <mergeCell ref="AA963:AB963"/>
    <mergeCell ref="AC963:AD963"/>
    <mergeCell ref="K964:L964"/>
    <mergeCell ref="M964:N964"/>
    <mergeCell ref="O964:P964"/>
    <mergeCell ref="Q964:R964"/>
    <mergeCell ref="S964:T964"/>
    <mergeCell ref="U964:V964"/>
    <mergeCell ref="W964:X964"/>
    <mergeCell ref="Y964:Z964"/>
    <mergeCell ref="AA964:AB964"/>
    <mergeCell ref="AC964:AD964"/>
    <mergeCell ref="AC960:AD960"/>
    <mergeCell ref="K959:L959"/>
    <mergeCell ref="M959:N959"/>
    <mergeCell ref="O959:P959"/>
    <mergeCell ref="Q959:R959"/>
    <mergeCell ref="S961:T961"/>
    <mergeCell ref="U961:V961"/>
    <mergeCell ref="W961:X961"/>
    <mergeCell ref="Y961:Z961"/>
    <mergeCell ref="AA961:AB961"/>
    <mergeCell ref="AC961:AD961"/>
    <mergeCell ref="K962:L962"/>
    <mergeCell ref="M962:N962"/>
    <mergeCell ref="O962:P962"/>
    <mergeCell ref="Q962:R962"/>
    <mergeCell ref="S962:T962"/>
    <mergeCell ref="U962:V962"/>
    <mergeCell ref="W962:X962"/>
    <mergeCell ref="Y962:Z962"/>
    <mergeCell ref="AA962:AB962"/>
    <mergeCell ref="AC962:AD962"/>
    <mergeCell ref="K961:L961"/>
    <mergeCell ref="M961:N961"/>
    <mergeCell ref="O961:P961"/>
    <mergeCell ref="Q961:R961"/>
    <mergeCell ref="K960:L960"/>
    <mergeCell ref="M960:N960"/>
    <mergeCell ref="O960:P960"/>
    <mergeCell ref="Q960:R960"/>
    <mergeCell ref="S960:T960"/>
    <mergeCell ref="U960:V960"/>
    <mergeCell ref="W960:X960"/>
    <mergeCell ref="K957:L957"/>
    <mergeCell ref="M957:N957"/>
    <mergeCell ref="O957:P957"/>
    <mergeCell ref="Q957:R957"/>
    <mergeCell ref="S957:T957"/>
    <mergeCell ref="U957:V957"/>
    <mergeCell ref="W957:X957"/>
    <mergeCell ref="Y957:Z957"/>
    <mergeCell ref="AA957:AB957"/>
    <mergeCell ref="AC957:AD957"/>
    <mergeCell ref="D956:J956"/>
    <mergeCell ref="D957:J957"/>
    <mergeCell ref="S959:T959"/>
    <mergeCell ref="U959:V959"/>
    <mergeCell ref="W959:X959"/>
    <mergeCell ref="Y959:Z959"/>
    <mergeCell ref="AA959:AB959"/>
    <mergeCell ref="AC959:AD959"/>
    <mergeCell ref="K955:L955"/>
    <mergeCell ref="M955:N955"/>
    <mergeCell ref="O955:P955"/>
    <mergeCell ref="Q955:R955"/>
    <mergeCell ref="S955:T955"/>
    <mergeCell ref="U955:V955"/>
    <mergeCell ref="W955:X955"/>
    <mergeCell ref="Y955:Z955"/>
    <mergeCell ref="AA955:AB955"/>
    <mergeCell ref="AC955:AD955"/>
    <mergeCell ref="D954:J954"/>
    <mergeCell ref="D955:J955"/>
    <mergeCell ref="K956:L956"/>
    <mergeCell ref="M956:N956"/>
    <mergeCell ref="O956:P956"/>
    <mergeCell ref="Q956:R956"/>
    <mergeCell ref="S956:T956"/>
    <mergeCell ref="U956:V956"/>
    <mergeCell ref="W956:X956"/>
    <mergeCell ref="Y956:Z956"/>
    <mergeCell ref="AA956:AB956"/>
    <mergeCell ref="AC956:AD956"/>
    <mergeCell ref="K953:L953"/>
    <mergeCell ref="M953:N953"/>
    <mergeCell ref="O953:P953"/>
    <mergeCell ref="Q953:R953"/>
    <mergeCell ref="S953:T953"/>
    <mergeCell ref="U953:V953"/>
    <mergeCell ref="W953:X953"/>
    <mergeCell ref="Y953:Z953"/>
    <mergeCell ref="AA953:AB953"/>
    <mergeCell ref="AC953:AD953"/>
    <mergeCell ref="K954:L954"/>
    <mergeCell ref="M954:N954"/>
    <mergeCell ref="O954:P954"/>
    <mergeCell ref="Q954:R954"/>
    <mergeCell ref="S954:T954"/>
    <mergeCell ref="U954:V954"/>
    <mergeCell ref="W954:X954"/>
    <mergeCell ref="Y954:Z954"/>
    <mergeCell ref="AA954:AB954"/>
    <mergeCell ref="AC954:AD954"/>
    <mergeCell ref="K951:L951"/>
    <mergeCell ref="M951:N951"/>
    <mergeCell ref="O951:P951"/>
    <mergeCell ref="Q951:R951"/>
    <mergeCell ref="S951:T951"/>
    <mergeCell ref="U951:V951"/>
    <mergeCell ref="W951:X951"/>
    <mergeCell ref="Y951:Z951"/>
    <mergeCell ref="AA951:AB951"/>
    <mergeCell ref="AC951:AD951"/>
    <mergeCell ref="K952:L952"/>
    <mergeCell ref="M952:N952"/>
    <mergeCell ref="O952:P952"/>
    <mergeCell ref="Q952:R952"/>
    <mergeCell ref="S952:T952"/>
    <mergeCell ref="U952:V952"/>
    <mergeCell ref="W952:X952"/>
    <mergeCell ref="Y952:Z952"/>
    <mergeCell ref="AA952:AB952"/>
    <mergeCell ref="AC952:AD952"/>
    <mergeCell ref="K949:L949"/>
    <mergeCell ref="M949:N949"/>
    <mergeCell ref="O949:P949"/>
    <mergeCell ref="Q949:R949"/>
    <mergeCell ref="S949:T949"/>
    <mergeCell ref="U949:V949"/>
    <mergeCell ref="W949:X949"/>
    <mergeCell ref="Y949:Z949"/>
    <mergeCell ref="AA949:AB949"/>
    <mergeCell ref="AC949:AD949"/>
    <mergeCell ref="K950:L950"/>
    <mergeCell ref="M950:N950"/>
    <mergeCell ref="O950:P950"/>
    <mergeCell ref="Q950:R950"/>
    <mergeCell ref="S950:T950"/>
    <mergeCell ref="U950:V950"/>
    <mergeCell ref="W950:X950"/>
    <mergeCell ref="Y950:Z950"/>
    <mergeCell ref="AA950:AB950"/>
    <mergeCell ref="AC950:AD950"/>
    <mergeCell ref="K947:L947"/>
    <mergeCell ref="M947:N947"/>
    <mergeCell ref="O947:P947"/>
    <mergeCell ref="Q947:R947"/>
    <mergeCell ref="S947:T947"/>
    <mergeCell ref="U947:V947"/>
    <mergeCell ref="W947:X947"/>
    <mergeCell ref="Y947:Z947"/>
    <mergeCell ref="AA947:AB947"/>
    <mergeCell ref="AC947:AD947"/>
    <mergeCell ref="K948:L948"/>
    <mergeCell ref="M948:N948"/>
    <mergeCell ref="O948:P948"/>
    <mergeCell ref="Q948:R948"/>
    <mergeCell ref="S948:T948"/>
    <mergeCell ref="U948:V948"/>
    <mergeCell ref="W948:X948"/>
    <mergeCell ref="Y948:Z948"/>
    <mergeCell ref="AA948:AB948"/>
    <mergeCell ref="AC948:AD948"/>
    <mergeCell ref="K945:L945"/>
    <mergeCell ref="M945:N945"/>
    <mergeCell ref="O945:P945"/>
    <mergeCell ref="Q945:R945"/>
    <mergeCell ref="S945:T945"/>
    <mergeCell ref="U945:V945"/>
    <mergeCell ref="W945:X945"/>
    <mergeCell ref="Y945:Z945"/>
    <mergeCell ref="AA945:AB945"/>
    <mergeCell ref="AC945:AD945"/>
    <mergeCell ref="K946:L946"/>
    <mergeCell ref="M946:N946"/>
    <mergeCell ref="O946:P946"/>
    <mergeCell ref="Q946:R946"/>
    <mergeCell ref="S946:T946"/>
    <mergeCell ref="U946:V946"/>
    <mergeCell ref="W946:X946"/>
    <mergeCell ref="Y946:Z946"/>
    <mergeCell ref="AA946:AB946"/>
    <mergeCell ref="AC946:AD946"/>
    <mergeCell ref="K943:L943"/>
    <mergeCell ref="M943:N943"/>
    <mergeCell ref="O943:P943"/>
    <mergeCell ref="Q943:R943"/>
    <mergeCell ref="S943:T943"/>
    <mergeCell ref="U943:V943"/>
    <mergeCell ref="W943:X943"/>
    <mergeCell ref="Y943:Z943"/>
    <mergeCell ref="AA943:AB943"/>
    <mergeCell ref="AC943:AD943"/>
    <mergeCell ref="K944:L944"/>
    <mergeCell ref="M944:N944"/>
    <mergeCell ref="O944:P944"/>
    <mergeCell ref="Q944:R944"/>
    <mergeCell ref="S944:T944"/>
    <mergeCell ref="U944:V944"/>
    <mergeCell ref="W944:X944"/>
    <mergeCell ref="Y944:Z944"/>
    <mergeCell ref="AA944:AB944"/>
    <mergeCell ref="AC944:AD944"/>
    <mergeCell ref="K941:L941"/>
    <mergeCell ref="M941:N941"/>
    <mergeCell ref="O941:P941"/>
    <mergeCell ref="Q941:R941"/>
    <mergeCell ref="S941:T941"/>
    <mergeCell ref="U941:V941"/>
    <mergeCell ref="W941:X941"/>
    <mergeCell ref="Y941:Z941"/>
    <mergeCell ref="AA941:AB941"/>
    <mergeCell ref="AC941:AD941"/>
    <mergeCell ref="O940:P940"/>
    <mergeCell ref="K942:L942"/>
    <mergeCell ref="M942:N942"/>
    <mergeCell ref="O942:P942"/>
    <mergeCell ref="Q942:R942"/>
    <mergeCell ref="S942:T942"/>
    <mergeCell ref="U942:V942"/>
    <mergeCell ref="W942:X942"/>
    <mergeCell ref="Y942:Z942"/>
    <mergeCell ref="AA942:AB942"/>
    <mergeCell ref="AC942:AD942"/>
    <mergeCell ref="Q939:R939"/>
    <mergeCell ref="S939:T939"/>
    <mergeCell ref="U939:V939"/>
    <mergeCell ref="W939:X939"/>
    <mergeCell ref="Y939:Z939"/>
    <mergeCell ref="AA939:AB939"/>
    <mergeCell ref="AC939:AD939"/>
    <mergeCell ref="K938:L938"/>
    <mergeCell ref="M938:N938"/>
    <mergeCell ref="O938:P938"/>
    <mergeCell ref="Q938:R938"/>
    <mergeCell ref="S940:T940"/>
    <mergeCell ref="U940:V940"/>
    <mergeCell ref="W940:X940"/>
    <mergeCell ref="Y940:Z940"/>
    <mergeCell ref="AA940:AB940"/>
    <mergeCell ref="AC940:AD940"/>
    <mergeCell ref="Q940:R940"/>
    <mergeCell ref="K936:L936"/>
    <mergeCell ref="M936:N936"/>
    <mergeCell ref="O936:P936"/>
    <mergeCell ref="Q936:R936"/>
    <mergeCell ref="S936:T936"/>
    <mergeCell ref="U936:V936"/>
    <mergeCell ref="W936:X936"/>
    <mergeCell ref="Y936:Z936"/>
    <mergeCell ref="AA936:AB936"/>
    <mergeCell ref="AC936:AD936"/>
    <mergeCell ref="D935:J935"/>
    <mergeCell ref="D936:J936"/>
    <mergeCell ref="S938:T938"/>
    <mergeCell ref="U938:V938"/>
    <mergeCell ref="W938:X938"/>
    <mergeCell ref="Y938:Z938"/>
    <mergeCell ref="AA938:AB938"/>
    <mergeCell ref="AC938:AD938"/>
    <mergeCell ref="M937:N937"/>
    <mergeCell ref="O937:P937"/>
    <mergeCell ref="Q937:R937"/>
    <mergeCell ref="D937:J937"/>
    <mergeCell ref="D938:J938"/>
    <mergeCell ref="S937:T937"/>
    <mergeCell ref="U937:V937"/>
    <mergeCell ref="W937:X937"/>
    <mergeCell ref="Y937:Z937"/>
    <mergeCell ref="AA937:AB937"/>
    <mergeCell ref="AC937:AD937"/>
    <mergeCell ref="K937:L937"/>
    <mergeCell ref="K934:L934"/>
    <mergeCell ref="M934:N934"/>
    <mergeCell ref="O934:P934"/>
    <mergeCell ref="Q934:R934"/>
    <mergeCell ref="S934:T934"/>
    <mergeCell ref="U934:V934"/>
    <mergeCell ref="W934:X934"/>
    <mergeCell ref="Y934:Z934"/>
    <mergeCell ref="AA934:AB934"/>
    <mergeCell ref="AC934:AD934"/>
    <mergeCell ref="D933:J933"/>
    <mergeCell ref="D934:J934"/>
    <mergeCell ref="K935:L935"/>
    <mergeCell ref="M935:N935"/>
    <mergeCell ref="O935:P935"/>
    <mergeCell ref="Q935:R935"/>
    <mergeCell ref="S935:T935"/>
    <mergeCell ref="U935:V935"/>
    <mergeCell ref="W935:X935"/>
    <mergeCell ref="Y935:Z935"/>
    <mergeCell ref="AA935:AB935"/>
    <mergeCell ref="AC935:AD935"/>
    <mergeCell ref="K932:L932"/>
    <mergeCell ref="M932:N932"/>
    <mergeCell ref="O932:P932"/>
    <mergeCell ref="Q932:R932"/>
    <mergeCell ref="S932:T932"/>
    <mergeCell ref="U932:V932"/>
    <mergeCell ref="W932:X932"/>
    <mergeCell ref="Y932:Z932"/>
    <mergeCell ref="AA932:AB932"/>
    <mergeCell ref="AC932:AD932"/>
    <mergeCell ref="D931:J931"/>
    <mergeCell ref="D932:J932"/>
    <mergeCell ref="K933:L933"/>
    <mergeCell ref="M933:N933"/>
    <mergeCell ref="O933:P933"/>
    <mergeCell ref="Q933:R933"/>
    <mergeCell ref="S933:T933"/>
    <mergeCell ref="U933:V933"/>
    <mergeCell ref="W933:X933"/>
    <mergeCell ref="Y933:Z933"/>
    <mergeCell ref="AA933:AB933"/>
    <mergeCell ref="AC933:AD933"/>
    <mergeCell ref="K930:L930"/>
    <mergeCell ref="M930:N930"/>
    <mergeCell ref="O930:P930"/>
    <mergeCell ref="Q930:R930"/>
    <mergeCell ref="S930:T930"/>
    <mergeCell ref="U930:V930"/>
    <mergeCell ref="W930:X930"/>
    <mergeCell ref="Y930:Z930"/>
    <mergeCell ref="AA930:AB930"/>
    <mergeCell ref="AC930:AD930"/>
    <mergeCell ref="D929:J929"/>
    <mergeCell ref="D930:J930"/>
    <mergeCell ref="K931:L931"/>
    <mergeCell ref="M931:N931"/>
    <mergeCell ref="O931:P931"/>
    <mergeCell ref="Q931:R931"/>
    <mergeCell ref="S931:T931"/>
    <mergeCell ref="U931:V931"/>
    <mergeCell ref="W931:X931"/>
    <mergeCell ref="Y931:Z931"/>
    <mergeCell ref="AA931:AB931"/>
    <mergeCell ref="AC931:AD931"/>
    <mergeCell ref="K928:L928"/>
    <mergeCell ref="M928:N928"/>
    <mergeCell ref="O928:P928"/>
    <mergeCell ref="Q928:R928"/>
    <mergeCell ref="S928:T928"/>
    <mergeCell ref="U928:V928"/>
    <mergeCell ref="W928:X928"/>
    <mergeCell ref="Y928:Z928"/>
    <mergeCell ref="AA928:AB928"/>
    <mergeCell ref="AC928:AD928"/>
    <mergeCell ref="D927:J927"/>
    <mergeCell ref="D928:J928"/>
    <mergeCell ref="K929:L929"/>
    <mergeCell ref="M929:N929"/>
    <mergeCell ref="O929:P929"/>
    <mergeCell ref="Q929:R929"/>
    <mergeCell ref="S929:T929"/>
    <mergeCell ref="U929:V929"/>
    <mergeCell ref="W929:X929"/>
    <mergeCell ref="Y929:Z929"/>
    <mergeCell ref="AA929:AB929"/>
    <mergeCell ref="AC929:AD929"/>
    <mergeCell ref="K926:L926"/>
    <mergeCell ref="M926:N926"/>
    <mergeCell ref="O926:P926"/>
    <mergeCell ref="Q926:R926"/>
    <mergeCell ref="S926:T926"/>
    <mergeCell ref="U926:V926"/>
    <mergeCell ref="W926:X926"/>
    <mergeCell ref="Y926:Z926"/>
    <mergeCell ref="AA926:AB926"/>
    <mergeCell ref="AC926:AD926"/>
    <mergeCell ref="D925:J925"/>
    <mergeCell ref="D926:J926"/>
    <mergeCell ref="K927:L927"/>
    <mergeCell ref="M927:N927"/>
    <mergeCell ref="O927:P927"/>
    <mergeCell ref="Q927:R927"/>
    <mergeCell ref="S927:T927"/>
    <mergeCell ref="U927:V927"/>
    <mergeCell ref="W927:X927"/>
    <mergeCell ref="Y927:Z927"/>
    <mergeCell ref="AA927:AB927"/>
    <mergeCell ref="AC927:AD927"/>
    <mergeCell ref="K924:L924"/>
    <mergeCell ref="M924:N924"/>
    <mergeCell ref="O924:P924"/>
    <mergeCell ref="Q924:R924"/>
    <mergeCell ref="S924:T924"/>
    <mergeCell ref="U924:V924"/>
    <mergeCell ref="W924:X924"/>
    <mergeCell ref="Y924:Z924"/>
    <mergeCell ref="AA924:AB924"/>
    <mergeCell ref="AC924:AD924"/>
    <mergeCell ref="K923:L923"/>
    <mergeCell ref="D923:J923"/>
    <mergeCell ref="D924:J924"/>
    <mergeCell ref="K925:L925"/>
    <mergeCell ref="M925:N925"/>
    <mergeCell ref="O925:P925"/>
    <mergeCell ref="Q925:R925"/>
    <mergeCell ref="S925:T925"/>
    <mergeCell ref="U925:V925"/>
    <mergeCell ref="W925:X925"/>
    <mergeCell ref="Y925:Z925"/>
    <mergeCell ref="AA925:AB925"/>
    <mergeCell ref="AC925:AD925"/>
    <mergeCell ref="K922:L922"/>
    <mergeCell ref="M922:N922"/>
    <mergeCell ref="O922:P922"/>
    <mergeCell ref="Q922:R922"/>
    <mergeCell ref="S922:T922"/>
    <mergeCell ref="U922:V922"/>
    <mergeCell ref="W922:X922"/>
    <mergeCell ref="Y922:Z922"/>
    <mergeCell ref="AA922:AB922"/>
    <mergeCell ref="AC922:AD922"/>
    <mergeCell ref="K921:L921"/>
    <mergeCell ref="M921:N921"/>
    <mergeCell ref="O921:P921"/>
    <mergeCell ref="Q921:R921"/>
    <mergeCell ref="M923:N923"/>
    <mergeCell ref="O923:P923"/>
    <mergeCell ref="Q923:R923"/>
    <mergeCell ref="S923:T923"/>
    <mergeCell ref="U923:V923"/>
    <mergeCell ref="W923:X923"/>
    <mergeCell ref="Y923:Z923"/>
    <mergeCell ref="AA923:AB923"/>
    <mergeCell ref="AC923:AD923"/>
    <mergeCell ref="S919:T919"/>
    <mergeCell ref="U919:V919"/>
    <mergeCell ref="W919:X919"/>
    <mergeCell ref="Y919:Z919"/>
    <mergeCell ref="AA919:AB919"/>
    <mergeCell ref="AC919:AD919"/>
    <mergeCell ref="K920:L920"/>
    <mergeCell ref="M920:N920"/>
    <mergeCell ref="O920:P920"/>
    <mergeCell ref="Q920:R920"/>
    <mergeCell ref="S920:T920"/>
    <mergeCell ref="U920:V920"/>
    <mergeCell ref="W920:X920"/>
    <mergeCell ref="Y920:Z920"/>
    <mergeCell ref="AA920:AB920"/>
    <mergeCell ref="AC920:AD920"/>
    <mergeCell ref="S921:T921"/>
    <mergeCell ref="U921:V921"/>
    <mergeCell ref="W921:X921"/>
    <mergeCell ref="Y921:Z921"/>
    <mergeCell ref="AA921:AB921"/>
    <mergeCell ref="AC921:AD921"/>
    <mergeCell ref="K916:L916"/>
    <mergeCell ref="M916:N916"/>
    <mergeCell ref="O916:P916"/>
    <mergeCell ref="Q916:R916"/>
    <mergeCell ref="S916:T916"/>
    <mergeCell ref="U916:V916"/>
    <mergeCell ref="W916:X916"/>
    <mergeCell ref="Y916:Z916"/>
    <mergeCell ref="AA916:AB916"/>
    <mergeCell ref="AC916:AD916"/>
    <mergeCell ref="K917:L917"/>
    <mergeCell ref="M917:N917"/>
    <mergeCell ref="O917:P917"/>
    <mergeCell ref="Q917:R917"/>
    <mergeCell ref="S917:T917"/>
    <mergeCell ref="U917:V917"/>
    <mergeCell ref="W917:X917"/>
    <mergeCell ref="Y917:Z917"/>
    <mergeCell ref="AA917:AB917"/>
    <mergeCell ref="AC917:AD917"/>
    <mergeCell ref="K914:L914"/>
    <mergeCell ref="M914:N914"/>
    <mergeCell ref="O914:P914"/>
    <mergeCell ref="Q914:R914"/>
    <mergeCell ref="S914:T914"/>
    <mergeCell ref="U914:V914"/>
    <mergeCell ref="W914:X914"/>
    <mergeCell ref="Y914:Z914"/>
    <mergeCell ref="AA914:AB914"/>
    <mergeCell ref="AC914:AD914"/>
    <mergeCell ref="K915:L915"/>
    <mergeCell ref="M915:N915"/>
    <mergeCell ref="O915:P915"/>
    <mergeCell ref="Q915:R915"/>
    <mergeCell ref="S915:T915"/>
    <mergeCell ref="U915:V915"/>
    <mergeCell ref="W915:X915"/>
    <mergeCell ref="Y915:Z915"/>
    <mergeCell ref="AA915:AB915"/>
    <mergeCell ref="AC915:AD915"/>
    <mergeCell ref="K912:L912"/>
    <mergeCell ref="M912:N912"/>
    <mergeCell ref="O912:P912"/>
    <mergeCell ref="Q912:R912"/>
    <mergeCell ref="S912:T912"/>
    <mergeCell ref="U912:V912"/>
    <mergeCell ref="W912:X912"/>
    <mergeCell ref="Y912:Z912"/>
    <mergeCell ref="AA912:AB912"/>
    <mergeCell ref="AC912:AD912"/>
    <mergeCell ref="K913:L913"/>
    <mergeCell ref="M913:N913"/>
    <mergeCell ref="O913:P913"/>
    <mergeCell ref="Q913:R913"/>
    <mergeCell ref="S913:T913"/>
    <mergeCell ref="U913:V913"/>
    <mergeCell ref="W913:X913"/>
    <mergeCell ref="Y913:Z913"/>
    <mergeCell ref="AA913:AB913"/>
    <mergeCell ref="AC913:AD913"/>
    <mergeCell ref="K910:L910"/>
    <mergeCell ref="M910:N910"/>
    <mergeCell ref="O910:P910"/>
    <mergeCell ref="Q910:R910"/>
    <mergeCell ref="S910:T910"/>
    <mergeCell ref="U910:V910"/>
    <mergeCell ref="W910:X910"/>
    <mergeCell ref="Y910:Z910"/>
    <mergeCell ref="AA910:AB910"/>
    <mergeCell ref="AC910:AD910"/>
    <mergeCell ref="K911:L911"/>
    <mergeCell ref="M911:N911"/>
    <mergeCell ref="O911:P911"/>
    <mergeCell ref="Q911:R911"/>
    <mergeCell ref="S911:T911"/>
    <mergeCell ref="U911:V911"/>
    <mergeCell ref="W911:X911"/>
    <mergeCell ref="Y911:Z911"/>
    <mergeCell ref="AA911:AB911"/>
    <mergeCell ref="AC911:AD911"/>
    <mergeCell ref="AA906:AB906"/>
    <mergeCell ref="AA902:AB902"/>
    <mergeCell ref="AC906:AD906"/>
    <mergeCell ref="S908:T908"/>
    <mergeCell ref="U908:V908"/>
    <mergeCell ref="W908:X908"/>
    <mergeCell ref="Y908:Z908"/>
    <mergeCell ref="AA908:AB908"/>
    <mergeCell ref="AC908:AD908"/>
    <mergeCell ref="K907:L907"/>
    <mergeCell ref="M907:N907"/>
    <mergeCell ref="O907:P907"/>
    <mergeCell ref="Q907:R907"/>
    <mergeCell ref="K908:L908"/>
    <mergeCell ref="M908:N908"/>
    <mergeCell ref="S909:T909"/>
    <mergeCell ref="U909:V909"/>
    <mergeCell ref="W909:X909"/>
    <mergeCell ref="Y909:Z909"/>
    <mergeCell ref="AA909:AB909"/>
    <mergeCell ref="AC909:AD909"/>
    <mergeCell ref="AA904:AB904"/>
    <mergeCell ref="AC904:AD904"/>
    <mergeCell ref="Y905:Z905"/>
    <mergeCell ref="AA905:AB905"/>
    <mergeCell ref="AC905:AD905"/>
    <mergeCell ref="AC902:AD902"/>
    <mergeCell ref="K903:L903"/>
    <mergeCell ref="M903:N903"/>
    <mergeCell ref="O903:P903"/>
    <mergeCell ref="Q903:R903"/>
    <mergeCell ref="S903:T903"/>
    <mergeCell ref="D905:J905"/>
    <mergeCell ref="K902:L902"/>
    <mergeCell ref="M902:N902"/>
    <mergeCell ref="O902:P902"/>
    <mergeCell ref="Q902:R902"/>
    <mergeCell ref="S902:T902"/>
    <mergeCell ref="U902:V902"/>
    <mergeCell ref="W902:X902"/>
    <mergeCell ref="Y902:Z902"/>
    <mergeCell ref="K906:L906"/>
    <mergeCell ref="M906:N906"/>
    <mergeCell ref="O906:P906"/>
    <mergeCell ref="Q906:R906"/>
    <mergeCell ref="S906:T906"/>
    <mergeCell ref="U906:V906"/>
    <mergeCell ref="W906:X906"/>
    <mergeCell ref="Y906:Z906"/>
    <mergeCell ref="K904:L904"/>
    <mergeCell ref="M904:N904"/>
    <mergeCell ref="O904:P904"/>
    <mergeCell ref="Q904:R904"/>
    <mergeCell ref="S904:T904"/>
    <mergeCell ref="U904:V904"/>
    <mergeCell ref="W904:X904"/>
    <mergeCell ref="Y904:Z904"/>
    <mergeCell ref="K905:L905"/>
    <mergeCell ref="M905:N905"/>
    <mergeCell ref="O905:P905"/>
    <mergeCell ref="Q905:R905"/>
    <mergeCell ref="S905:T905"/>
    <mergeCell ref="U905:V905"/>
    <mergeCell ref="W905:X905"/>
    <mergeCell ref="U903:V903"/>
    <mergeCell ref="W903:X903"/>
    <mergeCell ref="Y903:Z903"/>
    <mergeCell ref="AA903:AB903"/>
    <mergeCell ref="AC903:AD903"/>
    <mergeCell ref="D898:J898"/>
    <mergeCell ref="D899:J899"/>
    <mergeCell ref="K900:L900"/>
    <mergeCell ref="M900:N900"/>
    <mergeCell ref="O900:P900"/>
    <mergeCell ref="Q900:R900"/>
    <mergeCell ref="S900:T900"/>
    <mergeCell ref="U900:V900"/>
    <mergeCell ref="W900:X900"/>
    <mergeCell ref="Y900:Z900"/>
    <mergeCell ref="AA900:AB900"/>
    <mergeCell ref="AC900:AD900"/>
    <mergeCell ref="K901:L901"/>
    <mergeCell ref="M901:N901"/>
    <mergeCell ref="O901:P901"/>
    <mergeCell ref="Q901:R901"/>
    <mergeCell ref="S901:T901"/>
    <mergeCell ref="U901:V901"/>
    <mergeCell ref="W901:X901"/>
    <mergeCell ref="Y901:Z901"/>
    <mergeCell ref="AA901:AB901"/>
    <mergeCell ref="AC901:AD901"/>
    <mergeCell ref="D900:J900"/>
    <mergeCell ref="D901:J901"/>
    <mergeCell ref="K898:L898"/>
    <mergeCell ref="M898:N898"/>
    <mergeCell ref="O898:P898"/>
    <mergeCell ref="Q898:R898"/>
    <mergeCell ref="S898:T898"/>
    <mergeCell ref="U898:V898"/>
    <mergeCell ref="W898:X898"/>
    <mergeCell ref="Y898:Z898"/>
    <mergeCell ref="AA898:AB898"/>
    <mergeCell ref="AC898:AD898"/>
    <mergeCell ref="K899:L899"/>
    <mergeCell ref="M899:N899"/>
    <mergeCell ref="O899:P899"/>
    <mergeCell ref="Q899:R899"/>
    <mergeCell ref="S899:T899"/>
    <mergeCell ref="U899:V899"/>
    <mergeCell ref="W899:X899"/>
    <mergeCell ref="Y899:Z899"/>
    <mergeCell ref="AA899:AB899"/>
    <mergeCell ref="AC899:AD899"/>
    <mergeCell ref="K896:L896"/>
    <mergeCell ref="M896:N896"/>
    <mergeCell ref="O896:P896"/>
    <mergeCell ref="Q896:R896"/>
    <mergeCell ref="S896:T896"/>
    <mergeCell ref="U896:V896"/>
    <mergeCell ref="W896:X896"/>
    <mergeCell ref="Y896:Z896"/>
    <mergeCell ref="AA896:AB896"/>
    <mergeCell ref="AC896:AD896"/>
    <mergeCell ref="K897:L897"/>
    <mergeCell ref="M897:N897"/>
    <mergeCell ref="O897:P897"/>
    <mergeCell ref="Q897:R897"/>
    <mergeCell ref="S897:T897"/>
    <mergeCell ref="U897:V897"/>
    <mergeCell ref="W897:X897"/>
    <mergeCell ref="Y897:Z897"/>
    <mergeCell ref="AA897:AB897"/>
    <mergeCell ref="AC897:AD897"/>
    <mergeCell ref="K894:L894"/>
    <mergeCell ref="M894:N894"/>
    <mergeCell ref="O894:P894"/>
    <mergeCell ref="Q894:R894"/>
    <mergeCell ref="S894:T894"/>
    <mergeCell ref="U894:V894"/>
    <mergeCell ref="W894:X894"/>
    <mergeCell ref="Y894:Z894"/>
    <mergeCell ref="AA894:AB894"/>
    <mergeCell ref="AC894:AD894"/>
    <mergeCell ref="K895:L895"/>
    <mergeCell ref="M895:N895"/>
    <mergeCell ref="O895:P895"/>
    <mergeCell ref="Q895:R895"/>
    <mergeCell ref="S895:T895"/>
    <mergeCell ref="U895:V895"/>
    <mergeCell ref="W895:X895"/>
    <mergeCell ref="Y895:Z895"/>
    <mergeCell ref="AA895:AB895"/>
    <mergeCell ref="AC895:AD895"/>
    <mergeCell ref="W891:X891"/>
    <mergeCell ref="Y891:Z891"/>
    <mergeCell ref="AA891:AB891"/>
    <mergeCell ref="AC891:AD891"/>
    <mergeCell ref="K892:L892"/>
    <mergeCell ref="M892:N892"/>
    <mergeCell ref="O892:P892"/>
    <mergeCell ref="Q892:R892"/>
    <mergeCell ref="S892:T892"/>
    <mergeCell ref="U892:V892"/>
    <mergeCell ref="W892:X892"/>
    <mergeCell ref="Y892:Z892"/>
    <mergeCell ref="AA892:AB892"/>
    <mergeCell ref="AC892:AD892"/>
    <mergeCell ref="K893:L893"/>
    <mergeCell ref="M893:N893"/>
    <mergeCell ref="O893:P893"/>
    <mergeCell ref="Q893:R893"/>
    <mergeCell ref="S893:T893"/>
    <mergeCell ref="U893:V893"/>
    <mergeCell ref="W893:X893"/>
    <mergeCell ref="Y893:Z893"/>
    <mergeCell ref="AA893:AB893"/>
    <mergeCell ref="AC893:AD893"/>
    <mergeCell ref="M891:N891"/>
    <mergeCell ref="O891:P891"/>
    <mergeCell ref="Q891:R891"/>
    <mergeCell ref="K891:L891"/>
    <mergeCell ref="S886:T886"/>
    <mergeCell ref="U886:V886"/>
    <mergeCell ref="W886:X886"/>
    <mergeCell ref="Y886:Z886"/>
    <mergeCell ref="AA886:AB886"/>
    <mergeCell ref="AC886:AD886"/>
    <mergeCell ref="K887:L887"/>
    <mergeCell ref="M887:N887"/>
    <mergeCell ref="O887:P887"/>
    <mergeCell ref="Q887:R887"/>
    <mergeCell ref="S887:T887"/>
    <mergeCell ref="U887:V887"/>
    <mergeCell ref="W887:X887"/>
    <mergeCell ref="Y887:Z887"/>
    <mergeCell ref="AA887:AB887"/>
    <mergeCell ref="AC887:AD887"/>
    <mergeCell ref="K886:L886"/>
    <mergeCell ref="M886:N886"/>
    <mergeCell ref="O886:P886"/>
    <mergeCell ref="S883:T883"/>
    <mergeCell ref="U883:V883"/>
    <mergeCell ref="W883:X883"/>
    <mergeCell ref="Y883:Z883"/>
    <mergeCell ref="AA883:AB883"/>
    <mergeCell ref="AC883:AD883"/>
    <mergeCell ref="S884:T884"/>
    <mergeCell ref="U884:V884"/>
    <mergeCell ref="W884:X884"/>
    <mergeCell ref="Y884:Z884"/>
    <mergeCell ref="AA884:AB884"/>
    <mergeCell ref="AC884:AD884"/>
    <mergeCell ref="K885:L885"/>
    <mergeCell ref="M885:N885"/>
    <mergeCell ref="O885:P885"/>
    <mergeCell ref="Q885:R885"/>
    <mergeCell ref="S885:T885"/>
    <mergeCell ref="U885:V885"/>
    <mergeCell ref="W885:X885"/>
    <mergeCell ref="Y885:Z885"/>
    <mergeCell ref="AA885:AB885"/>
    <mergeCell ref="AC885:AD885"/>
    <mergeCell ref="Q884:R884"/>
    <mergeCell ref="K884:L884"/>
    <mergeCell ref="M884:N884"/>
    <mergeCell ref="O884:P884"/>
    <mergeCell ref="K883:L883"/>
    <mergeCell ref="M883:N883"/>
    <mergeCell ref="O883:P883"/>
    <mergeCell ref="Q883:R883"/>
    <mergeCell ref="S880:T880"/>
    <mergeCell ref="U880:V880"/>
    <mergeCell ref="W880:X880"/>
    <mergeCell ref="Y880:Z880"/>
    <mergeCell ref="AA880:AB880"/>
    <mergeCell ref="AC880:AD880"/>
    <mergeCell ref="K881:L881"/>
    <mergeCell ref="M881:N881"/>
    <mergeCell ref="O881:P881"/>
    <mergeCell ref="Q881:R881"/>
    <mergeCell ref="S881:T881"/>
    <mergeCell ref="U881:V881"/>
    <mergeCell ref="W881:X881"/>
    <mergeCell ref="Y881:Z881"/>
    <mergeCell ref="AA881:AB881"/>
    <mergeCell ref="AC881:AD881"/>
    <mergeCell ref="S882:T882"/>
    <mergeCell ref="U882:V882"/>
    <mergeCell ref="W882:X882"/>
    <mergeCell ref="Y882:Z882"/>
    <mergeCell ref="AA882:AB882"/>
    <mergeCell ref="AC882:AD882"/>
    <mergeCell ref="O882:P882"/>
    <mergeCell ref="Q882:R882"/>
    <mergeCell ref="D874:J874"/>
    <mergeCell ref="D875:J875"/>
    <mergeCell ref="K876:L876"/>
    <mergeCell ref="M876:N876"/>
    <mergeCell ref="O876:P876"/>
    <mergeCell ref="Q876:R876"/>
    <mergeCell ref="S876:T876"/>
    <mergeCell ref="U876:V876"/>
    <mergeCell ref="W876:X876"/>
    <mergeCell ref="Y876:Z876"/>
    <mergeCell ref="AA876:AB876"/>
    <mergeCell ref="AC876:AD876"/>
    <mergeCell ref="K877:L877"/>
    <mergeCell ref="M877:N877"/>
    <mergeCell ref="O877:P877"/>
    <mergeCell ref="Q877:R877"/>
    <mergeCell ref="S877:T877"/>
    <mergeCell ref="U877:V877"/>
    <mergeCell ref="W877:X877"/>
    <mergeCell ref="Y877:Z877"/>
    <mergeCell ref="AA877:AB877"/>
    <mergeCell ref="AC877:AD877"/>
    <mergeCell ref="D876:J876"/>
    <mergeCell ref="D877:J877"/>
    <mergeCell ref="K874:L874"/>
    <mergeCell ref="M874:N874"/>
    <mergeCell ref="O874:P874"/>
    <mergeCell ref="Q874:R874"/>
    <mergeCell ref="S874:T874"/>
    <mergeCell ref="U874:V874"/>
    <mergeCell ref="W874:X874"/>
    <mergeCell ref="Y874:Z874"/>
    <mergeCell ref="AA874:AB874"/>
    <mergeCell ref="AC874:AD874"/>
    <mergeCell ref="K875:L875"/>
    <mergeCell ref="M875:N875"/>
    <mergeCell ref="O875:P875"/>
    <mergeCell ref="Q875:R875"/>
    <mergeCell ref="S875:T875"/>
    <mergeCell ref="U875:V875"/>
    <mergeCell ref="W875:X875"/>
    <mergeCell ref="Y875:Z875"/>
    <mergeCell ref="AA875:AB875"/>
    <mergeCell ref="AC875:AD875"/>
    <mergeCell ref="D870:J870"/>
    <mergeCell ref="D871:J871"/>
    <mergeCell ref="K872:L872"/>
    <mergeCell ref="M872:N872"/>
    <mergeCell ref="O872:P872"/>
    <mergeCell ref="Q872:R872"/>
    <mergeCell ref="S872:T872"/>
    <mergeCell ref="U872:V872"/>
    <mergeCell ref="W872:X872"/>
    <mergeCell ref="Y872:Z872"/>
    <mergeCell ref="AA872:AB872"/>
    <mergeCell ref="AC872:AD872"/>
    <mergeCell ref="K873:L873"/>
    <mergeCell ref="M873:N873"/>
    <mergeCell ref="O873:P873"/>
    <mergeCell ref="Q873:R873"/>
    <mergeCell ref="S873:T873"/>
    <mergeCell ref="U873:V873"/>
    <mergeCell ref="W873:X873"/>
    <mergeCell ref="Y873:Z873"/>
    <mergeCell ref="AA873:AB873"/>
    <mergeCell ref="AC873:AD873"/>
    <mergeCell ref="D872:J872"/>
    <mergeCell ref="D873:J873"/>
    <mergeCell ref="K870:L870"/>
    <mergeCell ref="M870:N870"/>
    <mergeCell ref="O870:P870"/>
    <mergeCell ref="Q870:R870"/>
    <mergeCell ref="S870:T870"/>
    <mergeCell ref="U870:V870"/>
    <mergeCell ref="W870:X870"/>
    <mergeCell ref="Y870:Z870"/>
    <mergeCell ref="AA870:AB870"/>
    <mergeCell ref="AC870:AD870"/>
    <mergeCell ref="K871:L871"/>
    <mergeCell ref="M871:N871"/>
    <mergeCell ref="O871:P871"/>
    <mergeCell ref="Q871:R871"/>
    <mergeCell ref="S871:T871"/>
    <mergeCell ref="U871:V871"/>
    <mergeCell ref="W871:X871"/>
    <mergeCell ref="Y871:Z871"/>
    <mergeCell ref="AA871:AB871"/>
    <mergeCell ref="AC871:AD871"/>
    <mergeCell ref="D866:J866"/>
    <mergeCell ref="D867:J867"/>
    <mergeCell ref="K868:L868"/>
    <mergeCell ref="M868:N868"/>
    <mergeCell ref="O868:P868"/>
    <mergeCell ref="Q868:R868"/>
    <mergeCell ref="S868:T868"/>
    <mergeCell ref="U868:V868"/>
    <mergeCell ref="W868:X868"/>
    <mergeCell ref="Y868:Z868"/>
    <mergeCell ref="AA868:AB868"/>
    <mergeCell ref="AC868:AD868"/>
    <mergeCell ref="K869:L869"/>
    <mergeCell ref="M869:N869"/>
    <mergeCell ref="O869:P869"/>
    <mergeCell ref="Q869:R869"/>
    <mergeCell ref="S869:T869"/>
    <mergeCell ref="U869:V869"/>
    <mergeCell ref="W869:X869"/>
    <mergeCell ref="Y869:Z869"/>
    <mergeCell ref="AA869:AB869"/>
    <mergeCell ref="AC869:AD869"/>
    <mergeCell ref="D868:J868"/>
    <mergeCell ref="D869:J869"/>
    <mergeCell ref="K866:L866"/>
    <mergeCell ref="M866:N866"/>
    <mergeCell ref="O866:P866"/>
    <mergeCell ref="Q866:R866"/>
    <mergeCell ref="S866:T866"/>
    <mergeCell ref="U866:V866"/>
    <mergeCell ref="W866:X866"/>
    <mergeCell ref="Y866:Z866"/>
    <mergeCell ref="AA866:AB866"/>
    <mergeCell ref="AC866:AD866"/>
    <mergeCell ref="K867:L867"/>
    <mergeCell ref="M867:N867"/>
    <mergeCell ref="O867:P867"/>
    <mergeCell ref="Q867:R867"/>
    <mergeCell ref="S867:T867"/>
    <mergeCell ref="U867:V867"/>
    <mergeCell ref="W867:X867"/>
    <mergeCell ref="Y867:Z867"/>
    <mergeCell ref="AA867:AB867"/>
    <mergeCell ref="AC867:AD867"/>
    <mergeCell ref="K864:L864"/>
    <mergeCell ref="M864:N864"/>
    <mergeCell ref="O864:P864"/>
    <mergeCell ref="Q864:R864"/>
    <mergeCell ref="S864:T864"/>
    <mergeCell ref="U864:V864"/>
    <mergeCell ref="W864:X864"/>
    <mergeCell ref="Y864:Z864"/>
    <mergeCell ref="AA864:AB864"/>
    <mergeCell ref="AC864:AD864"/>
    <mergeCell ref="K865:L865"/>
    <mergeCell ref="M865:N865"/>
    <mergeCell ref="O865:P865"/>
    <mergeCell ref="Q865:R865"/>
    <mergeCell ref="S865:T865"/>
    <mergeCell ref="U865:V865"/>
    <mergeCell ref="W865:X865"/>
    <mergeCell ref="Y865:Z865"/>
    <mergeCell ref="AA865:AB865"/>
    <mergeCell ref="AC865:AD865"/>
    <mergeCell ref="M862:N862"/>
    <mergeCell ref="O862:P862"/>
    <mergeCell ref="Q862:R862"/>
    <mergeCell ref="S862:T862"/>
    <mergeCell ref="U862:V862"/>
    <mergeCell ref="W862:X862"/>
    <mergeCell ref="Y862:Z862"/>
    <mergeCell ref="AA862:AB862"/>
    <mergeCell ref="AC862:AD862"/>
    <mergeCell ref="K863:L863"/>
    <mergeCell ref="M863:N863"/>
    <mergeCell ref="O863:P863"/>
    <mergeCell ref="Q863:R863"/>
    <mergeCell ref="S863:T863"/>
    <mergeCell ref="U863:V863"/>
    <mergeCell ref="W863:X863"/>
    <mergeCell ref="Y863:Z863"/>
    <mergeCell ref="AA863:AB863"/>
    <mergeCell ref="AC863:AD863"/>
    <mergeCell ref="K862:L862"/>
    <mergeCell ref="M856:N856"/>
    <mergeCell ref="O856:P856"/>
    <mergeCell ref="Q856:R856"/>
    <mergeCell ref="W860:X860"/>
    <mergeCell ref="Y860:Z860"/>
    <mergeCell ref="AA860:AB860"/>
    <mergeCell ref="AC860:AD860"/>
    <mergeCell ref="K861:L861"/>
    <mergeCell ref="M861:N861"/>
    <mergeCell ref="O861:P861"/>
    <mergeCell ref="Q861:R861"/>
    <mergeCell ref="S861:T861"/>
    <mergeCell ref="U861:V861"/>
    <mergeCell ref="W861:X861"/>
    <mergeCell ref="Y861:Z861"/>
    <mergeCell ref="AA861:AB861"/>
    <mergeCell ref="AC861:AD861"/>
    <mergeCell ref="K860:L860"/>
    <mergeCell ref="M860:N860"/>
    <mergeCell ref="O860:P860"/>
    <mergeCell ref="Q860:R860"/>
    <mergeCell ref="C1815:J1815"/>
    <mergeCell ref="D1816:J1816"/>
    <mergeCell ref="D1817:J1817"/>
    <mergeCell ref="D1818:J1818"/>
    <mergeCell ref="C1820:J1820"/>
    <mergeCell ref="U1815:AD1815"/>
    <mergeCell ref="V1816:AD1816"/>
    <mergeCell ref="V1817:AD1817"/>
    <mergeCell ref="V1818:AD1818"/>
    <mergeCell ref="Q854:R854"/>
    <mergeCell ref="S854:T854"/>
    <mergeCell ref="W854:X854"/>
    <mergeCell ref="Y854:Z854"/>
    <mergeCell ref="AA854:AB854"/>
    <mergeCell ref="AC854:AD854"/>
    <mergeCell ref="B1670:AD1670"/>
    <mergeCell ref="C1674:AD1674"/>
    <mergeCell ref="C1243:AD1243"/>
    <mergeCell ref="C1244:AD1244"/>
    <mergeCell ref="C976:E976"/>
    <mergeCell ref="F976:AD976"/>
    <mergeCell ref="C978:AD978"/>
    <mergeCell ref="C979:AD979"/>
    <mergeCell ref="B986:AD986"/>
    <mergeCell ref="C987:AD987"/>
    <mergeCell ref="K854:L854"/>
    <mergeCell ref="U855:V855"/>
    <mergeCell ref="W855:X855"/>
    <mergeCell ref="Y855:Z855"/>
    <mergeCell ref="AA855:AB855"/>
    <mergeCell ref="AC855:AD855"/>
    <mergeCell ref="K856:L856"/>
    <mergeCell ref="K1691:L1691"/>
    <mergeCell ref="M1691:N1691"/>
    <mergeCell ref="K1692:L1692"/>
    <mergeCell ref="M1692:N1692"/>
    <mergeCell ref="K1693:L1693"/>
    <mergeCell ref="M1693:N1693"/>
    <mergeCell ref="K1694:L1694"/>
    <mergeCell ref="M1694:N1694"/>
    <mergeCell ref="K1695:L1695"/>
    <mergeCell ref="V1821:AD1821"/>
    <mergeCell ref="V1822:AD1822"/>
    <mergeCell ref="V1823:AD1823"/>
    <mergeCell ref="V1824:AD1824"/>
    <mergeCell ref="L1815:S1815"/>
    <mergeCell ref="M1816:S1816"/>
    <mergeCell ref="M1821:S1821"/>
    <mergeCell ref="M1822:S1822"/>
    <mergeCell ref="M1823:S1823"/>
    <mergeCell ref="M1824:S1824"/>
    <mergeCell ref="AC1809:AD1809"/>
    <mergeCell ref="V1820:AD1820"/>
    <mergeCell ref="M1817:S1817"/>
    <mergeCell ref="M1818:S1818"/>
    <mergeCell ref="M1819:S1819"/>
    <mergeCell ref="M1820:S1820"/>
    <mergeCell ref="AC1807:AD1807"/>
    <mergeCell ref="AC1808:AD1808"/>
    <mergeCell ref="W1803:X1803"/>
    <mergeCell ref="Y1803:Z1803"/>
    <mergeCell ref="AA1803:AB1803"/>
    <mergeCell ref="AC1803:AD1803"/>
    <mergeCell ref="O1804:P1804"/>
    <mergeCell ref="D1807:H1807"/>
    <mergeCell ref="I1807:J1807"/>
    <mergeCell ref="D1808:H1808"/>
    <mergeCell ref="I1808:J1808"/>
    <mergeCell ref="O1809:P1809"/>
    <mergeCell ref="Q1809:R1809"/>
    <mergeCell ref="S1809:T1809"/>
    <mergeCell ref="O1807:P1807"/>
    <mergeCell ref="Q1807:R1807"/>
    <mergeCell ref="S1807:T1807"/>
    <mergeCell ref="U1809:V1809"/>
    <mergeCell ref="W1809:X1809"/>
    <mergeCell ref="Y1809:Z1809"/>
    <mergeCell ref="U1807:V1807"/>
    <mergeCell ref="W1807:X1807"/>
    <mergeCell ref="Y1807:Z1807"/>
    <mergeCell ref="AA1809:AB1809"/>
    <mergeCell ref="K1809:L1809"/>
    <mergeCell ref="M1809:N1809"/>
    <mergeCell ref="AA1807:AB1807"/>
    <mergeCell ref="O1808:P1808"/>
    <mergeCell ref="Q1808:R1808"/>
    <mergeCell ref="S1808:T1808"/>
    <mergeCell ref="U1808:V1808"/>
    <mergeCell ref="W1808:X1808"/>
    <mergeCell ref="Y1808:Z1808"/>
    <mergeCell ref="AA1808:AB1808"/>
    <mergeCell ref="K1807:L1807"/>
    <mergeCell ref="M1807:N1807"/>
    <mergeCell ref="K1808:L1808"/>
    <mergeCell ref="M1808:N1808"/>
    <mergeCell ref="D1803:H1803"/>
    <mergeCell ref="I1803:J1803"/>
    <mergeCell ref="D1804:H1804"/>
    <mergeCell ref="I1804:J1804"/>
    <mergeCell ref="O1805:P1805"/>
    <mergeCell ref="Q1805:R1805"/>
    <mergeCell ref="S1805:T1805"/>
    <mergeCell ref="U1805:V1805"/>
    <mergeCell ref="W1805:X1805"/>
    <mergeCell ref="Y1805:Z1805"/>
    <mergeCell ref="AA1805:AB1805"/>
    <mergeCell ref="AC1805:AD1805"/>
    <mergeCell ref="O1806:P1806"/>
    <mergeCell ref="Q1806:R1806"/>
    <mergeCell ref="S1806:T1806"/>
    <mergeCell ref="U1806:V1806"/>
    <mergeCell ref="W1806:X1806"/>
    <mergeCell ref="Y1806:Z1806"/>
    <mergeCell ref="AA1806:AB1806"/>
    <mergeCell ref="AC1806:AD1806"/>
    <mergeCell ref="K1805:L1805"/>
    <mergeCell ref="M1805:N1805"/>
    <mergeCell ref="K1806:L1806"/>
    <mergeCell ref="M1806:N1806"/>
    <mergeCell ref="D1805:H1805"/>
    <mergeCell ref="I1805:J1805"/>
    <mergeCell ref="D1806:H1806"/>
    <mergeCell ref="I1806:J1806"/>
    <mergeCell ref="O1803:P1803"/>
    <mergeCell ref="Q1803:R1803"/>
    <mergeCell ref="S1803:T1803"/>
    <mergeCell ref="U1803:V1803"/>
    <mergeCell ref="Q1804:R1804"/>
    <mergeCell ref="S1804:T1804"/>
    <mergeCell ref="U1804:V1804"/>
    <mergeCell ref="W1804:X1804"/>
    <mergeCell ref="Y1804:Z1804"/>
    <mergeCell ref="AA1804:AB1804"/>
    <mergeCell ref="AC1804:AD1804"/>
    <mergeCell ref="K1803:L1803"/>
    <mergeCell ref="M1803:N1803"/>
    <mergeCell ref="K1804:L1804"/>
    <mergeCell ref="M1804:N1804"/>
    <mergeCell ref="D1799:H1799"/>
    <mergeCell ref="I1799:J1799"/>
    <mergeCell ref="D1800:H1800"/>
    <mergeCell ref="I1800:J1800"/>
    <mergeCell ref="O1801:P1801"/>
    <mergeCell ref="Q1801:R1801"/>
    <mergeCell ref="S1801:T1801"/>
    <mergeCell ref="U1801:V1801"/>
    <mergeCell ref="W1801:X1801"/>
    <mergeCell ref="Y1801:Z1801"/>
    <mergeCell ref="AA1801:AB1801"/>
    <mergeCell ref="AC1801:AD1801"/>
    <mergeCell ref="O1802:P1802"/>
    <mergeCell ref="Q1802:R1802"/>
    <mergeCell ref="S1802:T1802"/>
    <mergeCell ref="U1802:V1802"/>
    <mergeCell ref="W1802:X1802"/>
    <mergeCell ref="Y1802:Z1802"/>
    <mergeCell ref="AA1802:AB1802"/>
    <mergeCell ref="AC1802:AD1802"/>
    <mergeCell ref="K1801:L1801"/>
    <mergeCell ref="M1801:N1801"/>
    <mergeCell ref="K1802:L1802"/>
    <mergeCell ref="M1802:N1802"/>
    <mergeCell ref="D1801:H1801"/>
    <mergeCell ref="I1801:J1801"/>
    <mergeCell ref="D1802:H1802"/>
    <mergeCell ref="I1802:J1802"/>
    <mergeCell ref="O1799:P1799"/>
    <mergeCell ref="Q1799:R1799"/>
    <mergeCell ref="S1799:T1799"/>
    <mergeCell ref="U1799:V1799"/>
    <mergeCell ref="W1799:X1799"/>
    <mergeCell ref="Y1799:Z1799"/>
    <mergeCell ref="AA1799:AB1799"/>
    <mergeCell ref="AC1799:AD1799"/>
    <mergeCell ref="O1800:P1800"/>
    <mergeCell ref="Q1800:R1800"/>
    <mergeCell ref="S1800:T1800"/>
    <mergeCell ref="U1800:V1800"/>
    <mergeCell ref="W1800:X1800"/>
    <mergeCell ref="Y1800:Z1800"/>
    <mergeCell ref="AA1800:AB1800"/>
    <mergeCell ref="AC1800:AD1800"/>
    <mergeCell ref="K1799:L1799"/>
    <mergeCell ref="M1799:N1799"/>
    <mergeCell ref="K1800:L1800"/>
    <mergeCell ref="M1800:N1800"/>
    <mergeCell ref="D1795:H1795"/>
    <mergeCell ref="I1795:J1795"/>
    <mergeCell ref="D1796:H1796"/>
    <mergeCell ref="I1796:J1796"/>
    <mergeCell ref="O1797:P1797"/>
    <mergeCell ref="Q1797:R1797"/>
    <mergeCell ref="S1797:T1797"/>
    <mergeCell ref="U1797:V1797"/>
    <mergeCell ref="W1797:X1797"/>
    <mergeCell ref="Y1797:Z1797"/>
    <mergeCell ref="AA1797:AB1797"/>
    <mergeCell ref="AC1797:AD1797"/>
    <mergeCell ref="O1798:P1798"/>
    <mergeCell ref="Q1798:R1798"/>
    <mergeCell ref="S1798:T1798"/>
    <mergeCell ref="U1798:V1798"/>
    <mergeCell ref="W1798:X1798"/>
    <mergeCell ref="Y1798:Z1798"/>
    <mergeCell ref="AA1798:AB1798"/>
    <mergeCell ref="AC1798:AD1798"/>
    <mergeCell ref="K1797:L1797"/>
    <mergeCell ref="M1797:N1797"/>
    <mergeCell ref="K1798:L1798"/>
    <mergeCell ref="M1798:N1798"/>
    <mergeCell ref="D1797:H1797"/>
    <mergeCell ref="I1797:J1797"/>
    <mergeCell ref="D1798:H1798"/>
    <mergeCell ref="I1798:J1798"/>
    <mergeCell ref="O1795:P1795"/>
    <mergeCell ref="Q1795:R1795"/>
    <mergeCell ref="S1795:T1795"/>
    <mergeCell ref="U1795:V1795"/>
    <mergeCell ref="W1795:X1795"/>
    <mergeCell ref="Y1795:Z1795"/>
    <mergeCell ref="AA1795:AB1795"/>
    <mergeCell ref="AC1795:AD1795"/>
    <mergeCell ref="O1796:P1796"/>
    <mergeCell ref="Q1796:R1796"/>
    <mergeCell ref="S1796:T1796"/>
    <mergeCell ref="U1796:V1796"/>
    <mergeCell ref="W1796:X1796"/>
    <mergeCell ref="Y1796:Z1796"/>
    <mergeCell ref="AA1796:AB1796"/>
    <mergeCell ref="AC1796:AD1796"/>
    <mergeCell ref="K1795:L1795"/>
    <mergeCell ref="M1795:N1795"/>
    <mergeCell ref="K1796:L1796"/>
    <mergeCell ref="M1796:N1796"/>
    <mergeCell ref="D1791:H1791"/>
    <mergeCell ref="I1791:J1791"/>
    <mergeCell ref="D1792:H1792"/>
    <mergeCell ref="I1792:J1792"/>
    <mergeCell ref="O1793:P1793"/>
    <mergeCell ref="Q1793:R1793"/>
    <mergeCell ref="S1793:T1793"/>
    <mergeCell ref="U1793:V1793"/>
    <mergeCell ref="W1793:X1793"/>
    <mergeCell ref="Y1793:Z1793"/>
    <mergeCell ref="AA1793:AB1793"/>
    <mergeCell ref="AC1793:AD1793"/>
    <mergeCell ref="O1794:P1794"/>
    <mergeCell ref="Q1794:R1794"/>
    <mergeCell ref="S1794:T1794"/>
    <mergeCell ref="U1794:V1794"/>
    <mergeCell ref="W1794:X1794"/>
    <mergeCell ref="Y1794:Z1794"/>
    <mergeCell ref="AA1794:AB1794"/>
    <mergeCell ref="AC1794:AD1794"/>
    <mergeCell ref="K1793:L1793"/>
    <mergeCell ref="M1793:N1793"/>
    <mergeCell ref="K1794:L1794"/>
    <mergeCell ref="M1794:N1794"/>
    <mergeCell ref="D1793:H1793"/>
    <mergeCell ref="I1793:J1793"/>
    <mergeCell ref="D1794:H1794"/>
    <mergeCell ref="I1794:J1794"/>
    <mergeCell ref="O1791:P1791"/>
    <mergeCell ref="Q1791:R1791"/>
    <mergeCell ref="S1791:T1791"/>
    <mergeCell ref="U1791:V1791"/>
    <mergeCell ref="W1791:X1791"/>
    <mergeCell ref="Y1791:Z1791"/>
    <mergeCell ref="AA1791:AB1791"/>
    <mergeCell ref="AC1791:AD1791"/>
    <mergeCell ref="O1792:P1792"/>
    <mergeCell ref="Q1792:R1792"/>
    <mergeCell ref="S1792:T1792"/>
    <mergeCell ref="U1792:V1792"/>
    <mergeCell ref="W1792:X1792"/>
    <mergeCell ref="Y1792:Z1792"/>
    <mergeCell ref="AA1792:AB1792"/>
    <mergeCell ref="AC1792:AD1792"/>
    <mergeCell ref="K1791:L1791"/>
    <mergeCell ref="M1791:N1791"/>
    <mergeCell ref="K1792:L1792"/>
    <mergeCell ref="M1792:N1792"/>
    <mergeCell ref="D1788:H1788"/>
    <mergeCell ref="I1788:J1788"/>
    <mergeCell ref="O1789:P1789"/>
    <mergeCell ref="Q1789:R1789"/>
    <mergeCell ref="S1789:T1789"/>
    <mergeCell ref="U1789:V1789"/>
    <mergeCell ref="W1789:X1789"/>
    <mergeCell ref="Y1789:Z1789"/>
    <mergeCell ref="AA1789:AB1789"/>
    <mergeCell ref="AC1789:AD1789"/>
    <mergeCell ref="O1790:P1790"/>
    <mergeCell ref="Q1790:R1790"/>
    <mergeCell ref="S1790:T1790"/>
    <mergeCell ref="U1790:V1790"/>
    <mergeCell ref="W1790:X1790"/>
    <mergeCell ref="Y1790:Z1790"/>
    <mergeCell ref="AA1790:AB1790"/>
    <mergeCell ref="AC1790:AD1790"/>
    <mergeCell ref="K1789:L1789"/>
    <mergeCell ref="M1789:N1789"/>
    <mergeCell ref="K1790:L1790"/>
    <mergeCell ref="M1790:N1790"/>
    <mergeCell ref="D1789:H1789"/>
    <mergeCell ref="I1789:J1789"/>
    <mergeCell ref="D1790:H1790"/>
    <mergeCell ref="I1790:J1790"/>
    <mergeCell ref="O1787:P1787"/>
    <mergeCell ref="Q1787:R1787"/>
    <mergeCell ref="S1787:T1787"/>
    <mergeCell ref="U1787:V1787"/>
    <mergeCell ref="W1787:X1787"/>
    <mergeCell ref="Y1787:Z1787"/>
    <mergeCell ref="AA1787:AB1787"/>
    <mergeCell ref="AC1787:AD1787"/>
    <mergeCell ref="O1788:P1788"/>
    <mergeCell ref="Q1788:R1788"/>
    <mergeCell ref="S1788:T1788"/>
    <mergeCell ref="U1788:V1788"/>
    <mergeCell ref="W1788:X1788"/>
    <mergeCell ref="Y1788:Z1788"/>
    <mergeCell ref="AA1788:AB1788"/>
    <mergeCell ref="AC1788:AD1788"/>
    <mergeCell ref="K1787:L1787"/>
    <mergeCell ref="M1787:N1787"/>
    <mergeCell ref="K1788:L1788"/>
    <mergeCell ref="M1788:N1788"/>
    <mergeCell ref="O1785:P1785"/>
    <mergeCell ref="Q1785:R1785"/>
    <mergeCell ref="S1785:T1785"/>
    <mergeCell ref="U1785:V1785"/>
    <mergeCell ref="W1785:X1785"/>
    <mergeCell ref="Y1785:Z1785"/>
    <mergeCell ref="AA1785:AB1785"/>
    <mergeCell ref="AC1785:AD1785"/>
    <mergeCell ref="O1786:P1786"/>
    <mergeCell ref="Q1786:R1786"/>
    <mergeCell ref="S1786:T1786"/>
    <mergeCell ref="U1786:V1786"/>
    <mergeCell ref="W1786:X1786"/>
    <mergeCell ref="Y1786:Z1786"/>
    <mergeCell ref="AA1786:AB1786"/>
    <mergeCell ref="AC1786:AD1786"/>
    <mergeCell ref="K1785:L1785"/>
    <mergeCell ref="M1785:N1785"/>
    <mergeCell ref="K1786:L1786"/>
    <mergeCell ref="M1786:N1786"/>
    <mergeCell ref="O1782:P1782"/>
    <mergeCell ref="Q1782:R1782"/>
    <mergeCell ref="S1782:T1782"/>
    <mergeCell ref="U1782:V1782"/>
    <mergeCell ref="W1782:X1782"/>
    <mergeCell ref="Y1782:Z1782"/>
    <mergeCell ref="AA1782:AB1782"/>
    <mergeCell ref="AC1782:AD1782"/>
    <mergeCell ref="K1781:L1781"/>
    <mergeCell ref="M1781:N1781"/>
    <mergeCell ref="K1782:L1782"/>
    <mergeCell ref="M1782:N1782"/>
    <mergeCell ref="D1781:H1781"/>
    <mergeCell ref="I1781:J1781"/>
    <mergeCell ref="D1782:H1782"/>
    <mergeCell ref="I1782:J1782"/>
    <mergeCell ref="O1783:P1783"/>
    <mergeCell ref="Q1783:R1783"/>
    <mergeCell ref="S1783:T1783"/>
    <mergeCell ref="U1783:V1783"/>
    <mergeCell ref="W1783:X1783"/>
    <mergeCell ref="Y1783:Z1783"/>
    <mergeCell ref="AA1783:AB1783"/>
    <mergeCell ref="AC1783:AD1783"/>
    <mergeCell ref="K1783:L1783"/>
    <mergeCell ref="M1783:N1783"/>
    <mergeCell ref="O1780:P1780"/>
    <mergeCell ref="Q1780:R1780"/>
    <mergeCell ref="S1780:T1780"/>
    <mergeCell ref="U1780:V1780"/>
    <mergeCell ref="W1780:X1780"/>
    <mergeCell ref="Y1780:Z1780"/>
    <mergeCell ref="AA1780:AB1780"/>
    <mergeCell ref="AC1780:AD1780"/>
    <mergeCell ref="K1779:L1779"/>
    <mergeCell ref="M1779:N1779"/>
    <mergeCell ref="K1780:L1780"/>
    <mergeCell ref="M1780:N1780"/>
    <mergeCell ref="D1779:H1779"/>
    <mergeCell ref="I1779:J1779"/>
    <mergeCell ref="D1780:H1780"/>
    <mergeCell ref="I1780:J1780"/>
    <mergeCell ref="O1781:P1781"/>
    <mergeCell ref="Q1781:R1781"/>
    <mergeCell ref="S1781:T1781"/>
    <mergeCell ref="U1781:V1781"/>
    <mergeCell ref="W1781:X1781"/>
    <mergeCell ref="Y1781:Z1781"/>
    <mergeCell ref="AA1781:AB1781"/>
    <mergeCell ref="AC1781:AD1781"/>
    <mergeCell ref="O1778:P1778"/>
    <mergeCell ref="Q1778:R1778"/>
    <mergeCell ref="S1778:T1778"/>
    <mergeCell ref="U1778:V1778"/>
    <mergeCell ref="W1778:X1778"/>
    <mergeCell ref="Y1778:Z1778"/>
    <mergeCell ref="AA1778:AB1778"/>
    <mergeCell ref="AC1778:AD1778"/>
    <mergeCell ref="K1777:L1777"/>
    <mergeCell ref="M1777:N1777"/>
    <mergeCell ref="K1778:L1778"/>
    <mergeCell ref="M1778:N1778"/>
    <mergeCell ref="D1778:H1778"/>
    <mergeCell ref="I1778:J1778"/>
    <mergeCell ref="O1779:P1779"/>
    <mergeCell ref="Q1779:R1779"/>
    <mergeCell ref="S1779:T1779"/>
    <mergeCell ref="U1779:V1779"/>
    <mergeCell ref="W1779:X1779"/>
    <mergeCell ref="Y1779:Z1779"/>
    <mergeCell ref="AA1779:AB1779"/>
    <mergeCell ref="AC1779:AD1779"/>
    <mergeCell ref="O1776:P1776"/>
    <mergeCell ref="Q1776:R1776"/>
    <mergeCell ref="S1776:T1776"/>
    <mergeCell ref="U1776:V1776"/>
    <mergeCell ref="W1776:X1776"/>
    <mergeCell ref="Y1776:Z1776"/>
    <mergeCell ref="AA1776:AB1776"/>
    <mergeCell ref="AC1776:AD1776"/>
    <mergeCell ref="K1775:L1775"/>
    <mergeCell ref="M1775:N1775"/>
    <mergeCell ref="K1776:L1776"/>
    <mergeCell ref="M1776:N1776"/>
    <mergeCell ref="D1775:H1775"/>
    <mergeCell ref="I1775:J1775"/>
    <mergeCell ref="D1776:H1776"/>
    <mergeCell ref="I1776:J1776"/>
    <mergeCell ref="O1777:P1777"/>
    <mergeCell ref="Q1777:R1777"/>
    <mergeCell ref="S1777:T1777"/>
    <mergeCell ref="U1777:V1777"/>
    <mergeCell ref="W1777:X1777"/>
    <mergeCell ref="Y1777:Z1777"/>
    <mergeCell ref="AA1777:AB1777"/>
    <mergeCell ref="AC1777:AD1777"/>
    <mergeCell ref="O1774:P1774"/>
    <mergeCell ref="Q1774:R1774"/>
    <mergeCell ref="S1774:T1774"/>
    <mergeCell ref="U1774:V1774"/>
    <mergeCell ref="W1774:X1774"/>
    <mergeCell ref="Y1774:Z1774"/>
    <mergeCell ref="AA1774:AB1774"/>
    <mergeCell ref="AC1774:AD1774"/>
    <mergeCell ref="K1773:L1773"/>
    <mergeCell ref="M1773:N1773"/>
    <mergeCell ref="K1774:L1774"/>
    <mergeCell ref="M1774:N1774"/>
    <mergeCell ref="D1773:H1773"/>
    <mergeCell ref="I1773:J1773"/>
    <mergeCell ref="O1775:P1775"/>
    <mergeCell ref="Q1775:R1775"/>
    <mergeCell ref="S1775:T1775"/>
    <mergeCell ref="U1775:V1775"/>
    <mergeCell ref="W1775:X1775"/>
    <mergeCell ref="Y1775:Z1775"/>
    <mergeCell ref="AA1775:AB1775"/>
    <mergeCell ref="AC1775:AD1775"/>
    <mergeCell ref="D1774:H1774"/>
    <mergeCell ref="I1774:J1774"/>
    <mergeCell ref="O1772:P1772"/>
    <mergeCell ref="Q1772:R1772"/>
    <mergeCell ref="S1772:T1772"/>
    <mergeCell ref="U1772:V1772"/>
    <mergeCell ref="W1772:X1772"/>
    <mergeCell ref="Y1772:Z1772"/>
    <mergeCell ref="AA1772:AB1772"/>
    <mergeCell ref="AC1772:AD1772"/>
    <mergeCell ref="K1771:L1771"/>
    <mergeCell ref="M1771:N1771"/>
    <mergeCell ref="K1772:L1772"/>
    <mergeCell ref="M1772:N1772"/>
    <mergeCell ref="D1772:H1772"/>
    <mergeCell ref="I1772:J1772"/>
    <mergeCell ref="O1773:P1773"/>
    <mergeCell ref="Q1773:R1773"/>
    <mergeCell ref="S1773:T1773"/>
    <mergeCell ref="U1773:V1773"/>
    <mergeCell ref="W1773:X1773"/>
    <mergeCell ref="Y1773:Z1773"/>
    <mergeCell ref="AA1773:AB1773"/>
    <mergeCell ref="AC1773:AD1773"/>
    <mergeCell ref="O1770:P1770"/>
    <mergeCell ref="Q1770:R1770"/>
    <mergeCell ref="S1770:T1770"/>
    <mergeCell ref="U1770:V1770"/>
    <mergeCell ref="W1770:X1770"/>
    <mergeCell ref="Y1770:Z1770"/>
    <mergeCell ref="AA1770:AB1770"/>
    <mergeCell ref="AC1770:AD1770"/>
    <mergeCell ref="K1769:L1769"/>
    <mergeCell ref="M1769:N1769"/>
    <mergeCell ref="K1770:L1770"/>
    <mergeCell ref="M1770:N1770"/>
    <mergeCell ref="D1769:H1769"/>
    <mergeCell ref="I1769:J1769"/>
    <mergeCell ref="D1770:H1770"/>
    <mergeCell ref="I1770:J1770"/>
    <mergeCell ref="O1771:P1771"/>
    <mergeCell ref="Q1771:R1771"/>
    <mergeCell ref="S1771:T1771"/>
    <mergeCell ref="U1771:V1771"/>
    <mergeCell ref="W1771:X1771"/>
    <mergeCell ref="Y1771:Z1771"/>
    <mergeCell ref="AA1771:AB1771"/>
    <mergeCell ref="AC1771:AD1771"/>
    <mergeCell ref="O1768:P1768"/>
    <mergeCell ref="Q1768:R1768"/>
    <mergeCell ref="S1768:T1768"/>
    <mergeCell ref="U1768:V1768"/>
    <mergeCell ref="W1768:X1768"/>
    <mergeCell ref="Y1768:Z1768"/>
    <mergeCell ref="AA1768:AB1768"/>
    <mergeCell ref="AC1768:AD1768"/>
    <mergeCell ref="K1767:L1767"/>
    <mergeCell ref="M1767:N1767"/>
    <mergeCell ref="K1768:L1768"/>
    <mergeCell ref="M1768:N1768"/>
    <mergeCell ref="D1767:H1767"/>
    <mergeCell ref="I1767:J1767"/>
    <mergeCell ref="O1769:P1769"/>
    <mergeCell ref="Q1769:R1769"/>
    <mergeCell ref="S1769:T1769"/>
    <mergeCell ref="U1769:V1769"/>
    <mergeCell ref="W1769:X1769"/>
    <mergeCell ref="Y1769:Z1769"/>
    <mergeCell ref="AA1769:AB1769"/>
    <mergeCell ref="AC1769:AD1769"/>
    <mergeCell ref="D1768:H1768"/>
    <mergeCell ref="I1768:J1768"/>
    <mergeCell ref="O1766:P1766"/>
    <mergeCell ref="Q1766:R1766"/>
    <mergeCell ref="S1766:T1766"/>
    <mergeCell ref="U1766:V1766"/>
    <mergeCell ref="W1766:X1766"/>
    <mergeCell ref="Y1766:Z1766"/>
    <mergeCell ref="AA1766:AB1766"/>
    <mergeCell ref="AC1766:AD1766"/>
    <mergeCell ref="K1765:L1765"/>
    <mergeCell ref="M1765:N1765"/>
    <mergeCell ref="K1766:L1766"/>
    <mergeCell ref="M1766:N1766"/>
    <mergeCell ref="D1766:H1766"/>
    <mergeCell ref="I1766:J1766"/>
    <mergeCell ref="O1767:P1767"/>
    <mergeCell ref="Q1767:R1767"/>
    <mergeCell ref="S1767:T1767"/>
    <mergeCell ref="U1767:V1767"/>
    <mergeCell ref="W1767:X1767"/>
    <mergeCell ref="Y1767:Z1767"/>
    <mergeCell ref="AA1767:AB1767"/>
    <mergeCell ref="AC1767:AD1767"/>
    <mergeCell ref="O1764:P1764"/>
    <mergeCell ref="Q1764:R1764"/>
    <mergeCell ref="S1764:T1764"/>
    <mergeCell ref="U1764:V1764"/>
    <mergeCell ref="W1764:X1764"/>
    <mergeCell ref="Y1764:Z1764"/>
    <mergeCell ref="AA1764:AB1764"/>
    <mergeCell ref="AC1764:AD1764"/>
    <mergeCell ref="K1763:L1763"/>
    <mergeCell ref="M1763:N1763"/>
    <mergeCell ref="K1764:L1764"/>
    <mergeCell ref="M1764:N1764"/>
    <mergeCell ref="D1763:H1763"/>
    <mergeCell ref="I1763:J1763"/>
    <mergeCell ref="D1764:H1764"/>
    <mergeCell ref="I1764:J1764"/>
    <mergeCell ref="O1765:P1765"/>
    <mergeCell ref="Q1765:R1765"/>
    <mergeCell ref="S1765:T1765"/>
    <mergeCell ref="U1765:V1765"/>
    <mergeCell ref="W1765:X1765"/>
    <mergeCell ref="Y1765:Z1765"/>
    <mergeCell ref="AA1765:AB1765"/>
    <mergeCell ref="AC1765:AD1765"/>
    <mergeCell ref="O1762:P1762"/>
    <mergeCell ref="Q1762:R1762"/>
    <mergeCell ref="S1762:T1762"/>
    <mergeCell ref="U1762:V1762"/>
    <mergeCell ref="W1762:X1762"/>
    <mergeCell ref="Y1762:Z1762"/>
    <mergeCell ref="AA1762:AB1762"/>
    <mergeCell ref="AC1762:AD1762"/>
    <mergeCell ref="K1761:L1761"/>
    <mergeCell ref="M1761:N1761"/>
    <mergeCell ref="K1762:L1762"/>
    <mergeCell ref="M1762:N1762"/>
    <mergeCell ref="D1761:H1761"/>
    <mergeCell ref="I1761:J1761"/>
    <mergeCell ref="O1763:P1763"/>
    <mergeCell ref="Q1763:R1763"/>
    <mergeCell ref="S1763:T1763"/>
    <mergeCell ref="U1763:V1763"/>
    <mergeCell ref="W1763:X1763"/>
    <mergeCell ref="Y1763:Z1763"/>
    <mergeCell ref="AA1763:AB1763"/>
    <mergeCell ref="AC1763:AD1763"/>
    <mergeCell ref="D1762:H1762"/>
    <mergeCell ref="I1762:J1762"/>
    <mergeCell ref="O1760:P1760"/>
    <mergeCell ref="Q1760:R1760"/>
    <mergeCell ref="S1760:T1760"/>
    <mergeCell ref="U1760:V1760"/>
    <mergeCell ref="W1760:X1760"/>
    <mergeCell ref="Y1760:Z1760"/>
    <mergeCell ref="AA1760:AB1760"/>
    <mergeCell ref="AC1760:AD1760"/>
    <mergeCell ref="K1759:L1759"/>
    <mergeCell ref="M1759:N1759"/>
    <mergeCell ref="K1760:L1760"/>
    <mergeCell ref="M1760:N1760"/>
    <mergeCell ref="D1760:H1760"/>
    <mergeCell ref="I1760:J1760"/>
    <mergeCell ref="O1761:P1761"/>
    <mergeCell ref="Q1761:R1761"/>
    <mergeCell ref="S1761:T1761"/>
    <mergeCell ref="U1761:V1761"/>
    <mergeCell ref="W1761:X1761"/>
    <mergeCell ref="Y1761:Z1761"/>
    <mergeCell ref="AA1761:AB1761"/>
    <mergeCell ref="AC1761:AD1761"/>
    <mergeCell ref="O1758:P1758"/>
    <mergeCell ref="Q1758:R1758"/>
    <mergeCell ref="S1758:T1758"/>
    <mergeCell ref="U1758:V1758"/>
    <mergeCell ref="W1758:X1758"/>
    <mergeCell ref="Y1758:Z1758"/>
    <mergeCell ref="AA1758:AB1758"/>
    <mergeCell ref="AC1758:AD1758"/>
    <mergeCell ref="K1757:L1757"/>
    <mergeCell ref="M1757:N1757"/>
    <mergeCell ref="K1758:L1758"/>
    <mergeCell ref="M1758:N1758"/>
    <mergeCell ref="D1757:H1757"/>
    <mergeCell ref="I1757:J1757"/>
    <mergeCell ref="D1758:H1758"/>
    <mergeCell ref="I1758:J1758"/>
    <mergeCell ref="O1759:P1759"/>
    <mergeCell ref="Q1759:R1759"/>
    <mergeCell ref="S1759:T1759"/>
    <mergeCell ref="U1759:V1759"/>
    <mergeCell ref="W1759:X1759"/>
    <mergeCell ref="Y1759:Z1759"/>
    <mergeCell ref="AA1759:AB1759"/>
    <mergeCell ref="AC1759:AD1759"/>
    <mergeCell ref="O1756:P1756"/>
    <mergeCell ref="Q1756:R1756"/>
    <mergeCell ref="S1756:T1756"/>
    <mergeCell ref="U1756:V1756"/>
    <mergeCell ref="W1756:X1756"/>
    <mergeCell ref="Y1756:Z1756"/>
    <mergeCell ref="AA1756:AB1756"/>
    <mergeCell ref="AC1756:AD1756"/>
    <mergeCell ref="K1755:L1755"/>
    <mergeCell ref="M1755:N1755"/>
    <mergeCell ref="K1756:L1756"/>
    <mergeCell ref="M1756:N1756"/>
    <mergeCell ref="D1755:H1755"/>
    <mergeCell ref="I1755:J1755"/>
    <mergeCell ref="O1757:P1757"/>
    <mergeCell ref="Q1757:R1757"/>
    <mergeCell ref="S1757:T1757"/>
    <mergeCell ref="U1757:V1757"/>
    <mergeCell ref="W1757:X1757"/>
    <mergeCell ref="Y1757:Z1757"/>
    <mergeCell ref="AA1757:AB1757"/>
    <mergeCell ref="AC1757:AD1757"/>
    <mergeCell ref="D1756:H1756"/>
    <mergeCell ref="I1756:J1756"/>
    <mergeCell ref="O1754:P1754"/>
    <mergeCell ref="Q1754:R1754"/>
    <mergeCell ref="S1754:T1754"/>
    <mergeCell ref="U1754:V1754"/>
    <mergeCell ref="W1754:X1754"/>
    <mergeCell ref="Y1754:Z1754"/>
    <mergeCell ref="AA1754:AB1754"/>
    <mergeCell ref="AC1754:AD1754"/>
    <mergeCell ref="K1753:L1753"/>
    <mergeCell ref="M1753:N1753"/>
    <mergeCell ref="K1754:L1754"/>
    <mergeCell ref="M1754:N1754"/>
    <mergeCell ref="D1754:H1754"/>
    <mergeCell ref="I1754:J1754"/>
    <mergeCell ref="O1755:P1755"/>
    <mergeCell ref="Q1755:R1755"/>
    <mergeCell ref="S1755:T1755"/>
    <mergeCell ref="U1755:V1755"/>
    <mergeCell ref="W1755:X1755"/>
    <mergeCell ref="Y1755:Z1755"/>
    <mergeCell ref="AA1755:AB1755"/>
    <mergeCell ref="AC1755:AD1755"/>
    <mergeCell ref="O1752:P1752"/>
    <mergeCell ref="Q1752:R1752"/>
    <mergeCell ref="S1752:T1752"/>
    <mergeCell ref="U1752:V1752"/>
    <mergeCell ref="W1752:X1752"/>
    <mergeCell ref="Y1752:Z1752"/>
    <mergeCell ref="AA1752:AB1752"/>
    <mergeCell ref="AC1752:AD1752"/>
    <mergeCell ref="K1751:L1751"/>
    <mergeCell ref="M1751:N1751"/>
    <mergeCell ref="K1752:L1752"/>
    <mergeCell ref="M1752:N1752"/>
    <mergeCell ref="D1751:H1751"/>
    <mergeCell ref="I1751:J1751"/>
    <mergeCell ref="D1752:H1752"/>
    <mergeCell ref="I1752:J1752"/>
    <mergeCell ref="O1753:P1753"/>
    <mergeCell ref="Q1753:R1753"/>
    <mergeCell ref="S1753:T1753"/>
    <mergeCell ref="U1753:V1753"/>
    <mergeCell ref="W1753:X1753"/>
    <mergeCell ref="Y1753:Z1753"/>
    <mergeCell ref="AA1753:AB1753"/>
    <mergeCell ref="AC1753:AD1753"/>
    <mergeCell ref="O1750:P1750"/>
    <mergeCell ref="Q1750:R1750"/>
    <mergeCell ref="S1750:T1750"/>
    <mergeCell ref="U1750:V1750"/>
    <mergeCell ref="W1750:X1750"/>
    <mergeCell ref="Y1750:Z1750"/>
    <mergeCell ref="AA1750:AB1750"/>
    <mergeCell ref="AC1750:AD1750"/>
    <mergeCell ref="K1749:L1749"/>
    <mergeCell ref="M1749:N1749"/>
    <mergeCell ref="K1750:L1750"/>
    <mergeCell ref="M1750:N1750"/>
    <mergeCell ref="D1749:H1749"/>
    <mergeCell ref="I1749:J1749"/>
    <mergeCell ref="O1751:P1751"/>
    <mergeCell ref="Q1751:R1751"/>
    <mergeCell ref="S1751:T1751"/>
    <mergeCell ref="U1751:V1751"/>
    <mergeCell ref="W1751:X1751"/>
    <mergeCell ref="Y1751:Z1751"/>
    <mergeCell ref="AA1751:AB1751"/>
    <mergeCell ref="AC1751:AD1751"/>
    <mergeCell ref="D1750:H1750"/>
    <mergeCell ref="I1750:J1750"/>
    <mergeCell ref="O1748:P1748"/>
    <mergeCell ref="Q1748:R1748"/>
    <mergeCell ref="S1748:T1748"/>
    <mergeCell ref="U1748:V1748"/>
    <mergeCell ref="W1748:X1748"/>
    <mergeCell ref="Y1748:Z1748"/>
    <mergeCell ref="AA1748:AB1748"/>
    <mergeCell ref="AC1748:AD1748"/>
    <mergeCell ref="K1747:L1747"/>
    <mergeCell ref="M1747:N1747"/>
    <mergeCell ref="K1748:L1748"/>
    <mergeCell ref="M1748:N1748"/>
    <mergeCell ref="D1748:H1748"/>
    <mergeCell ref="I1748:J1748"/>
    <mergeCell ref="O1749:P1749"/>
    <mergeCell ref="Q1749:R1749"/>
    <mergeCell ref="S1749:T1749"/>
    <mergeCell ref="U1749:V1749"/>
    <mergeCell ref="W1749:X1749"/>
    <mergeCell ref="Y1749:Z1749"/>
    <mergeCell ref="AA1749:AB1749"/>
    <mergeCell ref="AC1749:AD1749"/>
    <mergeCell ref="O1746:P1746"/>
    <mergeCell ref="Q1746:R1746"/>
    <mergeCell ref="S1746:T1746"/>
    <mergeCell ref="U1746:V1746"/>
    <mergeCell ref="W1746:X1746"/>
    <mergeCell ref="Y1746:Z1746"/>
    <mergeCell ref="AA1746:AB1746"/>
    <mergeCell ref="AC1746:AD1746"/>
    <mergeCell ref="K1745:L1745"/>
    <mergeCell ref="M1745:N1745"/>
    <mergeCell ref="K1746:L1746"/>
    <mergeCell ref="M1746:N1746"/>
    <mergeCell ref="D1745:H1745"/>
    <mergeCell ref="I1745:J1745"/>
    <mergeCell ref="D1746:H1746"/>
    <mergeCell ref="I1746:J1746"/>
    <mergeCell ref="O1747:P1747"/>
    <mergeCell ref="Q1747:R1747"/>
    <mergeCell ref="S1747:T1747"/>
    <mergeCell ref="U1747:V1747"/>
    <mergeCell ref="W1747:X1747"/>
    <mergeCell ref="Y1747:Z1747"/>
    <mergeCell ref="AA1747:AB1747"/>
    <mergeCell ref="AC1747:AD1747"/>
    <mergeCell ref="O1744:P1744"/>
    <mergeCell ref="Q1744:R1744"/>
    <mergeCell ref="S1744:T1744"/>
    <mergeCell ref="U1744:V1744"/>
    <mergeCell ref="W1744:X1744"/>
    <mergeCell ref="Y1744:Z1744"/>
    <mergeCell ref="AA1744:AB1744"/>
    <mergeCell ref="AC1744:AD1744"/>
    <mergeCell ref="K1743:L1743"/>
    <mergeCell ref="M1743:N1743"/>
    <mergeCell ref="K1744:L1744"/>
    <mergeCell ref="M1744:N1744"/>
    <mergeCell ref="D1743:H1743"/>
    <mergeCell ref="I1743:J1743"/>
    <mergeCell ref="O1745:P1745"/>
    <mergeCell ref="Q1745:R1745"/>
    <mergeCell ref="S1745:T1745"/>
    <mergeCell ref="U1745:V1745"/>
    <mergeCell ref="W1745:X1745"/>
    <mergeCell ref="Y1745:Z1745"/>
    <mergeCell ref="AA1745:AB1745"/>
    <mergeCell ref="AC1745:AD1745"/>
    <mergeCell ref="D1744:H1744"/>
    <mergeCell ref="I1744:J1744"/>
    <mergeCell ref="O1742:P1742"/>
    <mergeCell ref="Q1742:R1742"/>
    <mergeCell ref="S1742:T1742"/>
    <mergeCell ref="U1742:V1742"/>
    <mergeCell ref="W1742:X1742"/>
    <mergeCell ref="Y1742:Z1742"/>
    <mergeCell ref="AA1742:AB1742"/>
    <mergeCell ref="AC1742:AD1742"/>
    <mergeCell ref="K1741:L1741"/>
    <mergeCell ref="M1741:N1741"/>
    <mergeCell ref="K1742:L1742"/>
    <mergeCell ref="M1742:N1742"/>
    <mergeCell ref="D1742:H1742"/>
    <mergeCell ref="I1742:J1742"/>
    <mergeCell ref="O1743:P1743"/>
    <mergeCell ref="Q1743:R1743"/>
    <mergeCell ref="S1743:T1743"/>
    <mergeCell ref="U1743:V1743"/>
    <mergeCell ref="W1743:X1743"/>
    <mergeCell ref="Y1743:Z1743"/>
    <mergeCell ref="AA1743:AB1743"/>
    <mergeCell ref="AC1743:AD1743"/>
    <mergeCell ref="O1740:P1740"/>
    <mergeCell ref="Q1740:R1740"/>
    <mergeCell ref="S1740:T1740"/>
    <mergeCell ref="U1740:V1740"/>
    <mergeCell ref="W1740:X1740"/>
    <mergeCell ref="Y1740:Z1740"/>
    <mergeCell ref="AA1740:AB1740"/>
    <mergeCell ref="AC1740:AD1740"/>
    <mergeCell ref="K1739:L1739"/>
    <mergeCell ref="M1739:N1739"/>
    <mergeCell ref="K1740:L1740"/>
    <mergeCell ref="M1740:N1740"/>
    <mergeCell ref="D1739:H1739"/>
    <mergeCell ref="I1739:J1739"/>
    <mergeCell ref="D1740:H1740"/>
    <mergeCell ref="I1740:J1740"/>
    <mergeCell ref="O1741:P1741"/>
    <mergeCell ref="Q1741:R1741"/>
    <mergeCell ref="S1741:T1741"/>
    <mergeCell ref="U1741:V1741"/>
    <mergeCell ref="W1741:X1741"/>
    <mergeCell ref="Y1741:Z1741"/>
    <mergeCell ref="AA1741:AB1741"/>
    <mergeCell ref="AC1741:AD1741"/>
    <mergeCell ref="O1738:P1738"/>
    <mergeCell ref="Q1738:R1738"/>
    <mergeCell ref="S1738:T1738"/>
    <mergeCell ref="U1738:V1738"/>
    <mergeCell ref="W1738:X1738"/>
    <mergeCell ref="Y1738:Z1738"/>
    <mergeCell ref="AA1738:AB1738"/>
    <mergeCell ref="AC1738:AD1738"/>
    <mergeCell ref="K1737:L1737"/>
    <mergeCell ref="M1737:N1737"/>
    <mergeCell ref="K1738:L1738"/>
    <mergeCell ref="M1738:N1738"/>
    <mergeCell ref="D1737:H1737"/>
    <mergeCell ref="I1737:J1737"/>
    <mergeCell ref="O1739:P1739"/>
    <mergeCell ref="Q1739:R1739"/>
    <mergeCell ref="S1739:T1739"/>
    <mergeCell ref="U1739:V1739"/>
    <mergeCell ref="W1739:X1739"/>
    <mergeCell ref="Y1739:Z1739"/>
    <mergeCell ref="AA1739:AB1739"/>
    <mergeCell ref="AC1739:AD1739"/>
    <mergeCell ref="D1738:H1738"/>
    <mergeCell ref="I1738:J1738"/>
    <mergeCell ref="O1736:P1736"/>
    <mergeCell ref="Q1736:R1736"/>
    <mergeCell ref="S1736:T1736"/>
    <mergeCell ref="U1736:V1736"/>
    <mergeCell ref="W1736:X1736"/>
    <mergeCell ref="Y1736:Z1736"/>
    <mergeCell ref="AA1736:AB1736"/>
    <mergeCell ref="AC1736:AD1736"/>
    <mergeCell ref="K1735:L1735"/>
    <mergeCell ref="M1735:N1735"/>
    <mergeCell ref="K1736:L1736"/>
    <mergeCell ref="M1736:N1736"/>
    <mergeCell ref="D1736:H1736"/>
    <mergeCell ref="I1736:J1736"/>
    <mergeCell ref="O1737:P1737"/>
    <mergeCell ref="Q1737:R1737"/>
    <mergeCell ref="S1737:T1737"/>
    <mergeCell ref="U1737:V1737"/>
    <mergeCell ref="W1737:X1737"/>
    <mergeCell ref="Y1737:Z1737"/>
    <mergeCell ref="AA1737:AB1737"/>
    <mergeCell ref="AC1737:AD1737"/>
    <mergeCell ref="O1734:P1734"/>
    <mergeCell ref="Q1734:R1734"/>
    <mergeCell ref="S1734:T1734"/>
    <mergeCell ref="U1734:V1734"/>
    <mergeCell ref="W1734:X1734"/>
    <mergeCell ref="Y1734:Z1734"/>
    <mergeCell ref="AA1734:AB1734"/>
    <mergeCell ref="AC1734:AD1734"/>
    <mergeCell ref="K1733:L1733"/>
    <mergeCell ref="M1733:N1733"/>
    <mergeCell ref="K1734:L1734"/>
    <mergeCell ref="M1734:N1734"/>
    <mergeCell ref="D1733:H1733"/>
    <mergeCell ref="I1733:J1733"/>
    <mergeCell ref="D1734:H1734"/>
    <mergeCell ref="I1734:J1734"/>
    <mergeCell ref="O1735:P1735"/>
    <mergeCell ref="Q1735:R1735"/>
    <mergeCell ref="S1735:T1735"/>
    <mergeCell ref="U1735:V1735"/>
    <mergeCell ref="W1735:X1735"/>
    <mergeCell ref="Y1735:Z1735"/>
    <mergeCell ref="AA1735:AB1735"/>
    <mergeCell ref="AC1735:AD1735"/>
    <mergeCell ref="Q1732:R1732"/>
    <mergeCell ref="S1732:T1732"/>
    <mergeCell ref="U1732:V1732"/>
    <mergeCell ref="W1732:X1732"/>
    <mergeCell ref="Y1732:Z1732"/>
    <mergeCell ref="AA1732:AB1732"/>
    <mergeCell ref="AC1732:AD1732"/>
    <mergeCell ref="K1731:L1731"/>
    <mergeCell ref="M1731:N1731"/>
    <mergeCell ref="K1732:L1732"/>
    <mergeCell ref="M1732:N1732"/>
    <mergeCell ref="D1731:H1731"/>
    <mergeCell ref="I1731:J1731"/>
    <mergeCell ref="O1733:P1733"/>
    <mergeCell ref="Q1733:R1733"/>
    <mergeCell ref="S1733:T1733"/>
    <mergeCell ref="U1733:V1733"/>
    <mergeCell ref="W1733:X1733"/>
    <mergeCell ref="Y1733:Z1733"/>
    <mergeCell ref="AA1733:AB1733"/>
    <mergeCell ref="AC1733:AD1733"/>
    <mergeCell ref="I1732:J1732"/>
    <mergeCell ref="D1732:H1732"/>
    <mergeCell ref="O1732:P1732"/>
    <mergeCell ref="O1730:P1730"/>
    <mergeCell ref="Q1730:R1730"/>
    <mergeCell ref="S1730:T1730"/>
    <mergeCell ref="U1730:V1730"/>
    <mergeCell ref="W1730:X1730"/>
    <mergeCell ref="Y1730:Z1730"/>
    <mergeCell ref="AA1730:AB1730"/>
    <mergeCell ref="AC1730:AD1730"/>
    <mergeCell ref="K1729:L1729"/>
    <mergeCell ref="M1729:N1729"/>
    <mergeCell ref="K1730:L1730"/>
    <mergeCell ref="M1730:N1730"/>
    <mergeCell ref="D1730:H1730"/>
    <mergeCell ref="I1730:J1730"/>
    <mergeCell ref="O1731:P1731"/>
    <mergeCell ref="Q1731:R1731"/>
    <mergeCell ref="S1731:T1731"/>
    <mergeCell ref="U1731:V1731"/>
    <mergeCell ref="W1731:X1731"/>
    <mergeCell ref="Y1731:Z1731"/>
    <mergeCell ref="AA1731:AB1731"/>
    <mergeCell ref="AC1731:AD1731"/>
    <mergeCell ref="O1728:P1728"/>
    <mergeCell ref="Q1728:R1728"/>
    <mergeCell ref="S1728:T1728"/>
    <mergeCell ref="U1728:V1728"/>
    <mergeCell ref="W1728:X1728"/>
    <mergeCell ref="Y1728:Z1728"/>
    <mergeCell ref="AA1728:AB1728"/>
    <mergeCell ref="AC1728:AD1728"/>
    <mergeCell ref="K1727:L1727"/>
    <mergeCell ref="M1727:N1727"/>
    <mergeCell ref="K1728:L1728"/>
    <mergeCell ref="M1728:N1728"/>
    <mergeCell ref="D1727:H1727"/>
    <mergeCell ref="I1727:J1727"/>
    <mergeCell ref="D1728:H1728"/>
    <mergeCell ref="I1728:J1728"/>
    <mergeCell ref="O1729:P1729"/>
    <mergeCell ref="Q1729:R1729"/>
    <mergeCell ref="S1729:T1729"/>
    <mergeCell ref="U1729:V1729"/>
    <mergeCell ref="W1729:X1729"/>
    <mergeCell ref="Y1729:Z1729"/>
    <mergeCell ref="AA1729:AB1729"/>
    <mergeCell ref="AC1729:AD1729"/>
    <mergeCell ref="O1726:P1726"/>
    <mergeCell ref="Q1726:R1726"/>
    <mergeCell ref="S1726:T1726"/>
    <mergeCell ref="U1726:V1726"/>
    <mergeCell ref="W1726:X1726"/>
    <mergeCell ref="Y1726:Z1726"/>
    <mergeCell ref="AA1726:AB1726"/>
    <mergeCell ref="AC1726:AD1726"/>
    <mergeCell ref="K1725:L1725"/>
    <mergeCell ref="M1725:N1725"/>
    <mergeCell ref="K1726:L1726"/>
    <mergeCell ref="M1726:N1726"/>
    <mergeCell ref="D1725:H1725"/>
    <mergeCell ref="I1725:J1725"/>
    <mergeCell ref="O1727:P1727"/>
    <mergeCell ref="Q1727:R1727"/>
    <mergeCell ref="S1727:T1727"/>
    <mergeCell ref="U1727:V1727"/>
    <mergeCell ref="W1727:X1727"/>
    <mergeCell ref="Y1727:Z1727"/>
    <mergeCell ref="AA1727:AB1727"/>
    <mergeCell ref="AC1727:AD1727"/>
    <mergeCell ref="O1724:P1724"/>
    <mergeCell ref="Q1724:R1724"/>
    <mergeCell ref="S1724:T1724"/>
    <mergeCell ref="U1724:V1724"/>
    <mergeCell ref="W1724:X1724"/>
    <mergeCell ref="Y1724:Z1724"/>
    <mergeCell ref="AA1724:AB1724"/>
    <mergeCell ref="AC1724:AD1724"/>
    <mergeCell ref="K1723:L1723"/>
    <mergeCell ref="M1723:N1723"/>
    <mergeCell ref="K1724:L1724"/>
    <mergeCell ref="M1724:N1724"/>
    <mergeCell ref="O1725:P1725"/>
    <mergeCell ref="Q1725:R1725"/>
    <mergeCell ref="S1725:T1725"/>
    <mergeCell ref="U1725:V1725"/>
    <mergeCell ref="W1725:X1725"/>
    <mergeCell ref="Y1725:Z1725"/>
    <mergeCell ref="AA1725:AB1725"/>
    <mergeCell ref="AC1725:AD1725"/>
    <mergeCell ref="O1722:P1722"/>
    <mergeCell ref="Q1722:R1722"/>
    <mergeCell ref="S1722:T1722"/>
    <mergeCell ref="U1722:V1722"/>
    <mergeCell ref="W1722:X1722"/>
    <mergeCell ref="Y1722:Z1722"/>
    <mergeCell ref="AA1722:AB1722"/>
    <mergeCell ref="AC1722:AD1722"/>
    <mergeCell ref="K1721:L1721"/>
    <mergeCell ref="M1721:N1721"/>
    <mergeCell ref="K1722:L1722"/>
    <mergeCell ref="M1722:N1722"/>
    <mergeCell ref="O1723:P1723"/>
    <mergeCell ref="Q1723:R1723"/>
    <mergeCell ref="S1723:T1723"/>
    <mergeCell ref="U1723:V1723"/>
    <mergeCell ref="W1723:X1723"/>
    <mergeCell ref="Y1723:Z1723"/>
    <mergeCell ref="AA1723:AB1723"/>
    <mergeCell ref="AC1723:AD1723"/>
    <mergeCell ref="O1720:P1720"/>
    <mergeCell ref="Q1720:R1720"/>
    <mergeCell ref="S1720:T1720"/>
    <mergeCell ref="U1720:V1720"/>
    <mergeCell ref="W1720:X1720"/>
    <mergeCell ref="Y1720:Z1720"/>
    <mergeCell ref="AA1720:AB1720"/>
    <mergeCell ref="AC1720:AD1720"/>
    <mergeCell ref="K1719:L1719"/>
    <mergeCell ref="M1719:N1719"/>
    <mergeCell ref="K1720:L1720"/>
    <mergeCell ref="M1720:N1720"/>
    <mergeCell ref="O1721:P1721"/>
    <mergeCell ref="Q1721:R1721"/>
    <mergeCell ref="S1721:T1721"/>
    <mergeCell ref="U1721:V1721"/>
    <mergeCell ref="W1721:X1721"/>
    <mergeCell ref="Y1721:Z1721"/>
    <mergeCell ref="AA1721:AB1721"/>
    <mergeCell ref="AC1721:AD1721"/>
    <mergeCell ref="O1718:P1718"/>
    <mergeCell ref="Q1718:R1718"/>
    <mergeCell ref="S1718:T1718"/>
    <mergeCell ref="U1718:V1718"/>
    <mergeCell ref="W1718:X1718"/>
    <mergeCell ref="Y1718:Z1718"/>
    <mergeCell ref="AA1718:AB1718"/>
    <mergeCell ref="AC1718:AD1718"/>
    <mergeCell ref="K1717:L1717"/>
    <mergeCell ref="M1717:N1717"/>
    <mergeCell ref="K1718:L1718"/>
    <mergeCell ref="M1718:N1718"/>
    <mergeCell ref="O1719:P1719"/>
    <mergeCell ref="Q1719:R1719"/>
    <mergeCell ref="S1719:T1719"/>
    <mergeCell ref="U1719:V1719"/>
    <mergeCell ref="W1719:X1719"/>
    <mergeCell ref="Y1719:Z1719"/>
    <mergeCell ref="AA1719:AB1719"/>
    <mergeCell ref="AC1719:AD1719"/>
    <mergeCell ref="S1716:T1716"/>
    <mergeCell ref="U1716:V1716"/>
    <mergeCell ref="W1716:X1716"/>
    <mergeCell ref="Y1716:Z1716"/>
    <mergeCell ref="AA1716:AB1716"/>
    <mergeCell ref="AC1716:AD1716"/>
    <mergeCell ref="K1715:L1715"/>
    <mergeCell ref="M1715:N1715"/>
    <mergeCell ref="K1716:L1716"/>
    <mergeCell ref="M1716:N1716"/>
    <mergeCell ref="O1717:P1717"/>
    <mergeCell ref="Q1717:R1717"/>
    <mergeCell ref="S1717:T1717"/>
    <mergeCell ref="U1717:V1717"/>
    <mergeCell ref="W1717:X1717"/>
    <mergeCell ref="Y1717:Z1717"/>
    <mergeCell ref="AA1717:AB1717"/>
    <mergeCell ref="AC1717:AD1717"/>
    <mergeCell ref="O1712:P1712"/>
    <mergeCell ref="Q1712:R1712"/>
    <mergeCell ref="S1712:T1712"/>
    <mergeCell ref="U1712:V1712"/>
    <mergeCell ref="W1712:X1712"/>
    <mergeCell ref="Y1712:Z1712"/>
    <mergeCell ref="AA1712:AB1712"/>
    <mergeCell ref="AC1712:AD1712"/>
    <mergeCell ref="K1711:L1711"/>
    <mergeCell ref="M1711:N1711"/>
    <mergeCell ref="K1712:L1712"/>
    <mergeCell ref="M1712:N1712"/>
    <mergeCell ref="O1713:P1713"/>
    <mergeCell ref="Q1713:R1713"/>
    <mergeCell ref="S1713:T1713"/>
    <mergeCell ref="U1713:V1713"/>
    <mergeCell ref="W1713:X1713"/>
    <mergeCell ref="Y1713:Z1713"/>
    <mergeCell ref="AA1713:AB1713"/>
    <mergeCell ref="AC1713:AD1713"/>
    <mergeCell ref="K1713:L1713"/>
    <mergeCell ref="M1713:N1713"/>
    <mergeCell ref="O1710:P1710"/>
    <mergeCell ref="Q1710:R1710"/>
    <mergeCell ref="S1710:T1710"/>
    <mergeCell ref="U1710:V1710"/>
    <mergeCell ref="W1710:X1710"/>
    <mergeCell ref="Y1710:Z1710"/>
    <mergeCell ref="AA1710:AB1710"/>
    <mergeCell ref="AC1710:AD1710"/>
    <mergeCell ref="K1709:L1709"/>
    <mergeCell ref="M1709:N1709"/>
    <mergeCell ref="K1710:L1710"/>
    <mergeCell ref="M1710:N1710"/>
    <mergeCell ref="O1711:P1711"/>
    <mergeCell ref="Q1711:R1711"/>
    <mergeCell ref="S1711:T1711"/>
    <mergeCell ref="U1711:V1711"/>
    <mergeCell ref="W1711:X1711"/>
    <mergeCell ref="Y1711:Z1711"/>
    <mergeCell ref="AA1711:AB1711"/>
    <mergeCell ref="AC1711:AD1711"/>
    <mergeCell ref="W1707:X1707"/>
    <mergeCell ref="Y1707:Z1707"/>
    <mergeCell ref="AA1707:AB1707"/>
    <mergeCell ref="AC1707:AD1707"/>
    <mergeCell ref="O1708:P1708"/>
    <mergeCell ref="Q1708:R1708"/>
    <mergeCell ref="S1708:T1708"/>
    <mergeCell ref="U1708:V1708"/>
    <mergeCell ref="W1708:X1708"/>
    <mergeCell ref="Y1708:Z1708"/>
    <mergeCell ref="AA1708:AB1708"/>
    <mergeCell ref="AC1708:AD1708"/>
    <mergeCell ref="K1707:L1707"/>
    <mergeCell ref="M1707:N1707"/>
    <mergeCell ref="K1708:L1708"/>
    <mergeCell ref="M1708:N1708"/>
    <mergeCell ref="O1709:P1709"/>
    <mergeCell ref="Q1709:R1709"/>
    <mergeCell ref="S1709:T1709"/>
    <mergeCell ref="U1709:V1709"/>
    <mergeCell ref="W1709:X1709"/>
    <mergeCell ref="Y1709:Z1709"/>
    <mergeCell ref="AA1709:AB1709"/>
    <mergeCell ref="AC1709:AD1709"/>
    <mergeCell ref="O1707:P1707"/>
    <mergeCell ref="Q1707:R1707"/>
    <mergeCell ref="S1707:T1707"/>
    <mergeCell ref="U1707:V1707"/>
    <mergeCell ref="O1705:P1705"/>
    <mergeCell ref="Q1705:R1705"/>
    <mergeCell ref="S1705:T1705"/>
    <mergeCell ref="U1705:V1705"/>
    <mergeCell ref="W1705:X1705"/>
    <mergeCell ref="Y1705:Z1705"/>
    <mergeCell ref="AA1705:AB1705"/>
    <mergeCell ref="AC1705:AD1705"/>
    <mergeCell ref="O1706:P1706"/>
    <mergeCell ref="Q1706:R1706"/>
    <mergeCell ref="S1706:T1706"/>
    <mergeCell ref="U1706:V1706"/>
    <mergeCell ref="W1706:X1706"/>
    <mergeCell ref="Y1706:Z1706"/>
    <mergeCell ref="AA1706:AB1706"/>
    <mergeCell ref="AC1706:AD1706"/>
    <mergeCell ref="K1705:L1705"/>
    <mergeCell ref="M1705:N1705"/>
    <mergeCell ref="K1706:L1706"/>
    <mergeCell ref="M1706:N1706"/>
    <mergeCell ref="O1703:P1703"/>
    <mergeCell ref="Q1703:R1703"/>
    <mergeCell ref="S1703:T1703"/>
    <mergeCell ref="U1703:V1703"/>
    <mergeCell ref="W1703:X1703"/>
    <mergeCell ref="Y1703:Z1703"/>
    <mergeCell ref="AA1703:AB1703"/>
    <mergeCell ref="AC1703:AD1703"/>
    <mergeCell ref="O1701:P1701"/>
    <mergeCell ref="Q1701:R1701"/>
    <mergeCell ref="S1701:T1701"/>
    <mergeCell ref="U1701:V1701"/>
    <mergeCell ref="W1704:X1704"/>
    <mergeCell ref="Y1704:Z1704"/>
    <mergeCell ref="AA1704:AB1704"/>
    <mergeCell ref="AC1704:AD1704"/>
    <mergeCell ref="K1703:L1703"/>
    <mergeCell ref="M1703:N1703"/>
    <mergeCell ref="K1704:L1704"/>
    <mergeCell ref="M1704:N1704"/>
    <mergeCell ref="O1704:P1704"/>
    <mergeCell ref="Q1704:R1704"/>
    <mergeCell ref="S1704:T1704"/>
    <mergeCell ref="U1704:V1704"/>
    <mergeCell ref="O1700:P1700"/>
    <mergeCell ref="Q1700:R1700"/>
    <mergeCell ref="S1700:T1700"/>
    <mergeCell ref="U1700:V1700"/>
    <mergeCell ref="W1700:X1700"/>
    <mergeCell ref="Y1700:Z1700"/>
    <mergeCell ref="AA1700:AB1700"/>
    <mergeCell ref="AC1700:AD1700"/>
    <mergeCell ref="K1699:L1699"/>
    <mergeCell ref="M1699:N1699"/>
    <mergeCell ref="K1700:L1700"/>
    <mergeCell ref="M1700:N1700"/>
    <mergeCell ref="W1701:X1701"/>
    <mergeCell ref="Y1701:Z1701"/>
    <mergeCell ref="AA1701:AB1701"/>
    <mergeCell ref="AC1701:AD1701"/>
    <mergeCell ref="O1702:P1702"/>
    <mergeCell ref="Q1702:R1702"/>
    <mergeCell ref="S1702:T1702"/>
    <mergeCell ref="U1702:V1702"/>
    <mergeCell ref="W1702:X1702"/>
    <mergeCell ref="Y1702:Z1702"/>
    <mergeCell ref="AA1702:AB1702"/>
    <mergeCell ref="AC1702:AD1702"/>
    <mergeCell ref="K1701:L1701"/>
    <mergeCell ref="M1701:N1701"/>
    <mergeCell ref="K1702:L1702"/>
    <mergeCell ref="M1702:N1702"/>
    <mergeCell ref="S1698:T1698"/>
    <mergeCell ref="U1698:V1698"/>
    <mergeCell ref="W1698:X1698"/>
    <mergeCell ref="Y1698:Z1698"/>
    <mergeCell ref="AA1698:AB1698"/>
    <mergeCell ref="AC1698:AD1698"/>
    <mergeCell ref="K1697:L1697"/>
    <mergeCell ref="M1697:N1697"/>
    <mergeCell ref="K1698:L1698"/>
    <mergeCell ref="M1698:N1698"/>
    <mergeCell ref="O1699:P1699"/>
    <mergeCell ref="Q1699:R1699"/>
    <mergeCell ref="S1699:T1699"/>
    <mergeCell ref="U1699:V1699"/>
    <mergeCell ref="W1699:X1699"/>
    <mergeCell ref="Y1699:Z1699"/>
    <mergeCell ref="AA1699:AB1699"/>
    <mergeCell ref="AC1699:AD1699"/>
    <mergeCell ref="O1698:P1698"/>
    <mergeCell ref="Q1698:R1698"/>
    <mergeCell ref="AA1695:AB1695"/>
    <mergeCell ref="AC1695:AD1695"/>
    <mergeCell ref="O1696:P1696"/>
    <mergeCell ref="Q1696:R1696"/>
    <mergeCell ref="S1696:T1696"/>
    <mergeCell ref="U1696:V1696"/>
    <mergeCell ref="W1696:X1696"/>
    <mergeCell ref="Y1696:Z1696"/>
    <mergeCell ref="AA1696:AB1696"/>
    <mergeCell ref="AC1696:AD1696"/>
    <mergeCell ref="M1695:N1695"/>
    <mergeCell ref="K1696:L1696"/>
    <mergeCell ref="M1696:N1696"/>
    <mergeCell ref="O1697:P1697"/>
    <mergeCell ref="Q1697:R1697"/>
    <mergeCell ref="S1697:T1697"/>
    <mergeCell ref="U1697:V1697"/>
    <mergeCell ref="W1697:X1697"/>
    <mergeCell ref="Y1697:Z1697"/>
    <mergeCell ref="AA1697:AB1697"/>
    <mergeCell ref="AC1697:AD1697"/>
    <mergeCell ref="Y1695:Z1695"/>
    <mergeCell ref="AA1692:AB1692"/>
    <mergeCell ref="AC1692:AD1692"/>
    <mergeCell ref="O1693:P1693"/>
    <mergeCell ref="Q1693:R1693"/>
    <mergeCell ref="S1693:T1693"/>
    <mergeCell ref="U1693:V1693"/>
    <mergeCell ref="W1693:X1693"/>
    <mergeCell ref="Y1693:Z1693"/>
    <mergeCell ref="AA1693:AB1693"/>
    <mergeCell ref="AC1693:AD1693"/>
    <mergeCell ref="O1694:P1694"/>
    <mergeCell ref="Q1694:R1694"/>
    <mergeCell ref="S1694:T1694"/>
    <mergeCell ref="U1694:V1694"/>
    <mergeCell ref="W1694:X1694"/>
    <mergeCell ref="Y1694:Z1694"/>
    <mergeCell ref="AA1694:AB1694"/>
    <mergeCell ref="AC1694:AD1694"/>
    <mergeCell ref="AA1690:AB1690"/>
    <mergeCell ref="AC1690:AD1690"/>
    <mergeCell ref="O1691:P1691"/>
    <mergeCell ref="Q1691:R1691"/>
    <mergeCell ref="S1691:T1691"/>
    <mergeCell ref="U1691:V1691"/>
    <mergeCell ref="W1691:X1691"/>
    <mergeCell ref="Y1691:Z1691"/>
    <mergeCell ref="AA1691:AB1691"/>
    <mergeCell ref="AC1691:AD1691"/>
    <mergeCell ref="C1677:AD1677"/>
    <mergeCell ref="C1678:AD1678"/>
    <mergeCell ref="C1679:AD1679"/>
    <mergeCell ref="C1683:AD1683"/>
    <mergeCell ref="B1664:AD1664"/>
    <mergeCell ref="U1689:V1689"/>
    <mergeCell ref="C1687:H1689"/>
    <mergeCell ref="I1690:J1690"/>
    <mergeCell ref="D1690:H1690"/>
    <mergeCell ref="D1691:H1691"/>
    <mergeCell ref="I1691:J1691"/>
    <mergeCell ref="AC1688:AD1689"/>
    <mergeCell ref="U1688:X1688"/>
    <mergeCell ref="W1689:X1689"/>
    <mergeCell ref="S1688:T1689"/>
    <mergeCell ref="M1687:AD1687"/>
    <mergeCell ref="K1687:L1689"/>
    <mergeCell ref="C1672:AD1672"/>
    <mergeCell ref="C1673:AD1673"/>
    <mergeCell ref="I1687:J1689"/>
    <mergeCell ref="K1690:L1690"/>
    <mergeCell ref="M1690:N1690"/>
    <mergeCell ref="C1657:AD1657"/>
    <mergeCell ref="C1656:AD1656"/>
    <mergeCell ref="Y1688:Z1689"/>
    <mergeCell ref="Q1688:R1689"/>
    <mergeCell ref="O1688:P1689"/>
    <mergeCell ref="M1688:N1689"/>
    <mergeCell ref="D1623:X1623"/>
    <mergeCell ref="Y1623:AD1623"/>
    <mergeCell ref="D1652:X1652"/>
    <mergeCell ref="Y1652:AD1652"/>
    <mergeCell ref="D1653:X1653"/>
    <mergeCell ref="Y1653:AD1653"/>
    <mergeCell ref="D1654:X1654"/>
    <mergeCell ref="Y1654:AD1654"/>
    <mergeCell ref="C1681:AD1681"/>
    <mergeCell ref="C1675:AD1675"/>
    <mergeCell ref="AA1688:AB1689"/>
    <mergeCell ref="D1645:X1645"/>
    <mergeCell ref="Y1645:AD1645"/>
    <mergeCell ref="D1646:X1646"/>
    <mergeCell ref="Y1646:AD1646"/>
    <mergeCell ref="D1647:X1647"/>
    <mergeCell ref="Y1647:AD1647"/>
    <mergeCell ref="D1648:X1648"/>
    <mergeCell ref="C1671:AD1671"/>
    <mergeCell ref="Y1648:AD1648"/>
    <mergeCell ref="D1649:X1649"/>
    <mergeCell ref="Y1649:AD1649"/>
    <mergeCell ref="D1650:X1650"/>
    <mergeCell ref="Y1650:AD1650"/>
    <mergeCell ref="D1651:X1651"/>
    <mergeCell ref="Y1651:AD1651"/>
    <mergeCell ref="D1577:X1577"/>
    <mergeCell ref="Y1577:AD1577"/>
    <mergeCell ref="D1578:X1578"/>
    <mergeCell ref="Y1578:AD1578"/>
    <mergeCell ref="D1579:X1579"/>
    <mergeCell ref="Y1579:AD1579"/>
    <mergeCell ref="D1580:X1580"/>
    <mergeCell ref="Y1580:AD1580"/>
    <mergeCell ref="D1581:X1581"/>
    <mergeCell ref="Y1581:AD1581"/>
    <mergeCell ref="D1582:X1582"/>
    <mergeCell ref="Y1582:AD1582"/>
    <mergeCell ref="D1583:X1583"/>
    <mergeCell ref="Y1583:AD1583"/>
    <mergeCell ref="D1584:X1584"/>
    <mergeCell ref="Y1584:AD1584"/>
    <mergeCell ref="D1585:X1585"/>
    <mergeCell ref="Y1585:AD1585"/>
    <mergeCell ref="D1568:X1568"/>
    <mergeCell ref="Y1568:AD1568"/>
    <mergeCell ref="D1569:X1569"/>
    <mergeCell ref="Y1569:AD1569"/>
    <mergeCell ref="D1570:X1570"/>
    <mergeCell ref="Y1570:AD1570"/>
    <mergeCell ref="D1571:X1571"/>
    <mergeCell ref="Y1571:AD1571"/>
    <mergeCell ref="D1572:X1572"/>
    <mergeCell ref="Y1572:AD1572"/>
    <mergeCell ref="D1573:X1573"/>
    <mergeCell ref="Y1573:AD1573"/>
    <mergeCell ref="D1574:X1574"/>
    <mergeCell ref="Y1574:AD1574"/>
    <mergeCell ref="D1575:X1575"/>
    <mergeCell ref="Y1575:AD1575"/>
    <mergeCell ref="D1576:X1576"/>
    <mergeCell ref="Y1576:AD1576"/>
    <mergeCell ref="B1532:AD1532"/>
    <mergeCell ref="M1375:N1375"/>
    <mergeCell ref="M1376:N1376"/>
    <mergeCell ref="M1377:N1377"/>
    <mergeCell ref="M1378:N1378"/>
    <mergeCell ref="M1379:N1379"/>
    <mergeCell ref="M1380:N1380"/>
    <mergeCell ref="M1358:N1358"/>
    <mergeCell ref="M1359:N1359"/>
    <mergeCell ref="M1262:N1262"/>
    <mergeCell ref="AB1400:AD1400"/>
    <mergeCell ref="Y1400:AA1400"/>
    <mergeCell ref="V1400:X1400"/>
    <mergeCell ref="S1400:U1400"/>
    <mergeCell ref="P1400:R1400"/>
    <mergeCell ref="M1366:N1366"/>
    <mergeCell ref="M1367:N1367"/>
    <mergeCell ref="M1368:N1368"/>
    <mergeCell ref="M1369:N1369"/>
    <mergeCell ref="M1370:N1370"/>
    <mergeCell ref="M1371:N1371"/>
    <mergeCell ref="M1372:N1372"/>
    <mergeCell ref="M1373:N1373"/>
    <mergeCell ref="M1374:N1374"/>
    <mergeCell ref="M1357:N1357"/>
    <mergeCell ref="M1363:N1363"/>
    <mergeCell ref="M1364:N1364"/>
    <mergeCell ref="M1365:N1365"/>
    <mergeCell ref="M1348:N1348"/>
    <mergeCell ref="M1349:N1349"/>
    <mergeCell ref="M1350:N1350"/>
    <mergeCell ref="M1351:N1351"/>
    <mergeCell ref="M1352:N1352"/>
    <mergeCell ref="M1353:N1353"/>
    <mergeCell ref="M1354:N1354"/>
    <mergeCell ref="M1355:N1355"/>
    <mergeCell ref="M1356:N1356"/>
    <mergeCell ref="M1360:N1360"/>
    <mergeCell ref="M1361:N1361"/>
    <mergeCell ref="M1341:N1341"/>
    <mergeCell ref="M1342:N1342"/>
    <mergeCell ref="M1343:N1343"/>
    <mergeCell ref="M1344:N1344"/>
    <mergeCell ref="M1345:N1345"/>
    <mergeCell ref="M1346:N1346"/>
    <mergeCell ref="M1347:N1347"/>
    <mergeCell ref="M1332:N1332"/>
    <mergeCell ref="M1333:N1333"/>
    <mergeCell ref="M1334:N1334"/>
    <mergeCell ref="M1335:N1335"/>
    <mergeCell ref="M1336:N1336"/>
    <mergeCell ref="M1337:N1337"/>
    <mergeCell ref="M1338:N1338"/>
    <mergeCell ref="Y1519:AA1519"/>
    <mergeCell ref="AB1519:AD1519"/>
    <mergeCell ref="M1294:N1294"/>
    <mergeCell ref="M1295:N1295"/>
    <mergeCell ref="M1325:N1325"/>
    <mergeCell ref="M1326:N1326"/>
    <mergeCell ref="M1327:N1327"/>
    <mergeCell ref="M1328:N1328"/>
    <mergeCell ref="M1329:N1329"/>
    <mergeCell ref="M1362:N1362"/>
    <mergeCell ref="M1293:N1293"/>
    <mergeCell ref="M1312:N1312"/>
    <mergeCell ref="M1313:N1313"/>
    <mergeCell ref="M1315:N1315"/>
    <mergeCell ref="M1316:N1316"/>
    <mergeCell ref="M1317:N1317"/>
    <mergeCell ref="M1318:N1318"/>
    <mergeCell ref="M1319:N1319"/>
    <mergeCell ref="M1320:N1320"/>
    <mergeCell ref="M1303:N1303"/>
    <mergeCell ref="M1304:N1304"/>
    <mergeCell ref="M1305:N1305"/>
    <mergeCell ref="M1306:N1306"/>
    <mergeCell ref="M1307:N1307"/>
    <mergeCell ref="M1308:N1308"/>
    <mergeCell ref="M1309:N1309"/>
    <mergeCell ref="M1310:N1310"/>
    <mergeCell ref="M1311:N1311"/>
    <mergeCell ref="M1339:N1339"/>
    <mergeCell ref="M1340:N1340"/>
    <mergeCell ref="M1330:N1330"/>
    <mergeCell ref="M1331:N1331"/>
    <mergeCell ref="M1321:N1321"/>
    <mergeCell ref="M1322:N1322"/>
    <mergeCell ref="M1323:N1323"/>
    <mergeCell ref="M1324:N1324"/>
    <mergeCell ref="C1524:AD1524"/>
    <mergeCell ref="C1525:AD1525"/>
    <mergeCell ref="M1260:AD1260"/>
    <mergeCell ref="AC1261:AD1261"/>
    <mergeCell ref="O1262:P1262"/>
    <mergeCell ref="Q1262:R1262"/>
    <mergeCell ref="S1262:T1262"/>
    <mergeCell ref="U1262:V1262"/>
    <mergeCell ref="W1262:X1262"/>
    <mergeCell ref="Y1262:Z1262"/>
    <mergeCell ref="AA1262:AB1262"/>
    <mergeCell ref="AC1262:AD1262"/>
    <mergeCell ref="M1381:N1381"/>
    <mergeCell ref="M1263:N1263"/>
    <mergeCell ref="M1264:N1264"/>
    <mergeCell ref="M1265:N1265"/>
    <mergeCell ref="M1266:N1266"/>
    <mergeCell ref="M1267:N1267"/>
    <mergeCell ref="M1268:N1268"/>
    <mergeCell ref="M1269:N1269"/>
    <mergeCell ref="P1520:R1520"/>
    <mergeCell ref="S1520:U1520"/>
    <mergeCell ref="V1520:X1520"/>
    <mergeCell ref="Y1520:AA1520"/>
    <mergeCell ref="AB1520:AD1520"/>
    <mergeCell ref="P1519:R1519"/>
    <mergeCell ref="S1519:U1519"/>
    <mergeCell ref="V1519:X1519"/>
    <mergeCell ref="P1513:R1513"/>
    <mergeCell ref="S1513:U1513"/>
    <mergeCell ref="V1513:X1513"/>
    <mergeCell ref="Y1513:AA1513"/>
    <mergeCell ref="AB1513:AD1513"/>
    <mergeCell ref="P1514:R1514"/>
    <mergeCell ref="S1514:U1514"/>
    <mergeCell ref="V1514:X1514"/>
    <mergeCell ref="Y1514:AA1514"/>
    <mergeCell ref="AB1514:AD1514"/>
    <mergeCell ref="M1276:N1276"/>
    <mergeCell ref="M1277:N1277"/>
    <mergeCell ref="M1278:N1278"/>
    <mergeCell ref="M1279:N1279"/>
    <mergeCell ref="M1280:N1280"/>
    <mergeCell ref="M1281:N1281"/>
    <mergeCell ref="M1282:N1282"/>
    <mergeCell ref="M1283:N1283"/>
    <mergeCell ref="M1284:N1284"/>
    <mergeCell ref="M1296:N1296"/>
    <mergeCell ref="M1297:N1297"/>
    <mergeCell ref="M1298:N1298"/>
    <mergeCell ref="M1299:N1299"/>
    <mergeCell ref="M1300:N1300"/>
    <mergeCell ref="M1301:N1301"/>
    <mergeCell ref="M1302:N1302"/>
    <mergeCell ref="M1314:N1314"/>
    <mergeCell ref="M1287:N1287"/>
    <mergeCell ref="M1288:N1288"/>
    <mergeCell ref="M1289:N1289"/>
    <mergeCell ref="M1290:N1290"/>
    <mergeCell ref="M1291:N1291"/>
    <mergeCell ref="P1517:R1517"/>
    <mergeCell ref="S1517:U1517"/>
    <mergeCell ref="V1517:X1517"/>
    <mergeCell ref="Y1517:AA1517"/>
    <mergeCell ref="AB1517:AD1517"/>
    <mergeCell ref="P1518:R1518"/>
    <mergeCell ref="S1518:U1518"/>
    <mergeCell ref="V1518:X1518"/>
    <mergeCell ref="Y1518:AA1518"/>
    <mergeCell ref="AB1518:AD1518"/>
    <mergeCell ref="P1515:R1515"/>
    <mergeCell ref="S1515:U1515"/>
    <mergeCell ref="V1515:X1515"/>
    <mergeCell ref="Y1515:AA1515"/>
    <mergeCell ref="AB1515:AD1515"/>
    <mergeCell ref="P1516:R1516"/>
    <mergeCell ref="S1516:U1516"/>
    <mergeCell ref="V1516:X1516"/>
    <mergeCell ref="Y1516:AA1516"/>
    <mergeCell ref="AB1516:AD1516"/>
    <mergeCell ref="Y1502:AA1502"/>
    <mergeCell ref="AB1502:AD1502"/>
    <mergeCell ref="P1511:R1511"/>
    <mergeCell ref="S1511:U1511"/>
    <mergeCell ref="V1511:X1511"/>
    <mergeCell ref="Y1511:AA1511"/>
    <mergeCell ref="AB1511:AD1511"/>
    <mergeCell ref="P1512:R1512"/>
    <mergeCell ref="S1512:U1512"/>
    <mergeCell ref="V1512:X1512"/>
    <mergeCell ref="Y1512:AA1512"/>
    <mergeCell ref="AB1512:AD1512"/>
    <mergeCell ref="P1509:R1509"/>
    <mergeCell ref="S1509:U1509"/>
    <mergeCell ref="V1509:X1509"/>
    <mergeCell ref="Y1509:AA1509"/>
    <mergeCell ref="AB1509:AD1509"/>
    <mergeCell ref="P1510:R1510"/>
    <mergeCell ref="S1510:U1510"/>
    <mergeCell ref="V1510:X1510"/>
    <mergeCell ref="Y1510:AA1510"/>
    <mergeCell ref="AB1510:AD1510"/>
    <mergeCell ref="P1507:R1507"/>
    <mergeCell ref="S1507:U1507"/>
    <mergeCell ref="V1507:X1507"/>
    <mergeCell ref="Y1507:AA1507"/>
    <mergeCell ref="AB1507:AD1507"/>
    <mergeCell ref="P1508:R1508"/>
    <mergeCell ref="S1508:U1508"/>
    <mergeCell ref="V1508:X1508"/>
    <mergeCell ref="Y1508:AA1508"/>
    <mergeCell ref="AB1508:AD1508"/>
    <mergeCell ref="S1496:U1496"/>
    <mergeCell ref="V1496:X1496"/>
    <mergeCell ref="Y1496:AA1496"/>
    <mergeCell ref="AB1496:AD1496"/>
    <mergeCell ref="P1505:R1505"/>
    <mergeCell ref="S1505:U1505"/>
    <mergeCell ref="V1505:X1505"/>
    <mergeCell ref="Y1505:AA1505"/>
    <mergeCell ref="AB1505:AD1505"/>
    <mergeCell ref="P1506:R1506"/>
    <mergeCell ref="S1506:U1506"/>
    <mergeCell ref="V1506:X1506"/>
    <mergeCell ref="Y1506:AA1506"/>
    <mergeCell ref="AB1506:AD1506"/>
    <mergeCell ref="P1503:R1503"/>
    <mergeCell ref="S1503:U1503"/>
    <mergeCell ref="V1503:X1503"/>
    <mergeCell ref="Y1503:AA1503"/>
    <mergeCell ref="AB1503:AD1503"/>
    <mergeCell ref="P1504:R1504"/>
    <mergeCell ref="S1504:U1504"/>
    <mergeCell ref="V1504:X1504"/>
    <mergeCell ref="Y1504:AA1504"/>
    <mergeCell ref="AB1504:AD1504"/>
    <mergeCell ref="P1501:R1501"/>
    <mergeCell ref="S1501:U1501"/>
    <mergeCell ref="V1501:X1501"/>
    <mergeCell ref="Y1501:AA1501"/>
    <mergeCell ref="AB1501:AD1501"/>
    <mergeCell ref="P1502:R1502"/>
    <mergeCell ref="S1502:U1502"/>
    <mergeCell ref="V1502:X1502"/>
    <mergeCell ref="AB1489:AD1489"/>
    <mergeCell ref="P1490:R1490"/>
    <mergeCell ref="S1490:U1490"/>
    <mergeCell ref="V1490:X1490"/>
    <mergeCell ref="Y1490:AA1490"/>
    <mergeCell ref="AB1490:AD1490"/>
    <mergeCell ref="P1499:R1499"/>
    <mergeCell ref="S1499:U1499"/>
    <mergeCell ref="V1499:X1499"/>
    <mergeCell ref="Y1499:AA1499"/>
    <mergeCell ref="AB1499:AD1499"/>
    <mergeCell ref="P1500:R1500"/>
    <mergeCell ref="S1500:U1500"/>
    <mergeCell ref="V1500:X1500"/>
    <mergeCell ref="Y1500:AA1500"/>
    <mergeCell ref="AB1500:AD1500"/>
    <mergeCell ref="P1497:R1497"/>
    <mergeCell ref="S1497:U1497"/>
    <mergeCell ref="V1497:X1497"/>
    <mergeCell ref="Y1497:AA1497"/>
    <mergeCell ref="AB1497:AD1497"/>
    <mergeCell ref="P1498:R1498"/>
    <mergeCell ref="S1498:U1498"/>
    <mergeCell ref="V1498:X1498"/>
    <mergeCell ref="Y1498:AA1498"/>
    <mergeCell ref="AB1498:AD1498"/>
    <mergeCell ref="P1495:R1495"/>
    <mergeCell ref="S1495:U1495"/>
    <mergeCell ref="V1495:X1495"/>
    <mergeCell ref="Y1495:AA1495"/>
    <mergeCell ref="AB1495:AD1495"/>
    <mergeCell ref="P1496:R1496"/>
    <mergeCell ref="V1483:X1483"/>
    <mergeCell ref="Y1483:AA1483"/>
    <mergeCell ref="AB1483:AD1483"/>
    <mergeCell ref="P1484:R1484"/>
    <mergeCell ref="S1484:U1484"/>
    <mergeCell ref="V1484:X1484"/>
    <mergeCell ref="Y1484:AA1484"/>
    <mergeCell ref="AB1484:AD1484"/>
    <mergeCell ref="P1493:R1493"/>
    <mergeCell ref="S1493:U1493"/>
    <mergeCell ref="V1493:X1493"/>
    <mergeCell ref="Y1493:AA1493"/>
    <mergeCell ref="AB1493:AD1493"/>
    <mergeCell ref="P1494:R1494"/>
    <mergeCell ref="S1494:U1494"/>
    <mergeCell ref="V1494:X1494"/>
    <mergeCell ref="Y1494:AA1494"/>
    <mergeCell ref="AB1494:AD1494"/>
    <mergeCell ref="P1491:R1491"/>
    <mergeCell ref="S1491:U1491"/>
    <mergeCell ref="V1491:X1491"/>
    <mergeCell ref="Y1491:AA1491"/>
    <mergeCell ref="AB1491:AD1491"/>
    <mergeCell ref="P1492:R1492"/>
    <mergeCell ref="S1492:U1492"/>
    <mergeCell ref="V1492:X1492"/>
    <mergeCell ref="Y1492:AA1492"/>
    <mergeCell ref="AB1492:AD1492"/>
    <mergeCell ref="P1489:R1489"/>
    <mergeCell ref="S1489:U1489"/>
    <mergeCell ref="V1489:X1489"/>
    <mergeCell ref="Y1489:AA1489"/>
    <mergeCell ref="P1477:R1477"/>
    <mergeCell ref="S1477:U1477"/>
    <mergeCell ref="V1477:X1477"/>
    <mergeCell ref="Y1477:AA1477"/>
    <mergeCell ref="AB1477:AD1477"/>
    <mergeCell ref="P1478:R1478"/>
    <mergeCell ref="S1478:U1478"/>
    <mergeCell ref="V1478:X1478"/>
    <mergeCell ref="Y1478:AA1478"/>
    <mergeCell ref="AB1478:AD1478"/>
    <mergeCell ref="P1487:R1487"/>
    <mergeCell ref="S1487:U1487"/>
    <mergeCell ref="V1487:X1487"/>
    <mergeCell ref="Y1487:AA1487"/>
    <mergeCell ref="AB1487:AD1487"/>
    <mergeCell ref="P1488:R1488"/>
    <mergeCell ref="S1488:U1488"/>
    <mergeCell ref="V1488:X1488"/>
    <mergeCell ref="Y1488:AA1488"/>
    <mergeCell ref="AB1488:AD1488"/>
    <mergeCell ref="P1485:R1485"/>
    <mergeCell ref="S1485:U1485"/>
    <mergeCell ref="V1485:X1485"/>
    <mergeCell ref="Y1485:AA1485"/>
    <mergeCell ref="AB1485:AD1485"/>
    <mergeCell ref="P1486:R1486"/>
    <mergeCell ref="S1486:U1486"/>
    <mergeCell ref="V1486:X1486"/>
    <mergeCell ref="Y1486:AA1486"/>
    <mergeCell ref="AB1486:AD1486"/>
    <mergeCell ref="P1483:R1483"/>
    <mergeCell ref="S1483:U1483"/>
    <mergeCell ref="P1481:R1481"/>
    <mergeCell ref="S1481:U1481"/>
    <mergeCell ref="V1481:X1481"/>
    <mergeCell ref="Y1481:AA1481"/>
    <mergeCell ref="AB1481:AD1481"/>
    <mergeCell ref="P1482:R1482"/>
    <mergeCell ref="S1482:U1482"/>
    <mergeCell ref="V1482:X1482"/>
    <mergeCell ref="Y1482:AA1482"/>
    <mergeCell ref="AB1482:AD1482"/>
    <mergeCell ref="P1479:R1479"/>
    <mergeCell ref="S1479:U1479"/>
    <mergeCell ref="V1479:X1479"/>
    <mergeCell ref="Y1479:AA1479"/>
    <mergeCell ref="AB1479:AD1479"/>
    <mergeCell ref="P1480:R1480"/>
    <mergeCell ref="S1480:U1480"/>
    <mergeCell ref="V1480:X1480"/>
    <mergeCell ref="Y1480:AA1480"/>
    <mergeCell ref="AB1480:AD1480"/>
    <mergeCell ref="Y1466:AA1466"/>
    <mergeCell ref="AB1466:AD1466"/>
    <mergeCell ref="P1475:R1475"/>
    <mergeCell ref="S1475:U1475"/>
    <mergeCell ref="V1475:X1475"/>
    <mergeCell ref="Y1475:AA1475"/>
    <mergeCell ref="AB1475:AD1475"/>
    <mergeCell ref="P1476:R1476"/>
    <mergeCell ref="S1476:U1476"/>
    <mergeCell ref="V1476:X1476"/>
    <mergeCell ref="Y1476:AA1476"/>
    <mergeCell ref="AB1476:AD1476"/>
    <mergeCell ref="P1473:R1473"/>
    <mergeCell ref="S1473:U1473"/>
    <mergeCell ref="V1473:X1473"/>
    <mergeCell ref="Y1473:AA1473"/>
    <mergeCell ref="AB1473:AD1473"/>
    <mergeCell ref="P1474:R1474"/>
    <mergeCell ref="S1474:U1474"/>
    <mergeCell ref="V1474:X1474"/>
    <mergeCell ref="Y1474:AA1474"/>
    <mergeCell ref="AB1474:AD1474"/>
    <mergeCell ref="P1471:R1471"/>
    <mergeCell ref="S1471:U1471"/>
    <mergeCell ref="V1471:X1471"/>
    <mergeCell ref="Y1471:AA1471"/>
    <mergeCell ref="AB1471:AD1471"/>
    <mergeCell ref="P1472:R1472"/>
    <mergeCell ref="S1472:U1472"/>
    <mergeCell ref="V1472:X1472"/>
    <mergeCell ref="Y1472:AA1472"/>
    <mergeCell ref="AB1472:AD1472"/>
    <mergeCell ref="S1460:U1460"/>
    <mergeCell ref="V1460:X1460"/>
    <mergeCell ref="Y1460:AA1460"/>
    <mergeCell ref="AB1460:AD1460"/>
    <mergeCell ref="P1469:R1469"/>
    <mergeCell ref="S1469:U1469"/>
    <mergeCell ref="V1469:X1469"/>
    <mergeCell ref="Y1469:AA1469"/>
    <mergeCell ref="AB1469:AD1469"/>
    <mergeCell ref="P1470:R1470"/>
    <mergeCell ref="S1470:U1470"/>
    <mergeCell ref="V1470:X1470"/>
    <mergeCell ref="Y1470:AA1470"/>
    <mergeCell ref="AB1470:AD1470"/>
    <mergeCell ref="P1467:R1467"/>
    <mergeCell ref="S1467:U1467"/>
    <mergeCell ref="V1467:X1467"/>
    <mergeCell ref="Y1467:AA1467"/>
    <mergeCell ref="AB1467:AD1467"/>
    <mergeCell ref="P1468:R1468"/>
    <mergeCell ref="S1468:U1468"/>
    <mergeCell ref="V1468:X1468"/>
    <mergeCell ref="Y1468:AA1468"/>
    <mergeCell ref="AB1468:AD1468"/>
    <mergeCell ref="P1465:R1465"/>
    <mergeCell ref="S1465:U1465"/>
    <mergeCell ref="V1465:X1465"/>
    <mergeCell ref="Y1465:AA1465"/>
    <mergeCell ref="AB1465:AD1465"/>
    <mergeCell ref="P1466:R1466"/>
    <mergeCell ref="S1466:U1466"/>
    <mergeCell ref="V1466:X1466"/>
    <mergeCell ref="AB1453:AD1453"/>
    <mergeCell ref="P1454:R1454"/>
    <mergeCell ref="S1454:U1454"/>
    <mergeCell ref="V1454:X1454"/>
    <mergeCell ref="Y1454:AA1454"/>
    <mergeCell ref="AB1454:AD1454"/>
    <mergeCell ref="P1463:R1463"/>
    <mergeCell ref="S1463:U1463"/>
    <mergeCell ref="V1463:X1463"/>
    <mergeCell ref="Y1463:AA1463"/>
    <mergeCell ref="AB1463:AD1463"/>
    <mergeCell ref="P1464:R1464"/>
    <mergeCell ref="S1464:U1464"/>
    <mergeCell ref="V1464:X1464"/>
    <mergeCell ref="Y1464:AA1464"/>
    <mergeCell ref="AB1464:AD1464"/>
    <mergeCell ref="P1461:R1461"/>
    <mergeCell ref="S1461:U1461"/>
    <mergeCell ref="V1461:X1461"/>
    <mergeCell ref="Y1461:AA1461"/>
    <mergeCell ref="AB1461:AD1461"/>
    <mergeCell ref="P1462:R1462"/>
    <mergeCell ref="S1462:U1462"/>
    <mergeCell ref="V1462:X1462"/>
    <mergeCell ref="Y1462:AA1462"/>
    <mergeCell ref="AB1462:AD1462"/>
    <mergeCell ref="P1459:R1459"/>
    <mergeCell ref="S1459:U1459"/>
    <mergeCell ref="V1459:X1459"/>
    <mergeCell ref="Y1459:AA1459"/>
    <mergeCell ref="AB1459:AD1459"/>
    <mergeCell ref="P1460:R1460"/>
    <mergeCell ref="V1447:X1447"/>
    <mergeCell ref="Y1447:AA1447"/>
    <mergeCell ref="AB1447:AD1447"/>
    <mergeCell ref="P1448:R1448"/>
    <mergeCell ref="S1448:U1448"/>
    <mergeCell ref="V1448:X1448"/>
    <mergeCell ref="Y1448:AA1448"/>
    <mergeCell ref="AB1448:AD1448"/>
    <mergeCell ref="P1457:R1457"/>
    <mergeCell ref="S1457:U1457"/>
    <mergeCell ref="V1457:X1457"/>
    <mergeCell ref="Y1457:AA1457"/>
    <mergeCell ref="AB1457:AD1457"/>
    <mergeCell ref="P1458:R1458"/>
    <mergeCell ref="S1458:U1458"/>
    <mergeCell ref="V1458:X1458"/>
    <mergeCell ref="Y1458:AA1458"/>
    <mergeCell ref="AB1458:AD1458"/>
    <mergeCell ref="P1455:R1455"/>
    <mergeCell ref="S1455:U1455"/>
    <mergeCell ref="V1455:X1455"/>
    <mergeCell ref="Y1455:AA1455"/>
    <mergeCell ref="AB1455:AD1455"/>
    <mergeCell ref="P1456:R1456"/>
    <mergeCell ref="S1456:U1456"/>
    <mergeCell ref="V1456:X1456"/>
    <mergeCell ref="Y1456:AA1456"/>
    <mergeCell ref="AB1456:AD1456"/>
    <mergeCell ref="P1453:R1453"/>
    <mergeCell ref="S1453:U1453"/>
    <mergeCell ref="V1453:X1453"/>
    <mergeCell ref="Y1453:AA1453"/>
    <mergeCell ref="P1441:R1441"/>
    <mergeCell ref="S1441:U1441"/>
    <mergeCell ref="V1441:X1441"/>
    <mergeCell ref="Y1441:AA1441"/>
    <mergeCell ref="AB1441:AD1441"/>
    <mergeCell ref="P1442:R1442"/>
    <mergeCell ref="S1442:U1442"/>
    <mergeCell ref="V1442:X1442"/>
    <mergeCell ref="Y1442:AA1442"/>
    <mergeCell ref="AB1442:AD1442"/>
    <mergeCell ref="P1451:R1451"/>
    <mergeCell ref="S1451:U1451"/>
    <mergeCell ref="V1451:X1451"/>
    <mergeCell ref="Y1451:AA1451"/>
    <mergeCell ref="AB1451:AD1451"/>
    <mergeCell ref="P1452:R1452"/>
    <mergeCell ref="S1452:U1452"/>
    <mergeCell ref="V1452:X1452"/>
    <mergeCell ref="Y1452:AA1452"/>
    <mergeCell ref="AB1452:AD1452"/>
    <mergeCell ref="P1449:R1449"/>
    <mergeCell ref="S1449:U1449"/>
    <mergeCell ref="V1449:X1449"/>
    <mergeCell ref="Y1449:AA1449"/>
    <mergeCell ref="AB1449:AD1449"/>
    <mergeCell ref="P1450:R1450"/>
    <mergeCell ref="S1450:U1450"/>
    <mergeCell ref="V1450:X1450"/>
    <mergeCell ref="Y1450:AA1450"/>
    <mergeCell ref="AB1450:AD1450"/>
    <mergeCell ref="P1447:R1447"/>
    <mergeCell ref="S1447:U1447"/>
    <mergeCell ref="P1445:R1445"/>
    <mergeCell ref="S1445:U1445"/>
    <mergeCell ref="V1445:X1445"/>
    <mergeCell ref="Y1445:AA1445"/>
    <mergeCell ref="AB1445:AD1445"/>
    <mergeCell ref="P1446:R1446"/>
    <mergeCell ref="S1446:U1446"/>
    <mergeCell ref="V1446:X1446"/>
    <mergeCell ref="Y1446:AA1446"/>
    <mergeCell ref="AB1446:AD1446"/>
    <mergeCell ref="P1443:R1443"/>
    <mergeCell ref="S1443:U1443"/>
    <mergeCell ref="V1443:X1443"/>
    <mergeCell ref="Y1443:AA1443"/>
    <mergeCell ref="AB1443:AD1443"/>
    <mergeCell ref="P1444:R1444"/>
    <mergeCell ref="S1444:U1444"/>
    <mergeCell ref="V1444:X1444"/>
    <mergeCell ref="Y1444:AA1444"/>
    <mergeCell ref="AB1444:AD1444"/>
    <mergeCell ref="Y1430:AA1430"/>
    <mergeCell ref="AB1430:AD1430"/>
    <mergeCell ref="P1439:R1439"/>
    <mergeCell ref="S1439:U1439"/>
    <mergeCell ref="V1439:X1439"/>
    <mergeCell ref="Y1439:AA1439"/>
    <mergeCell ref="AB1439:AD1439"/>
    <mergeCell ref="P1440:R1440"/>
    <mergeCell ref="S1440:U1440"/>
    <mergeCell ref="V1440:X1440"/>
    <mergeCell ref="Y1440:AA1440"/>
    <mergeCell ref="AB1440:AD1440"/>
    <mergeCell ref="P1437:R1437"/>
    <mergeCell ref="S1437:U1437"/>
    <mergeCell ref="V1437:X1437"/>
    <mergeCell ref="Y1437:AA1437"/>
    <mergeCell ref="AB1437:AD1437"/>
    <mergeCell ref="P1438:R1438"/>
    <mergeCell ref="S1438:U1438"/>
    <mergeCell ref="V1438:X1438"/>
    <mergeCell ref="Y1438:AA1438"/>
    <mergeCell ref="AB1438:AD1438"/>
    <mergeCell ref="P1435:R1435"/>
    <mergeCell ref="S1435:U1435"/>
    <mergeCell ref="V1435:X1435"/>
    <mergeCell ref="Y1435:AA1435"/>
    <mergeCell ref="AB1435:AD1435"/>
    <mergeCell ref="P1436:R1436"/>
    <mergeCell ref="S1436:U1436"/>
    <mergeCell ref="V1436:X1436"/>
    <mergeCell ref="Y1436:AA1436"/>
    <mergeCell ref="AB1436:AD1436"/>
    <mergeCell ref="S1424:U1424"/>
    <mergeCell ref="V1424:X1424"/>
    <mergeCell ref="Y1424:AA1424"/>
    <mergeCell ref="AB1424:AD1424"/>
    <mergeCell ref="P1433:R1433"/>
    <mergeCell ref="S1433:U1433"/>
    <mergeCell ref="V1433:X1433"/>
    <mergeCell ref="Y1433:AA1433"/>
    <mergeCell ref="AB1433:AD1433"/>
    <mergeCell ref="P1434:R1434"/>
    <mergeCell ref="S1434:U1434"/>
    <mergeCell ref="V1434:X1434"/>
    <mergeCell ref="Y1434:AA1434"/>
    <mergeCell ref="AB1434:AD1434"/>
    <mergeCell ref="P1431:R1431"/>
    <mergeCell ref="S1431:U1431"/>
    <mergeCell ref="V1431:X1431"/>
    <mergeCell ref="Y1431:AA1431"/>
    <mergeCell ref="AB1431:AD1431"/>
    <mergeCell ref="P1432:R1432"/>
    <mergeCell ref="S1432:U1432"/>
    <mergeCell ref="V1432:X1432"/>
    <mergeCell ref="Y1432:AA1432"/>
    <mergeCell ref="AB1432:AD1432"/>
    <mergeCell ref="P1429:R1429"/>
    <mergeCell ref="S1429:U1429"/>
    <mergeCell ref="V1429:X1429"/>
    <mergeCell ref="Y1429:AA1429"/>
    <mergeCell ref="AB1429:AD1429"/>
    <mergeCell ref="P1430:R1430"/>
    <mergeCell ref="S1430:U1430"/>
    <mergeCell ref="V1430:X1430"/>
    <mergeCell ref="AB1417:AD1417"/>
    <mergeCell ref="P1418:R1418"/>
    <mergeCell ref="S1418:U1418"/>
    <mergeCell ref="V1418:X1418"/>
    <mergeCell ref="Y1418:AA1418"/>
    <mergeCell ref="AB1418:AD1418"/>
    <mergeCell ref="P1427:R1427"/>
    <mergeCell ref="S1427:U1427"/>
    <mergeCell ref="V1427:X1427"/>
    <mergeCell ref="Y1427:AA1427"/>
    <mergeCell ref="AB1427:AD1427"/>
    <mergeCell ref="P1428:R1428"/>
    <mergeCell ref="S1428:U1428"/>
    <mergeCell ref="V1428:X1428"/>
    <mergeCell ref="Y1428:AA1428"/>
    <mergeCell ref="AB1428:AD1428"/>
    <mergeCell ref="P1425:R1425"/>
    <mergeCell ref="S1425:U1425"/>
    <mergeCell ref="V1425:X1425"/>
    <mergeCell ref="Y1425:AA1425"/>
    <mergeCell ref="AB1425:AD1425"/>
    <mergeCell ref="P1426:R1426"/>
    <mergeCell ref="S1426:U1426"/>
    <mergeCell ref="V1426:X1426"/>
    <mergeCell ref="Y1426:AA1426"/>
    <mergeCell ref="AB1426:AD1426"/>
    <mergeCell ref="P1423:R1423"/>
    <mergeCell ref="S1423:U1423"/>
    <mergeCell ref="V1423:X1423"/>
    <mergeCell ref="Y1423:AA1423"/>
    <mergeCell ref="AB1423:AD1423"/>
    <mergeCell ref="P1424:R1424"/>
    <mergeCell ref="V1411:X1411"/>
    <mergeCell ref="Y1411:AA1411"/>
    <mergeCell ref="AB1411:AD1411"/>
    <mergeCell ref="P1412:R1412"/>
    <mergeCell ref="S1412:U1412"/>
    <mergeCell ref="V1412:X1412"/>
    <mergeCell ref="Y1412:AA1412"/>
    <mergeCell ref="AB1412:AD1412"/>
    <mergeCell ref="P1421:R1421"/>
    <mergeCell ref="S1421:U1421"/>
    <mergeCell ref="V1421:X1421"/>
    <mergeCell ref="Y1421:AA1421"/>
    <mergeCell ref="AB1421:AD1421"/>
    <mergeCell ref="P1422:R1422"/>
    <mergeCell ref="S1422:U1422"/>
    <mergeCell ref="V1422:X1422"/>
    <mergeCell ref="Y1422:AA1422"/>
    <mergeCell ref="AB1422:AD1422"/>
    <mergeCell ref="P1419:R1419"/>
    <mergeCell ref="S1419:U1419"/>
    <mergeCell ref="V1419:X1419"/>
    <mergeCell ref="Y1419:AA1419"/>
    <mergeCell ref="AB1419:AD1419"/>
    <mergeCell ref="P1420:R1420"/>
    <mergeCell ref="S1420:U1420"/>
    <mergeCell ref="V1420:X1420"/>
    <mergeCell ref="Y1420:AA1420"/>
    <mergeCell ref="AB1420:AD1420"/>
    <mergeCell ref="P1417:R1417"/>
    <mergeCell ref="S1417:U1417"/>
    <mergeCell ref="V1417:X1417"/>
    <mergeCell ref="Y1417:AA1417"/>
    <mergeCell ref="P1405:R1405"/>
    <mergeCell ref="S1405:U1405"/>
    <mergeCell ref="V1405:X1405"/>
    <mergeCell ref="Y1405:AA1405"/>
    <mergeCell ref="AB1405:AD1405"/>
    <mergeCell ref="P1406:R1406"/>
    <mergeCell ref="S1406:U1406"/>
    <mergeCell ref="V1406:X1406"/>
    <mergeCell ref="Y1406:AA1406"/>
    <mergeCell ref="AB1406:AD1406"/>
    <mergeCell ref="P1415:R1415"/>
    <mergeCell ref="S1415:U1415"/>
    <mergeCell ref="V1415:X1415"/>
    <mergeCell ref="Y1415:AA1415"/>
    <mergeCell ref="AB1415:AD1415"/>
    <mergeCell ref="P1416:R1416"/>
    <mergeCell ref="S1416:U1416"/>
    <mergeCell ref="V1416:X1416"/>
    <mergeCell ref="Y1416:AA1416"/>
    <mergeCell ref="AB1416:AD1416"/>
    <mergeCell ref="P1413:R1413"/>
    <mergeCell ref="S1413:U1413"/>
    <mergeCell ref="V1413:X1413"/>
    <mergeCell ref="Y1413:AA1413"/>
    <mergeCell ref="AB1413:AD1413"/>
    <mergeCell ref="P1414:R1414"/>
    <mergeCell ref="S1414:U1414"/>
    <mergeCell ref="V1414:X1414"/>
    <mergeCell ref="Y1414:AA1414"/>
    <mergeCell ref="AB1414:AD1414"/>
    <mergeCell ref="P1411:R1411"/>
    <mergeCell ref="S1411:U1411"/>
    <mergeCell ref="P1409:R1409"/>
    <mergeCell ref="S1409:U1409"/>
    <mergeCell ref="V1409:X1409"/>
    <mergeCell ref="Y1409:AA1409"/>
    <mergeCell ref="AB1409:AD1409"/>
    <mergeCell ref="P1410:R1410"/>
    <mergeCell ref="S1410:U1410"/>
    <mergeCell ref="V1410:X1410"/>
    <mergeCell ref="Y1410:AA1410"/>
    <mergeCell ref="AB1410:AD1410"/>
    <mergeCell ref="P1407:R1407"/>
    <mergeCell ref="S1407:U1407"/>
    <mergeCell ref="V1407:X1407"/>
    <mergeCell ref="Y1407:AA1407"/>
    <mergeCell ref="AB1407:AD1407"/>
    <mergeCell ref="P1408:R1408"/>
    <mergeCell ref="S1408:U1408"/>
    <mergeCell ref="V1408:X1408"/>
    <mergeCell ref="Y1408:AA1408"/>
    <mergeCell ref="AB1408:AD1408"/>
    <mergeCell ref="AB1401:AD1401"/>
    <mergeCell ref="P1402:R1402"/>
    <mergeCell ref="S1402:U1402"/>
    <mergeCell ref="V1402:X1402"/>
    <mergeCell ref="Y1402:AA1402"/>
    <mergeCell ref="AB1402:AD1402"/>
    <mergeCell ref="C1254:AD1254"/>
    <mergeCell ref="C1255:AD1255"/>
    <mergeCell ref="B1393:AD1393"/>
    <mergeCell ref="C1394:AD1394"/>
    <mergeCell ref="C1395:AD1395"/>
    <mergeCell ref="M1270:N1270"/>
    <mergeCell ref="M1271:N1271"/>
    <mergeCell ref="M1272:N1272"/>
    <mergeCell ref="M1273:N1273"/>
    <mergeCell ref="M1274:N1274"/>
    <mergeCell ref="M1275:N1275"/>
    <mergeCell ref="AA1379:AB1379"/>
    <mergeCell ref="AC1379:AD1379"/>
    <mergeCell ref="O1380:P1380"/>
    <mergeCell ref="Q1380:R1380"/>
    <mergeCell ref="S1380:T1380"/>
    <mergeCell ref="U1380:V1380"/>
    <mergeCell ref="W1380:X1380"/>
    <mergeCell ref="Y1380:Z1380"/>
    <mergeCell ref="AA1380:AB1380"/>
    <mergeCell ref="AC1380:AD1380"/>
    <mergeCell ref="O1381:P1381"/>
    <mergeCell ref="Q1381:R1381"/>
    <mergeCell ref="AA1370:AB1370"/>
    <mergeCell ref="AC1370:AD1370"/>
    <mergeCell ref="M1292:N1292"/>
    <mergeCell ref="W1365:X1365"/>
    <mergeCell ref="Y1365:Z1365"/>
    <mergeCell ref="AA1365:AB1365"/>
    <mergeCell ref="AC1365:AD1365"/>
    <mergeCell ref="O1366:P1366"/>
    <mergeCell ref="Y1372:Z1372"/>
    <mergeCell ref="AA1372:AB1372"/>
    <mergeCell ref="AC1372:AD1372"/>
    <mergeCell ref="W1381:X1381"/>
    <mergeCell ref="Y1381:Z1381"/>
    <mergeCell ref="AA1381:AB1381"/>
    <mergeCell ref="AC1381:AD1381"/>
    <mergeCell ref="AA1375:AB1375"/>
    <mergeCell ref="AC1375:AD1375"/>
    <mergeCell ref="O1376:P1376"/>
    <mergeCell ref="Q1376:R1376"/>
    <mergeCell ref="S1376:T1376"/>
    <mergeCell ref="U1376:V1376"/>
    <mergeCell ref="W1376:X1376"/>
    <mergeCell ref="Y1376:Z1376"/>
    <mergeCell ref="AA1376:AB1376"/>
    <mergeCell ref="AC1376:AD1376"/>
    <mergeCell ref="O1377:P1377"/>
    <mergeCell ref="Q1377:R1377"/>
    <mergeCell ref="S1377:T1377"/>
    <mergeCell ref="U1377:V1377"/>
    <mergeCell ref="W1377:X1377"/>
    <mergeCell ref="Y1377:Z1377"/>
    <mergeCell ref="AA1377:AB1377"/>
    <mergeCell ref="AC1377:AD1377"/>
    <mergeCell ref="W1375:X1375"/>
    <mergeCell ref="Y1375:Z1375"/>
    <mergeCell ref="O1354:P1354"/>
    <mergeCell ref="Q1354:R1354"/>
    <mergeCell ref="S1354:T1354"/>
    <mergeCell ref="U1354:V1354"/>
    <mergeCell ref="W1354:X1354"/>
    <mergeCell ref="Y1354:Z1354"/>
    <mergeCell ref="AA1354:AB1354"/>
    <mergeCell ref="AC1354:AD1354"/>
    <mergeCell ref="W1368:X1368"/>
    <mergeCell ref="Y1368:Z1368"/>
    <mergeCell ref="AA1368:AB1368"/>
    <mergeCell ref="AC1368:AD1368"/>
    <mergeCell ref="AA1361:AB1361"/>
    <mergeCell ref="AC1361:AD1361"/>
    <mergeCell ref="O1362:P1362"/>
    <mergeCell ref="Q1362:R1362"/>
    <mergeCell ref="S1362:T1362"/>
    <mergeCell ref="U1362:V1362"/>
    <mergeCell ref="W1362:X1362"/>
    <mergeCell ref="Y1362:Z1362"/>
    <mergeCell ref="AA1362:AB1362"/>
    <mergeCell ref="AC1362:AD1362"/>
    <mergeCell ref="O1363:P1363"/>
    <mergeCell ref="Q1363:R1363"/>
    <mergeCell ref="S1363:T1363"/>
    <mergeCell ref="U1363:V1363"/>
    <mergeCell ref="W1363:X1363"/>
    <mergeCell ref="Y1363:Z1363"/>
    <mergeCell ref="AA1363:AB1363"/>
    <mergeCell ref="AC1363:AD1363"/>
    <mergeCell ref="U1368:V1368"/>
    <mergeCell ref="O1365:P1365"/>
    <mergeCell ref="W1350:X1350"/>
    <mergeCell ref="Y1350:Z1350"/>
    <mergeCell ref="AA1350:AB1350"/>
    <mergeCell ref="AC1350:AD1350"/>
    <mergeCell ref="AA1343:AB1343"/>
    <mergeCell ref="AC1343:AD1343"/>
    <mergeCell ref="O1344:P1344"/>
    <mergeCell ref="Q1344:R1344"/>
    <mergeCell ref="S1344:T1344"/>
    <mergeCell ref="U1344:V1344"/>
    <mergeCell ref="W1344:X1344"/>
    <mergeCell ref="Y1344:Z1344"/>
    <mergeCell ref="AA1344:AB1344"/>
    <mergeCell ref="AC1344:AD1344"/>
    <mergeCell ref="O1345:P1345"/>
    <mergeCell ref="Q1345:R1345"/>
    <mergeCell ref="S1345:T1345"/>
    <mergeCell ref="U1345:V1345"/>
    <mergeCell ref="W1345:X1345"/>
    <mergeCell ref="Y1345:Z1345"/>
    <mergeCell ref="AA1345:AB1345"/>
    <mergeCell ref="AC1345:AD1345"/>
    <mergeCell ref="AC1349:AD1349"/>
    <mergeCell ref="O1350:P1350"/>
    <mergeCell ref="Q1350:R1350"/>
    <mergeCell ref="S1350:T1350"/>
    <mergeCell ref="U1350:V1350"/>
    <mergeCell ref="O1347:P1347"/>
    <mergeCell ref="Q1347:R1347"/>
    <mergeCell ref="S1347:T1347"/>
    <mergeCell ref="U1347:V1347"/>
    <mergeCell ref="O1346:P1346"/>
    <mergeCell ref="O1327:P1327"/>
    <mergeCell ref="Q1327:R1327"/>
    <mergeCell ref="S1327:T1327"/>
    <mergeCell ref="U1327:V1327"/>
    <mergeCell ref="W1327:X1327"/>
    <mergeCell ref="Y1327:Z1327"/>
    <mergeCell ref="AA1327:AB1327"/>
    <mergeCell ref="AC1327:AD1327"/>
    <mergeCell ref="W1341:X1341"/>
    <mergeCell ref="Y1341:Z1341"/>
    <mergeCell ref="AA1341:AB1341"/>
    <mergeCell ref="AC1341:AD1341"/>
    <mergeCell ref="AA1334:AB1334"/>
    <mergeCell ref="AC1334:AD1334"/>
    <mergeCell ref="O1335:P1335"/>
    <mergeCell ref="Q1335:R1335"/>
    <mergeCell ref="S1335:T1335"/>
    <mergeCell ref="U1335:V1335"/>
    <mergeCell ref="W1335:X1335"/>
    <mergeCell ref="Y1335:Z1335"/>
    <mergeCell ref="AA1335:AB1335"/>
    <mergeCell ref="AC1335:AD1335"/>
    <mergeCell ref="O1336:P1336"/>
    <mergeCell ref="Q1336:R1336"/>
    <mergeCell ref="S1336:T1336"/>
    <mergeCell ref="U1336:V1336"/>
    <mergeCell ref="W1336:X1336"/>
    <mergeCell ref="Y1336:Z1336"/>
    <mergeCell ref="AA1336:AB1336"/>
    <mergeCell ref="AC1336:AD1336"/>
    <mergeCell ref="W1338:X1338"/>
    <mergeCell ref="Y1338:Z1338"/>
    <mergeCell ref="O1309:P1309"/>
    <mergeCell ref="Q1309:R1309"/>
    <mergeCell ref="S1309:T1309"/>
    <mergeCell ref="U1309:V1309"/>
    <mergeCell ref="W1309:X1309"/>
    <mergeCell ref="Y1309:Z1309"/>
    <mergeCell ref="AA1309:AB1309"/>
    <mergeCell ref="AC1309:AD1309"/>
    <mergeCell ref="W1323:X1323"/>
    <mergeCell ref="Y1323:Z1323"/>
    <mergeCell ref="AA1323:AB1323"/>
    <mergeCell ref="AC1323:AD1323"/>
    <mergeCell ref="AA1316:AB1316"/>
    <mergeCell ref="AC1316:AD1316"/>
    <mergeCell ref="O1317:P1317"/>
    <mergeCell ref="Q1317:R1317"/>
    <mergeCell ref="S1317:T1317"/>
    <mergeCell ref="U1317:V1317"/>
    <mergeCell ref="W1317:X1317"/>
    <mergeCell ref="Y1317:Z1317"/>
    <mergeCell ref="AA1317:AB1317"/>
    <mergeCell ref="AC1317:AD1317"/>
    <mergeCell ref="O1318:P1318"/>
    <mergeCell ref="Q1318:R1318"/>
    <mergeCell ref="S1318:T1318"/>
    <mergeCell ref="U1318:V1318"/>
    <mergeCell ref="W1318:X1318"/>
    <mergeCell ref="Y1318:Z1318"/>
    <mergeCell ref="AA1318:AB1318"/>
    <mergeCell ref="AC1318:AD1318"/>
    <mergeCell ref="O1323:P1323"/>
    <mergeCell ref="Q1323:R1323"/>
    <mergeCell ref="W1305:X1305"/>
    <mergeCell ref="Y1305:Z1305"/>
    <mergeCell ref="AA1305:AB1305"/>
    <mergeCell ref="AC1305:AD1305"/>
    <mergeCell ref="AA1298:AB1298"/>
    <mergeCell ref="AC1298:AD1298"/>
    <mergeCell ref="O1299:P1299"/>
    <mergeCell ref="Q1299:R1299"/>
    <mergeCell ref="S1299:T1299"/>
    <mergeCell ref="U1299:V1299"/>
    <mergeCell ref="W1299:X1299"/>
    <mergeCell ref="Y1299:Z1299"/>
    <mergeCell ref="AA1299:AB1299"/>
    <mergeCell ref="AC1299:AD1299"/>
    <mergeCell ref="O1300:P1300"/>
    <mergeCell ref="Q1300:R1300"/>
    <mergeCell ref="S1300:T1300"/>
    <mergeCell ref="U1300:V1300"/>
    <mergeCell ref="W1300:X1300"/>
    <mergeCell ref="Y1300:Z1300"/>
    <mergeCell ref="AA1300:AB1300"/>
    <mergeCell ref="AC1300:AD1300"/>
    <mergeCell ref="O1305:P1305"/>
    <mergeCell ref="Q1305:R1305"/>
    <mergeCell ref="S1305:T1305"/>
    <mergeCell ref="U1305:V1305"/>
    <mergeCell ref="O1302:P1302"/>
    <mergeCell ref="Q1302:R1302"/>
    <mergeCell ref="S1302:T1302"/>
    <mergeCell ref="U1302:V1302"/>
    <mergeCell ref="W1302:X1302"/>
    <mergeCell ref="Y1302:Z1302"/>
    <mergeCell ref="Y1282:Z1282"/>
    <mergeCell ref="AA1282:AB1282"/>
    <mergeCell ref="AC1282:AD1282"/>
    <mergeCell ref="W1296:X1296"/>
    <mergeCell ref="Y1296:Z1296"/>
    <mergeCell ref="AA1296:AB1296"/>
    <mergeCell ref="AC1296:AD1296"/>
    <mergeCell ref="AA1289:AB1289"/>
    <mergeCell ref="AC1289:AD1289"/>
    <mergeCell ref="O1290:P1290"/>
    <mergeCell ref="Q1290:R1290"/>
    <mergeCell ref="S1290:T1290"/>
    <mergeCell ref="U1290:V1290"/>
    <mergeCell ref="W1290:X1290"/>
    <mergeCell ref="Y1290:Z1290"/>
    <mergeCell ref="AA1290:AB1290"/>
    <mergeCell ref="AC1290:AD1290"/>
    <mergeCell ref="O1291:P1291"/>
    <mergeCell ref="Q1291:R1291"/>
    <mergeCell ref="S1291:T1291"/>
    <mergeCell ref="U1291:V1291"/>
    <mergeCell ref="W1291:X1291"/>
    <mergeCell ref="Y1291:Z1291"/>
    <mergeCell ref="AA1291:AB1291"/>
    <mergeCell ref="AC1291:AD1291"/>
    <mergeCell ref="W1293:X1293"/>
    <mergeCell ref="Y1293:Z1293"/>
    <mergeCell ref="AA1293:AB1293"/>
    <mergeCell ref="AC1293:AD1293"/>
    <mergeCell ref="O1294:P1294"/>
    <mergeCell ref="Q1294:R1294"/>
    <mergeCell ref="S1294:T1294"/>
    <mergeCell ref="AA1271:AB1271"/>
    <mergeCell ref="AC1271:AD1271"/>
    <mergeCell ref="O1272:P1272"/>
    <mergeCell ref="Q1272:R1272"/>
    <mergeCell ref="S1272:T1272"/>
    <mergeCell ref="U1272:V1272"/>
    <mergeCell ref="W1272:X1272"/>
    <mergeCell ref="Y1272:Z1272"/>
    <mergeCell ref="AA1272:AB1272"/>
    <mergeCell ref="AC1272:AD1272"/>
    <mergeCell ref="O1273:P1273"/>
    <mergeCell ref="Q1273:R1273"/>
    <mergeCell ref="S1273:T1273"/>
    <mergeCell ref="U1273:V1273"/>
    <mergeCell ref="W1273:X1273"/>
    <mergeCell ref="Y1273:Z1273"/>
    <mergeCell ref="AA1273:AB1273"/>
    <mergeCell ref="AC1273:AD1273"/>
    <mergeCell ref="Q1271:R1271"/>
    <mergeCell ref="S1271:T1271"/>
    <mergeCell ref="U1271:V1271"/>
    <mergeCell ref="W1271:X1271"/>
    <mergeCell ref="Y1271:Z1271"/>
    <mergeCell ref="U1277:V1277"/>
    <mergeCell ref="W1277:X1277"/>
    <mergeCell ref="Y1277:Z1277"/>
    <mergeCell ref="AA1277:AB1277"/>
    <mergeCell ref="AC1277:AD1277"/>
    <mergeCell ref="O1278:P1278"/>
    <mergeCell ref="Q1278:R1278"/>
    <mergeCell ref="S1278:T1278"/>
    <mergeCell ref="U1278:V1278"/>
    <mergeCell ref="W1278:X1278"/>
    <mergeCell ref="Y1278:Z1278"/>
    <mergeCell ref="AA1278:AB1278"/>
    <mergeCell ref="AC1278:AD1278"/>
    <mergeCell ref="W1287:X1287"/>
    <mergeCell ref="Y1287:Z1287"/>
    <mergeCell ref="AA1287:AB1287"/>
    <mergeCell ref="AC1287:AD1287"/>
    <mergeCell ref="AA1280:AB1280"/>
    <mergeCell ref="AC1280:AD1280"/>
    <mergeCell ref="O1281:P1281"/>
    <mergeCell ref="Q1281:R1281"/>
    <mergeCell ref="S1281:T1281"/>
    <mergeCell ref="U1281:V1281"/>
    <mergeCell ref="W1281:X1281"/>
    <mergeCell ref="Y1281:Z1281"/>
    <mergeCell ref="AA1281:AB1281"/>
    <mergeCell ref="AC1281:AD1281"/>
    <mergeCell ref="O1282:P1282"/>
    <mergeCell ref="Q1282:R1282"/>
    <mergeCell ref="S1282:T1282"/>
    <mergeCell ref="U1282:V1282"/>
    <mergeCell ref="W1282:X1282"/>
    <mergeCell ref="O1263:P1263"/>
    <mergeCell ref="Q1263:R1263"/>
    <mergeCell ref="S1263:T1263"/>
    <mergeCell ref="U1263:V1263"/>
    <mergeCell ref="W1263:X1263"/>
    <mergeCell ref="Y1263:Z1263"/>
    <mergeCell ref="AA1263:AB1263"/>
    <mergeCell ref="AC1263:AD1263"/>
    <mergeCell ref="O1264:P1264"/>
    <mergeCell ref="Q1264:R1264"/>
    <mergeCell ref="O1378:P1378"/>
    <mergeCell ref="Q1378:R1378"/>
    <mergeCell ref="S1378:T1378"/>
    <mergeCell ref="U1378:V1378"/>
    <mergeCell ref="W1378:X1378"/>
    <mergeCell ref="Y1378:Z1378"/>
    <mergeCell ref="AA1378:AB1378"/>
    <mergeCell ref="AC1378:AD1378"/>
    <mergeCell ref="O1374:P1374"/>
    <mergeCell ref="Q1374:R1374"/>
    <mergeCell ref="S1374:T1374"/>
    <mergeCell ref="U1374:V1374"/>
    <mergeCell ref="W1374:X1374"/>
    <mergeCell ref="Y1374:Z1374"/>
    <mergeCell ref="Q1375:R1375"/>
    <mergeCell ref="S1375:T1375"/>
    <mergeCell ref="U1375:V1375"/>
    <mergeCell ref="AA1276:AB1276"/>
    <mergeCell ref="AC1276:AD1276"/>
    <mergeCell ref="O1277:P1277"/>
    <mergeCell ref="Q1277:R1277"/>
    <mergeCell ref="S1277:T1277"/>
    <mergeCell ref="AA1267:AB1267"/>
    <mergeCell ref="AC1267:AD1267"/>
    <mergeCell ref="O1268:P1268"/>
    <mergeCell ref="Q1268:R1268"/>
    <mergeCell ref="S1268:T1268"/>
    <mergeCell ref="U1268:V1268"/>
    <mergeCell ref="W1268:X1268"/>
    <mergeCell ref="Y1268:Z1268"/>
    <mergeCell ref="AA1268:AB1268"/>
    <mergeCell ref="AC1268:AD1268"/>
    <mergeCell ref="O1269:P1269"/>
    <mergeCell ref="Q1269:R1269"/>
    <mergeCell ref="S1269:T1269"/>
    <mergeCell ref="U1269:V1269"/>
    <mergeCell ref="W1269:X1269"/>
    <mergeCell ref="Y1269:Z1269"/>
    <mergeCell ref="AA1269:AB1269"/>
    <mergeCell ref="AC1269:AD1269"/>
    <mergeCell ref="Q1267:R1267"/>
    <mergeCell ref="S1267:T1267"/>
    <mergeCell ref="U1267:V1267"/>
    <mergeCell ref="W1267:X1267"/>
    <mergeCell ref="Y1267:Z1267"/>
    <mergeCell ref="Q1366:R1366"/>
    <mergeCell ref="S1366:T1366"/>
    <mergeCell ref="U1366:V1366"/>
    <mergeCell ref="W1366:X1366"/>
    <mergeCell ref="Y1366:Z1366"/>
    <mergeCell ref="AA1366:AB1366"/>
    <mergeCell ref="AC1366:AD1366"/>
    <mergeCell ref="O1367:P1367"/>
    <mergeCell ref="Q1367:R1367"/>
    <mergeCell ref="S1367:T1367"/>
    <mergeCell ref="U1367:V1367"/>
    <mergeCell ref="W1367:X1367"/>
    <mergeCell ref="Y1367:Z1367"/>
    <mergeCell ref="AA1367:AB1367"/>
    <mergeCell ref="AC1367:AD1367"/>
    <mergeCell ref="U1373:V1373"/>
    <mergeCell ref="W1373:X1373"/>
    <mergeCell ref="Y1373:Z1373"/>
    <mergeCell ref="AA1373:AB1373"/>
    <mergeCell ref="AC1373:AD1373"/>
    <mergeCell ref="O1369:P1369"/>
    <mergeCell ref="Q1369:R1369"/>
    <mergeCell ref="S1369:T1369"/>
    <mergeCell ref="U1369:V1369"/>
    <mergeCell ref="W1369:X1369"/>
    <mergeCell ref="Y1369:Z1369"/>
    <mergeCell ref="AA1369:AB1369"/>
    <mergeCell ref="AC1369:AD1369"/>
    <mergeCell ref="O1370:P1370"/>
    <mergeCell ref="Q1370:R1370"/>
    <mergeCell ref="S1370:T1370"/>
    <mergeCell ref="U1370:V1370"/>
    <mergeCell ref="W1370:X1370"/>
    <mergeCell ref="Y1370:Z1370"/>
    <mergeCell ref="O1371:P1371"/>
    <mergeCell ref="Q1371:R1371"/>
    <mergeCell ref="S1371:T1371"/>
    <mergeCell ref="U1371:V1371"/>
    <mergeCell ref="W1371:X1371"/>
    <mergeCell ref="Y1371:Z1371"/>
    <mergeCell ref="AA1371:AB1371"/>
    <mergeCell ref="AC1371:AD1371"/>
    <mergeCell ref="O1372:P1372"/>
    <mergeCell ref="Q1372:R1372"/>
    <mergeCell ref="S1372:T1372"/>
    <mergeCell ref="U1372:V1372"/>
    <mergeCell ref="W1372:X1372"/>
    <mergeCell ref="O1359:P1359"/>
    <mergeCell ref="Q1359:R1359"/>
    <mergeCell ref="S1359:T1359"/>
    <mergeCell ref="U1359:V1359"/>
    <mergeCell ref="W1359:X1359"/>
    <mergeCell ref="Y1359:Z1359"/>
    <mergeCell ref="AA1359:AB1359"/>
    <mergeCell ref="AC1359:AD1359"/>
    <mergeCell ref="O1364:P1364"/>
    <mergeCell ref="Q1364:R1364"/>
    <mergeCell ref="S1364:T1364"/>
    <mergeCell ref="U1364:V1364"/>
    <mergeCell ref="W1364:X1364"/>
    <mergeCell ref="Y1364:Z1364"/>
    <mergeCell ref="AA1364:AB1364"/>
    <mergeCell ref="AC1364:AD1364"/>
    <mergeCell ref="O1360:P1360"/>
    <mergeCell ref="O1356:P1356"/>
    <mergeCell ref="Q1356:R1356"/>
    <mergeCell ref="S1356:T1356"/>
    <mergeCell ref="U1356:V1356"/>
    <mergeCell ref="W1356:X1356"/>
    <mergeCell ref="Y1356:Z1356"/>
    <mergeCell ref="AA1356:AB1356"/>
    <mergeCell ref="AC1356:AD1356"/>
    <mergeCell ref="O1357:P1357"/>
    <mergeCell ref="Q1357:R1357"/>
    <mergeCell ref="S1357:T1357"/>
    <mergeCell ref="U1357:V1357"/>
    <mergeCell ref="W1357:X1357"/>
    <mergeCell ref="Y1357:Z1357"/>
    <mergeCell ref="AA1357:AB1357"/>
    <mergeCell ref="AC1357:AD1357"/>
    <mergeCell ref="O1358:P1358"/>
    <mergeCell ref="Q1358:R1358"/>
    <mergeCell ref="S1358:T1358"/>
    <mergeCell ref="U1358:V1358"/>
    <mergeCell ref="W1358:X1358"/>
    <mergeCell ref="Y1358:Z1358"/>
    <mergeCell ref="AA1358:AB1358"/>
    <mergeCell ref="AC1358:AD1358"/>
    <mergeCell ref="Q1360:R1360"/>
    <mergeCell ref="S1360:T1360"/>
    <mergeCell ref="U1360:V1360"/>
    <mergeCell ref="W1360:X1360"/>
    <mergeCell ref="Y1360:Z1360"/>
    <mergeCell ref="AA1360:AB1360"/>
    <mergeCell ref="AC1360:AD1360"/>
    <mergeCell ref="O1361:P1361"/>
    <mergeCell ref="Q1361:R1361"/>
    <mergeCell ref="S1361:T1361"/>
    <mergeCell ref="U1361:V1361"/>
    <mergeCell ref="W1361:X1361"/>
    <mergeCell ref="Y1361:Z1361"/>
    <mergeCell ref="W1347:X1347"/>
    <mergeCell ref="Y1347:Z1347"/>
    <mergeCell ref="AA1347:AB1347"/>
    <mergeCell ref="AC1347:AD1347"/>
    <mergeCell ref="O1348:P1348"/>
    <mergeCell ref="Q1348:R1348"/>
    <mergeCell ref="S1348:T1348"/>
    <mergeCell ref="U1348:V1348"/>
    <mergeCell ref="W1348:X1348"/>
    <mergeCell ref="Y1348:Z1348"/>
    <mergeCell ref="AA1348:AB1348"/>
    <mergeCell ref="AC1348:AD1348"/>
    <mergeCell ref="O1349:P1349"/>
    <mergeCell ref="Q1349:R1349"/>
    <mergeCell ref="S1349:T1349"/>
    <mergeCell ref="U1349:V1349"/>
    <mergeCell ref="W1349:X1349"/>
    <mergeCell ref="Y1349:Z1349"/>
    <mergeCell ref="AA1349:AB1349"/>
    <mergeCell ref="O1355:P1355"/>
    <mergeCell ref="Q1355:R1355"/>
    <mergeCell ref="S1355:T1355"/>
    <mergeCell ref="U1355:V1355"/>
    <mergeCell ref="W1355:X1355"/>
    <mergeCell ref="Y1355:Z1355"/>
    <mergeCell ref="AA1355:AB1355"/>
    <mergeCell ref="AC1355:AD1355"/>
    <mergeCell ref="O1351:P1351"/>
    <mergeCell ref="Q1351:R1351"/>
    <mergeCell ref="S1351:T1351"/>
    <mergeCell ref="U1351:V1351"/>
    <mergeCell ref="W1351:X1351"/>
    <mergeCell ref="Y1351:Z1351"/>
    <mergeCell ref="AA1351:AB1351"/>
    <mergeCell ref="AC1351:AD1351"/>
    <mergeCell ref="O1352:P1352"/>
    <mergeCell ref="Q1352:R1352"/>
    <mergeCell ref="S1352:T1352"/>
    <mergeCell ref="U1352:V1352"/>
    <mergeCell ref="W1352:X1352"/>
    <mergeCell ref="Y1352:Z1352"/>
    <mergeCell ref="AA1352:AB1352"/>
    <mergeCell ref="AC1352:AD1352"/>
    <mergeCell ref="O1353:P1353"/>
    <mergeCell ref="Q1353:R1353"/>
    <mergeCell ref="S1353:T1353"/>
    <mergeCell ref="U1353:V1353"/>
    <mergeCell ref="W1353:X1353"/>
    <mergeCell ref="Y1353:Z1353"/>
    <mergeCell ref="AA1353:AB1353"/>
    <mergeCell ref="AC1353:AD1353"/>
    <mergeCell ref="AA1338:AB1338"/>
    <mergeCell ref="AC1338:AD1338"/>
    <mergeCell ref="O1339:P1339"/>
    <mergeCell ref="Q1339:R1339"/>
    <mergeCell ref="S1339:T1339"/>
    <mergeCell ref="U1339:V1339"/>
    <mergeCell ref="W1339:X1339"/>
    <mergeCell ref="Y1339:Z1339"/>
    <mergeCell ref="AA1339:AB1339"/>
    <mergeCell ref="AC1339:AD1339"/>
    <mergeCell ref="O1340:P1340"/>
    <mergeCell ref="Q1340:R1340"/>
    <mergeCell ref="S1340:T1340"/>
    <mergeCell ref="U1340:V1340"/>
    <mergeCell ref="W1340:X1340"/>
    <mergeCell ref="Y1340:Z1340"/>
    <mergeCell ref="AA1340:AB1340"/>
    <mergeCell ref="AC1340:AD1340"/>
    <mergeCell ref="Q1346:R1346"/>
    <mergeCell ref="S1346:T1346"/>
    <mergeCell ref="U1346:V1346"/>
    <mergeCell ref="W1346:X1346"/>
    <mergeCell ref="Y1346:Z1346"/>
    <mergeCell ref="AA1346:AB1346"/>
    <mergeCell ref="AC1346:AD1346"/>
    <mergeCell ref="O1342:P1342"/>
    <mergeCell ref="Q1342:R1342"/>
    <mergeCell ref="S1342:T1342"/>
    <mergeCell ref="U1342:V1342"/>
    <mergeCell ref="W1342:X1342"/>
    <mergeCell ref="Y1342:Z1342"/>
    <mergeCell ref="AA1342:AB1342"/>
    <mergeCell ref="AC1342:AD1342"/>
    <mergeCell ref="O1343:P1343"/>
    <mergeCell ref="Q1343:R1343"/>
    <mergeCell ref="S1343:T1343"/>
    <mergeCell ref="U1343:V1343"/>
    <mergeCell ref="W1343:X1343"/>
    <mergeCell ref="Y1343:Z1343"/>
    <mergeCell ref="O1341:P1341"/>
    <mergeCell ref="Q1341:R1341"/>
    <mergeCell ref="S1341:T1341"/>
    <mergeCell ref="U1341:V1341"/>
    <mergeCell ref="O1338:P1338"/>
    <mergeCell ref="Q1338:R1338"/>
    <mergeCell ref="S1338:T1338"/>
    <mergeCell ref="U1338:V1338"/>
    <mergeCell ref="O1332:P1332"/>
    <mergeCell ref="Q1332:R1332"/>
    <mergeCell ref="S1332:T1332"/>
    <mergeCell ref="U1332:V1332"/>
    <mergeCell ref="O1329:P1329"/>
    <mergeCell ref="Q1329:R1329"/>
    <mergeCell ref="S1329:T1329"/>
    <mergeCell ref="U1329:V1329"/>
    <mergeCell ref="W1329:X1329"/>
    <mergeCell ref="W1332:X1332"/>
    <mergeCell ref="Y1329:Z1329"/>
    <mergeCell ref="AA1329:AB1329"/>
    <mergeCell ref="AC1329:AD1329"/>
    <mergeCell ref="O1330:P1330"/>
    <mergeCell ref="Q1330:R1330"/>
    <mergeCell ref="S1330:T1330"/>
    <mergeCell ref="U1330:V1330"/>
    <mergeCell ref="W1330:X1330"/>
    <mergeCell ref="Y1330:Z1330"/>
    <mergeCell ref="AA1330:AB1330"/>
    <mergeCell ref="AC1330:AD1330"/>
    <mergeCell ref="O1331:P1331"/>
    <mergeCell ref="Q1331:R1331"/>
    <mergeCell ref="S1331:T1331"/>
    <mergeCell ref="U1331:V1331"/>
    <mergeCell ref="W1331:X1331"/>
    <mergeCell ref="Y1331:Z1331"/>
    <mergeCell ref="AA1331:AB1331"/>
    <mergeCell ref="AC1331:AD1331"/>
    <mergeCell ref="Y1332:Z1332"/>
    <mergeCell ref="AA1332:AB1332"/>
    <mergeCell ref="AC1332:AD1332"/>
    <mergeCell ref="O1337:P1337"/>
    <mergeCell ref="Q1337:R1337"/>
    <mergeCell ref="S1337:T1337"/>
    <mergeCell ref="U1337:V1337"/>
    <mergeCell ref="W1337:X1337"/>
    <mergeCell ref="Y1337:Z1337"/>
    <mergeCell ref="AA1337:AB1337"/>
    <mergeCell ref="AC1337:AD1337"/>
    <mergeCell ref="O1333:P1333"/>
    <mergeCell ref="Q1333:R1333"/>
    <mergeCell ref="S1333:T1333"/>
    <mergeCell ref="U1333:V1333"/>
    <mergeCell ref="W1333:X1333"/>
    <mergeCell ref="Y1333:Z1333"/>
    <mergeCell ref="AA1333:AB1333"/>
    <mergeCell ref="AC1333:AD1333"/>
    <mergeCell ref="O1334:P1334"/>
    <mergeCell ref="Q1334:R1334"/>
    <mergeCell ref="S1334:T1334"/>
    <mergeCell ref="U1334:V1334"/>
    <mergeCell ref="W1334:X1334"/>
    <mergeCell ref="Y1334:Z1334"/>
    <mergeCell ref="S1323:T1323"/>
    <mergeCell ref="U1323:V1323"/>
    <mergeCell ref="O1320:P1320"/>
    <mergeCell ref="Q1320:R1320"/>
    <mergeCell ref="S1320:T1320"/>
    <mergeCell ref="U1320:V1320"/>
    <mergeCell ref="W1320:X1320"/>
    <mergeCell ref="Y1320:Z1320"/>
    <mergeCell ref="AA1320:AB1320"/>
    <mergeCell ref="AC1320:AD1320"/>
    <mergeCell ref="O1321:P1321"/>
    <mergeCell ref="Q1321:R1321"/>
    <mergeCell ref="S1321:T1321"/>
    <mergeCell ref="U1321:V1321"/>
    <mergeCell ref="W1321:X1321"/>
    <mergeCell ref="Y1321:Z1321"/>
    <mergeCell ref="AA1321:AB1321"/>
    <mergeCell ref="AC1321:AD1321"/>
    <mergeCell ref="O1322:P1322"/>
    <mergeCell ref="Q1322:R1322"/>
    <mergeCell ref="S1322:T1322"/>
    <mergeCell ref="U1322:V1322"/>
    <mergeCell ref="W1322:X1322"/>
    <mergeCell ref="Y1322:Z1322"/>
    <mergeCell ref="AA1322:AB1322"/>
    <mergeCell ref="AC1322:AD1322"/>
    <mergeCell ref="O1328:P1328"/>
    <mergeCell ref="Q1328:R1328"/>
    <mergeCell ref="S1328:T1328"/>
    <mergeCell ref="U1328:V1328"/>
    <mergeCell ref="W1328:X1328"/>
    <mergeCell ref="Y1328:Z1328"/>
    <mergeCell ref="AA1328:AB1328"/>
    <mergeCell ref="AC1328:AD1328"/>
    <mergeCell ref="O1324:P1324"/>
    <mergeCell ref="Q1324:R1324"/>
    <mergeCell ref="S1324:T1324"/>
    <mergeCell ref="U1324:V1324"/>
    <mergeCell ref="W1324:X1324"/>
    <mergeCell ref="Y1324:Z1324"/>
    <mergeCell ref="AA1324:AB1324"/>
    <mergeCell ref="AC1324:AD1324"/>
    <mergeCell ref="O1325:P1325"/>
    <mergeCell ref="Q1325:R1325"/>
    <mergeCell ref="S1325:T1325"/>
    <mergeCell ref="U1325:V1325"/>
    <mergeCell ref="W1325:X1325"/>
    <mergeCell ref="Y1325:Z1325"/>
    <mergeCell ref="AA1325:AB1325"/>
    <mergeCell ref="AC1325:AD1325"/>
    <mergeCell ref="O1326:P1326"/>
    <mergeCell ref="Q1326:R1326"/>
    <mergeCell ref="S1326:T1326"/>
    <mergeCell ref="U1326:V1326"/>
    <mergeCell ref="W1326:X1326"/>
    <mergeCell ref="Y1326:Z1326"/>
    <mergeCell ref="AA1326:AB1326"/>
    <mergeCell ref="AC1326:AD1326"/>
    <mergeCell ref="O1314:P1314"/>
    <mergeCell ref="Q1314:R1314"/>
    <mergeCell ref="S1314:T1314"/>
    <mergeCell ref="U1314:V1314"/>
    <mergeCell ref="O1311:P1311"/>
    <mergeCell ref="Q1311:R1311"/>
    <mergeCell ref="S1311:T1311"/>
    <mergeCell ref="U1311:V1311"/>
    <mergeCell ref="W1311:X1311"/>
    <mergeCell ref="Y1311:Z1311"/>
    <mergeCell ref="AA1311:AB1311"/>
    <mergeCell ref="AC1311:AD1311"/>
    <mergeCell ref="O1312:P1312"/>
    <mergeCell ref="Q1312:R1312"/>
    <mergeCell ref="S1312:T1312"/>
    <mergeCell ref="U1312:V1312"/>
    <mergeCell ref="W1312:X1312"/>
    <mergeCell ref="Y1312:Z1312"/>
    <mergeCell ref="AA1312:AB1312"/>
    <mergeCell ref="AC1312:AD1312"/>
    <mergeCell ref="O1313:P1313"/>
    <mergeCell ref="Q1313:R1313"/>
    <mergeCell ref="S1313:T1313"/>
    <mergeCell ref="U1313:V1313"/>
    <mergeCell ref="W1313:X1313"/>
    <mergeCell ref="Y1313:Z1313"/>
    <mergeCell ref="AA1313:AB1313"/>
    <mergeCell ref="AC1313:AD1313"/>
    <mergeCell ref="W1314:X1314"/>
    <mergeCell ref="Y1314:Z1314"/>
    <mergeCell ref="AA1314:AB1314"/>
    <mergeCell ref="AC1314:AD1314"/>
    <mergeCell ref="O1319:P1319"/>
    <mergeCell ref="Q1319:R1319"/>
    <mergeCell ref="S1319:T1319"/>
    <mergeCell ref="U1319:V1319"/>
    <mergeCell ref="W1319:X1319"/>
    <mergeCell ref="Y1319:Z1319"/>
    <mergeCell ref="AA1319:AB1319"/>
    <mergeCell ref="AC1319:AD1319"/>
    <mergeCell ref="O1315:P1315"/>
    <mergeCell ref="Q1315:R1315"/>
    <mergeCell ref="S1315:T1315"/>
    <mergeCell ref="U1315:V1315"/>
    <mergeCell ref="W1315:X1315"/>
    <mergeCell ref="Y1315:Z1315"/>
    <mergeCell ref="AA1315:AB1315"/>
    <mergeCell ref="AC1315:AD1315"/>
    <mergeCell ref="O1316:P1316"/>
    <mergeCell ref="Q1316:R1316"/>
    <mergeCell ref="S1316:T1316"/>
    <mergeCell ref="U1316:V1316"/>
    <mergeCell ref="W1316:X1316"/>
    <mergeCell ref="Y1316:Z1316"/>
    <mergeCell ref="AA1302:AB1302"/>
    <mergeCell ref="AC1302:AD1302"/>
    <mergeCell ref="O1303:P1303"/>
    <mergeCell ref="Q1303:R1303"/>
    <mergeCell ref="S1303:T1303"/>
    <mergeCell ref="U1303:V1303"/>
    <mergeCell ref="W1303:X1303"/>
    <mergeCell ref="Y1303:Z1303"/>
    <mergeCell ref="AA1303:AB1303"/>
    <mergeCell ref="AC1303:AD1303"/>
    <mergeCell ref="O1304:P1304"/>
    <mergeCell ref="Q1304:R1304"/>
    <mergeCell ref="S1304:T1304"/>
    <mergeCell ref="U1304:V1304"/>
    <mergeCell ref="W1304:X1304"/>
    <mergeCell ref="Y1304:Z1304"/>
    <mergeCell ref="AA1304:AB1304"/>
    <mergeCell ref="AC1304:AD1304"/>
    <mergeCell ref="O1310:P1310"/>
    <mergeCell ref="Q1310:R1310"/>
    <mergeCell ref="S1310:T1310"/>
    <mergeCell ref="U1310:V1310"/>
    <mergeCell ref="W1310:X1310"/>
    <mergeCell ref="Y1310:Z1310"/>
    <mergeCell ref="AA1310:AB1310"/>
    <mergeCell ref="AC1310:AD1310"/>
    <mergeCell ref="O1306:P1306"/>
    <mergeCell ref="Q1306:R1306"/>
    <mergeCell ref="S1306:T1306"/>
    <mergeCell ref="U1306:V1306"/>
    <mergeCell ref="W1306:X1306"/>
    <mergeCell ref="Y1306:Z1306"/>
    <mergeCell ref="AA1306:AB1306"/>
    <mergeCell ref="AC1306:AD1306"/>
    <mergeCell ref="O1307:P1307"/>
    <mergeCell ref="Q1307:R1307"/>
    <mergeCell ref="S1307:T1307"/>
    <mergeCell ref="U1307:V1307"/>
    <mergeCell ref="W1307:X1307"/>
    <mergeCell ref="Y1307:Z1307"/>
    <mergeCell ref="AA1307:AB1307"/>
    <mergeCell ref="AC1307:AD1307"/>
    <mergeCell ref="O1308:P1308"/>
    <mergeCell ref="Q1308:R1308"/>
    <mergeCell ref="S1308:T1308"/>
    <mergeCell ref="U1308:V1308"/>
    <mergeCell ref="W1308:X1308"/>
    <mergeCell ref="Y1308:Z1308"/>
    <mergeCell ref="AA1308:AB1308"/>
    <mergeCell ref="AC1308:AD1308"/>
    <mergeCell ref="AA1294:AB1294"/>
    <mergeCell ref="AC1294:AD1294"/>
    <mergeCell ref="O1295:P1295"/>
    <mergeCell ref="Q1295:R1295"/>
    <mergeCell ref="S1295:T1295"/>
    <mergeCell ref="U1295:V1295"/>
    <mergeCell ref="W1295:X1295"/>
    <mergeCell ref="Y1295:Z1295"/>
    <mergeCell ref="AA1295:AB1295"/>
    <mergeCell ref="AC1295:AD1295"/>
    <mergeCell ref="M1285:N1285"/>
    <mergeCell ref="M1286:N1286"/>
    <mergeCell ref="O1301:P1301"/>
    <mergeCell ref="Q1301:R1301"/>
    <mergeCell ref="S1301:T1301"/>
    <mergeCell ref="U1301:V1301"/>
    <mergeCell ref="W1301:X1301"/>
    <mergeCell ref="Y1301:Z1301"/>
    <mergeCell ref="AA1301:AB1301"/>
    <mergeCell ref="AC1301:AD1301"/>
    <mergeCell ref="O1297:P1297"/>
    <mergeCell ref="Q1297:R1297"/>
    <mergeCell ref="S1297:T1297"/>
    <mergeCell ref="U1297:V1297"/>
    <mergeCell ref="W1297:X1297"/>
    <mergeCell ref="Y1297:Z1297"/>
    <mergeCell ref="AA1297:AB1297"/>
    <mergeCell ref="AC1297:AD1297"/>
    <mergeCell ref="O1298:P1298"/>
    <mergeCell ref="Q1298:R1298"/>
    <mergeCell ref="S1298:T1298"/>
    <mergeCell ref="U1298:V1298"/>
    <mergeCell ref="W1298:X1298"/>
    <mergeCell ref="Y1298:Z1298"/>
    <mergeCell ref="O1296:P1296"/>
    <mergeCell ref="Q1296:R1296"/>
    <mergeCell ref="S1296:T1296"/>
    <mergeCell ref="U1296:V1296"/>
    <mergeCell ref="O1293:P1293"/>
    <mergeCell ref="Q1293:R1293"/>
    <mergeCell ref="S1293:T1293"/>
    <mergeCell ref="U1293:V1293"/>
    <mergeCell ref="O1284:P1284"/>
    <mergeCell ref="Q1284:R1284"/>
    <mergeCell ref="S1284:T1284"/>
    <mergeCell ref="U1284:V1284"/>
    <mergeCell ref="W1284:X1284"/>
    <mergeCell ref="Y1284:Z1284"/>
    <mergeCell ref="U1294:V1294"/>
    <mergeCell ref="W1294:X1294"/>
    <mergeCell ref="Y1294:Z1294"/>
    <mergeCell ref="AA1284:AB1284"/>
    <mergeCell ref="AC1284:AD1284"/>
    <mergeCell ref="O1285:P1285"/>
    <mergeCell ref="Q1285:R1285"/>
    <mergeCell ref="S1285:T1285"/>
    <mergeCell ref="U1285:V1285"/>
    <mergeCell ref="W1285:X1285"/>
    <mergeCell ref="Y1285:Z1285"/>
    <mergeCell ref="AA1285:AB1285"/>
    <mergeCell ref="AC1285:AD1285"/>
    <mergeCell ref="O1286:P1286"/>
    <mergeCell ref="Q1286:R1286"/>
    <mergeCell ref="S1286:T1286"/>
    <mergeCell ref="U1286:V1286"/>
    <mergeCell ref="W1286:X1286"/>
    <mergeCell ref="Y1286:Z1286"/>
    <mergeCell ref="AA1286:AB1286"/>
    <mergeCell ref="AC1286:AD1286"/>
    <mergeCell ref="O1276:P1276"/>
    <mergeCell ref="Q1276:R1276"/>
    <mergeCell ref="S1276:T1276"/>
    <mergeCell ref="U1276:V1276"/>
    <mergeCell ref="W1276:X1276"/>
    <mergeCell ref="Y1276:Z1276"/>
    <mergeCell ref="O1292:P1292"/>
    <mergeCell ref="Q1292:R1292"/>
    <mergeCell ref="S1292:T1292"/>
    <mergeCell ref="U1292:V1292"/>
    <mergeCell ref="W1292:X1292"/>
    <mergeCell ref="Y1292:Z1292"/>
    <mergeCell ref="AA1292:AB1292"/>
    <mergeCell ref="AC1292:AD1292"/>
    <mergeCell ref="O1288:P1288"/>
    <mergeCell ref="Q1288:R1288"/>
    <mergeCell ref="S1288:T1288"/>
    <mergeCell ref="U1288:V1288"/>
    <mergeCell ref="W1288:X1288"/>
    <mergeCell ref="Y1288:Z1288"/>
    <mergeCell ref="AA1288:AB1288"/>
    <mergeCell ref="AC1288:AD1288"/>
    <mergeCell ref="O1289:P1289"/>
    <mergeCell ref="Q1289:R1289"/>
    <mergeCell ref="S1289:T1289"/>
    <mergeCell ref="U1289:V1289"/>
    <mergeCell ref="W1289:X1289"/>
    <mergeCell ref="Y1289:Z1289"/>
    <mergeCell ref="O1287:P1287"/>
    <mergeCell ref="Q1287:R1287"/>
    <mergeCell ref="S1287:T1287"/>
    <mergeCell ref="U1287:V1287"/>
    <mergeCell ref="S1270:T1270"/>
    <mergeCell ref="U1270:V1270"/>
    <mergeCell ref="W1270:X1270"/>
    <mergeCell ref="Y1270:Z1270"/>
    <mergeCell ref="AA1270:AB1270"/>
    <mergeCell ref="AC1270:AD1270"/>
    <mergeCell ref="O1271:P1271"/>
    <mergeCell ref="O1283:P1283"/>
    <mergeCell ref="Q1283:R1283"/>
    <mergeCell ref="S1283:T1283"/>
    <mergeCell ref="U1283:V1283"/>
    <mergeCell ref="W1283:X1283"/>
    <mergeCell ref="Y1283:Z1283"/>
    <mergeCell ref="AA1283:AB1283"/>
    <mergeCell ref="AC1283:AD1283"/>
    <mergeCell ref="O1279:P1279"/>
    <mergeCell ref="Q1279:R1279"/>
    <mergeCell ref="S1279:T1279"/>
    <mergeCell ref="U1279:V1279"/>
    <mergeCell ref="W1279:X1279"/>
    <mergeCell ref="Y1279:Z1279"/>
    <mergeCell ref="AA1279:AB1279"/>
    <mergeCell ref="AC1279:AD1279"/>
    <mergeCell ref="O1280:P1280"/>
    <mergeCell ref="Q1280:R1280"/>
    <mergeCell ref="S1280:T1280"/>
    <mergeCell ref="U1280:V1280"/>
    <mergeCell ref="W1280:X1280"/>
    <mergeCell ref="Y1280:Z1280"/>
    <mergeCell ref="Y1275:Z1275"/>
    <mergeCell ref="AA1275:AB1275"/>
    <mergeCell ref="AC1275:AD1275"/>
    <mergeCell ref="S1266:T1266"/>
    <mergeCell ref="U1266:V1266"/>
    <mergeCell ref="W1266:X1266"/>
    <mergeCell ref="Y1266:Z1266"/>
    <mergeCell ref="AA1266:AB1266"/>
    <mergeCell ref="AC1266:AD1266"/>
    <mergeCell ref="O1267:P1267"/>
    <mergeCell ref="O1275:P1275"/>
    <mergeCell ref="Q1275:R1275"/>
    <mergeCell ref="S1275:T1275"/>
    <mergeCell ref="U1275:V1275"/>
    <mergeCell ref="W1275:X1275"/>
    <mergeCell ref="B1253:AD1253"/>
    <mergeCell ref="B1251:AD1251"/>
    <mergeCell ref="O1261:P1261"/>
    <mergeCell ref="Q1261:R1261"/>
    <mergeCell ref="S1261:T1261"/>
    <mergeCell ref="U1261:V1261"/>
    <mergeCell ref="W1261:X1261"/>
    <mergeCell ref="Y1261:Z1261"/>
    <mergeCell ref="AA1261:AB1261"/>
    <mergeCell ref="M1261:N1261"/>
    <mergeCell ref="O1274:P1274"/>
    <mergeCell ref="Q1274:R1274"/>
    <mergeCell ref="S1274:T1274"/>
    <mergeCell ref="U1274:V1274"/>
    <mergeCell ref="W1274:X1274"/>
    <mergeCell ref="Y1274:Z1274"/>
    <mergeCell ref="AA1274:AB1274"/>
    <mergeCell ref="AC1274:AD1274"/>
    <mergeCell ref="O1270:P1270"/>
    <mergeCell ref="Q1270:R1270"/>
    <mergeCell ref="D1963:N1963"/>
    <mergeCell ref="O1963:R1963"/>
    <mergeCell ref="S1963:V1963"/>
    <mergeCell ref="D1964:N1964"/>
    <mergeCell ref="O1964:R1964"/>
    <mergeCell ref="S1964:V1964"/>
    <mergeCell ref="D1965:N1965"/>
    <mergeCell ref="P2152:R2152"/>
    <mergeCell ref="S2152:U2152"/>
    <mergeCell ref="V2152:X2152"/>
    <mergeCell ref="Y2152:AA2152"/>
    <mergeCell ref="AB2152:AD2152"/>
    <mergeCell ref="Y2173:AD2173"/>
    <mergeCell ref="Y2174:AD2174"/>
    <mergeCell ref="Y2227:AD2227"/>
    <mergeCell ref="Y2228:AD2228"/>
    <mergeCell ref="S1264:T1264"/>
    <mergeCell ref="U1264:V1264"/>
    <mergeCell ref="W1264:X1264"/>
    <mergeCell ref="Y1264:Z1264"/>
    <mergeCell ref="AA1264:AB1264"/>
    <mergeCell ref="AC1264:AD1264"/>
    <mergeCell ref="O1265:P1265"/>
    <mergeCell ref="Q1265:R1265"/>
    <mergeCell ref="S1265:T1265"/>
    <mergeCell ref="U1265:V1265"/>
    <mergeCell ref="W1265:X1265"/>
    <mergeCell ref="Y1265:Z1265"/>
    <mergeCell ref="AA1265:AB1265"/>
    <mergeCell ref="AC1265:AD1265"/>
    <mergeCell ref="O1266:P1266"/>
    <mergeCell ref="Q1266:R1266"/>
    <mergeCell ref="W1954:Z1954"/>
    <mergeCell ref="AA1954:AD1954"/>
    <mergeCell ref="W1955:Z1955"/>
    <mergeCell ref="AA1955:AD1955"/>
    <mergeCell ref="W1956:Z1956"/>
    <mergeCell ref="AA1956:AD1956"/>
    <mergeCell ref="W1957:Z1957"/>
    <mergeCell ref="AA1957:AD1957"/>
    <mergeCell ref="W1958:Z1958"/>
    <mergeCell ref="AA1958:AD1958"/>
    <mergeCell ref="W1959:Z1959"/>
    <mergeCell ref="AA1959:AD1959"/>
    <mergeCell ref="W1963:Z1963"/>
    <mergeCell ref="AA1963:AD1963"/>
    <mergeCell ref="W1964:Z1964"/>
    <mergeCell ref="AA1964:AD1964"/>
    <mergeCell ref="W1965:Z1965"/>
    <mergeCell ref="AA1965:AD1965"/>
    <mergeCell ref="W1960:Z1960"/>
    <mergeCell ref="AA1960:AD1960"/>
    <mergeCell ref="W1961:Z1961"/>
    <mergeCell ref="AA1961:AD1961"/>
    <mergeCell ref="W1962:Z1962"/>
    <mergeCell ref="AA1962:AD1962"/>
    <mergeCell ref="W1951:Z1951"/>
    <mergeCell ref="AA1951:AD1951"/>
    <mergeCell ref="W1952:Z1952"/>
    <mergeCell ref="AA1952:AD1952"/>
    <mergeCell ref="W1953:Z1953"/>
    <mergeCell ref="AA1953:AD1953"/>
    <mergeCell ref="D1783:H1783"/>
    <mergeCell ref="I1783:J1783"/>
    <mergeCell ref="D1784:H1784"/>
    <mergeCell ref="I1784:J1784"/>
    <mergeCell ref="D1785:H1785"/>
    <mergeCell ref="I1785:J1785"/>
    <mergeCell ref="D1786:H1786"/>
    <mergeCell ref="I1786:J1786"/>
    <mergeCell ref="D1787:H1787"/>
    <mergeCell ref="I1787:J1787"/>
    <mergeCell ref="W1948:Z1948"/>
    <mergeCell ref="AA1948:AD1948"/>
    <mergeCell ref="W1949:Z1949"/>
    <mergeCell ref="AA1949:AD1949"/>
    <mergeCell ref="W1950:Z1950"/>
    <mergeCell ref="AA1950:AD1950"/>
    <mergeCell ref="O1784:P1784"/>
    <mergeCell ref="Q1784:R1784"/>
    <mergeCell ref="S1784:T1784"/>
    <mergeCell ref="U1784:V1784"/>
    <mergeCell ref="W1784:X1784"/>
    <mergeCell ref="Y1784:Z1784"/>
    <mergeCell ref="AA1784:AB1784"/>
    <mergeCell ref="AC1784:AD1784"/>
    <mergeCell ref="K1784:L1784"/>
    <mergeCell ref="M1784:N1784"/>
    <mergeCell ref="W1945:Z1945"/>
    <mergeCell ref="AA1945:AD1945"/>
    <mergeCell ref="W1946:Z1946"/>
    <mergeCell ref="AA1946:AD1946"/>
    <mergeCell ref="W1947:Z1947"/>
    <mergeCell ref="AA1947:AD1947"/>
    <mergeCell ref="D1945:N1945"/>
    <mergeCell ref="O1945:R1945"/>
    <mergeCell ref="S1945:V1945"/>
    <mergeCell ref="D1946:N1946"/>
    <mergeCell ref="O1946:R1946"/>
    <mergeCell ref="S1946:V1946"/>
    <mergeCell ref="D1947:N1947"/>
    <mergeCell ref="O1947:R1947"/>
    <mergeCell ref="S1947:V1947"/>
    <mergeCell ref="D1777:H1777"/>
    <mergeCell ref="I1777:J1777"/>
    <mergeCell ref="W1942:Z1942"/>
    <mergeCell ref="AA1942:AD1942"/>
    <mergeCell ref="W1943:Z1943"/>
    <mergeCell ref="AA1943:AD1943"/>
    <mergeCell ref="W1944:Z1944"/>
    <mergeCell ref="AA1944:AD1944"/>
    <mergeCell ref="D1942:N1942"/>
    <mergeCell ref="O1942:R1942"/>
    <mergeCell ref="S1942:V1942"/>
    <mergeCell ref="D1943:N1943"/>
    <mergeCell ref="O1943:R1943"/>
    <mergeCell ref="S1943:V1943"/>
    <mergeCell ref="D1944:N1944"/>
    <mergeCell ref="O1944:R1944"/>
    <mergeCell ref="S1944:V1944"/>
    <mergeCell ref="W1939:Z1939"/>
    <mergeCell ref="AA1939:AD1939"/>
    <mergeCell ref="W1940:Z1940"/>
    <mergeCell ref="AA1940:AD1940"/>
    <mergeCell ref="W1941:Z1941"/>
    <mergeCell ref="AA1941:AD1941"/>
    <mergeCell ref="D1939:N1939"/>
    <mergeCell ref="O1939:R1939"/>
    <mergeCell ref="S1939:V1939"/>
    <mergeCell ref="D1940:N1940"/>
    <mergeCell ref="O1940:R1940"/>
    <mergeCell ref="S1940:V1940"/>
    <mergeCell ref="D1941:N1941"/>
    <mergeCell ref="O1941:R1941"/>
    <mergeCell ref="S1941:V1941"/>
    <mergeCell ref="D1771:H1771"/>
    <mergeCell ref="I1771:J1771"/>
    <mergeCell ref="W1936:Z1936"/>
    <mergeCell ref="AA1936:AD1936"/>
    <mergeCell ref="W1937:Z1937"/>
    <mergeCell ref="AA1937:AD1937"/>
    <mergeCell ref="W1938:Z1938"/>
    <mergeCell ref="AA1938:AD1938"/>
    <mergeCell ref="D1936:N1936"/>
    <mergeCell ref="O1936:R1936"/>
    <mergeCell ref="S1936:V1936"/>
    <mergeCell ref="D1937:N1937"/>
    <mergeCell ref="O1937:R1937"/>
    <mergeCell ref="S1937:V1937"/>
    <mergeCell ref="D1938:N1938"/>
    <mergeCell ref="O1938:R1938"/>
    <mergeCell ref="S1938:V1938"/>
    <mergeCell ref="W1933:Z1933"/>
    <mergeCell ref="AA1933:AD1933"/>
    <mergeCell ref="W1934:Z1934"/>
    <mergeCell ref="AA1934:AD1934"/>
    <mergeCell ref="W1935:Z1935"/>
    <mergeCell ref="AA1935:AD1935"/>
    <mergeCell ref="D1933:N1933"/>
    <mergeCell ref="O1933:R1933"/>
    <mergeCell ref="S1933:V1933"/>
    <mergeCell ref="D1934:N1934"/>
    <mergeCell ref="O1934:R1934"/>
    <mergeCell ref="S1934:V1934"/>
    <mergeCell ref="D1935:N1935"/>
    <mergeCell ref="O1935:R1935"/>
    <mergeCell ref="S1935:V1935"/>
    <mergeCell ref="D1765:H1765"/>
    <mergeCell ref="I1765:J1765"/>
    <mergeCell ref="W1930:Z1930"/>
    <mergeCell ref="AA1930:AD1930"/>
    <mergeCell ref="W1931:Z1931"/>
    <mergeCell ref="AA1931:AD1931"/>
    <mergeCell ref="W1932:Z1932"/>
    <mergeCell ref="AA1932:AD1932"/>
    <mergeCell ref="D1930:N1930"/>
    <mergeCell ref="O1930:R1930"/>
    <mergeCell ref="S1930:V1930"/>
    <mergeCell ref="D1931:N1931"/>
    <mergeCell ref="O1931:R1931"/>
    <mergeCell ref="S1931:V1931"/>
    <mergeCell ref="D1932:N1932"/>
    <mergeCell ref="O1932:R1932"/>
    <mergeCell ref="S1932:V1932"/>
    <mergeCell ref="W1927:Z1927"/>
    <mergeCell ref="AA1927:AD1927"/>
    <mergeCell ref="W1928:Z1928"/>
    <mergeCell ref="AA1928:AD1928"/>
    <mergeCell ref="W1929:Z1929"/>
    <mergeCell ref="AA1929:AD1929"/>
    <mergeCell ref="D1927:N1927"/>
    <mergeCell ref="O1927:R1927"/>
    <mergeCell ref="S1927:V1927"/>
    <mergeCell ref="D1928:N1928"/>
    <mergeCell ref="O1928:R1928"/>
    <mergeCell ref="S1928:V1928"/>
    <mergeCell ref="D1929:N1929"/>
    <mergeCell ref="O1929:R1929"/>
    <mergeCell ref="S1929:V1929"/>
    <mergeCell ref="D1759:H1759"/>
    <mergeCell ref="I1759:J1759"/>
    <mergeCell ref="W1924:Z1924"/>
    <mergeCell ref="AA1924:AD1924"/>
    <mergeCell ref="W1925:Z1925"/>
    <mergeCell ref="AA1925:AD1925"/>
    <mergeCell ref="W1926:Z1926"/>
    <mergeCell ref="AA1926:AD1926"/>
    <mergeCell ref="D1924:N1924"/>
    <mergeCell ref="O1924:R1924"/>
    <mergeCell ref="S1924:V1924"/>
    <mergeCell ref="D1925:N1925"/>
    <mergeCell ref="O1925:R1925"/>
    <mergeCell ref="S1925:V1925"/>
    <mergeCell ref="D1926:N1926"/>
    <mergeCell ref="O1926:R1926"/>
    <mergeCell ref="S1926:V1926"/>
    <mergeCell ref="W1921:Z1921"/>
    <mergeCell ref="AA1921:AD1921"/>
    <mergeCell ref="W1922:Z1922"/>
    <mergeCell ref="AA1922:AD1922"/>
    <mergeCell ref="W1923:Z1923"/>
    <mergeCell ref="AA1923:AD1923"/>
    <mergeCell ref="D1921:N1921"/>
    <mergeCell ref="O1921:R1921"/>
    <mergeCell ref="S1921:V1921"/>
    <mergeCell ref="D1922:N1922"/>
    <mergeCell ref="O1922:R1922"/>
    <mergeCell ref="S1922:V1922"/>
    <mergeCell ref="D1923:N1923"/>
    <mergeCell ref="O1923:R1923"/>
    <mergeCell ref="S1923:V1923"/>
    <mergeCell ref="D1753:H1753"/>
    <mergeCell ref="I1753:J1753"/>
    <mergeCell ref="W1918:Z1918"/>
    <mergeCell ref="AA1918:AD1918"/>
    <mergeCell ref="W1919:Z1919"/>
    <mergeCell ref="AA1919:AD1919"/>
    <mergeCell ref="W1920:Z1920"/>
    <mergeCell ref="AA1920:AD1920"/>
    <mergeCell ref="D1918:N1918"/>
    <mergeCell ref="O1918:R1918"/>
    <mergeCell ref="S1918:V1918"/>
    <mergeCell ref="D1919:N1919"/>
    <mergeCell ref="O1919:R1919"/>
    <mergeCell ref="S1919:V1919"/>
    <mergeCell ref="D1920:N1920"/>
    <mergeCell ref="O1920:R1920"/>
    <mergeCell ref="S1920:V1920"/>
    <mergeCell ref="W1915:Z1915"/>
    <mergeCell ref="AA1915:AD1915"/>
    <mergeCell ref="W1916:Z1916"/>
    <mergeCell ref="AA1916:AD1916"/>
    <mergeCell ref="W1917:Z1917"/>
    <mergeCell ref="AA1917:AD1917"/>
    <mergeCell ref="D1915:N1915"/>
    <mergeCell ref="O1915:R1915"/>
    <mergeCell ref="S1915:V1915"/>
    <mergeCell ref="D1916:N1916"/>
    <mergeCell ref="O1916:R1916"/>
    <mergeCell ref="S1916:V1916"/>
    <mergeCell ref="D1917:N1917"/>
    <mergeCell ref="O1917:R1917"/>
    <mergeCell ref="S1917:V1917"/>
    <mergeCell ref="D1747:H1747"/>
    <mergeCell ref="I1747:J1747"/>
    <mergeCell ref="W1912:Z1912"/>
    <mergeCell ref="AA1912:AD1912"/>
    <mergeCell ref="W1913:Z1913"/>
    <mergeCell ref="AA1913:AD1913"/>
    <mergeCell ref="W1914:Z1914"/>
    <mergeCell ref="AA1914:AD1914"/>
    <mergeCell ref="D1912:N1912"/>
    <mergeCell ref="O1912:R1912"/>
    <mergeCell ref="S1912:V1912"/>
    <mergeCell ref="D1913:N1913"/>
    <mergeCell ref="O1913:R1913"/>
    <mergeCell ref="S1913:V1913"/>
    <mergeCell ref="D1914:N1914"/>
    <mergeCell ref="O1914:R1914"/>
    <mergeCell ref="S1914:V1914"/>
    <mergeCell ref="W1909:Z1909"/>
    <mergeCell ref="AA1909:AD1909"/>
    <mergeCell ref="W1910:Z1910"/>
    <mergeCell ref="AA1910:AD1910"/>
    <mergeCell ref="W1911:Z1911"/>
    <mergeCell ref="AA1911:AD1911"/>
    <mergeCell ref="D1909:N1909"/>
    <mergeCell ref="O1909:R1909"/>
    <mergeCell ref="S1909:V1909"/>
    <mergeCell ref="D1910:N1910"/>
    <mergeCell ref="O1910:R1910"/>
    <mergeCell ref="S1910:V1910"/>
    <mergeCell ref="D1911:N1911"/>
    <mergeCell ref="O1911:R1911"/>
    <mergeCell ref="S1911:V1911"/>
    <mergeCell ref="D1741:H1741"/>
    <mergeCell ref="I1741:J1741"/>
    <mergeCell ref="W1906:Z1906"/>
    <mergeCell ref="AA1906:AD1906"/>
    <mergeCell ref="W1907:Z1907"/>
    <mergeCell ref="AA1907:AD1907"/>
    <mergeCell ref="W1908:Z1908"/>
    <mergeCell ref="AA1908:AD1908"/>
    <mergeCell ref="D1906:N1906"/>
    <mergeCell ref="O1906:R1906"/>
    <mergeCell ref="S1906:V1906"/>
    <mergeCell ref="D1907:N1907"/>
    <mergeCell ref="O1907:R1907"/>
    <mergeCell ref="S1907:V1907"/>
    <mergeCell ref="D1908:N1908"/>
    <mergeCell ref="O1908:R1908"/>
    <mergeCell ref="S1908:V1908"/>
    <mergeCell ref="W1903:Z1903"/>
    <mergeCell ref="AA1903:AD1903"/>
    <mergeCell ref="W1904:Z1904"/>
    <mergeCell ref="AA1904:AD1904"/>
    <mergeCell ref="W1905:Z1905"/>
    <mergeCell ref="AA1905:AD1905"/>
    <mergeCell ref="D1903:N1903"/>
    <mergeCell ref="O1903:R1903"/>
    <mergeCell ref="S1903:V1903"/>
    <mergeCell ref="D1904:N1904"/>
    <mergeCell ref="O1904:R1904"/>
    <mergeCell ref="S1904:V1904"/>
    <mergeCell ref="D1905:N1905"/>
    <mergeCell ref="O1905:R1905"/>
    <mergeCell ref="S1905:V1905"/>
    <mergeCell ref="D1735:H1735"/>
    <mergeCell ref="I1735:J1735"/>
    <mergeCell ref="W1900:Z1900"/>
    <mergeCell ref="AA1900:AD1900"/>
    <mergeCell ref="W1901:Z1901"/>
    <mergeCell ref="AA1901:AD1901"/>
    <mergeCell ref="W1902:Z1902"/>
    <mergeCell ref="AA1902:AD1902"/>
    <mergeCell ref="D1900:N1900"/>
    <mergeCell ref="O1900:R1900"/>
    <mergeCell ref="S1900:V1900"/>
    <mergeCell ref="D1901:N1901"/>
    <mergeCell ref="O1901:R1901"/>
    <mergeCell ref="S1901:V1901"/>
    <mergeCell ref="D1902:N1902"/>
    <mergeCell ref="O1902:R1902"/>
    <mergeCell ref="S1902:V1902"/>
    <mergeCell ref="W1897:Z1897"/>
    <mergeCell ref="AA1897:AD1897"/>
    <mergeCell ref="W1898:Z1898"/>
    <mergeCell ref="AA1898:AD1898"/>
    <mergeCell ref="W1899:Z1899"/>
    <mergeCell ref="AA1899:AD1899"/>
    <mergeCell ref="D1897:N1897"/>
    <mergeCell ref="O1897:R1897"/>
    <mergeCell ref="S1897:V1897"/>
    <mergeCell ref="D1898:N1898"/>
    <mergeCell ref="O1898:R1898"/>
    <mergeCell ref="S1898:V1898"/>
    <mergeCell ref="D1899:N1899"/>
    <mergeCell ref="O1899:R1899"/>
    <mergeCell ref="S1899:V1899"/>
    <mergeCell ref="D1729:H1729"/>
    <mergeCell ref="I1729:J1729"/>
    <mergeCell ref="W1894:Z1894"/>
    <mergeCell ref="AA1894:AD1894"/>
    <mergeCell ref="W1895:Z1895"/>
    <mergeCell ref="AA1895:AD1895"/>
    <mergeCell ref="W1896:Z1896"/>
    <mergeCell ref="AA1896:AD1896"/>
    <mergeCell ref="D1894:N1894"/>
    <mergeCell ref="O1894:R1894"/>
    <mergeCell ref="S1894:V1894"/>
    <mergeCell ref="D1895:N1895"/>
    <mergeCell ref="O1895:R1895"/>
    <mergeCell ref="S1895:V1895"/>
    <mergeCell ref="D1896:N1896"/>
    <mergeCell ref="O1896:R1896"/>
    <mergeCell ref="S1896:V1896"/>
    <mergeCell ref="W1891:Z1891"/>
    <mergeCell ref="AA1891:AD1891"/>
    <mergeCell ref="W1892:Z1892"/>
    <mergeCell ref="AA1892:AD1892"/>
    <mergeCell ref="W1893:Z1893"/>
    <mergeCell ref="AA1893:AD1893"/>
    <mergeCell ref="D1891:N1891"/>
    <mergeCell ref="O1891:R1891"/>
    <mergeCell ref="S1891:V1891"/>
    <mergeCell ref="D1892:N1892"/>
    <mergeCell ref="O1892:R1892"/>
    <mergeCell ref="S1892:V1892"/>
    <mergeCell ref="D1893:N1893"/>
    <mergeCell ref="O1893:R1893"/>
    <mergeCell ref="S1893:V1893"/>
    <mergeCell ref="D1723:H1723"/>
    <mergeCell ref="I1723:J1723"/>
    <mergeCell ref="W1888:Z1888"/>
    <mergeCell ref="AA1888:AD1888"/>
    <mergeCell ref="W1889:Z1889"/>
    <mergeCell ref="AA1889:AD1889"/>
    <mergeCell ref="W1890:Z1890"/>
    <mergeCell ref="AA1890:AD1890"/>
    <mergeCell ref="D1888:N1888"/>
    <mergeCell ref="O1888:R1888"/>
    <mergeCell ref="S1888:V1888"/>
    <mergeCell ref="D1889:N1889"/>
    <mergeCell ref="O1889:R1889"/>
    <mergeCell ref="S1889:V1889"/>
    <mergeCell ref="D1890:N1890"/>
    <mergeCell ref="O1890:R1890"/>
    <mergeCell ref="S1890:V1890"/>
    <mergeCell ref="W1885:Z1885"/>
    <mergeCell ref="AA1885:AD1885"/>
    <mergeCell ref="W1886:Z1886"/>
    <mergeCell ref="AA1886:AD1886"/>
    <mergeCell ref="W1887:Z1887"/>
    <mergeCell ref="AA1887:AD1887"/>
    <mergeCell ref="D1885:N1885"/>
    <mergeCell ref="O1885:R1885"/>
    <mergeCell ref="S1885:V1885"/>
    <mergeCell ref="D1886:N1886"/>
    <mergeCell ref="O1886:R1886"/>
    <mergeCell ref="S1886:V1886"/>
    <mergeCell ref="D1887:N1887"/>
    <mergeCell ref="O1887:R1887"/>
    <mergeCell ref="S1887:V1887"/>
    <mergeCell ref="D1721:H1721"/>
    <mergeCell ref="I1721:J1721"/>
    <mergeCell ref="W1882:Z1882"/>
    <mergeCell ref="AA1882:AD1882"/>
    <mergeCell ref="W1883:Z1883"/>
    <mergeCell ref="AA1883:AD1883"/>
    <mergeCell ref="W1884:Z1884"/>
    <mergeCell ref="AA1884:AD1884"/>
    <mergeCell ref="D1882:N1882"/>
    <mergeCell ref="O1882:R1882"/>
    <mergeCell ref="S1882:V1882"/>
    <mergeCell ref="D1883:N1883"/>
    <mergeCell ref="O1883:R1883"/>
    <mergeCell ref="S1883:V1883"/>
    <mergeCell ref="D1884:N1884"/>
    <mergeCell ref="O1884:R1884"/>
    <mergeCell ref="S1884:V1884"/>
    <mergeCell ref="W1876:Z1876"/>
    <mergeCell ref="AA1876:AD1876"/>
    <mergeCell ref="W1877:Z1877"/>
    <mergeCell ref="AA1877:AD1877"/>
    <mergeCell ref="W1878:Z1878"/>
    <mergeCell ref="AA1878:AD1878"/>
    <mergeCell ref="I1715:J1715"/>
    <mergeCell ref="D1716:H1716"/>
    <mergeCell ref="I1716:J1716"/>
    <mergeCell ref="D1717:H1717"/>
    <mergeCell ref="I1717:J1717"/>
    <mergeCell ref="D1718:H1718"/>
    <mergeCell ref="I1718:J1718"/>
    <mergeCell ref="D1719:H1719"/>
    <mergeCell ref="I1719:J1719"/>
    <mergeCell ref="O1714:P1714"/>
    <mergeCell ref="Q1714:R1714"/>
    <mergeCell ref="S1714:T1714"/>
    <mergeCell ref="U1714:V1714"/>
    <mergeCell ref="W1714:X1714"/>
    <mergeCell ref="Y1714:Z1714"/>
    <mergeCell ref="AA1714:AB1714"/>
    <mergeCell ref="AC1714:AD1714"/>
    <mergeCell ref="K1714:L1714"/>
    <mergeCell ref="M1714:N1714"/>
    <mergeCell ref="O1715:P1715"/>
    <mergeCell ref="Q1715:R1715"/>
    <mergeCell ref="S1715:T1715"/>
    <mergeCell ref="U1715:V1715"/>
    <mergeCell ref="W1715:X1715"/>
    <mergeCell ref="Y1715:Z1715"/>
    <mergeCell ref="AA1715:AB1715"/>
    <mergeCell ref="W1879:Z1879"/>
    <mergeCell ref="AA1879:AD1879"/>
    <mergeCell ref="W1880:Z1880"/>
    <mergeCell ref="AA1880:AD1880"/>
    <mergeCell ref="W1881:Z1881"/>
    <mergeCell ref="AA1881:AD1881"/>
    <mergeCell ref="D1879:N1879"/>
    <mergeCell ref="O1879:R1879"/>
    <mergeCell ref="S1879:V1879"/>
    <mergeCell ref="D1880:N1880"/>
    <mergeCell ref="O1880:R1880"/>
    <mergeCell ref="S1880:V1880"/>
    <mergeCell ref="D1881:N1881"/>
    <mergeCell ref="O1881:R1881"/>
    <mergeCell ref="S1881:V1881"/>
    <mergeCell ref="D1878:N1878"/>
    <mergeCell ref="O1878:R1878"/>
    <mergeCell ref="S1878:V1878"/>
    <mergeCell ref="W1873:Z1873"/>
    <mergeCell ref="AA1873:AD1873"/>
    <mergeCell ref="W1874:Z1874"/>
    <mergeCell ref="AA1874:AD1874"/>
    <mergeCell ref="W1875:Z1875"/>
    <mergeCell ref="AA1875:AD1875"/>
    <mergeCell ref="W1870:Z1870"/>
    <mergeCell ref="AA1870:AD1870"/>
    <mergeCell ref="W1871:Z1871"/>
    <mergeCell ref="AA1871:AD1871"/>
    <mergeCell ref="W1872:Z1872"/>
    <mergeCell ref="AA1872:AD1872"/>
    <mergeCell ref="D1870:N1870"/>
    <mergeCell ref="O1870:R1870"/>
    <mergeCell ref="S1870:V1870"/>
    <mergeCell ref="D1871:N1871"/>
    <mergeCell ref="O1871:R1871"/>
    <mergeCell ref="S1871:V1871"/>
    <mergeCell ref="D1872:N1872"/>
    <mergeCell ref="O1872:R1872"/>
    <mergeCell ref="S1872:V1872"/>
    <mergeCell ref="D1873:N1873"/>
    <mergeCell ref="O1873:R1873"/>
    <mergeCell ref="S1873:V1873"/>
    <mergeCell ref="D1874:N1874"/>
    <mergeCell ref="O1874:R1874"/>
    <mergeCell ref="S1874:V1874"/>
    <mergeCell ref="D1875:N1875"/>
    <mergeCell ref="O1875:R1875"/>
    <mergeCell ref="S1875:V1875"/>
    <mergeCell ref="W1868:Z1868"/>
    <mergeCell ref="AA1868:AD1868"/>
    <mergeCell ref="W1869:Z1869"/>
    <mergeCell ref="AA1869:AD1869"/>
    <mergeCell ref="D1868:N1868"/>
    <mergeCell ref="O1868:R1868"/>
    <mergeCell ref="S1868:V1868"/>
    <mergeCell ref="D1869:N1869"/>
    <mergeCell ref="O1869:R1869"/>
    <mergeCell ref="S1869:V1869"/>
    <mergeCell ref="D1866:N1866"/>
    <mergeCell ref="O1866:R1866"/>
    <mergeCell ref="S1866:V1866"/>
    <mergeCell ref="D1867:N1867"/>
    <mergeCell ref="O1867:R1867"/>
    <mergeCell ref="S1867:V1867"/>
    <mergeCell ref="D1713:H1713"/>
    <mergeCell ref="I1713:J1713"/>
    <mergeCell ref="D1714:H1714"/>
    <mergeCell ref="D1720:H1720"/>
    <mergeCell ref="I1720:J1720"/>
    <mergeCell ref="D1722:H1722"/>
    <mergeCell ref="I1722:J1722"/>
    <mergeCell ref="D1724:H1724"/>
    <mergeCell ref="I1724:J1724"/>
    <mergeCell ref="D1726:H1726"/>
    <mergeCell ref="I1726:J1726"/>
    <mergeCell ref="I1714:J1714"/>
    <mergeCell ref="D1715:H1715"/>
    <mergeCell ref="AC1715:AD1715"/>
    <mergeCell ref="O1716:P1716"/>
    <mergeCell ref="Q1716:R1716"/>
    <mergeCell ref="W1849:AD1849"/>
    <mergeCell ref="D1858:N1858"/>
    <mergeCell ref="O1858:R1858"/>
    <mergeCell ref="S1858:V1858"/>
    <mergeCell ref="AA1851:AD1851"/>
    <mergeCell ref="S1854:V1854"/>
    <mergeCell ref="W1850:Z1850"/>
    <mergeCell ref="AA1850:AD1850"/>
    <mergeCell ref="W1861:Z1861"/>
    <mergeCell ref="W1858:Z1858"/>
    <mergeCell ref="AA1858:AD1858"/>
    <mergeCell ref="W1859:Z1859"/>
    <mergeCell ref="W1867:Z1867"/>
    <mergeCell ref="AA1867:AD1867"/>
    <mergeCell ref="W1864:Z1864"/>
    <mergeCell ref="AA1864:AD1864"/>
    <mergeCell ref="W1865:Z1865"/>
    <mergeCell ref="AA1865:AD1865"/>
    <mergeCell ref="W1866:Z1866"/>
    <mergeCell ref="AA1866:AD1866"/>
    <mergeCell ref="D1861:N1861"/>
    <mergeCell ref="O1861:R1861"/>
    <mergeCell ref="S1861:V1861"/>
    <mergeCell ref="D1851:N1851"/>
    <mergeCell ref="O1851:R1851"/>
    <mergeCell ref="S1851:V1851"/>
    <mergeCell ref="D1852:N1852"/>
    <mergeCell ref="O1852:R1852"/>
    <mergeCell ref="S1852:V1852"/>
    <mergeCell ref="S1850:V1850"/>
    <mergeCell ref="O1850:R1850"/>
    <mergeCell ref="C1849:N1850"/>
    <mergeCell ref="S1856:V1856"/>
    <mergeCell ref="D1859:N1859"/>
    <mergeCell ref="O1859:R1859"/>
    <mergeCell ref="S1859:V1859"/>
    <mergeCell ref="D1860:N1860"/>
    <mergeCell ref="O1860:R1860"/>
    <mergeCell ref="S1860:V1860"/>
    <mergeCell ref="S889:T889"/>
    <mergeCell ref="U889:V889"/>
    <mergeCell ref="W889:X889"/>
    <mergeCell ref="Y889:Z889"/>
    <mergeCell ref="AA889:AB889"/>
    <mergeCell ref="AC889:AD889"/>
    <mergeCell ref="S890:T890"/>
    <mergeCell ref="U890:V890"/>
    <mergeCell ref="W890:X890"/>
    <mergeCell ref="Y890:Z890"/>
    <mergeCell ref="AA890:AB890"/>
    <mergeCell ref="AC890:AD890"/>
    <mergeCell ref="S891:T891"/>
    <mergeCell ref="U891:V891"/>
    <mergeCell ref="C988:AD988"/>
    <mergeCell ref="K971:L971"/>
    <mergeCell ref="M971:N971"/>
    <mergeCell ref="O971:P971"/>
    <mergeCell ref="Q971:R971"/>
    <mergeCell ref="S958:T958"/>
    <mergeCell ref="U958:V958"/>
    <mergeCell ref="W958:X958"/>
    <mergeCell ref="Y958:Z958"/>
    <mergeCell ref="AA958:AB958"/>
    <mergeCell ref="AC958:AD958"/>
    <mergeCell ref="S878:T878"/>
    <mergeCell ref="U878:V878"/>
    <mergeCell ref="W878:X878"/>
    <mergeCell ref="Y878:Z878"/>
    <mergeCell ref="AA878:AB878"/>
    <mergeCell ref="AC878:AD878"/>
    <mergeCell ref="S879:T879"/>
    <mergeCell ref="U879:V879"/>
    <mergeCell ref="W879:X879"/>
    <mergeCell ref="Y879:Z879"/>
    <mergeCell ref="AA879:AB879"/>
    <mergeCell ref="AC879:AD879"/>
    <mergeCell ref="K940:L940"/>
    <mergeCell ref="M940:N940"/>
    <mergeCell ref="S918:T918"/>
    <mergeCell ref="U918:V918"/>
    <mergeCell ref="W918:X918"/>
    <mergeCell ref="Y918:Z918"/>
    <mergeCell ref="AA918:AB918"/>
    <mergeCell ref="AC918:AD918"/>
    <mergeCell ref="S907:T907"/>
    <mergeCell ref="U907:V907"/>
    <mergeCell ref="W907:X907"/>
    <mergeCell ref="Y907:Z907"/>
    <mergeCell ref="AA907:AB907"/>
    <mergeCell ref="AC907:AD907"/>
    <mergeCell ref="S888:T888"/>
    <mergeCell ref="U888:V888"/>
    <mergeCell ref="W888:X888"/>
    <mergeCell ref="Y888:Z888"/>
    <mergeCell ref="AA888:AB888"/>
    <mergeCell ref="AC888:AD888"/>
    <mergeCell ref="C839:AD839"/>
    <mergeCell ref="D821:L821"/>
    <mergeCell ref="D822:L822"/>
    <mergeCell ref="D823:L823"/>
    <mergeCell ref="D824:L824"/>
    <mergeCell ref="D825:L825"/>
    <mergeCell ref="D826:L826"/>
    <mergeCell ref="D827:L827"/>
    <mergeCell ref="D828:L828"/>
    <mergeCell ref="D829:L829"/>
    <mergeCell ref="C318:AD318"/>
    <mergeCell ref="C320:AD320"/>
    <mergeCell ref="C574:AD574"/>
    <mergeCell ref="C575:AD575"/>
    <mergeCell ref="C583:AD583"/>
    <mergeCell ref="C584:AD584"/>
    <mergeCell ref="C309:AD309"/>
    <mergeCell ref="C310:AD310"/>
    <mergeCell ref="B317:AD317"/>
    <mergeCell ref="D598:P598"/>
    <mergeCell ref="D651:P651"/>
    <mergeCell ref="D652:P652"/>
    <mergeCell ref="D653:P653"/>
    <mergeCell ref="D654:P654"/>
    <mergeCell ref="D655:P655"/>
    <mergeCell ref="D656:P656"/>
    <mergeCell ref="D657:P657"/>
    <mergeCell ref="D658:P658"/>
    <mergeCell ref="D659:P659"/>
    <mergeCell ref="D660:P660"/>
    <mergeCell ref="D661:P661"/>
    <mergeCell ref="B582:AD582"/>
    <mergeCell ref="S145:X145"/>
    <mergeCell ref="Y145:AD145"/>
    <mergeCell ref="C172:AD172"/>
    <mergeCell ref="B174:AD174"/>
    <mergeCell ref="C169:AD169"/>
    <mergeCell ref="B161:AD161"/>
    <mergeCell ref="B165:AD165"/>
    <mergeCell ref="C166:AD166"/>
    <mergeCell ref="C168:AD168"/>
    <mergeCell ref="P187:R187"/>
    <mergeCell ref="P188:R188"/>
    <mergeCell ref="P189:R189"/>
    <mergeCell ref="C175:AD175"/>
    <mergeCell ref="P194:R194"/>
    <mergeCell ref="P195:R195"/>
    <mergeCell ref="P193:R193"/>
    <mergeCell ref="P196:R196"/>
    <mergeCell ref="C178:AD178"/>
    <mergeCell ref="S151:X151"/>
    <mergeCell ref="Y151:AD151"/>
    <mergeCell ref="S149:X149"/>
    <mergeCell ref="Y149:AD149"/>
    <mergeCell ref="D150:L150"/>
    <mergeCell ref="M150:R150"/>
    <mergeCell ref="S150:X150"/>
    <mergeCell ref="Y150:AD150"/>
    <mergeCell ref="D151:L151"/>
    <mergeCell ref="M151:R151"/>
    <mergeCell ref="C185:F187"/>
    <mergeCell ref="G185:AD185"/>
    <mergeCell ref="G187:I187"/>
    <mergeCell ref="G186:L186"/>
    <mergeCell ref="D120:L120"/>
    <mergeCell ref="M120:R120"/>
    <mergeCell ref="S120:X120"/>
    <mergeCell ref="Y120:AD120"/>
    <mergeCell ref="D121:L121"/>
    <mergeCell ref="M121:R121"/>
    <mergeCell ref="S121:X121"/>
    <mergeCell ref="Y121:AD121"/>
    <mergeCell ref="D125:L125"/>
    <mergeCell ref="M125:R125"/>
    <mergeCell ref="S125:X125"/>
    <mergeCell ref="Y125:AD125"/>
    <mergeCell ref="Y129:AD129"/>
    <mergeCell ref="D127:L127"/>
    <mergeCell ref="M127:R127"/>
    <mergeCell ref="S127:X127"/>
    <mergeCell ref="C167:AD167"/>
    <mergeCell ref="D146:L146"/>
    <mergeCell ref="M146:R146"/>
    <mergeCell ref="S146:X146"/>
    <mergeCell ref="Y146:AD146"/>
    <mergeCell ref="D147:L147"/>
    <mergeCell ref="M147:R147"/>
    <mergeCell ref="S147:X147"/>
    <mergeCell ref="Y147:AD147"/>
    <mergeCell ref="D148:L148"/>
    <mergeCell ref="M148:R148"/>
    <mergeCell ref="S148:X148"/>
    <mergeCell ref="C153:AD153"/>
    <mergeCell ref="C154:AD154"/>
    <mergeCell ref="D145:L145"/>
    <mergeCell ref="M145:R145"/>
    <mergeCell ref="D108:L108"/>
    <mergeCell ref="M108:R108"/>
    <mergeCell ref="S108:X108"/>
    <mergeCell ref="Y108:AD108"/>
    <mergeCell ref="D114:L114"/>
    <mergeCell ref="M114:R114"/>
    <mergeCell ref="S114:X114"/>
    <mergeCell ref="Y114:AD114"/>
    <mergeCell ref="D115:L115"/>
    <mergeCell ref="M115:R115"/>
    <mergeCell ref="S115:X115"/>
    <mergeCell ref="Y115:AD115"/>
    <mergeCell ref="D109:L109"/>
    <mergeCell ref="M109:R109"/>
    <mergeCell ref="S109:X109"/>
    <mergeCell ref="Y109:AD109"/>
    <mergeCell ref="D110:L110"/>
    <mergeCell ref="M110:R110"/>
    <mergeCell ref="S110:X110"/>
    <mergeCell ref="Y110:AD110"/>
    <mergeCell ref="D111:L111"/>
    <mergeCell ref="M111:R111"/>
    <mergeCell ref="S111:X111"/>
    <mergeCell ref="Y111:AD111"/>
    <mergeCell ref="D112:L112"/>
    <mergeCell ref="M112:R112"/>
    <mergeCell ref="S112:X112"/>
    <mergeCell ref="Y112:AD112"/>
    <mergeCell ref="D113:L113"/>
    <mergeCell ref="M113:R113"/>
    <mergeCell ref="S113:X113"/>
    <mergeCell ref="Y113:AD113"/>
    <mergeCell ref="D98:L98"/>
    <mergeCell ref="M98:R98"/>
    <mergeCell ref="S98:X98"/>
    <mergeCell ref="Y98:AD98"/>
    <mergeCell ref="D99:L99"/>
    <mergeCell ref="M99:R99"/>
    <mergeCell ref="S99:X99"/>
    <mergeCell ref="Y99:AD99"/>
    <mergeCell ref="D100:L100"/>
    <mergeCell ref="M100:R100"/>
    <mergeCell ref="S100:X100"/>
    <mergeCell ref="Y100:AD100"/>
    <mergeCell ref="D96:L96"/>
    <mergeCell ref="M96:R96"/>
    <mergeCell ref="S96:X96"/>
    <mergeCell ref="Y96:AD96"/>
    <mergeCell ref="D97:L97"/>
    <mergeCell ref="M97:R97"/>
    <mergeCell ref="S97:X97"/>
    <mergeCell ref="Y97:AD97"/>
    <mergeCell ref="D74:L74"/>
    <mergeCell ref="M74:R74"/>
    <mergeCell ref="S74:X74"/>
    <mergeCell ref="Y74:AD74"/>
    <mergeCell ref="D75:L75"/>
    <mergeCell ref="M75:R75"/>
    <mergeCell ref="S75:X75"/>
    <mergeCell ref="Y75:AD75"/>
    <mergeCell ref="D73:L73"/>
    <mergeCell ref="M73:R73"/>
    <mergeCell ref="S73:X73"/>
    <mergeCell ref="Y73:AD73"/>
    <mergeCell ref="D76:L76"/>
    <mergeCell ref="M76:R76"/>
    <mergeCell ref="S76:X76"/>
    <mergeCell ref="Y76:AD76"/>
    <mergeCell ref="D82:L82"/>
    <mergeCell ref="M82:R82"/>
    <mergeCell ref="S82:X82"/>
    <mergeCell ref="Y82:AD82"/>
    <mergeCell ref="D77:L77"/>
    <mergeCell ref="M77:R77"/>
    <mergeCell ref="S77:X77"/>
    <mergeCell ref="Y77:AD77"/>
    <mergeCell ref="D78:L78"/>
    <mergeCell ref="M78:R78"/>
    <mergeCell ref="S78:X78"/>
    <mergeCell ref="Y78:AD78"/>
    <mergeCell ref="D79:L79"/>
    <mergeCell ref="M79:R79"/>
    <mergeCell ref="S79:X79"/>
    <mergeCell ref="Y79:AD79"/>
    <mergeCell ref="D53:L53"/>
    <mergeCell ref="M53:R53"/>
    <mergeCell ref="S53:X53"/>
    <mergeCell ref="D58:L58"/>
    <mergeCell ref="M58:R58"/>
    <mergeCell ref="S58:X58"/>
    <mergeCell ref="Y58:AD58"/>
    <mergeCell ref="D59:L59"/>
    <mergeCell ref="M59:R59"/>
    <mergeCell ref="S59:X59"/>
    <mergeCell ref="Y59:AD59"/>
    <mergeCell ref="D60:L60"/>
    <mergeCell ref="M60:R60"/>
    <mergeCell ref="S60:X60"/>
    <mergeCell ref="Y60:AD60"/>
    <mergeCell ref="Y53:AD53"/>
    <mergeCell ref="D54:L54"/>
    <mergeCell ref="M54:R54"/>
    <mergeCell ref="S54:X54"/>
    <mergeCell ref="Y54:AD54"/>
    <mergeCell ref="D55:L55"/>
    <mergeCell ref="M55:R55"/>
    <mergeCell ref="S55:X55"/>
    <mergeCell ref="Y55:AD55"/>
    <mergeCell ref="D56:L56"/>
    <mergeCell ref="M56:R56"/>
    <mergeCell ref="S56:X56"/>
    <mergeCell ref="Y56:AD56"/>
    <mergeCell ref="D57:L57"/>
    <mergeCell ref="M57:R57"/>
    <mergeCell ref="S57:X57"/>
    <mergeCell ref="B1:AD1"/>
    <mergeCell ref="B3:AD3"/>
    <mergeCell ref="B5:AD5"/>
    <mergeCell ref="AA7:AD7"/>
    <mergeCell ref="B8:L8"/>
    <mergeCell ref="B10:AD10"/>
    <mergeCell ref="C26:AD26"/>
    <mergeCell ref="B28:AD28"/>
    <mergeCell ref="C19:AD19"/>
    <mergeCell ref="C20:AD20"/>
    <mergeCell ref="B22:AD22"/>
    <mergeCell ref="B23:AD23"/>
    <mergeCell ref="C24:AD24"/>
    <mergeCell ref="C25:AD25"/>
    <mergeCell ref="C11:AD11"/>
    <mergeCell ref="C12:AD12"/>
    <mergeCell ref="C13:AD13"/>
    <mergeCell ref="B18:AD18"/>
    <mergeCell ref="N8:O8"/>
    <mergeCell ref="C15:AD15"/>
    <mergeCell ref="C16:AD16"/>
    <mergeCell ref="C17:AD17"/>
    <mergeCell ref="C14:AD14"/>
    <mergeCell ref="D1542:X1542"/>
    <mergeCell ref="Y1542:AD1542"/>
    <mergeCell ref="D1543:X1543"/>
    <mergeCell ref="Y1543:AD1543"/>
    <mergeCell ref="D1544:X1544"/>
    <mergeCell ref="Y1544:AD1544"/>
    <mergeCell ref="D1545:X1545"/>
    <mergeCell ref="Y1545:AD1545"/>
    <mergeCell ref="D1546:X1546"/>
    <mergeCell ref="Y1546:AD1546"/>
    <mergeCell ref="D1547:X1547"/>
    <mergeCell ref="Y1547:AD1547"/>
    <mergeCell ref="D1548:X1548"/>
    <mergeCell ref="Y1548:AD1548"/>
    <mergeCell ref="D1549:X1549"/>
    <mergeCell ref="Y1549:AD1549"/>
    <mergeCell ref="D1550:X1550"/>
    <mergeCell ref="Y1550:AD1550"/>
    <mergeCell ref="D1560:X1560"/>
    <mergeCell ref="Y1560:AD1560"/>
    <mergeCell ref="D1561:X1561"/>
    <mergeCell ref="Y1561:AD1561"/>
    <mergeCell ref="D1562:X1562"/>
    <mergeCell ref="Y1562:AD1562"/>
    <mergeCell ref="D1563:X1563"/>
    <mergeCell ref="Y1563:AD1563"/>
    <mergeCell ref="D1564:X1564"/>
    <mergeCell ref="Y1564:AD1564"/>
    <mergeCell ref="D1565:X1565"/>
    <mergeCell ref="Y1565:AD1565"/>
    <mergeCell ref="D1566:X1566"/>
    <mergeCell ref="Y1566:AD1566"/>
    <mergeCell ref="D1567:X1567"/>
    <mergeCell ref="Y1567:AD1567"/>
    <mergeCell ref="Y1534:AD1534"/>
    <mergeCell ref="C1534:X1534"/>
    <mergeCell ref="D1535:X1535"/>
    <mergeCell ref="Y1535:AD1535"/>
    <mergeCell ref="D1536:X1536"/>
    <mergeCell ref="Y1536:AD1536"/>
    <mergeCell ref="D1537:X1537"/>
    <mergeCell ref="Y1537:AD1537"/>
    <mergeCell ref="D1538:X1538"/>
    <mergeCell ref="Y1538:AD1538"/>
    <mergeCell ref="D1539:X1539"/>
    <mergeCell ref="Y1539:AD1539"/>
    <mergeCell ref="D1540:X1540"/>
    <mergeCell ref="Y1540:AD1540"/>
    <mergeCell ref="D1541:X1541"/>
    <mergeCell ref="Y1541:AD1541"/>
    <mergeCell ref="D1551:X1551"/>
    <mergeCell ref="Y1551:AD1551"/>
    <mergeCell ref="D1552:X1552"/>
    <mergeCell ref="Y1552:AD1552"/>
    <mergeCell ref="D1553:X1553"/>
    <mergeCell ref="Y1553:AD1553"/>
    <mergeCell ref="D1554:X1554"/>
    <mergeCell ref="Y1554:AD1554"/>
    <mergeCell ref="D1555:X1555"/>
    <mergeCell ref="Y1555:AD1555"/>
    <mergeCell ref="D1556:X1556"/>
    <mergeCell ref="Y1556:AD1556"/>
    <mergeCell ref="D1557:X1557"/>
    <mergeCell ref="Y1557:AD1557"/>
    <mergeCell ref="D1558:X1558"/>
    <mergeCell ref="Y1558:AD1558"/>
    <mergeCell ref="D1559:X1559"/>
    <mergeCell ref="Y1559:AD1559"/>
    <mergeCell ref="Y1622:AD1622"/>
    <mergeCell ref="D1586:X1586"/>
    <mergeCell ref="Y1586:AD1586"/>
    <mergeCell ref="D1587:X1587"/>
    <mergeCell ref="Y1587:AD1587"/>
    <mergeCell ref="D1588:X1588"/>
    <mergeCell ref="Y1588:AD1588"/>
    <mergeCell ref="D1589:X1589"/>
    <mergeCell ref="Y1589:AD1589"/>
    <mergeCell ref="D1590:X1590"/>
    <mergeCell ref="Y1590:AD1590"/>
    <mergeCell ref="D1591:X1591"/>
    <mergeCell ref="Y1591:AD1591"/>
    <mergeCell ref="D1592:X1592"/>
    <mergeCell ref="Y1592:AD1592"/>
    <mergeCell ref="D1593:X1593"/>
    <mergeCell ref="Y1593:AD1593"/>
    <mergeCell ref="D1594:X1594"/>
    <mergeCell ref="Y1594:AD1594"/>
    <mergeCell ref="D1595:X1595"/>
    <mergeCell ref="Y1595:AD1595"/>
    <mergeCell ref="Y1615:AD1615"/>
    <mergeCell ref="D1616:X1616"/>
    <mergeCell ref="Y1616:AD1616"/>
    <mergeCell ref="D1617:X1617"/>
    <mergeCell ref="Y1617:AD1617"/>
    <mergeCell ref="D1618:X1618"/>
    <mergeCell ref="Y1618:AD1618"/>
    <mergeCell ref="D1619:X1619"/>
    <mergeCell ref="Y1619:AD1619"/>
    <mergeCell ref="D1620:X1620"/>
    <mergeCell ref="Y1620:AD1620"/>
    <mergeCell ref="D1596:X1596"/>
    <mergeCell ref="D1602:X1602"/>
    <mergeCell ref="Y1602:AD1602"/>
    <mergeCell ref="Y1638:AD1638"/>
    <mergeCell ref="D1603:X1603"/>
    <mergeCell ref="Y1603:AD1603"/>
    <mergeCell ref="D1604:X1604"/>
    <mergeCell ref="Y1604:AD1604"/>
    <mergeCell ref="D1605:X1605"/>
    <mergeCell ref="Y1605:AD1605"/>
    <mergeCell ref="D1606:X1606"/>
    <mergeCell ref="Y1606:AD1606"/>
    <mergeCell ref="D1607:X1607"/>
    <mergeCell ref="Y1607:AD1607"/>
    <mergeCell ref="D1608:X1608"/>
    <mergeCell ref="Y1608:AD1608"/>
    <mergeCell ref="D1609:X1609"/>
    <mergeCell ref="Y1609:AD1609"/>
    <mergeCell ref="D1610:X1610"/>
    <mergeCell ref="Y1610:AD1610"/>
    <mergeCell ref="D1611:X1611"/>
    <mergeCell ref="Y1611:AD1611"/>
    <mergeCell ref="D1612:X1612"/>
    <mergeCell ref="Y1612:AD1612"/>
    <mergeCell ref="D1613:X1613"/>
    <mergeCell ref="Y1613:AD1613"/>
    <mergeCell ref="D1614:X1614"/>
    <mergeCell ref="Y1614:AD1614"/>
    <mergeCell ref="D1615:X1615"/>
    <mergeCell ref="D1621:X1621"/>
    <mergeCell ref="Y1621:AD1621"/>
    <mergeCell ref="D1622:X1622"/>
    <mergeCell ref="D1624:X1624"/>
    <mergeCell ref="Y1624:AD1624"/>
    <mergeCell ref="D1625:X1625"/>
    <mergeCell ref="Y1625:AD1625"/>
    <mergeCell ref="D1633:X1633"/>
    <mergeCell ref="Y1633:AD1633"/>
    <mergeCell ref="D1634:X1634"/>
    <mergeCell ref="Y1634:AD1634"/>
    <mergeCell ref="D1635:X1635"/>
    <mergeCell ref="Y1635:AD1635"/>
    <mergeCell ref="D1636:X1636"/>
    <mergeCell ref="Y1636:AD1636"/>
    <mergeCell ref="D1637:X1637"/>
    <mergeCell ref="Y1637:AD1637"/>
    <mergeCell ref="D1638:X1638"/>
    <mergeCell ref="D1639:X1639"/>
    <mergeCell ref="Y1639:AD1639"/>
    <mergeCell ref="Y1640:AD1640"/>
    <mergeCell ref="D1641:X1641"/>
    <mergeCell ref="Y1641:AD1641"/>
    <mergeCell ref="D1642:X1642"/>
    <mergeCell ref="Y1642:AD1642"/>
    <mergeCell ref="D1643:X1643"/>
    <mergeCell ref="Y1643:AD1643"/>
    <mergeCell ref="Y2148:AA2148"/>
    <mergeCell ref="AB2148:AD2148"/>
    <mergeCell ref="D1644:X1644"/>
    <mergeCell ref="Y1644:AD1644"/>
    <mergeCell ref="D1626:X1626"/>
    <mergeCell ref="Y1626:AD1626"/>
    <mergeCell ref="D1627:X1627"/>
    <mergeCell ref="B1844:AD1844"/>
    <mergeCell ref="W1855:Z1855"/>
    <mergeCell ref="AA1855:AD1855"/>
    <mergeCell ref="W1856:Z1856"/>
    <mergeCell ref="AA1856:AD1856"/>
    <mergeCell ref="W1857:Z1857"/>
    <mergeCell ref="AA1857:AD1857"/>
    <mergeCell ref="W1852:Z1852"/>
    <mergeCell ref="AA1852:AD1852"/>
    <mergeCell ref="W1853:Z1853"/>
    <mergeCell ref="AA1853:AD1853"/>
    <mergeCell ref="W1854:Z1854"/>
    <mergeCell ref="AA1854:AD1854"/>
    <mergeCell ref="O1853:R1853"/>
    <mergeCell ref="S1853:V1853"/>
    <mergeCell ref="D1854:N1854"/>
    <mergeCell ref="O1854:R1854"/>
    <mergeCell ref="AA1860:AD1860"/>
    <mergeCell ref="AA1859:AD1859"/>
    <mergeCell ref="Q878:R878"/>
    <mergeCell ref="K879:L879"/>
    <mergeCell ref="M879:N879"/>
    <mergeCell ref="O879:P879"/>
    <mergeCell ref="Q879:R879"/>
    <mergeCell ref="K880:L880"/>
    <mergeCell ref="M880:N880"/>
    <mergeCell ref="O880:P880"/>
    <mergeCell ref="Q880:R880"/>
    <mergeCell ref="K882:L882"/>
    <mergeCell ref="M882:N882"/>
    <mergeCell ref="Q886:R886"/>
    <mergeCell ref="P306:R306"/>
    <mergeCell ref="P301:R301"/>
    <mergeCell ref="P300:R300"/>
    <mergeCell ref="P297:R297"/>
    <mergeCell ref="P298:R298"/>
    <mergeCell ref="P302:R302"/>
    <mergeCell ref="P303:R303"/>
    <mergeCell ref="P299:R299"/>
    <mergeCell ref="P304:R304"/>
    <mergeCell ref="P305:R305"/>
    <mergeCell ref="P307:R307"/>
    <mergeCell ref="D795:L795"/>
    <mergeCell ref="D796:L796"/>
    <mergeCell ref="D797:L797"/>
    <mergeCell ref="D798:L798"/>
    <mergeCell ref="D799:L799"/>
    <mergeCell ref="D800:L800"/>
    <mergeCell ref="D801:L801"/>
    <mergeCell ref="D802:L802"/>
    <mergeCell ref="K918:L918"/>
    <mergeCell ref="M918:N918"/>
    <mergeCell ref="O918:P918"/>
    <mergeCell ref="B1668:AD1668"/>
    <mergeCell ref="O908:P908"/>
    <mergeCell ref="Q908:R908"/>
    <mergeCell ref="K909:L909"/>
    <mergeCell ref="M909:N909"/>
    <mergeCell ref="O909:P909"/>
    <mergeCell ref="Q909:R909"/>
    <mergeCell ref="Q918:R918"/>
    <mergeCell ref="K919:L919"/>
    <mergeCell ref="M919:N919"/>
    <mergeCell ref="O919:P919"/>
    <mergeCell ref="Q919:R919"/>
    <mergeCell ref="P290:R290"/>
    <mergeCell ref="K888:L888"/>
    <mergeCell ref="M888:N888"/>
    <mergeCell ref="O888:P888"/>
    <mergeCell ref="Q888:R888"/>
    <mergeCell ref="K889:L889"/>
    <mergeCell ref="M889:N889"/>
    <mergeCell ref="O889:P889"/>
    <mergeCell ref="Q889:R889"/>
    <mergeCell ref="K890:L890"/>
    <mergeCell ref="M890:N890"/>
    <mergeCell ref="O890:P890"/>
    <mergeCell ref="Q890:R890"/>
    <mergeCell ref="K878:L878"/>
    <mergeCell ref="M878:N878"/>
    <mergeCell ref="O878:P878"/>
    <mergeCell ref="D1640:X1640"/>
    <mergeCell ref="Y31:AD31"/>
    <mergeCell ref="S31:X31"/>
    <mergeCell ref="M31:R31"/>
    <mergeCell ref="M30:AD30"/>
    <mergeCell ref="C30:L31"/>
    <mergeCell ref="D32:L32"/>
    <mergeCell ref="M32:R32"/>
    <mergeCell ref="S32:X32"/>
    <mergeCell ref="Y32:AD32"/>
    <mergeCell ref="D33:L33"/>
    <mergeCell ref="M33:R33"/>
    <mergeCell ref="S33:X33"/>
    <mergeCell ref="Y33:AD33"/>
    <mergeCell ref="C176:AD176"/>
    <mergeCell ref="D34:L34"/>
    <mergeCell ref="M34:R34"/>
    <mergeCell ref="S34:X34"/>
    <mergeCell ref="Y34:AD34"/>
    <mergeCell ref="D35:L35"/>
    <mergeCell ref="M35:R35"/>
    <mergeCell ref="S35:X35"/>
    <mergeCell ref="Y35:AD35"/>
    <mergeCell ref="D36:L36"/>
    <mergeCell ref="M36:R36"/>
    <mergeCell ref="S36:X36"/>
    <mergeCell ref="Y36:AD36"/>
    <mergeCell ref="D52:L52"/>
    <mergeCell ref="M52:R52"/>
    <mergeCell ref="S52:X52"/>
    <mergeCell ref="D37:L37"/>
    <mergeCell ref="M37:R37"/>
    <mergeCell ref="Y52:AD52"/>
    <mergeCell ref="S37:X37"/>
    <mergeCell ref="Y37:AD37"/>
    <mergeCell ref="D38:L38"/>
    <mergeCell ref="M38:R38"/>
    <mergeCell ref="S38:X38"/>
    <mergeCell ref="Y38:AD38"/>
    <mergeCell ref="D39:L39"/>
    <mergeCell ref="M39:R39"/>
    <mergeCell ref="S39:X39"/>
    <mergeCell ref="Y39:AD39"/>
    <mergeCell ref="D40:L40"/>
    <mergeCell ref="M40:R40"/>
    <mergeCell ref="S40:X40"/>
    <mergeCell ref="Y40:AD40"/>
    <mergeCell ref="D41:L41"/>
    <mergeCell ref="M41:R41"/>
    <mergeCell ref="S41:X41"/>
    <mergeCell ref="Y41:AD41"/>
    <mergeCell ref="Y42:AD42"/>
    <mergeCell ref="D43:L43"/>
    <mergeCell ref="M43:R43"/>
    <mergeCell ref="S43:X43"/>
    <mergeCell ref="Y43:AD43"/>
    <mergeCell ref="D44:L44"/>
    <mergeCell ref="M44:R44"/>
    <mergeCell ref="S44:X44"/>
    <mergeCell ref="Y44:AD44"/>
    <mergeCell ref="D45:L45"/>
    <mergeCell ref="M45:R45"/>
    <mergeCell ref="S45:X45"/>
    <mergeCell ref="Y45:AD45"/>
    <mergeCell ref="D46:L46"/>
    <mergeCell ref="M46:R46"/>
    <mergeCell ref="S46:X46"/>
    <mergeCell ref="Y46:AD46"/>
    <mergeCell ref="D42:L42"/>
    <mergeCell ref="M42:R42"/>
    <mergeCell ref="S42:X42"/>
    <mergeCell ref="D47:L47"/>
    <mergeCell ref="M47:R47"/>
    <mergeCell ref="S47:X47"/>
    <mergeCell ref="Y47:AD47"/>
    <mergeCell ref="D48:L48"/>
    <mergeCell ref="M48:R48"/>
    <mergeCell ref="S48:X48"/>
    <mergeCell ref="Y48:AD48"/>
    <mergeCell ref="D49:L49"/>
    <mergeCell ref="M49:R49"/>
    <mergeCell ref="S49:X49"/>
    <mergeCell ref="Y49:AD49"/>
    <mergeCell ref="D50:L50"/>
    <mergeCell ref="M50:R50"/>
    <mergeCell ref="S50:X50"/>
    <mergeCell ref="Y50:AD50"/>
    <mergeCell ref="D51:L51"/>
    <mergeCell ref="M51:R51"/>
    <mergeCell ref="S51:X51"/>
    <mergeCell ref="Y51:AD51"/>
    <mergeCell ref="D68:L68"/>
    <mergeCell ref="M68:R68"/>
    <mergeCell ref="S68:X68"/>
    <mergeCell ref="Y68:AD68"/>
    <mergeCell ref="Y57:AD57"/>
    <mergeCell ref="D61:L61"/>
    <mergeCell ref="M61:R61"/>
    <mergeCell ref="S61:X61"/>
    <mergeCell ref="Y61:AD61"/>
    <mergeCell ref="D62:L62"/>
    <mergeCell ref="M62:R62"/>
    <mergeCell ref="S62:X62"/>
    <mergeCell ref="Y62:AD62"/>
    <mergeCell ref="D63:L63"/>
    <mergeCell ref="M63:R63"/>
    <mergeCell ref="S63:X63"/>
    <mergeCell ref="Y63:AD63"/>
    <mergeCell ref="D64:L64"/>
    <mergeCell ref="M64:R64"/>
    <mergeCell ref="S64:X64"/>
    <mergeCell ref="Y64:AD64"/>
    <mergeCell ref="D84:L84"/>
    <mergeCell ref="M84:R84"/>
    <mergeCell ref="S84:X84"/>
    <mergeCell ref="Y84:AD84"/>
    <mergeCell ref="D65:L65"/>
    <mergeCell ref="M65:R65"/>
    <mergeCell ref="S65:X65"/>
    <mergeCell ref="Y65:AD65"/>
    <mergeCell ref="D69:L69"/>
    <mergeCell ref="M69:R69"/>
    <mergeCell ref="S69:X69"/>
    <mergeCell ref="Y69:AD69"/>
    <mergeCell ref="D70:L70"/>
    <mergeCell ref="M70:R70"/>
    <mergeCell ref="S70:X70"/>
    <mergeCell ref="Y70:AD70"/>
    <mergeCell ref="D71:L71"/>
    <mergeCell ref="M71:R71"/>
    <mergeCell ref="S71:X71"/>
    <mergeCell ref="Y71:AD71"/>
    <mergeCell ref="D72:L72"/>
    <mergeCell ref="M72:R72"/>
    <mergeCell ref="S72:X72"/>
    <mergeCell ref="Y72:AD72"/>
    <mergeCell ref="D66:L66"/>
    <mergeCell ref="M66:R66"/>
    <mergeCell ref="S66:X66"/>
    <mergeCell ref="Y66:AD66"/>
    <mergeCell ref="D67:L67"/>
    <mergeCell ref="M67:R67"/>
    <mergeCell ref="S67:X67"/>
    <mergeCell ref="Y67:AD67"/>
    <mergeCell ref="D91:L91"/>
    <mergeCell ref="M91:R91"/>
    <mergeCell ref="S91:X91"/>
    <mergeCell ref="Y91:AD91"/>
    <mergeCell ref="D92:L92"/>
    <mergeCell ref="M92:R92"/>
    <mergeCell ref="S92:X92"/>
    <mergeCell ref="Y92:AD92"/>
    <mergeCell ref="D80:L80"/>
    <mergeCell ref="M80:R80"/>
    <mergeCell ref="S80:X80"/>
    <mergeCell ref="Y80:AD80"/>
    <mergeCell ref="D81:L81"/>
    <mergeCell ref="M81:R81"/>
    <mergeCell ref="S81:X81"/>
    <mergeCell ref="Y81:AD81"/>
    <mergeCell ref="D85:L85"/>
    <mergeCell ref="M85:R85"/>
    <mergeCell ref="S85:X85"/>
    <mergeCell ref="Y85:AD85"/>
    <mergeCell ref="D86:L86"/>
    <mergeCell ref="M86:R86"/>
    <mergeCell ref="S86:X86"/>
    <mergeCell ref="Y86:AD86"/>
    <mergeCell ref="D87:L87"/>
    <mergeCell ref="M87:R87"/>
    <mergeCell ref="S87:X87"/>
    <mergeCell ref="Y87:AD87"/>
    <mergeCell ref="D83:L83"/>
    <mergeCell ref="M83:R83"/>
    <mergeCell ref="S83:X83"/>
    <mergeCell ref="Y83:AD83"/>
    <mergeCell ref="D106:L106"/>
    <mergeCell ref="M106:R106"/>
    <mergeCell ref="S106:X106"/>
    <mergeCell ref="Y106:AD106"/>
    <mergeCell ref="D107:L107"/>
    <mergeCell ref="M107:R107"/>
    <mergeCell ref="S107:X107"/>
    <mergeCell ref="Y107:AD107"/>
    <mergeCell ref="D88:L88"/>
    <mergeCell ref="M88:R88"/>
    <mergeCell ref="S88:X88"/>
    <mergeCell ref="Y88:AD88"/>
    <mergeCell ref="D89:L89"/>
    <mergeCell ref="M89:R89"/>
    <mergeCell ref="S89:X89"/>
    <mergeCell ref="Y89:AD89"/>
    <mergeCell ref="D93:L93"/>
    <mergeCell ref="M93:R93"/>
    <mergeCell ref="S93:X93"/>
    <mergeCell ref="Y93:AD93"/>
    <mergeCell ref="D94:L94"/>
    <mergeCell ref="M94:R94"/>
    <mergeCell ref="S94:X94"/>
    <mergeCell ref="Y94:AD94"/>
    <mergeCell ref="D95:L95"/>
    <mergeCell ref="M95:R95"/>
    <mergeCell ref="S95:X95"/>
    <mergeCell ref="Y95:AD95"/>
    <mergeCell ref="D90:L90"/>
    <mergeCell ref="M90:R90"/>
    <mergeCell ref="S90:X90"/>
    <mergeCell ref="Y90:AD90"/>
    <mergeCell ref="D101:L101"/>
    <mergeCell ref="M101:R101"/>
    <mergeCell ref="S101:X101"/>
    <mergeCell ref="Y101:AD101"/>
    <mergeCell ref="D102:L102"/>
    <mergeCell ref="M102:R102"/>
    <mergeCell ref="S102:X102"/>
    <mergeCell ref="Y102:AD102"/>
    <mergeCell ref="D103:L103"/>
    <mergeCell ref="M103:R103"/>
    <mergeCell ref="S103:X103"/>
    <mergeCell ref="Y103:AD103"/>
    <mergeCell ref="D104:L104"/>
    <mergeCell ref="M104:R104"/>
    <mergeCell ref="S104:X104"/>
    <mergeCell ref="Y104:AD104"/>
    <mergeCell ref="D105:L105"/>
    <mergeCell ref="M105:R105"/>
    <mergeCell ref="S105:X105"/>
    <mergeCell ref="Y105:AD105"/>
    <mergeCell ref="D117:L117"/>
    <mergeCell ref="M117:R117"/>
    <mergeCell ref="S117:X117"/>
    <mergeCell ref="Y117:AD117"/>
    <mergeCell ref="D118:L118"/>
    <mergeCell ref="M118:R118"/>
    <mergeCell ref="S118:X118"/>
    <mergeCell ref="Y118:AD118"/>
    <mergeCell ref="D119:L119"/>
    <mergeCell ref="M119:R119"/>
    <mergeCell ref="S119:X119"/>
    <mergeCell ref="Y119:AD119"/>
    <mergeCell ref="D116:L116"/>
    <mergeCell ref="M116:R116"/>
    <mergeCell ref="S116:X116"/>
    <mergeCell ref="Y116:AD116"/>
    <mergeCell ref="D126:L126"/>
    <mergeCell ref="M126:R126"/>
    <mergeCell ref="S126:X126"/>
    <mergeCell ref="Y126:AD126"/>
    <mergeCell ref="D122:L122"/>
    <mergeCell ref="M122:R122"/>
    <mergeCell ref="S122:X122"/>
    <mergeCell ref="Y122:AD122"/>
    <mergeCell ref="D123:L123"/>
    <mergeCell ref="M123:R123"/>
    <mergeCell ref="S123:X123"/>
    <mergeCell ref="Y123:AD123"/>
    <mergeCell ref="D124:L124"/>
    <mergeCell ref="M124:R124"/>
    <mergeCell ref="S124:X124"/>
    <mergeCell ref="Y124:AD124"/>
    <mergeCell ref="Y127:AD127"/>
    <mergeCell ref="D128:L128"/>
    <mergeCell ref="M128:R128"/>
    <mergeCell ref="S128:X128"/>
    <mergeCell ref="Y128:AD128"/>
    <mergeCell ref="D129:L129"/>
    <mergeCell ref="M129:R129"/>
    <mergeCell ref="S129:X129"/>
    <mergeCell ref="M138:R138"/>
    <mergeCell ref="S138:X138"/>
    <mergeCell ref="Y138:AD138"/>
    <mergeCell ref="D133:L133"/>
    <mergeCell ref="M133:R133"/>
    <mergeCell ref="S133:X133"/>
    <mergeCell ref="Y133:AD133"/>
    <mergeCell ref="D134:L134"/>
    <mergeCell ref="M134:R134"/>
    <mergeCell ref="S134:X134"/>
    <mergeCell ref="Y134:AD134"/>
    <mergeCell ref="D135:L135"/>
    <mergeCell ref="M135:R135"/>
    <mergeCell ref="S135:X135"/>
    <mergeCell ref="Y135:AD135"/>
    <mergeCell ref="M136:R136"/>
    <mergeCell ref="S136:X136"/>
    <mergeCell ref="D130:L130"/>
    <mergeCell ref="M130:R130"/>
    <mergeCell ref="S130:X130"/>
    <mergeCell ref="Y130:AD130"/>
    <mergeCell ref="D141:L141"/>
    <mergeCell ref="M141:R141"/>
    <mergeCell ref="S141:X141"/>
    <mergeCell ref="Y141:AD141"/>
    <mergeCell ref="D142:L142"/>
    <mergeCell ref="M142:R142"/>
    <mergeCell ref="S142:X142"/>
    <mergeCell ref="Y142:AD142"/>
    <mergeCell ref="D143:L143"/>
    <mergeCell ref="M143:R143"/>
    <mergeCell ref="S143:X143"/>
    <mergeCell ref="Y143:AD143"/>
    <mergeCell ref="D131:L131"/>
    <mergeCell ref="M131:R131"/>
    <mergeCell ref="S131:X131"/>
    <mergeCell ref="Y131:AD131"/>
    <mergeCell ref="D132:L132"/>
    <mergeCell ref="M132:R132"/>
    <mergeCell ref="S132:X132"/>
    <mergeCell ref="Y132:AD132"/>
    <mergeCell ref="Y137:AD137"/>
    <mergeCell ref="D138:L138"/>
    <mergeCell ref="D144:L144"/>
    <mergeCell ref="M144:R144"/>
    <mergeCell ref="S144:X144"/>
    <mergeCell ref="Y144:AD144"/>
    <mergeCell ref="D139:L139"/>
    <mergeCell ref="M139:R139"/>
    <mergeCell ref="S139:X139"/>
    <mergeCell ref="Y136:AD136"/>
    <mergeCell ref="D137:L137"/>
    <mergeCell ref="M137:R137"/>
    <mergeCell ref="S137:X137"/>
    <mergeCell ref="D591:P591"/>
    <mergeCell ref="D592:P592"/>
    <mergeCell ref="D593:P593"/>
    <mergeCell ref="D594:P594"/>
    <mergeCell ref="D595:P595"/>
    <mergeCell ref="D596:P596"/>
    <mergeCell ref="C170:AD170"/>
    <mergeCell ref="C171:AD171"/>
    <mergeCell ref="C164:AD164"/>
    <mergeCell ref="C177:AD177"/>
    <mergeCell ref="P281:R281"/>
    <mergeCell ref="P273:R273"/>
    <mergeCell ref="Y139:AD139"/>
    <mergeCell ref="D140:L140"/>
    <mergeCell ref="M140:R140"/>
    <mergeCell ref="S140:X140"/>
    <mergeCell ref="Y140:AD140"/>
    <mergeCell ref="D136:L136"/>
    <mergeCell ref="Y148:AD148"/>
    <mergeCell ref="D149:L149"/>
    <mergeCell ref="M149:R149"/>
    <mergeCell ref="AA587:AD587"/>
    <mergeCell ref="D599:P599"/>
    <mergeCell ref="D600:P600"/>
    <mergeCell ref="D601:P601"/>
    <mergeCell ref="D602:P602"/>
    <mergeCell ref="D603:P603"/>
    <mergeCell ref="D604:P604"/>
    <mergeCell ref="D605:P605"/>
    <mergeCell ref="D606:P606"/>
    <mergeCell ref="D607:P607"/>
    <mergeCell ref="D608:P608"/>
    <mergeCell ref="D609:P609"/>
    <mergeCell ref="D610:P610"/>
    <mergeCell ref="D611:P611"/>
    <mergeCell ref="D612:P612"/>
    <mergeCell ref="D613:P613"/>
    <mergeCell ref="Q589:W589"/>
    <mergeCell ref="X589:AD589"/>
    <mergeCell ref="Q588:AD588"/>
    <mergeCell ref="C588:P590"/>
    <mergeCell ref="D597:P597"/>
    <mergeCell ref="U853:AD853"/>
    <mergeCell ref="K853:T853"/>
    <mergeCell ref="D855:J855"/>
    <mergeCell ref="D856:J856"/>
    <mergeCell ref="D857:J857"/>
    <mergeCell ref="D858:J858"/>
    <mergeCell ref="D859:J859"/>
    <mergeCell ref="D860:J860"/>
    <mergeCell ref="D861:J861"/>
    <mergeCell ref="S856:T856"/>
    <mergeCell ref="U856:V856"/>
    <mergeCell ref="W856:X856"/>
    <mergeCell ref="Y856:Z856"/>
    <mergeCell ref="AA856:AB856"/>
    <mergeCell ref="AC856:AD856"/>
    <mergeCell ref="K857:L857"/>
    <mergeCell ref="M857:N857"/>
    <mergeCell ref="O857:P857"/>
    <mergeCell ref="Q857:R857"/>
    <mergeCell ref="S857:T857"/>
    <mergeCell ref="U857:V857"/>
    <mergeCell ref="W857:X857"/>
    <mergeCell ref="Y857:Z857"/>
    <mergeCell ref="AA857:AB857"/>
    <mergeCell ref="W859:X859"/>
    <mergeCell ref="Y859:Z859"/>
    <mergeCell ref="AA859:AB859"/>
    <mergeCell ref="AC859:AD859"/>
    <mergeCell ref="S860:T860"/>
    <mergeCell ref="U860:V860"/>
    <mergeCell ref="M854:N854"/>
    <mergeCell ref="O854:P854"/>
    <mergeCell ref="D862:J862"/>
    <mergeCell ref="D863:J863"/>
    <mergeCell ref="D864:J864"/>
    <mergeCell ref="D865:J865"/>
    <mergeCell ref="C850:AD850"/>
    <mergeCell ref="C840:AD840"/>
    <mergeCell ref="B847:AD847"/>
    <mergeCell ref="C848:AD848"/>
    <mergeCell ref="C851:AD851"/>
    <mergeCell ref="K858:L858"/>
    <mergeCell ref="M858:N858"/>
    <mergeCell ref="O858:P858"/>
    <mergeCell ref="Q858:R858"/>
    <mergeCell ref="U854:V854"/>
    <mergeCell ref="K855:L855"/>
    <mergeCell ref="M855:N855"/>
    <mergeCell ref="O855:P855"/>
    <mergeCell ref="Q855:R855"/>
    <mergeCell ref="S855:T855"/>
    <mergeCell ref="AC857:AD857"/>
    <mergeCell ref="S858:T858"/>
    <mergeCell ref="U858:V858"/>
    <mergeCell ref="W858:X858"/>
    <mergeCell ref="Y858:Z858"/>
    <mergeCell ref="AA858:AB858"/>
    <mergeCell ref="AC858:AD858"/>
    <mergeCell ref="K859:L859"/>
    <mergeCell ref="M859:N859"/>
    <mergeCell ref="O859:P859"/>
    <mergeCell ref="Q859:R859"/>
    <mergeCell ref="S859:T859"/>
    <mergeCell ref="U859:V859"/>
    <mergeCell ref="D914:J914"/>
    <mergeCell ref="D915:J915"/>
    <mergeCell ref="D916:J916"/>
    <mergeCell ref="D917:J917"/>
    <mergeCell ref="D918:J918"/>
    <mergeCell ref="D919:J919"/>
    <mergeCell ref="D920:J920"/>
    <mergeCell ref="D921:J921"/>
    <mergeCell ref="D922:J922"/>
    <mergeCell ref="D878:J878"/>
    <mergeCell ref="D879:J879"/>
    <mergeCell ref="D880:J880"/>
    <mergeCell ref="D881:J881"/>
    <mergeCell ref="D882:J882"/>
    <mergeCell ref="D883:J883"/>
    <mergeCell ref="D884:J884"/>
    <mergeCell ref="D885:J885"/>
    <mergeCell ref="D886:J886"/>
    <mergeCell ref="D887:J887"/>
    <mergeCell ref="D888:J888"/>
    <mergeCell ref="D889:J889"/>
    <mergeCell ref="D890:J890"/>
    <mergeCell ref="D891:J891"/>
    <mergeCell ref="D892:J892"/>
    <mergeCell ref="D893:J893"/>
    <mergeCell ref="D894:J894"/>
    <mergeCell ref="D895:J895"/>
    <mergeCell ref="D896:J896"/>
    <mergeCell ref="D897:J897"/>
    <mergeCell ref="D902:J902"/>
    <mergeCell ref="D903:J903"/>
    <mergeCell ref="D904:J904"/>
    <mergeCell ref="D1018:S1018"/>
    <mergeCell ref="D1019:S1019"/>
    <mergeCell ref="D1020:S1020"/>
    <mergeCell ref="D1021:S1021"/>
    <mergeCell ref="D1022:S1022"/>
    <mergeCell ref="D1023:S1023"/>
    <mergeCell ref="D1024:S1024"/>
    <mergeCell ref="D1025:S1025"/>
    <mergeCell ref="D1026:S1026"/>
    <mergeCell ref="Y960:Z960"/>
    <mergeCell ref="AA960:AB960"/>
    <mergeCell ref="D939:J939"/>
    <mergeCell ref="D940:J940"/>
    <mergeCell ref="D941:J941"/>
    <mergeCell ref="D942:J942"/>
    <mergeCell ref="D943:J943"/>
    <mergeCell ref="D944:J944"/>
    <mergeCell ref="D945:J945"/>
    <mergeCell ref="D946:J946"/>
    <mergeCell ref="D947:J947"/>
    <mergeCell ref="D948:J948"/>
    <mergeCell ref="D949:J949"/>
    <mergeCell ref="D950:J950"/>
    <mergeCell ref="D951:J951"/>
    <mergeCell ref="D952:J952"/>
    <mergeCell ref="D953:J953"/>
    <mergeCell ref="K958:L958"/>
    <mergeCell ref="M958:N958"/>
    <mergeCell ref="O958:P958"/>
    <mergeCell ref="Q958:R958"/>
    <mergeCell ref="K939:L939"/>
    <mergeCell ref="O939:P939"/>
    <mergeCell ref="D1200:N1200"/>
    <mergeCell ref="D1201:N1201"/>
    <mergeCell ref="C1241:G1241"/>
    <mergeCell ref="H1241:AD1241"/>
    <mergeCell ref="C837:F837"/>
    <mergeCell ref="G837:AD837"/>
    <mergeCell ref="C572:F572"/>
    <mergeCell ref="G572:AD572"/>
    <mergeCell ref="D1074:S1074"/>
    <mergeCell ref="D1075:S1075"/>
    <mergeCell ref="D1076:S1076"/>
    <mergeCell ref="D1077:S1077"/>
    <mergeCell ref="D1078:S1078"/>
    <mergeCell ref="D1079:S1079"/>
    <mergeCell ref="D1080:S1080"/>
    <mergeCell ref="D1081:S1081"/>
    <mergeCell ref="D1082:S1082"/>
    <mergeCell ref="D1083:S1083"/>
    <mergeCell ref="D1084:S1084"/>
    <mergeCell ref="D1085:S1085"/>
    <mergeCell ref="D1086:S1086"/>
    <mergeCell ref="D1087:S1087"/>
    <mergeCell ref="D965:J965"/>
    <mergeCell ref="D966:J966"/>
    <mergeCell ref="D967:J967"/>
    <mergeCell ref="D968:J968"/>
    <mergeCell ref="D969:J969"/>
    <mergeCell ref="D970:J970"/>
    <mergeCell ref="D971:J971"/>
    <mergeCell ref="D972:J972"/>
    <mergeCell ref="D973:J973"/>
    <mergeCell ref="D1017:S1017"/>
    <mergeCell ref="K323:AD323"/>
    <mergeCell ref="K324:T324"/>
    <mergeCell ref="U324:AD324"/>
    <mergeCell ref="C1257:AD1257"/>
    <mergeCell ref="C1258:AD1258"/>
    <mergeCell ref="D1174:N1174"/>
    <mergeCell ref="D1175:N1175"/>
    <mergeCell ref="D1176:N1176"/>
    <mergeCell ref="D1177:N1177"/>
    <mergeCell ref="D1178:N1178"/>
    <mergeCell ref="D1179:N1179"/>
    <mergeCell ref="D1180:N1180"/>
    <mergeCell ref="D1181:N1181"/>
    <mergeCell ref="D1125:N1125"/>
    <mergeCell ref="D1126:N1126"/>
    <mergeCell ref="D1127:N1127"/>
    <mergeCell ref="D1128:N1128"/>
    <mergeCell ref="D1129:N1129"/>
    <mergeCell ref="D1130:N1130"/>
    <mergeCell ref="D1131:N1131"/>
    <mergeCell ref="D1132:N1132"/>
    <mergeCell ref="D1133:N1133"/>
    <mergeCell ref="D1134:N1134"/>
    <mergeCell ref="D1135:N1135"/>
    <mergeCell ref="D1136:N1136"/>
    <mergeCell ref="D1137:N1137"/>
    <mergeCell ref="D1138:N1138"/>
    <mergeCell ref="D1139:N1139"/>
    <mergeCell ref="AA1116:AD1116"/>
    <mergeCell ref="D1123:N1123"/>
    <mergeCell ref="D1124:N1124"/>
    <mergeCell ref="D1199:N1199"/>
    <mergeCell ref="D464:J464"/>
    <mergeCell ref="D465:J465"/>
    <mergeCell ref="D466:J466"/>
    <mergeCell ref="D467:J467"/>
    <mergeCell ref="D468:J468"/>
    <mergeCell ref="D469:J469"/>
    <mergeCell ref="D470:J470"/>
    <mergeCell ref="D471:J471"/>
    <mergeCell ref="D403:J403"/>
    <mergeCell ref="D404:J404"/>
    <mergeCell ref="D405:J405"/>
    <mergeCell ref="D406:J406"/>
    <mergeCell ref="D407:J407"/>
    <mergeCell ref="D389:J389"/>
    <mergeCell ref="D390:J390"/>
    <mergeCell ref="D391:J391"/>
    <mergeCell ref="D392:J392"/>
    <mergeCell ref="D393:J393"/>
    <mergeCell ref="D394:J394"/>
    <mergeCell ref="D395:J395"/>
    <mergeCell ref="D396:J396"/>
    <mergeCell ref="D397:J397"/>
    <mergeCell ref="D398:J398"/>
    <mergeCell ref="D399:J399"/>
    <mergeCell ref="D400:J400"/>
    <mergeCell ref="D401:J401"/>
    <mergeCell ref="D402:J402"/>
    <mergeCell ref="C448:J450"/>
    <mergeCell ref="D442:J442"/>
    <mergeCell ref="D443:J443"/>
    <mergeCell ref="D444:J444"/>
    <mergeCell ref="D445:J445"/>
    <mergeCell ref="K449:T449"/>
    <mergeCell ref="U449:AD449"/>
    <mergeCell ref="D451:J451"/>
    <mergeCell ref="D452:J452"/>
    <mergeCell ref="D453:J453"/>
    <mergeCell ref="D454:J454"/>
    <mergeCell ref="D455:J455"/>
    <mergeCell ref="D456:J456"/>
    <mergeCell ref="D457:J457"/>
    <mergeCell ref="D458:J458"/>
    <mergeCell ref="D459:J459"/>
    <mergeCell ref="D460:J460"/>
    <mergeCell ref="D461:J461"/>
    <mergeCell ref="D462:J462"/>
    <mergeCell ref="D463:J463"/>
    <mergeCell ref="AA322:AD322"/>
    <mergeCell ref="AA447:AD447"/>
    <mergeCell ref="D348:J348"/>
    <mergeCell ref="D349:J349"/>
    <mergeCell ref="D350:J350"/>
    <mergeCell ref="D351:J351"/>
    <mergeCell ref="D352:J352"/>
    <mergeCell ref="D353:J353"/>
    <mergeCell ref="D354:J354"/>
    <mergeCell ref="D355:J355"/>
    <mergeCell ref="D356:J356"/>
    <mergeCell ref="D357:J357"/>
    <mergeCell ref="D358:J358"/>
    <mergeCell ref="D359:J359"/>
    <mergeCell ref="D360:J360"/>
    <mergeCell ref="D361:J361"/>
    <mergeCell ref="C323:J325"/>
    <mergeCell ref="C319:AD319"/>
    <mergeCell ref="C989:AD989"/>
    <mergeCell ref="C585:AD585"/>
    <mergeCell ref="C1256:AD1256"/>
    <mergeCell ref="I1260:L1261"/>
    <mergeCell ref="C1260:H1261"/>
    <mergeCell ref="D1262:H1262"/>
    <mergeCell ref="I1262:L1262"/>
    <mergeCell ref="D1263:H1263"/>
    <mergeCell ref="I1263:L1263"/>
    <mergeCell ref="D1264:H1264"/>
    <mergeCell ref="I1264:L1264"/>
    <mergeCell ref="D512:J512"/>
    <mergeCell ref="D513:J513"/>
    <mergeCell ref="D514:J514"/>
    <mergeCell ref="D515:J515"/>
    <mergeCell ref="D516:J516"/>
    <mergeCell ref="D517:J517"/>
    <mergeCell ref="D518:J518"/>
    <mergeCell ref="D519:J519"/>
    <mergeCell ref="D480:J480"/>
    <mergeCell ref="D481:J481"/>
    <mergeCell ref="D482:J482"/>
    <mergeCell ref="D483:J483"/>
    <mergeCell ref="D484:J484"/>
    <mergeCell ref="D485:J485"/>
    <mergeCell ref="D486:J486"/>
    <mergeCell ref="D487:J487"/>
    <mergeCell ref="D488:J488"/>
    <mergeCell ref="D472:J472"/>
    <mergeCell ref="D473:J473"/>
    <mergeCell ref="K448:AD448"/>
    <mergeCell ref="D1272:H1272"/>
    <mergeCell ref="I1272:L1272"/>
    <mergeCell ref="C849:AD849"/>
    <mergeCell ref="D1002:S1002"/>
    <mergeCell ref="D1003:S1003"/>
    <mergeCell ref="D1004:S1004"/>
    <mergeCell ref="D1005:S1005"/>
    <mergeCell ref="D1006:S1006"/>
    <mergeCell ref="D1007:S1007"/>
    <mergeCell ref="D1008:S1008"/>
    <mergeCell ref="D1009:S1009"/>
    <mergeCell ref="D1010:S1010"/>
    <mergeCell ref="D1011:S1011"/>
    <mergeCell ref="D1012:S1012"/>
    <mergeCell ref="D1013:S1013"/>
    <mergeCell ref="D1014:S1014"/>
    <mergeCell ref="D1015:S1015"/>
    <mergeCell ref="D1016:S1016"/>
    <mergeCell ref="D1061:S1061"/>
    <mergeCell ref="D1062:S1062"/>
    <mergeCell ref="D1063:S1063"/>
    <mergeCell ref="D1064:S1064"/>
    <mergeCell ref="D1065:S1065"/>
    <mergeCell ref="D1066:S1066"/>
    <mergeCell ref="D1067:S1067"/>
    <mergeCell ref="D1068:S1068"/>
    <mergeCell ref="D1069:S1069"/>
    <mergeCell ref="D1070:S1070"/>
    <mergeCell ref="D1071:S1071"/>
    <mergeCell ref="D1072:S1072"/>
    <mergeCell ref="D1073:S1073"/>
    <mergeCell ref="AA991:AD991"/>
    <mergeCell ref="D1273:H1273"/>
    <mergeCell ref="I1273:L1273"/>
    <mergeCell ref="D1274:H1274"/>
    <mergeCell ref="I1274:L1274"/>
    <mergeCell ref="D554:J554"/>
    <mergeCell ref="D555:J555"/>
    <mergeCell ref="D556:J556"/>
    <mergeCell ref="D557:J557"/>
    <mergeCell ref="D558:J558"/>
    <mergeCell ref="D559:J559"/>
    <mergeCell ref="D560:J560"/>
    <mergeCell ref="D561:J561"/>
    <mergeCell ref="D562:J562"/>
    <mergeCell ref="D563:J563"/>
    <mergeCell ref="D564:J564"/>
    <mergeCell ref="D565:J565"/>
    <mergeCell ref="D566:J566"/>
    <mergeCell ref="D567:J567"/>
    <mergeCell ref="D1265:H1265"/>
    <mergeCell ref="I1265:L1265"/>
    <mergeCell ref="D1266:H1266"/>
    <mergeCell ref="I1266:L1266"/>
    <mergeCell ref="D1267:H1267"/>
    <mergeCell ref="I1267:L1267"/>
    <mergeCell ref="D1268:H1268"/>
    <mergeCell ref="I1268:L1268"/>
    <mergeCell ref="D1269:H1269"/>
    <mergeCell ref="I1269:L1269"/>
    <mergeCell ref="D1270:H1270"/>
    <mergeCell ref="I1270:L1270"/>
    <mergeCell ref="D1271:H1271"/>
    <mergeCell ref="I1271:L1271"/>
    <mergeCell ref="D1275:H1275"/>
    <mergeCell ref="I1275:L1275"/>
    <mergeCell ref="D1276:H1276"/>
    <mergeCell ref="I1276:L1276"/>
    <mergeCell ref="D1277:H1277"/>
    <mergeCell ref="I1277:L1277"/>
    <mergeCell ref="D1278:H1278"/>
    <mergeCell ref="I1278:L1278"/>
    <mergeCell ref="D1279:H1279"/>
    <mergeCell ref="I1279:L1279"/>
    <mergeCell ref="D1280:H1280"/>
    <mergeCell ref="I1280:L1280"/>
    <mergeCell ref="D1281:H1281"/>
    <mergeCell ref="I1281:L1281"/>
    <mergeCell ref="D1282:H1282"/>
    <mergeCell ref="I1282:L1282"/>
    <mergeCell ref="D1283:H1283"/>
    <mergeCell ref="I1283:L1283"/>
    <mergeCell ref="D1284:H1284"/>
    <mergeCell ref="I1284:L1284"/>
    <mergeCell ref="D1285:H1285"/>
    <mergeCell ref="I1285:L1285"/>
    <mergeCell ref="D1286:H1286"/>
    <mergeCell ref="I1286:L1286"/>
    <mergeCell ref="D1287:H1287"/>
    <mergeCell ref="I1287:L1287"/>
    <mergeCell ref="D1288:H1288"/>
    <mergeCell ref="I1288:L1288"/>
    <mergeCell ref="D1289:H1289"/>
    <mergeCell ref="I1289:L1289"/>
    <mergeCell ref="D1290:H1290"/>
    <mergeCell ref="I1290:L1290"/>
    <mergeCell ref="D1291:H1291"/>
    <mergeCell ref="I1291:L1291"/>
    <mergeCell ref="D1292:H1292"/>
    <mergeCell ref="I1292:L1292"/>
    <mergeCell ref="D1293:H1293"/>
    <mergeCell ref="I1293:L1293"/>
    <mergeCell ref="D1294:H1294"/>
    <mergeCell ref="I1294:L1294"/>
    <mergeCell ref="D1295:H1295"/>
    <mergeCell ref="I1295:L1295"/>
    <mergeCell ref="D1296:H1296"/>
    <mergeCell ref="I1296:L1296"/>
    <mergeCell ref="D1297:H1297"/>
    <mergeCell ref="I1297:L1297"/>
    <mergeCell ref="D1298:H1298"/>
    <mergeCell ref="I1298:L1298"/>
    <mergeCell ref="D1299:H1299"/>
    <mergeCell ref="I1299:L1299"/>
    <mergeCell ref="D1300:H1300"/>
    <mergeCell ref="I1300:L1300"/>
    <mergeCell ref="D1301:H1301"/>
    <mergeCell ref="I1301:L1301"/>
    <mergeCell ref="D1302:H1302"/>
    <mergeCell ref="I1302:L1302"/>
    <mergeCell ref="D1303:H1303"/>
    <mergeCell ref="I1303:L1303"/>
    <mergeCell ref="D1304:H1304"/>
    <mergeCell ref="I1304:L1304"/>
    <mergeCell ref="D1305:H1305"/>
    <mergeCell ref="I1305:L1305"/>
    <mergeCell ref="D1306:H1306"/>
    <mergeCell ref="I1306:L1306"/>
    <mergeCell ref="D1307:H1307"/>
    <mergeCell ref="I1307:L1307"/>
    <mergeCell ref="D1308:H1308"/>
    <mergeCell ref="I1308:L1308"/>
    <mergeCell ref="D1309:H1309"/>
    <mergeCell ref="I1309:L1309"/>
    <mergeCell ref="D1310:H1310"/>
    <mergeCell ref="I1310:L1310"/>
    <mergeCell ref="D1311:H1311"/>
    <mergeCell ref="I1311:L1311"/>
    <mergeCell ref="D1312:H1312"/>
    <mergeCell ref="I1312:L1312"/>
    <mergeCell ref="D1313:H1313"/>
    <mergeCell ref="I1313:L1313"/>
    <mergeCell ref="D1314:H1314"/>
    <mergeCell ref="I1314:L1314"/>
    <mergeCell ref="D1315:H1315"/>
    <mergeCell ref="I1315:L1315"/>
    <mergeCell ref="D1316:H1316"/>
    <mergeCell ref="I1316:L1316"/>
    <mergeCell ref="D1317:H1317"/>
    <mergeCell ref="I1317:L1317"/>
    <mergeCell ref="D1318:H1318"/>
    <mergeCell ref="I1318:L1318"/>
    <mergeCell ref="D1319:H1319"/>
    <mergeCell ref="I1319:L1319"/>
    <mergeCell ref="D1320:H1320"/>
    <mergeCell ref="I1320:L1320"/>
    <mergeCell ref="D1321:H1321"/>
    <mergeCell ref="I1321:L1321"/>
    <mergeCell ref="D1322:H1322"/>
    <mergeCell ref="I1322:L1322"/>
    <mergeCell ref="D1323:H1323"/>
    <mergeCell ref="I1323:L1323"/>
    <mergeCell ref="D1324:H1324"/>
    <mergeCell ref="I1324:L1324"/>
    <mergeCell ref="D1325:H1325"/>
    <mergeCell ref="I1325:L1325"/>
    <mergeCell ref="D1326:H1326"/>
    <mergeCell ref="I1326:L1326"/>
    <mergeCell ref="D1327:H1327"/>
    <mergeCell ref="I1327:L1327"/>
    <mergeCell ref="D1328:H1328"/>
    <mergeCell ref="I1328:L1328"/>
    <mergeCell ref="D1329:H1329"/>
    <mergeCell ref="I1329:L1329"/>
    <mergeCell ref="D1330:H1330"/>
    <mergeCell ref="I1330:L1330"/>
    <mergeCell ref="D1331:H1331"/>
    <mergeCell ref="I1331:L1331"/>
    <mergeCell ref="D1332:H1332"/>
    <mergeCell ref="I1332:L1332"/>
    <mergeCell ref="D1333:H1333"/>
    <mergeCell ref="I1333:L1333"/>
    <mergeCell ref="D1334:H1334"/>
    <mergeCell ref="I1334:L1334"/>
    <mergeCell ref="D1335:H1335"/>
    <mergeCell ref="I1335:L1335"/>
    <mergeCell ref="D1336:H1336"/>
    <mergeCell ref="I1336:L1336"/>
    <mergeCell ref="D1337:H1337"/>
    <mergeCell ref="I1337:L1337"/>
    <mergeCell ref="D1338:H1338"/>
    <mergeCell ref="I1338:L1338"/>
    <mergeCell ref="D1339:H1339"/>
    <mergeCell ref="I1339:L1339"/>
    <mergeCell ref="D1340:H1340"/>
    <mergeCell ref="I1340:L1340"/>
    <mergeCell ref="D1341:H1341"/>
    <mergeCell ref="I1341:L1341"/>
    <mergeCell ref="D1342:H1342"/>
    <mergeCell ref="I1342:L1342"/>
    <mergeCell ref="D1343:H1343"/>
    <mergeCell ref="I1343:L1343"/>
    <mergeCell ref="D1344:H1344"/>
    <mergeCell ref="I1344:L1344"/>
    <mergeCell ref="D1345:H1345"/>
    <mergeCell ref="I1345:L1345"/>
    <mergeCell ref="D1346:H1346"/>
    <mergeCell ref="I1346:L1346"/>
    <mergeCell ref="D1347:H1347"/>
    <mergeCell ref="I1347:L1347"/>
    <mergeCell ref="D1348:H1348"/>
    <mergeCell ref="I1348:L1348"/>
    <mergeCell ref="D1349:H1349"/>
    <mergeCell ref="I1349:L1349"/>
    <mergeCell ref="D1350:H1350"/>
    <mergeCell ref="I1350:L1350"/>
    <mergeCell ref="D1351:H1351"/>
    <mergeCell ref="I1351:L1351"/>
    <mergeCell ref="D1352:H1352"/>
    <mergeCell ref="I1352:L1352"/>
    <mergeCell ref="D1353:H1353"/>
    <mergeCell ref="I1353:L1353"/>
    <mergeCell ref="D1354:H1354"/>
    <mergeCell ref="I1354:L1354"/>
    <mergeCell ref="D1355:H1355"/>
    <mergeCell ref="I1355:L1355"/>
    <mergeCell ref="D1356:H1356"/>
    <mergeCell ref="I1356:L1356"/>
    <mergeCell ref="D1357:H1357"/>
    <mergeCell ref="I1357:L1357"/>
    <mergeCell ref="D1358:H1358"/>
    <mergeCell ref="I1358:L1358"/>
    <mergeCell ref="D1359:H1359"/>
    <mergeCell ref="I1359:L1359"/>
    <mergeCell ref="D1360:H1360"/>
    <mergeCell ref="I1360:L1360"/>
    <mergeCell ref="D1361:H1361"/>
    <mergeCell ref="I1361:L1361"/>
    <mergeCell ref="D1362:H1362"/>
    <mergeCell ref="I1362:L1362"/>
    <mergeCell ref="D1363:H1363"/>
    <mergeCell ref="I1363:L1363"/>
    <mergeCell ref="D1364:H1364"/>
    <mergeCell ref="I1364:L1364"/>
    <mergeCell ref="D1365:H1365"/>
    <mergeCell ref="I1365:L1365"/>
    <mergeCell ref="D1366:H1366"/>
    <mergeCell ref="I1366:L1366"/>
    <mergeCell ref="D1367:H1367"/>
    <mergeCell ref="I1367:L1367"/>
    <mergeCell ref="D1368:H1368"/>
    <mergeCell ref="I1368:L1368"/>
    <mergeCell ref="D1369:H1369"/>
    <mergeCell ref="I1369:L1369"/>
    <mergeCell ref="D1370:H1370"/>
    <mergeCell ref="I1370:L1370"/>
    <mergeCell ref="D1371:H1371"/>
    <mergeCell ref="I1371:L1371"/>
    <mergeCell ref="D1372:H1372"/>
    <mergeCell ref="I1372:L1372"/>
    <mergeCell ref="D1405:H1405"/>
    <mergeCell ref="I1405:L1405"/>
    <mergeCell ref="C1385:AD1385"/>
    <mergeCell ref="C1386:AD1386"/>
    <mergeCell ref="O1379:P1379"/>
    <mergeCell ref="Q1379:R1379"/>
    <mergeCell ref="S1379:T1379"/>
    <mergeCell ref="U1379:V1379"/>
    <mergeCell ref="W1379:X1379"/>
    <mergeCell ref="Y1379:Z1379"/>
    <mergeCell ref="O1368:P1368"/>
    <mergeCell ref="Q1368:R1368"/>
    <mergeCell ref="S1368:T1368"/>
    <mergeCell ref="Q1365:R1365"/>
    <mergeCell ref="S1365:T1365"/>
    <mergeCell ref="U1365:V1365"/>
    <mergeCell ref="I1407:L1407"/>
    <mergeCell ref="M1407:O1407"/>
    <mergeCell ref="C1383:E1383"/>
    <mergeCell ref="F1383:AD1383"/>
    <mergeCell ref="D1373:H1373"/>
    <mergeCell ref="I1373:L1373"/>
    <mergeCell ref="D1374:H1374"/>
    <mergeCell ref="I1374:L1374"/>
    <mergeCell ref="D1375:H1375"/>
    <mergeCell ref="I1375:L1375"/>
    <mergeCell ref="D1376:H1376"/>
    <mergeCell ref="I1376:L1376"/>
    <mergeCell ref="D1377:H1377"/>
    <mergeCell ref="I1377:L1377"/>
    <mergeCell ref="D1378:H1378"/>
    <mergeCell ref="I1378:L1378"/>
    <mergeCell ref="D1379:H1379"/>
    <mergeCell ref="I1379:L1379"/>
    <mergeCell ref="D1380:H1380"/>
    <mergeCell ref="I1380:L1380"/>
    <mergeCell ref="D1381:H1381"/>
    <mergeCell ref="I1381:L1381"/>
    <mergeCell ref="O1373:P1373"/>
    <mergeCell ref="Q1373:R1373"/>
    <mergeCell ref="S1373:T1373"/>
    <mergeCell ref="C1396:AD1396"/>
    <mergeCell ref="C1397:AD1397"/>
    <mergeCell ref="S1381:T1381"/>
    <mergeCell ref="U1381:V1381"/>
    <mergeCell ref="AA1374:AB1374"/>
    <mergeCell ref="AC1374:AD1374"/>
    <mergeCell ref="O1375:P1375"/>
    <mergeCell ref="D1429:H1429"/>
    <mergeCell ref="I1429:L1429"/>
    <mergeCell ref="M1429:O1429"/>
    <mergeCell ref="AB1403:AD1403"/>
    <mergeCell ref="D1418:H1418"/>
    <mergeCell ref="I1418:L1418"/>
    <mergeCell ref="M1418:O1418"/>
    <mergeCell ref="D1419:H1419"/>
    <mergeCell ref="I1419:L1419"/>
    <mergeCell ref="M1419:O1419"/>
    <mergeCell ref="D1420:H1420"/>
    <mergeCell ref="I1420:L1420"/>
    <mergeCell ref="M1420:O1420"/>
    <mergeCell ref="D1417:H1417"/>
    <mergeCell ref="I1417:L1417"/>
    <mergeCell ref="M1417:O1417"/>
    <mergeCell ref="D1408:H1408"/>
    <mergeCell ref="I1408:L1408"/>
    <mergeCell ref="M1408:O1408"/>
    <mergeCell ref="D1409:H1409"/>
    <mergeCell ref="I1409:L1409"/>
    <mergeCell ref="M1409:O1409"/>
    <mergeCell ref="D1410:H1410"/>
    <mergeCell ref="I1410:L1410"/>
    <mergeCell ref="M1410:O1410"/>
    <mergeCell ref="I1416:L1416"/>
    <mergeCell ref="M1416:O1416"/>
    <mergeCell ref="M1405:O1405"/>
    <mergeCell ref="D1406:H1406"/>
    <mergeCell ref="I1406:L1406"/>
    <mergeCell ref="M1406:O1406"/>
    <mergeCell ref="D1407:H1407"/>
    <mergeCell ref="I1438:L1438"/>
    <mergeCell ref="M1438:O1438"/>
    <mergeCell ref="D1439:H1439"/>
    <mergeCell ref="I1439:L1439"/>
    <mergeCell ref="M1400:O1400"/>
    <mergeCell ref="I1399:L1400"/>
    <mergeCell ref="M1399:AD1399"/>
    <mergeCell ref="C1399:H1400"/>
    <mergeCell ref="D1401:H1401"/>
    <mergeCell ref="I1401:L1401"/>
    <mergeCell ref="M1401:O1401"/>
    <mergeCell ref="D1431:H1431"/>
    <mergeCell ref="I1431:L1431"/>
    <mergeCell ref="M1431:O1431"/>
    <mergeCell ref="D1432:H1432"/>
    <mergeCell ref="I1432:L1432"/>
    <mergeCell ref="M1432:O1432"/>
    <mergeCell ref="D1433:H1433"/>
    <mergeCell ref="I1433:L1433"/>
    <mergeCell ref="M1433:O1433"/>
    <mergeCell ref="D1430:H1430"/>
    <mergeCell ref="I1430:L1430"/>
    <mergeCell ref="M1430:O1430"/>
    <mergeCell ref="D1421:H1421"/>
    <mergeCell ref="I1421:L1421"/>
    <mergeCell ref="M1421:O1421"/>
    <mergeCell ref="D1422:H1422"/>
    <mergeCell ref="I1422:L1422"/>
    <mergeCell ref="M1422:O1422"/>
    <mergeCell ref="D1423:H1423"/>
    <mergeCell ref="I1423:L1423"/>
    <mergeCell ref="M1423:O1423"/>
    <mergeCell ref="D1473:H1473"/>
    <mergeCell ref="I1473:L1473"/>
    <mergeCell ref="M1473:O1473"/>
    <mergeCell ref="D1474:H1474"/>
    <mergeCell ref="I1474:L1474"/>
    <mergeCell ref="M1474:O1474"/>
    <mergeCell ref="D1475:H1475"/>
    <mergeCell ref="I1475:L1475"/>
    <mergeCell ref="M1475:O1475"/>
    <mergeCell ref="D1476:H1476"/>
    <mergeCell ref="I1476:L1476"/>
    <mergeCell ref="D1466:H1466"/>
    <mergeCell ref="I1466:L1466"/>
    <mergeCell ref="M1466:O1466"/>
    <mergeCell ref="D1457:H1457"/>
    <mergeCell ref="I1457:L1457"/>
    <mergeCell ref="M1457:O1457"/>
    <mergeCell ref="D1458:H1458"/>
    <mergeCell ref="I1458:L1458"/>
    <mergeCell ref="M1458:O1458"/>
    <mergeCell ref="D1459:H1459"/>
    <mergeCell ref="I1459:L1459"/>
    <mergeCell ref="M1459:O1459"/>
    <mergeCell ref="D1463:H1463"/>
    <mergeCell ref="I1463:L1463"/>
    <mergeCell ref="M1463:O1463"/>
    <mergeCell ref="D1464:H1464"/>
    <mergeCell ref="I1464:L1464"/>
    <mergeCell ref="M1464:O1464"/>
    <mergeCell ref="D1465:H1465"/>
    <mergeCell ref="I1465:L1465"/>
    <mergeCell ref="M1465:O1465"/>
    <mergeCell ref="D1470:H1470"/>
    <mergeCell ref="I1470:L1470"/>
    <mergeCell ref="M1470:O1470"/>
    <mergeCell ref="D1471:H1471"/>
    <mergeCell ref="I1471:L1471"/>
    <mergeCell ref="M1471:O1471"/>
    <mergeCell ref="D1472:H1472"/>
    <mergeCell ref="I1472:L1472"/>
    <mergeCell ref="M1472:O1472"/>
    <mergeCell ref="D1467:H1467"/>
    <mergeCell ref="I1467:L1467"/>
    <mergeCell ref="M1467:O1467"/>
    <mergeCell ref="D1468:H1468"/>
    <mergeCell ref="I1468:L1468"/>
    <mergeCell ref="M1468:O1468"/>
    <mergeCell ref="D1469:H1469"/>
    <mergeCell ref="I1469:L1469"/>
    <mergeCell ref="M1469:O1469"/>
    <mergeCell ref="D1490:H1490"/>
    <mergeCell ref="I1490:L1490"/>
    <mergeCell ref="M1490:O1490"/>
    <mergeCell ref="D1491:H1491"/>
    <mergeCell ref="I1491:L1491"/>
    <mergeCell ref="M1491:O1491"/>
    <mergeCell ref="D1492:H1492"/>
    <mergeCell ref="I1492:L1492"/>
    <mergeCell ref="M1492:O1492"/>
    <mergeCell ref="D1489:H1489"/>
    <mergeCell ref="I1489:L1489"/>
    <mergeCell ref="M1489:O1489"/>
    <mergeCell ref="D1480:H1480"/>
    <mergeCell ref="I1480:L1480"/>
    <mergeCell ref="M1480:O1480"/>
    <mergeCell ref="D1481:H1481"/>
    <mergeCell ref="I1481:L1481"/>
    <mergeCell ref="M1481:O1481"/>
    <mergeCell ref="D1482:H1482"/>
    <mergeCell ref="I1482:L1482"/>
    <mergeCell ref="M1482:O1482"/>
    <mergeCell ref="D1487:H1487"/>
    <mergeCell ref="I1487:L1487"/>
    <mergeCell ref="M1487:O1487"/>
    <mergeCell ref="D1488:H1488"/>
    <mergeCell ref="I1488:L1488"/>
    <mergeCell ref="M1488:O1488"/>
    <mergeCell ref="D1493:H1493"/>
    <mergeCell ref="I1493:L1493"/>
    <mergeCell ref="M1493:O1493"/>
    <mergeCell ref="D1494:H1494"/>
    <mergeCell ref="I1494:L1494"/>
    <mergeCell ref="M1494:O1494"/>
    <mergeCell ref="D1495:H1495"/>
    <mergeCell ref="I1495:L1495"/>
    <mergeCell ref="M1495:O1495"/>
    <mergeCell ref="D1496:H1496"/>
    <mergeCell ref="I1496:L1496"/>
    <mergeCell ref="M1496:O1496"/>
    <mergeCell ref="D1497:H1497"/>
    <mergeCell ref="I1497:L1497"/>
    <mergeCell ref="M1497:O1497"/>
    <mergeCell ref="D1498:H1498"/>
    <mergeCell ref="I1498:L1498"/>
    <mergeCell ref="M1498:O1498"/>
    <mergeCell ref="P1404:R1404"/>
    <mergeCell ref="S1404:U1404"/>
    <mergeCell ref="V1404:X1404"/>
    <mergeCell ref="Y1404:AA1404"/>
    <mergeCell ref="AB1404:AD1404"/>
    <mergeCell ref="D1516:H1516"/>
    <mergeCell ref="I1516:L1516"/>
    <mergeCell ref="M1516:O1516"/>
    <mergeCell ref="D1517:H1517"/>
    <mergeCell ref="I1517:L1517"/>
    <mergeCell ref="M1517:O1517"/>
    <mergeCell ref="D1518:H1518"/>
    <mergeCell ref="I1518:L1518"/>
    <mergeCell ref="M1518:O1518"/>
    <mergeCell ref="D1515:H1515"/>
    <mergeCell ref="I1515:L1515"/>
    <mergeCell ref="M1515:O1515"/>
    <mergeCell ref="D1506:H1506"/>
    <mergeCell ref="I1506:L1506"/>
    <mergeCell ref="M1506:O1506"/>
    <mergeCell ref="D1507:H1507"/>
    <mergeCell ref="I1507:L1507"/>
    <mergeCell ref="M1507:O1507"/>
    <mergeCell ref="D1508:H1508"/>
    <mergeCell ref="I1508:L1508"/>
    <mergeCell ref="M1508:O1508"/>
    <mergeCell ref="D1513:H1513"/>
    <mergeCell ref="I1513:L1513"/>
    <mergeCell ref="M1513:O1513"/>
    <mergeCell ref="D1514:H1514"/>
    <mergeCell ref="I1514:L1514"/>
    <mergeCell ref="D1416:H1416"/>
    <mergeCell ref="P1401:R1401"/>
    <mergeCell ref="S1401:U1401"/>
    <mergeCell ref="V1401:X1401"/>
    <mergeCell ref="Y1401:AA1401"/>
    <mergeCell ref="D1411:H1411"/>
    <mergeCell ref="I1411:L1411"/>
    <mergeCell ref="M1411:O1411"/>
    <mergeCell ref="D1412:H1412"/>
    <mergeCell ref="I1412:L1412"/>
    <mergeCell ref="M1412:O1412"/>
    <mergeCell ref="D1413:H1413"/>
    <mergeCell ref="I1413:L1413"/>
    <mergeCell ref="M1413:O1413"/>
    <mergeCell ref="D1414:H1414"/>
    <mergeCell ref="I1414:L1414"/>
    <mergeCell ref="M1414:O1414"/>
    <mergeCell ref="D1415:H1415"/>
    <mergeCell ref="I1415:L1415"/>
    <mergeCell ref="M1415:O1415"/>
    <mergeCell ref="D1402:H1402"/>
    <mergeCell ref="I1402:L1402"/>
    <mergeCell ref="M1402:O1402"/>
    <mergeCell ref="D1403:H1403"/>
    <mergeCell ref="I1403:L1403"/>
    <mergeCell ref="M1403:O1403"/>
    <mergeCell ref="D1404:H1404"/>
    <mergeCell ref="I1404:L1404"/>
    <mergeCell ref="M1404:O1404"/>
    <mergeCell ref="P1403:R1403"/>
    <mergeCell ref="S1403:U1403"/>
    <mergeCell ref="V1403:X1403"/>
    <mergeCell ref="Y1403:AA1403"/>
    <mergeCell ref="D1424:H1424"/>
    <mergeCell ref="I1424:L1424"/>
    <mergeCell ref="M1424:O1424"/>
    <mergeCell ref="D1425:H1425"/>
    <mergeCell ref="I1425:L1425"/>
    <mergeCell ref="M1425:O1425"/>
    <mergeCell ref="D1426:H1426"/>
    <mergeCell ref="I1426:L1426"/>
    <mergeCell ref="M1426:O1426"/>
    <mergeCell ref="D1427:H1427"/>
    <mergeCell ref="I1427:L1427"/>
    <mergeCell ref="M1427:O1427"/>
    <mergeCell ref="D1428:H1428"/>
    <mergeCell ref="I1428:L1428"/>
    <mergeCell ref="M1428:O1428"/>
    <mergeCell ref="M1439:O1439"/>
    <mergeCell ref="D1440:H1440"/>
    <mergeCell ref="I1440:L1440"/>
    <mergeCell ref="M1440:O1440"/>
    <mergeCell ref="D1434:H1434"/>
    <mergeCell ref="I1434:L1434"/>
    <mergeCell ref="M1434:O1434"/>
    <mergeCell ref="D1435:H1435"/>
    <mergeCell ref="I1435:L1435"/>
    <mergeCell ref="M1435:O1435"/>
    <mergeCell ref="D1436:H1436"/>
    <mergeCell ref="I1436:L1436"/>
    <mergeCell ref="M1436:O1436"/>
    <mergeCell ref="D1437:H1437"/>
    <mergeCell ref="I1437:L1437"/>
    <mergeCell ref="M1437:O1437"/>
    <mergeCell ref="D1438:H1438"/>
    <mergeCell ref="D1441:H1441"/>
    <mergeCell ref="I1441:L1441"/>
    <mergeCell ref="M1441:O1441"/>
    <mergeCell ref="D1442:H1442"/>
    <mergeCell ref="I1442:L1442"/>
    <mergeCell ref="M1442:O1442"/>
    <mergeCell ref="D1447:H1447"/>
    <mergeCell ref="I1447:L1447"/>
    <mergeCell ref="M1447:O1447"/>
    <mergeCell ref="D1448:H1448"/>
    <mergeCell ref="I1448:L1448"/>
    <mergeCell ref="M1448:O1448"/>
    <mergeCell ref="D1449:H1449"/>
    <mergeCell ref="I1449:L1449"/>
    <mergeCell ref="M1449:O1449"/>
    <mergeCell ref="D1444:H1444"/>
    <mergeCell ref="I1444:L1444"/>
    <mergeCell ref="M1444:O1444"/>
    <mergeCell ref="D1445:H1445"/>
    <mergeCell ref="I1445:L1445"/>
    <mergeCell ref="M1445:O1445"/>
    <mergeCell ref="D1446:H1446"/>
    <mergeCell ref="I1446:L1446"/>
    <mergeCell ref="M1446:O1446"/>
    <mergeCell ref="D1443:H1443"/>
    <mergeCell ref="I1443:L1443"/>
    <mergeCell ref="M1443:O1443"/>
    <mergeCell ref="D1450:H1450"/>
    <mergeCell ref="I1450:L1450"/>
    <mergeCell ref="M1450:O1450"/>
    <mergeCell ref="D1451:H1451"/>
    <mergeCell ref="I1451:L1451"/>
    <mergeCell ref="M1451:O1451"/>
    <mergeCell ref="D1452:H1452"/>
    <mergeCell ref="I1452:L1452"/>
    <mergeCell ref="M1452:O1452"/>
    <mergeCell ref="D1460:H1460"/>
    <mergeCell ref="I1460:L1460"/>
    <mergeCell ref="M1460:O1460"/>
    <mergeCell ref="D1461:H1461"/>
    <mergeCell ref="I1461:L1461"/>
    <mergeCell ref="M1461:O1461"/>
    <mergeCell ref="D1462:H1462"/>
    <mergeCell ref="I1462:L1462"/>
    <mergeCell ref="M1462:O1462"/>
    <mergeCell ref="D1454:H1454"/>
    <mergeCell ref="I1454:L1454"/>
    <mergeCell ref="M1454:O1454"/>
    <mergeCell ref="D1455:H1455"/>
    <mergeCell ref="I1455:L1455"/>
    <mergeCell ref="M1455:O1455"/>
    <mergeCell ref="D1456:H1456"/>
    <mergeCell ref="I1456:L1456"/>
    <mergeCell ref="M1456:O1456"/>
    <mergeCell ref="D1453:H1453"/>
    <mergeCell ref="I1453:L1453"/>
    <mergeCell ref="M1453:O1453"/>
    <mergeCell ref="M1514:O1514"/>
    <mergeCell ref="D1503:H1503"/>
    <mergeCell ref="I1503:L1503"/>
    <mergeCell ref="M1503:O1503"/>
    <mergeCell ref="D1504:H1504"/>
    <mergeCell ref="I1504:L1504"/>
    <mergeCell ref="M1504:O1504"/>
    <mergeCell ref="D1505:H1505"/>
    <mergeCell ref="I1505:L1505"/>
    <mergeCell ref="M1476:O1476"/>
    <mergeCell ref="D1477:H1477"/>
    <mergeCell ref="I1477:L1477"/>
    <mergeCell ref="M1477:O1477"/>
    <mergeCell ref="D1478:H1478"/>
    <mergeCell ref="I1478:L1478"/>
    <mergeCell ref="M1478:O1478"/>
    <mergeCell ref="D1483:H1483"/>
    <mergeCell ref="I1483:L1483"/>
    <mergeCell ref="M1483:O1483"/>
    <mergeCell ref="D1484:H1484"/>
    <mergeCell ref="I1484:L1484"/>
    <mergeCell ref="M1484:O1484"/>
    <mergeCell ref="D1485:H1485"/>
    <mergeCell ref="I1485:L1485"/>
    <mergeCell ref="M1485:O1485"/>
    <mergeCell ref="D1486:H1486"/>
    <mergeCell ref="I1486:L1486"/>
    <mergeCell ref="M1486:O1486"/>
    <mergeCell ref="D1479:H1479"/>
    <mergeCell ref="I1479:L1479"/>
    <mergeCell ref="M1479:O1479"/>
    <mergeCell ref="M1505:O1505"/>
    <mergeCell ref="M1499:O1499"/>
    <mergeCell ref="D1500:H1500"/>
    <mergeCell ref="I1500:L1500"/>
    <mergeCell ref="M1500:O1500"/>
    <mergeCell ref="D1501:H1501"/>
    <mergeCell ref="I1501:L1501"/>
    <mergeCell ref="M1501:O1501"/>
    <mergeCell ref="D1509:H1509"/>
    <mergeCell ref="I1509:L1509"/>
    <mergeCell ref="M1509:O1509"/>
    <mergeCell ref="D1510:H1510"/>
    <mergeCell ref="I1510:L1510"/>
    <mergeCell ref="M1510:O1510"/>
    <mergeCell ref="D1511:H1511"/>
    <mergeCell ref="I1511:L1511"/>
    <mergeCell ref="M1511:O1511"/>
    <mergeCell ref="D1512:H1512"/>
    <mergeCell ref="I1512:L1512"/>
    <mergeCell ref="M1512:O1512"/>
    <mergeCell ref="I1499:L1499"/>
    <mergeCell ref="D1502:H1502"/>
    <mergeCell ref="I1502:L1502"/>
    <mergeCell ref="M1502:O1502"/>
    <mergeCell ref="D1499:H1499"/>
    <mergeCell ref="D1519:H1519"/>
    <mergeCell ref="I1519:L1519"/>
    <mergeCell ref="M1519:O1519"/>
    <mergeCell ref="D1520:H1520"/>
    <mergeCell ref="I1520:L1520"/>
    <mergeCell ref="M1520:O1520"/>
    <mergeCell ref="C1522:E1522"/>
    <mergeCell ref="F1522:AD1522"/>
    <mergeCell ref="B1665:AD1665"/>
    <mergeCell ref="C1666:AD1666"/>
    <mergeCell ref="Y1627:AD1627"/>
    <mergeCell ref="D1628:X1628"/>
    <mergeCell ref="Y1628:AD1628"/>
    <mergeCell ref="D1629:X1629"/>
    <mergeCell ref="Y1629:AD1629"/>
    <mergeCell ref="D1630:X1630"/>
    <mergeCell ref="Y1630:AD1630"/>
    <mergeCell ref="D1631:X1631"/>
    <mergeCell ref="Y1631:AD1631"/>
    <mergeCell ref="D1632:X1632"/>
    <mergeCell ref="Y1632:AD1632"/>
    <mergeCell ref="Y1596:AD1596"/>
    <mergeCell ref="D1597:X1597"/>
    <mergeCell ref="Y1597:AD1597"/>
    <mergeCell ref="D1598:X1598"/>
    <mergeCell ref="Y1598:AD1598"/>
    <mergeCell ref="D1599:X1599"/>
    <mergeCell ref="Y1599:AD1599"/>
    <mergeCell ref="D1600:X1600"/>
    <mergeCell ref="Y1600:AD1600"/>
    <mergeCell ref="D1601:X1601"/>
    <mergeCell ref="Y1601:AD1601"/>
    <mergeCell ref="I1698:J1698"/>
    <mergeCell ref="D1855:N1855"/>
    <mergeCell ref="O1855:R1855"/>
    <mergeCell ref="S1855:V1855"/>
    <mergeCell ref="D1856:N1856"/>
    <mergeCell ref="O1856:R1856"/>
    <mergeCell ref="I1704:J1704"/>
    <mergeCell ref="D1705:H1705"/>
    <mergeCell ref="I1705:J1705"/>
    <mergeCell ref="D1706:H1706"/>
    <mergeCell ref="I1706:J1706"/>
    <mergeCell ref="D1707:H1707"/>
    <mergeCell ref="D1699:H1699"/>
    <mergeCell ref="I1699:J1699"/>
    <mergeCell ref="D1700:H1700"/>
    <mergeCell ref="I1700:J1700"/>
    <mergeCell ref="D1853:N1853"/>
    <mergeCell ref="O1849:V1849"/>
    <mergeCell ref="D1702:H1702"/>
    <mergeCell ref="I1709:J1709"/>
    <mergeCell ref="D1710:H1710"/>
    <mergeCell ref="I1710:J1710"/>
    <mergeCell ref="D1711:H1711"/>
    <mergeCell ref="I1711:J1711"/>
    <mergeCell ref="D1712:H1712"/>
    <mergeCell ref="I1712:J1712"/>
    <mergeCell ref="D1708:H1708"/>
    <mergeCell ref="I1708:J1708"/>
    <mergeCell ref="D1703:H1703"/>
    <mergeCell ref="I1702:J1702"/>
    <mergeCell ref="D1709:H1709"/>
    <mergeCell ref="I1707:J1707"/>
    <mergeCell ref="D1692:H1692"/>
    <mergeCell ref="I1692:J1692"/>
    <mergeCell ref="D1693:H1693"/>
    <mergeCell ref="I1693:J1693"/>
    <mergeCell ref="D1694:H1694"/>
    <mergeCell ref="I1694:J1694"/>
    <mergeCell ref="O1690:P1690"/>
    <mergeCell ref="Q1690:R1690"/>
    <mergeCell ref="S1690:T1690"/>
    <mergeCell ref="U1690:V1690"/>
    <mergeCell ref="O1692:P1692"/>
    <mergeCell ref="Q1692:R1692"/>
    <mergeCell ref="S1692:T1692"/>
    <mergeCell ref="U1692:V1692"/>
    <mergeCell ref="W1692:X1692"/>
    <mergeCell ref="Y1692:Z1692"/>
    <mergeCell ref="D1701:H1701"/>
    <mergeCell ref="I1701:J1701"/>
    <mergeCell ref="D1695:H1695"/>
    <mergeCell ref="I1695:J1695"/>
    <mergeCell ref="D1696:H1696"/>
    <mergeCell ref="I1696:J1696"/>
    <mergeCell ref="W1690:X1690"/>
    <mergeCell ref="Y1690:Z1690"/>
    <mergeCell ref="O1695:P1695"/>
    <mergeCell ref="Q1695:R1695"/>
    <mergeCell ref="S1695:T1695"/>
    <mergeCell ref="U1695:V1695"/>
    <mergeCell ref="W1695:X1695"/>
    <mergeCell ref="D1697:H1697"/>
    <mergeCell ref="I1697:J1697"/>
    <mergeCell ref="D1698:H1698"/>
    <mergeCell ref="I1703:J1703"/>
    <mergeCell ref="D1704:H1704"/>
    <mergeCell ref="AA1861:AD1861"/>
    <mergeCell ref="W1862:Z1862"/>
    <mergeCell ref="AA1862:AD1862"/>
    <mergeCell ref="W1863:Z1863"/>
    <mergeCell ref="AA1863:AD1863"/>
    <mergeCell ref="D1857:N1857"/>
    <mergeCell ref="O1857:R1857"/>
    <mergeCell ref="S1857:V1857"/>
    <mergeCell ref="D1876:N1876"/>
    <mergeCell ref="O1876:R1876"/>
    <mergeCell ref="S1876:V1876"/>
    <mergeCell ref="D1877:N1877"/>
    <mergeCell ref="O1877:R1877"/>
    <mergeCell ref="S1877:V1877"/>
    <mergeCell ref="D1862:N1862"/>
    <mergeCell ref="O1862:R1862"/>
    <mergeCell ref="S1862:V1862"/>
    <mergeCell ref="D1863:N1863"/>
    <mergeCell ref="O1863:R1863"/>
    <mergeCell ref="S1863:V1863"/>
    <mergeCell ref="D1864:N1864"/>
    <mergeCell ref="O1864:R1864"/>
    <mergeCell ref="S1864:V1864"/>
    <mergeCell ref="D1865:N1865"/>
    <mergeCell ref="O1865:R1865"/>
    <mergeCell ref="S1865:V1865"/>
    <mergeCell ref="C1845:AD1845"/>
    <mergeCell ref="C1847:AD1847"/>
    <mergeCell ref="W1851:Z1851"/>
    <mergeCell ref="W1860:Z1860"/>
    <mergeCell ref="D1948:N1948"/>
    <mergeCell ref="O1948:R1948"/>
    <mergeCell ref="S1948:V1948"/>
    <mergeCell ref="D1949:N1949"/>
    <mergeCell ref="O1949:R1949"/>
    <mergeCell ref="S1949:V1949"/>
    <mergeCell ref="D1950:N1950"/>
    <mergeCell ref="O1950:R1950"/>
    <mergeCell ref="S1950:V1950"/>
    <mergeCell ref="S1960:V1960"/>
    <mergeCell ref="D1961:N1961"/>
    <mergeCell ref="O1961:R1961"/>
    <mergeCell ref="S1961:V1961"/>
    <mergeCell ref="D1962:N1962"/>
    <mergeCell ref="O1962:R1962"/>
    <mergeCell ref="S1962:V1962"/>
    <mergeCell ref="D1951:N1951"/>
    <mergeCell ref="O1951:R1951"/>
    <mergeCell ref="S1951:V1951"/>
    <mergeCell ref="D1952:N1952"/>
    <mergeCell ref="O1952:R1952"/>
    <mergeCell ref="S1952:V1952"/>
    <mergeCell ref="D1953:N1953"/>
    <mergeCell ref="O1953:R1953"/>
    <mergeCell ref="S1953:V1953"/>
    <mergeCell ref="D1954:N1954"/>
    <mergeCell ref="O1954:R1954"/>
    <mergeCell ref="S1954:V1954"/>
    <mergeCell ref="D1955:N1955"/>
    <mergeCell ref="O1955:R1955"/>
    <mergeCell ref="S1955:V1955"/>
    <mergeCell ref="D1956:N1956"/>
    <mergeCell ref="O1956:R1956"/>
    <mergeCell ref="S1956:V1956"/>
    <mergeCell ref="AA1966:AD1966"/>
    <mergeCell ref="W1967:Z1967"/>
    <mergeCell ref="AA1967:AD1967"/>
    <mergeCell ref="O1965:R1965"/>
    <mergeCell ref="S1965:V1965"/>
    <mergeCell ref="D1809:H1809"/>
    <mergeCell ref="I1809:J1809"/>
    <mergeCell ref="C1676:AD1676"/>
    <mergeCell ref="C1680:AD1680"/>
    <mergeCell ref="C1682:AD1682"/>
    <mergeCell ref="C1684:AD1684"/>
    <mergeCell ref="C1685:AD1685"/>
    <mergeCell ref="C1811:E1811"/>
    <mergeCell ref="F1811:AD1811"/>
    <mergeCell ref="C1813:E1813"/>
    <mergeCell ref="F1813:AD1813"/>
    <mergeCell ref="V1825:AD1825"/>
    <mergeCell ref="V1826:AD1826"/>
    <mergeCell ref="L1826:S1826"/>
    <mergeCell ref="D1957:N1957"/>
    <mergeCell ref="O1957:R1957"/>
    <mergeCell ref="S1957:V1957"/>
    <mergeCell ref="D1958:N1958"/>
    <mergeCell ref="O1958:R1958"/>
    <mergeCell ref="S1958:V1958"/>
    <mergeCell ref="D1959:N1959"/>
    <mergeCell ref="O1959:R1959"/>
    <mergeCell ref="S1959:V1959"/>
    <mergeCell ref="D1960:N1960"/>
    <mergeCell ref="O1960:R1960"/>
    <mergeCell ref="B1982:AD1982"/>
    <mergeCell ref="D1966:N1966"/>
    <mergeCell ref="O1966:R1966"/>
    <mergeCell ref="S1966:V1966"/>
    <mergeCell ref="D1967:N1967"/>
    <mergeCell ref="O1967:R1967"/>
    <mergeCell ref="S1967:V1967"/>
    <mergeCell ref="D1968:N1968"/>
    <mergeCell ref="O1968:R1968"/>
    <mergeCell ref="S1968:V1968"/>
    <mergeCell ref="D1969:N1969"/>
    <mergeCell ref="O1969:R1969"/>
    <mergeCell ref="S1969:V1969"/>
    <mergeCell ref="D1970:N1970"/>
    <mergeCell ref="O1970:R1970"/>
    <mergeCell ref="S1970:V1970"/>
    <mergeCell ref="S1971:V1971"/>
    <mergeCell ref="AA1971:AD1971"/>
    <mergeCell ref="C1973:AD1973"/>
    <mergeCell ref="C1974:AD1974"/>
    <mergeCell ref="B1981:AD1981"/>
    <mergeCell ref="W1969:Z1969"/>
    <mergeCell ref="AA1969:AD1969"/>
    <mergeCell ref="W1970:Z1970"/>
    <mergeCell ref="AA1970:AD1970"/>
    <mergeCell ref="W1968:Z1968"/>
    <mergeCell ref="AA1968:AD1968"/>
    <mergeCell ref="W1966:Z1966"/>
    <mergeCell ref="B1979:AD1979"/>
    <mergeCell ref="C2133:AD2133"/>
    <mergeCell ref="C2134:AD2134"/>
    <mergeCell ref="C2135:AD2135"/>
    <mergeCell ref="C2136:AD2136"/>
    <mergeCell ref="C2137:AD2137"/>
    <mergeCell ref="C2138:AD2138"/>
    <mergeCell ref="C2139:AD2139"/>
    <mergeCell ref="C2140:AD2140"/>
    <mergeCell ref="C1983:AD1983"/>
    <mergeCell ref="C1984:AD1984"/>
    <mergeCell ref="D1987:AD1987"/>
    <mergeCell ref="D1988:AD1988"/>
    <mergeCell ref="D1989:AD1989"/>
    <mergeCell ref="C1994:AD1994"/>
    <mergeCell ref="C1995:AD1995"/>
    <mergeCell ref="C1996:AD1996"/>
    <mergeCell ref="B1985:AD1985"/>
    <mergeCell ref="C1986:AD1986"/>
    <mergeCell ref="C1993:AD1993"/>
    <mergeCell ref="B1991:AD1991"/>
    <mergeCell ref="C1992:AD1992"/>
    <mergeCell ref="C2122:AD2122"/>
    <mergeCell ref="C2123:AD2123"/>
    <mergeCell ref="B2130:AD2130"/>
    <mergeCell ref="C2131:AD2131"/>
    <mergeCell ref="C2132:AD2132"/>
    <mergeCell ref="D2005:O2005"/>
    <mergeCell ref="P2005:S2005"/>
    <mergeCell ref="D2006:O2006"/>
    <mergeCell ref="P2006:S2006"/>
    <mergeCell ref="D2007:O2007"/>
    <mergeCell ref="P2007:S2007"/>
    <mergeCell ref="D2008:O2008"/>
    <mergeCell ref="P2008:S2008"/>
    <mergeCell ref="D2009:O2009"/>
    <mergeCell ref="P2009:S2009"/>
    <mergeCell ref="D2010:O2010"/>
    <mergeCell ref="P2010:S2010"/>
    <mergeCell ref="D2011:O2011"/>
    <mergeCell ref="P2011:S2011"/>
    <mergeCell ref="D2012:O2012"/>
    <mergeCell ref="C2141:AD2141"/>
    <mergeCell ref="C2142:AD2142"/>
    <mergeCell ref="C2144:L2145"/>
    <mergeCell ref="M2144:O2145"/>
    <mergeCell ref="P2144:R2145"/>
    <mergeCell ref="S2144:U2145"/>
    <mergeCell ref="V2144:AD2144"/>
    <mergeCell ref="V2145:X2145"/>
    <mergeCell ref="Y2145:AA2145"/>
    <mergeCell ref="AB2145:AD2145"/>
    <mergeCell ref="P2012:S2012"/>
    <mergeCell ref="D2013:O2013"/>
    <mergeCell ref="P2013:S2013"/>
    <mergeCell ref="D2014:O2014"/>
    <mergeCell ref="P2014:S2014"/>
    <mergeCell ref="D2015:O2015"/>
    <mergeCell ref="P2015:S2015"/>
    <mergeCell ref="D2016:O2016"/>
    <mergeCell ref="P2016:S2016"/>
    <mergeCell ref="D2017:O2017"/>
    <mergeCell ref="P2017:S2017"/>
    <mergeCell ref="D2018:O2018"/>
    <mergeCell ref="P2018:S2018"/>
    <mergeCell ref="D2149:L2149"/>
    <mergeCell ref="M2149:O2149"/>
    <mergeCell ref="P2149:R2149"/>
    <mergeCell ref="S2149:U2149"/>
    <mergeCell ref="V2149:X2149"/>
    <mergeCell ref="Y2149:AA2149"/>
    <mergeCell ref="AB2149:AD2149"/>
    <mergeCell ref="D2146:L2146"/>
    <mergeCell ref="M2146:O2146"/>
    <mergeCell ref="P2146:R2146"/>
    <mergeCell ref="S2146:U2146"/>
    <mergeCell ref="V2146:X2146"/>
    <mergeCell ref="Y2146:AA2146"/>
    <mergeCell ref="AB2146:AD2146"/>
    <mergeCell ref="D2147:L2147"/>
    <mergeCell ref="M2147:O2147"/>
    <mergeCell ref="P2147:R2147"/>
    <mergeCell ref="S2147:U2147"/>
    <mergeCell ref="V2147:X2147"/>
    <mergeCell ref="Y2147:AA2147"/>
    <mergeCell ref="AB2147:AD2147"/>
    <mergeCell ref="D2148:L2148"/>
    <mergeCell ref="M2148:O2148"/>
    <mergeCell ref="P2148:R2148"/>
    <mergeCell ref="S2148:U2148"/>
    <mergeCell ref="V2148:X2148"/>
    <mergeCell ref="C2154:E2154"/>
    <mergeCell ref="F2154:AD2154"/>
    <mergeCell ref="C2156:AD2156"/>
    <mergeCell ref="C2157:AD2157"/>
    <mergeCell ref="B2164:AD2164"/>
    <mergeCell ref="B2165:AD2165"/>
    <mergeCell ref="C2166:AD2166"/>
    <mergeCell ref="C2167:AD2167"/>
    <mergeCell ref="B2169:AD2169"/>
    <mergeCell ref="Y2172:AD2172"/>
    <mergeCell ref="C2170:AD2170"/>
    <mergeCell ref="D2150:L2150"/>
    <mergeCell ref="M2150:O2150"/>
    <mergeCell ref="P2150:R2150"/>
    <mergeCell ref="S2150:U2150"/>
    <mergeCell ref="V2150:X2150"/>
    <mergeCell ref="Y2150:AA2150"/>
    <mergeCell ref="AB2150:AD2150"/>
    <mergeCell ref="D2151:L2151"/>
    <mergeCell ref="M2151:O2151"/>
    <mergeCell ref="P2151:R2151"/>
    <mergeCell ref="S2151:U2151"/>
    <mergeCell ref="V2151:X2151"/>
    <mergeCell ref="Y2151:AA2151"/>
    <mergeCell ref="AB2151:AD2151"/>
    <mergeCell ref="B2155:AD2155"/>
    <mergeCell ref="B2158:AD2158"/>
    <mergeCell ref="B2159:AD2159"/>
    <mergeCell ref="B2160:AD2160"/>
    <mergeCell ref="B2161:AD2161"/>
    <mergeCell ref="B2162:AD2162"/>
    <mergeCell ref="B2163:AD2163"/>
    <mergeCell ref="Y2190:AD2190"/>
    <mergeCell ref="Y2191:AD2191"/>
    <mergeCell ref="Y2192:AD2192"/>
    <mergeCell ref="Y2193:AD2193"/>
    <mergeCell ref="Y2194:AD2194"/>
    <mergeCell ref="Y2195:AD2195"/>
    <mergeCell ref="Y2196:AD2196"/>
    <mergeCell ref="Y2188:AD2188"/>
    <mergeCell ref="Y2189:AD2189"/>
    <mergeCell ref="Y2180:AD2180"/>
    <mergeCell ref="Y2181:AD2181"/>
    <mergeCell ref="Y2182:AD2182"/>
    <mergeCell ref="Y2183:AD2183"/>
    <mergeCell ref="Y2184:AD2184"/>
    <mergeCell ref="Y2175:AD2175"/>
    <mergeCell ref="Y2176:AD2176"/>
    <mergeCell ref="Y2177:AD2177"/>
    <mergeCell ref="Y2178:AD2178"/>
    <mergeCell ref="Y2179:AD2179"/>
    <mergeCell ref="Y2185:AD2185"/>
    <mergeCell ref="Y2186:AD2186"/>
    <mergeCell ref="Y2187:AD2187"/>
    <mergeCell ref="Y2217:AD2217"/>
    <mergeCell ref="Y2218:AD2218"/>
    <mergeCell ref="Y2219:AD2219"/>
    <mergeCell ref="Y2220:AD2220"/>
    <mergeCell ref="Y2221:AD2221"/>
    <mergeCell ref="Y2202:AD2202"/>
    <mergeCell ref="Y2203:AD2203"/>
    <mergeCell ref="Y2204:AD2204"/>
    <mergeCell ref="Y2205:AD2205"/>
    <mergeCell ref="Y2206:AD2206"/>
    <mergeCell ref="D2202:X2202"/>
    <mergeCell ref="D2203:X2203"/>
    <mergeCell ref="D2204:X2204"/>
    <mergeCell ref="D2205:X2205"/>
    <mergeCell ref="D2206:X2206"/>
    <mergeCell ref="Y2197:AD2197"/>
    <mergeCell ref="Y2198:AD2198"/>
    <mergeCell ref="Y2199:AD2199"/>
    <mergeCell ref="Y2200:AD2200"/>
    <mergeCell ref="Y2201:AD2201"/>
    <mergeCell ref="Y2212:AD2212"/>
    <mergeCell ref="Y2213:AD2213"/>
    <mergeCell ref="Y2214:AD2214"/>
    <mergeCell ref="Y2215:AD2215"/>
    <mergeCell ref="Y2216:AD2216"/>
    <mergeCell ref="D2212:X2212"/>
    <mergeCell ref="D2213:X2213"/>
    <mergeCell ref="D2214:X2214"/>
    <mergeCell ref="D2215:X2215"/>
    <mergeCell ref="D2216:X2216"/>
    <mergeCell ref="Y2207:AD2207"/>
    <mergeCell ref="Y2208:AD2208"/>
    <mergeCell ref="Y2209:AD2209"/>
    <mergeCell ref="Y2210:AD2210"/>
    <mergeCell ref="Y2211:AD2211"/>
    <mergeCell ref="D2207:X2207"/>
    <mergeCell ref="D2208:X2208"/>
    <mergeCell ref="D2209:X2209"/>
    <mergeCell ref="D2210:X2210"/>
    <mergeCell ref="D2211:X2211"/>
    <mergeCell ref="Y2242:AD2242"/>
    <mergeCell ref="Y2243:AD2243"/>
    <mergeCell ref="Y2234:AD2234"/>
    <mergeCell ref="Y2235:AD2235"/>
    <mergeCell ref="Y2236:AD2236"/>
    <mergeCell ref="Y2237:AD2237"/>
    <mergeCell ref="Y2238:AD2238"/>
    <mergeCell ref="Y2229:AD2229"/>
    <mergeCell ref="Y2230:AD2230"/>
    <mergeCell ref="Y2231:AD2231"/>
    <mergeCell ref="Y2232:AD2232"/>
    <mergeCell ref="Y2233:AD2233"/>
    <mergeCell ref="Y2222:AD2222"/>
    <mergeCell ref="Y2223:AD2223"/>
    <mergeCell ref="Y2224:AD2224"/>
    <mergeCell ref="Y2225:AD2225"/>
    <mergeCell ref="Y2226:AD2226"/>
    <mergeCell ref="Y2239:AD2239"/>
    <mergeCell ref="Y2240:AD2240"/>
    <mergeCell ref="Y2241:AD2241"/>
    <mergeCell ref="D2242:X2242"/>
    <mergeCell ref="D2243:X2243"/>
    <mergeCell ref="D2229:X2229"/>
    <mergeCell ref="D2230:X2230"/>
    <mergeCell ref="Y2249:AD2249"/>
    <mergeCell ref="Y2250:AD2250"/>
    <mergeCell ref="Y2251:AD2251"/>
    <mergeCell ref="Y2252:AD2252"/>
    <mergeCell ref="Y2253:AD2253"/>
    <mergeCell ref="D2249:X2249"/>
    <mergeCell ref="D2250:X2250"/>
    <mergeCell ref="D2251:X2251"/>
    <mergeCell ref="D2252:X2252"/>
    <mergeCell ref="D2253:X2253"/>
    <mergeCell ref="Y2244:AD2244"/>
    <mergeCell ref="Y2245:AD2245"/>
    <mergeCell ref="Y2246:AD2246"/>
    <mergeCell ref="Y2247:AD2247"/>
    <mergeCell ref="Y2248:AD2248"/>
    <mergeCell ref="D2244:X2244"/>
    <mergeCell ref="D2245:X2245"/>
    <mergeCell ref="D2246:X2246"/>
    <mergeCell ref="D2247:X2247"/>
    <mergeCell ref="D2248:X2248"/>
    <mergeCell ref="Y2259:AD2259"/>
    <mergeCell ref="Y2260:AD2260"/>
    <mergeCell ref="Y2261:AD2261"/>
    <mergeCell ref="Y2262:AD2262"/>
    <mergeCell ref="Y2263:AD2263"/>
    <mergeCell ref="D2259:X2259"/>
    <mergeCell ref="D2260:X2260"/>
    <mergeCell ref="D2261:X2261"/>
    <mergeCell ref="D2262:X2262"/>
    <mergeCell ref="D2263:X2263"/>
    <mergeCell ref="Y2254:AD2254"/>
    <mergeCell ref="Y2255:AD2255"/>
    <mergeCell ref="Y2256:AD2256"/>
    <mergeCell ref="Y2257:AD2257"/>
    <mergeCell ref="Y2258:AD2258"/>
    <mergeCell ref="D2254:X2254"/>
    <mergeCell ref="D2255:X2255"/>
    <mergeCell ref="D2256:X2256"/>
    <mergeCell ref="D2257:X2257"/>
    <mergeCell ref="D2258:X2258"/>
    <mergeCell ref="Y2269:AD2269"/>
    <mergeCell ref="Y2270:AD2270"/>
    <mergeCell ref="Y2271:AD2271"/>
    <mergeCell ref="Y2272:AD2272"/>
    <mergeCell ref="Y2273:AD2273"/>
    <mergeCell ref="D2269:X2269"/>
    <mergeCell ref="D2270:X2270"/>
    <mergeCell ref="D2271:X2271"/>
    <mergeCell ref="D2272:X2272"/>
    <mergeCell ref="D2273:X2273"/>
    <mergeCell ref="Y2264:AD2264"/>
    <mergeCell ref="Y2265:AD2265"/>
    <mergeCell ref="Y2266:AD2266"/>
    <mergeCell ref="Y2267:AD2267"/>
    <mergeCell ref="Y2268:AD2268"/>
    <mergeCell ref="D2264:X2264"/>
    <mergeCell ref="D2265:X2265"/>
    <mergeCell ref="D2266:X2266"/>
    <mergeCell ref="D2267:X2267"/>
    <mergeCell ref="D2268:X2268"/>
    <mergeCell ref="Y2279:AD2279"/>
    <mergeCell ref="Y2280:AD2280"/>
    <mergeCell ref="Y2281:AD2281"/>
    <mergeCell ref="Y2282:AD2282"/>
    <mergeCell ref="Y2283:AD2283"/>
    <mergeCell ref="D2279:X2279"/>
    <mergeCell ref="D2280:X2280"/>
    <mergeCell ref="D2281:X2281"/>
    <mergeCell ref="D2282:X2282"/>
    <mergeCell ref="D2283:X2283"/>
    <mergeCell ref="Y2274:AD2274"/>
    <mergeCell ref="Y2275:AD2275"/>
    <mergeCell ref="Y2276:AD2276"/>
    <mergeCell ref="Y2277:AD2277"/>
    <mergeCell ref="Y2278:AD2278"/>
    <mergeCell ref="D2274:X2274"/>
    <mergeCell ref="D2275:X2275"/>
    <mergeCell ref="D2276:X2276"/>
    <mergeCell ref="D2277:X2277"/>
    <mergeCell ref="D2278:X2278"/>
    <mergeCell ref="Y2289:AD2289"/>
    <mergeCell ref="Y2290:AD2290"/>
    <mergeCell ref="Y2291:AD2291"/>
    <mergeCell ref="Y2292:AD2292"/>
    <mergeCell ref="Y2293:AD2293"/>
    <mergeCell ref="D2289:X2289"/>
    <mergeCell ref="D2290:X2290"/>
    <mergeCell ref="D2291:X2291"/>
    <mergeCell ref="D2292:X2292"/>
    <mergeCell ref="Y2284:AD2284"/>
    <mergeCell ref="Y2285:AD2285"/>
    <mergeCell ref="Y2286:AD2286"/>
    <mergeCell ref="Y2287:AD2287"/>
    <mergeCell ref="Y2288:AD2288"/>
    <mergeCell ref="D2284:X2284"/>
    <mergeCell ref="D2285:X2285"/>
    <mergeCell ref="D2286:X2286"/>
    <mergeCell ref="D2287:X2287"/>
    <mergeCell ref="D2288:X2288"/>
    <mergeCell ref="C2295:AD2295"/>
    <mergeCell ref="C2296:AD2296"/>
    <mergeCell ref="C2172:X2172"/>
    <mergeCell ref="D2173:X2173"/>
    <mergeCell ref="D2174:X2174"/>
    <mergeCell ref="D2175:X2175"/>
    <mergeCell ref="D2176:X2176"/>
    <mergeCell ref="D2177:X2177"/>
    <mergeCell ref="D2178:X2178"/>
    <mergeCell ref="D2179:X2179"/>
    <mergeCell ref="D2180:X2180"/>
    <mergeCell ref="D2181:X2181"/>
    <mergeCell ref="D2182:X2182"/>
    <mergeCell ref="D2183:X2183"/>
    <mergeCell ref="D2184:X2184"/>
    <mergeCell ref="D2185:X2185"/>
    <mergeCell ref="D2186:X2186"/>
    <mergeCell ref="D2187:X2187"/>
    <mergeCell ref="D2188:X2188"/>
    <mergeCell ref="D2189:X2189"/>
    <mergeCell ref="D2190:X2190"/>
    <mergeCell ref="D2191:X2191"/>
    <mergeCell ref="D2192:X2192"/>
    <mergeCell ref="D2193:X2193"/>
    <mergeCell ref="D2194:X2194"/>
    <mergeCell ref="D2195:X2195"/>
    <mergeCell ref="D2196:X2196"/>
    <mergeCell ref="D2197:X2197"/>
    <mergeCell ref="D2198:X2198"/>
    <mergeCell ref="D2199:X2199"/>
    <mergeCell ref="D2227:X2227"/>
    <mergeCell ref="D2228:X2228"/>
    <mergeCell ref="D2231:X2231"/>
    <mergeCell ref="D2232:X2232"/>
    <mergeCell ref="D2233:X2233"/>
    <mergeCell ref="D2234:X2234"/>
    <mergeCell ref="D2235:X2235"/>
    <mergeCell ref="D2236:X2236"/>
    <mergeCell ref="D2237:X2237"/>
    <mergeCell ref="D2238:X2238"/>
    <mergeCell ref="D2239:X2239"/>
    <mergeCell ref="D2240:X2240"/>
    <mergeCell ref="D2241:X2241"/>
    <mergeCell ref="D2200:X2200"/>
    <mergeCell ref="D2201:X2201"/>
    <mergeCell ref="D2222:X2222"/>
    <mergeCell ref="D2223:X2223"/>
    <mergeCell ref="D2224:X2224"/>
    <mergeCell ref="D2225:X2225"/>
    <mergeCell ref="D2226:X2226"/>
    <mergeCell ref="D2217:X2217"/>
    <mergeCell ref="D2218:X2218"/>
    <mergeCell ref="D2219:X2219"/>
    <mergeCell ref="D2220:X2220"/>
    <mergeCell ref="D2221:X2221"/>
    <mergeCell ref="D528:J528"/>
    <mergeCell ref="D529:J529"/>
    <mergeCell ref="D474:J474"/>
    <mergeCell ref="D475:J475"/>
    <mergeCell ref="D476:J476"/>
    <mergeCell ref="D477:J477"/>
    <mergeCell ref="D478:J478"/>
    <mergeCell ref="D495:J495"/>
    <mergeCell ref="D496:J496"/>
    <mergeCell ref="D497:J497"/>
    <mergeCell ref="D498:J498"/>
    <mergeCell ref="D499:J499"/>
    <mergeCell ref="D500:J500"/>
    <mergeCell ref="D501:J501"/>
    <mergeCell ref="D502:J502"/>
    <mergeCell ref="D503:J503"/>
    <mergeCell ref="D504:J504"/>
    <mergeCell ref="D489:J489"/>
    <mergeCell ref="D490:J490"/>
    <mergeCell ref="D491:J491"/>
    <mergeCell ref="D492:J492"/>
    <mergeCell ref="D493:J493"/>
    <mergeCell ref="D494:J494"/>
    <mergeCell ref="D479:J479"/>
    <mergeCell ref="D343:J343"/>
    <mergeCell ref="D344:J344"/>
    <mergeCell ref="D345:J345"/>
    <mergeCell ref="D346:J346"/>
    <mergeCell ref="D347:J347"/>
    <mergeCell ref="D530:J530"/>
    <mergeCell ref="D531:J531"/>
    <mergeCell ref="D532:J532"/>
    <mergeCell ref="D533:J533"/>
    <mergeCell ref="D534:J534"/>
    <mergeCell ref="D535:J535"/>
    <mergeCell ref="D536:J536"/>
    <mergeCell ref="D537:J537"/>
    <mergeCell ref="D538:J538"/>
    <mergeCell ref="D539:J539"/>
    <mergeCell ref="D540:J540"/>
    <mergeCell ref="D541:J541"/>
    <mergeCell ref="D505:J505"/>
    <mergeCell ref="D506:J506"/>
    <mergeCell ref="D507:J507"/>
    <mergeCell ref="D508:J508"/>
    <mergeCell ref="D509:J509"/>
    <mergeCell ref="D510:J510"/>
    <mergeCell ref="D511:J511"/>
    <mergeCell ref="D520:J520"/>
    <mergeCell ref="D521:J521"/>
    <mergeCell ref="D522:J522"/>
    <mergeCell ref="D523:J523"/>
    <mergeCell ref="D524:J524"/>
    <mergeCell ref="D525:J525"/>
    <mergeCell ref="D526:J526"/>
    <mergeCell ref="D527:J527"/>
    <mergeCell ref="D326:J326"/>
    <mergeCell ref="D327:J327"/>
    <mergeCell ref="D328:J328"/>
    <mergeCell ref="D329:J329"/>
    <mergeCell ref="D330:J330"/>
    <mergeCell ref="D331:J331"/>
    <mergeCell ref="D332:J332"/>
    <mergeCell ref="D333:J333"/>
    <mergeCell ref="D334:J334"/>
    <mergeCell ref="D335:J335"/>
    <mergeCell ref="D336:J336"/>
    <mergeCell ref="D337:J337"/>
    <mergeCell ref="D338:J338"/>
    <mergeCell ref="D339:J339"/>
    <mergeCell ref="D340:J340"/>
    <mergeCell ref="D341:J341"/>
    <mergeCell ref="D342:J342"/>
    <mergeCell ref="D362:J362"/>
    <mergeCell ref="D363:J363"/>
    <mergeCell ref="D364:J364"/>
    <mergeCell ref="D365:J365"/>
    <mergeCell ref="D366:J366"/>
    <mergeCell ref="D367:J367"/>
    <mergeCell ref="D368:J368"/>
    <mergeCell ref="D369:J369"/>
    <mergeCell ref="D370:J370"/>
    <mergeCell ref="D371:J371"/>
    <mergeCell ref="D372:J372"/>
    <mergeCell ref="D373:J373"/>
    <mergeCell ref="D374:J374"/>
    <mergeCell ref="D375:J375"/>
    <mergeCell ref="D376:J376"/>
    <mergeCell ref="D377:J377"/>
    <mergeCell ref="D378:J378"/>
    <mergeCell ref="D379:J379"/>
    <mergeCell ref="D380:J380"/>
    <mergeCell ref="D381:J381"/>
    <mergeCell ref="D382:J382"/>
    <mergeCell ref="D383:J383"/>
    <mergeCell ref="D384:J384"/>
    <mergeCell ref="D385:J385"/>
    <mergeCell ref="D386:J386"/>
    <mergeCell ref="D387:J387"/>
    <mergeCell ref="D388:J388"/>
    <mergeCell ref="D441:J441"/>
    <mergeCell ref="D408:J408"/>
    <mergeCell ref="D409:J409"/>
    <mergeCell ref="D410:J410"/>
    <mergeCell ref="D411:J411"/>
    <mergeCell ref="D412:J412"/>
    <mergeCell ref="D413:J413"/>
    <mergeCell ref="D414:J414"/>
    <mergeCell ref="D415:J415"/>
    <mergeCell ref="D416:J416"/>
    <mergeCell ref="D417:J417"/>
    <mergeCell ref="D418:J418"/>
    <mergeCell ref="D419:J419"/>
    <mergeCell ref="D420:J420"/>
    <mergeCell ref="D421:J421"/>
    <mergeCell ref="D422:J422"/>
    <mergeCell ref="D423:J423"/>
    <mergeCell ref="D424:J424"/>
    <mergeCell ref="D425:J425"/>
    <mergeCell ref="D426:J426"/>
    <mergeCell ref="D427:J427"/>
    <mergeCell ref="D428:J428"/>
    <mergeCell ref="D429:J429"/>
    <mergeCell ref="D430:J430"/>
    <mergeCell ref="D431:J431"/>
    <mergeCell ref="D432:J432"/>
    <mergeCell ref="D433:J433"/>
    <mergeCell ref="D434:J434"/>
    <mergeCell ref="D435:J435"/>
    <mergeCell ref="D436:J436"/>
    <mergeCell ref="D437:J437"/>
    <mergeCell ref="D438:J438"/>
    <mergeCell ref="D439:J439"/>
    <mergeCell ref="D440:J440"/>
    <mergeCell ref="D614:P614"/>
    <mergeCell ref="D615:P615"/>
    <mergeCell ref="D616:P616"/>
    <mergeCell ref="D617:P617"/>
    <mergeCell ref="D618:P618"/>
    <mergeCell ref="D547:J547"/>
    <mergeCell ref="D548:J548"/>
    <mergeCell ref="D549:J549"/>
    <mergeCell ref="D550:J550"/>
    <mergeCell ref="D551:J551"/>
    <mergeCell ref="D552:J552"/>
    <mergeCell ref="D553:J553"/>
    <mergeCell ref="D568:J568"/>
    <mergeCell ref="D569:J569"/>
    <mergeCell ref="D570:J570"/>
    <mergeCell ref="D542:J542"/>
    <mergeCell ref="D543:J543"/>
    <mergeCell ref="D544:J544"/>
    <mergeCell ref="D545:J545"/>
    <mergeCell ref="D546:J546"/>
    <mergeCell ref="D619:P619"/>
    <mergeCell ref="D620:P620"/>
    <mergeCell ref="D621:P621"/>
    <mergeCell ref="D622:P622"/>
    <mergeCell ref="D623:P623"/>
    <mergeCell ref="D624:P624"/>
    <mergeCell ref="D625:P625"/>
    <mergeCell ref="D626:P626"/>
    <mergeCell ref="D627:P627"/>
    <mergeCell ref="D628:P628"/>
    <mergeCell ref="D629:P629"/>
    <mergeCell ref="D630:P630"/>
    <mergeCell ref="D631:P631"/>
    <mergeCell ref="D632:P632"/>
    <mergeCell ref="D648:P648"/>
    <mergeCell ref="D649:P649"/>
    <mergeCell ref="D650:P650"/>
    <mergeCell ref="D633:P633"/>
    <mergeCell ref="D634:P634"/>
    <mergeCell ref="D635:P635"/>
    <mergeCell ref="D636:P636"/>
    <mergeCell ref="D637:P637"/>
    <mergeCell ref="D638:P638"/>
    <mergeCell ref="D639:P639"/>
    <mergeCell ref="D640:P640"/>
    <mergeCell ref="D641:P641"/>
    <mergeCell ref="D642:P642"/>
    <mergeCell ref="D643:P643"/>
    <mergeCell ref="D644:P644"/>
    <mergeCell ref="D645:P645"/>
    <mergeCell ref="D646:P646"/>
    <mergeCell ref="D647:P647"/>
    <mergeCell ref="D662:P662"/>
    <mergeCell ref="D663:P663"/>
    <mergeCell ref="D664:P664"/>
    <mergeCell ref="D680:P680"/>
    <mergeCell ref="D681:P681"/>
    <mergeCell ref="D682:P682"/>
    <mergeCell ref="D683:P683"/>
    <mergeCell ref="D684:P684"/>
    <mergeCell ref="D685:P685"/>
    <mergeCell ref="D686:P686"/>
    <mergeCell ref="D687:P687"/>
    <mergeCell ref="D688:P688"/>
    <mergeCell ref="D689:P689"/>
    <mergeCell ref="D690:P690"/>
    <mergeCell ref="D691:P691"/>
    <mergeCell ref="D692:P692"/>
    <mergeCell ref="D693:P693"/>
    <mergeCell ref="D694:P694"/>
    <mergeCell ref="D665:P665"/>
    <mergeCell ref="D666:P666"/>
    <mergeCell ref="D667:P667"/>
    <mergeCell ref="D668:P668"/>
    <mergeCell ref="D669:P669"/>
    <mergeCell ref="D670:P670"/>
    <mergeCell ref="D671:P671"/>
    <mergeCell ref="D672:P672"/>
    <mergeCell ref="D673:P673"/>
    <mergeCell ref="D674:P674"/>
    <mergeCell ref="D675:P675"/>
    <mergeCell ref="D676:P676"/>
    <mergeCell ref="D677:P677"/>
    <mergeCell ref="D678:P678"/>
    <mergeCell ref="D679:P679"/>
    <mergeCell ref="D701:P701"/>
    <mergeCell ref="D695:P695"/>
    <mergeCell ref="D696:P696"/>
    <mergeCell ref="D697:P697"/>
    <mergeCell ref="D698:P698"/>
    <mergeCell ref="D699:P699"/>
    <mergeCell ref="D700:P700"/>
    <mergeCell ref="D702:P702"/>
    <mergeCell ref="D703:P703"/>
    <mergeCell ref="D704:P704"/>
    <mergeCell ref="D705:P705"/>
    <mergeCell ref="D706:P706"/>
    <mergeCell ref="D707:P707"/>
    <mergeCell ref="D708:P708"/>
    <mergeCell ref="D709:P709"/>
    <mergeCell ref="D710:P710"/>
    <mergeCell ref="V714:AD714"/>
    <mergeCell ref="M714:U714"/>
    <mergeCell ref="M713:AD713"/>
    <mergeCell ref="C713:L715"/>
    <mergeCell ref="AA712:AD712"/>
    <mergeCell ref="D727:L727"/>
    <mergeCell ref="D728:L728"/>
    <mergeCell ref="D716:L716"/>
    <mergeCell ref="D717:L717"/>
    <mergeCell ref="D718:L718"/>
    <mergeCell ref="D719:L719"/>
    <mergeCell ref="D720:L720"/>
    <mergeCell ref="D721:L721"/>
    <mergeCell ref="D722:L722"/>
    <mergeCell ref="D723:L723"/>
    <mergeCell ref="D724:L724"/>
    <mergeCell ref="D725:L725"/>
    <mergeCell ref="D726:L726"/>
    <mergeCell ref="B711:P711"/>
    <mergeCell ref="Q711:AD711"/>
    <mergeCell ref="B712:Z712"/>
    <mergeCell ref="D729:L729"/>
    <mergeCell ref="D730:L730"/>
    <mergeCell ref="D731:L731"/>
    <mergeCell ref="D732:L732"/>
    <mergeCell ref="D733:L733"/>
    <mergeCell ref="D734:L734"/>
    <mergeCell ref="D735:L735"/>
    <mergeCell ref="D736:L736"/>
    <mergeCell ref="D737:L737"/>
    <mergeCell ref="D738:L738"/>
    <mergeCell ref="D739:L739"/>
    <mergeCell ref="D740:L740"/>
    <mergeCell ref="D741:L741"/>
    <mergeCell ref="D742:L742"/>
    <mergeCell ref="D743:L743"/>
    <mergeCell ref="D744:L744"/>
    <mergeCell ref="D745:L745"/>
    <mergeCell ref="D746:L746"/>
    <mergeCell ref="D747:L747"/>
    <mergeCell ref="D748:L748"/>
    <mergeCell ref="D749:L749"/>
    <mergeCell ref="D750:L750"/>
    <mergeCell ref="D751:L751"/>
    <mergeCell ref="D752:L752"/>
    <mergeCell ref="D753:L753"/>
    <mergeCell ref="D754:L754"/>
    <mergeCell ref="D755:L755"/>
    <mergeCell ref="D756:L756"/>
    <mergeCell ref="D757:L757"/>
    <mergeCell ref="D758:L758"/>
    <mergeCell ref="D759:L759"/>
    <mergeCell ref="D760:L760"/>
    <mergeCell ref="D761:L761"/>
    <mergeCell ref="D762:L762"/>
    <mergeCell ref="D763:L763"/>
    <mergeCell ref="D764:L764"/>
    <mergeCell ref="D765:L765"/>
    <mergeCell ref="D766:L766"/>
    <mergeCell ref="D767:L767"/>
    <mergeCell ref="D768:L768"/>
    <mergeCell ref="D769:L769"/>
    <mergeCell ref="D770:L770"/>
    <mergeCell ref="D771:L771"/>
    <mergeCell ref="D772:L772"/>
    <mergeCell ref="D773:L773"/>
    <mergeCell ref="D774:L774"/>
    <mergeCell ref="D775:L775"/>
    <mergeCell ref="D776:L776"/>
    <mergeCell ref="D777:L777"/>
    <mergeCell ref="D778:L778"/>
    <mergeCell ref="D779:L779"/>
    <mergeCell ref="D780:L780"/>
    <mergeCell ref="D781:L781"/>
    <mergeCell ref="D782:L782"/>
    <mergeCell ref="D783:L783"/>
    <mergeCell ref="D784:L784"/>
    <mergeCell ref="D785:L785"/>
    <mergeCell ref="D786:L786"/>
    <mergeCell ref="D787:L787"/>
    <mergeCell ref="D788:L788"/>
    <mergeCell ref="D789:L789"/>
    <mergeCell ref="D790:L790"/>
    <mergeCell ref="D791:L791"/>
    <mergeCell ref="D792:L792"/>
    <mergeCell ref="D793:L793"/>
    <mergeCell ref="D794:L794"/>
    <mergeCell ref="D804:L804"/>
    <mergeCell ref="D805:L805"/>
    <mergeCell ref="D803:L803"/>
    <mergeCell ref="D806:L806"/>
    <mergeCell ref="D807:L807"/>
    <mergeCell ref="D808:L808"/>
    <mergeCell ref="D809:L809"/>
    <mergeCell ref="D810:L810"/>
    <mergeCell ref="D811:L811"/>
    <mergeCell ref="D812:L812"/>
    <mergeCell ref="D813:L813"/>
    <mergeCell ref="D814:L814"/>
    <mergeCell ref="D815:L815"/>
    <mergeCell ref="D816:L816"/>
    <mergeCell ref="D817:L817"/>
    <mergeCell ref="D818:L818"/>
    <mergeCell ref="D819:L819"/>
    <mergeCell ref="D820:L820"/>
    <mergeCell ref="D830:L830"/>
    <mergeCell ref="D831:L831"/>
    <mergeCell ref="D832:L832"/>
    <mergeCell ref="D833:L833"/>
    <mergeCell ref="D834:L834"/>
    <mergeCell ref="D835:L835"/>
    <mergeCell ref="T993:W993"/>
    <mergeCell ref="X993:AD993"/>
    <mergeCell ref="T992:AD992"/>
    <mergeCell ref="C992:S994"/>
    <mergeCell ref="D995:S995"/>
    <mergeCell ref="D996:S996"/>
    <mergeCell ref="D997:S997"/>
    <mergeCell ref="D998:S998"/>
    <mergeCell ref="D999:S999"/>
    <mergeCell ref="D1000:S1000"/>
    <mergeCell ref="D1001:S1001"/>
    <mergeCell ref="D974:J974"/>
    <mergeCell ref="M939:N939"/>
    <mergeCell ref="D958:J958"/>
    <mergeCell ref="D959:J959"/>
    <mergeCell ref="D960:J960"/>
    <mergeCell ref="D961:J961"/>
    <mergeCell ref="D962:J962"/>
    <mergeCell ref="D963:J963"/>
    <mergeCell ref="D964:J964"/>
    <mergeCell ref="D906:J906"/>
    <mergeCell ref="D907:J907"/>
    <mergeCell ref="D908:J908"/>
    <mergeCell ref="D909:J909"/>
    <mergeCell ref="D910:J910"/>
    <mergeCell ref="D911:J911"/>
    <mergeCell ref="D912:J912"/>
    <mergeCell ref="D913:J913"/>
    <mergeCell ref="D1027:S1027"/>
    <mergeCell ref="D1028:S1028"/>
    <mergeCell ref="D1029:S1029"/>
    <mergeCell ref="D1030:S1030"/>
    <mergeCell ref="D1031:S1031"/>
    <mergeCell ref="D1032:S1032"/>
    <mergeCell ref="D1033:S1033"/>
    <mergeCell ref="D1034:S1034"/>
    <mergeCell ref="D1035:S1035"/>
    <mergeCell ref="D1036:S1036"/>
    <mergeCell ref="D1037:S1037"/>
    <mergeCell ref="D1038:S1038"/>
    <mergeCell ref="D1039:S1039"/>
    <mergeCell ref="D1040:S1040"/>
    <mergeCell ref="D1041:S1041"/>
    <mergeCell ref="D1042:S1042"/>
    <mergeCell ref="D1043:S1043"/>
    <mergeCell ref="D1044:S1044"/>
    <mergeCell ref="D1045:S1045"/>
    <mergeCell ref="D1046:S1046"/>
    <mergeCell ref="D1047:S1047"/>
    <mergeCell ref="D1048:S1048"/>
    <mergeCell ref="D1049:S1049"/>
    <mergeCell ref="D1050:S1050"/>
    <mergeCell ref="D1051:S1051"/>
    <mergeCell ref="D1052:S1052"/>
    <mergeCell ref="D1053:S1053"/>
    <mergeCell ref="D1054:S1054"/>
    <mergeCell ref="D1055:S1055"/>
    <mergeCell ref="D1056:S1056"/>
    <mergeCell ref="D1057:S1057"/>
    <mergeCell ref="D1058:S1058"/>
    <mergeCell ref="D1059:S1059"/>
    <mergeCell ref="D1060:S1060"/>
    <mergeCell ref="D1088:S1088"/>
    <mergeCell ref="D1089:S1089"/>
    <mergeCell ref="D1090:S1090"/>
    <mergeCell ref="D1091:S1091"/>
    <mergeCell ref="D1092:S1092"/>
    <mergeCell ref="D1093:S1093"/>
    <mergeCell ref="D1094:S1094"/>
    <mergeCell ref="D1095:S1095"/>
    <mergeCell ref="D1096:S1096"/>
    <mergeCell ref="D1097:S1097"/>
    <mergeCell ref="D1098:S1098"/>
    <mergeCell ref="D1099:S1099"/>
    <mergeCell ref="D1100:S1100"/>
    <mergeCell ref="D1101:S1101"/>
    <mergeCell ref="D1102:S1102"/>
    <mergeCell ref="D1103:S1103"/>
    <mergeCell ref="D1104:S1104"/>
    <mergeCell ref="D1105:S1105"/>
    <mergeCell ref="D1106:S1106"/>
    <mergeCell ref="D1107:S1107"/>
    <mergeCell ref="D1108:S1108"/>
    <mergeCell ref="D1109:S1109"/>
    <mergeCell ref="D1110:S1110"/>
    <mergeCell ref="D1111:S1111"/>
    <mergeCell ref="D1112:S1112"/>
    <mergeCell ref="D1113:S1113"/>
    <mergeCell ref="D1114:S1114"/>
    <mergeCell ref="O1118:W1118"/>
    <mergeCell ref="X1118:AD1118"/>
    <mergeCell ref="O1117:AD1117"/>
    <mergeCell ref="C1117:N1119"/>
    <mergeCell ref="D1120:N1120"/>
    <mergeCell ref="D1121:N1121"/>
    <mergeCell ref="D1122:N1122"/>
    <mergeCell ref="D1140:N1140"/>
    <mergeCell ref="D1141:N1141"/>
    <mergeCell ref="D1142:N1142"/>
    <mergeCell ref="D1143:N1143"/>
    <mergeCell ref="D1144:N1144"/>
    <mergeCell ref="D1145:N1145"/>
    <mergeCell ref="D1146:N1146"/>
    <mergeCell ref="D1147:N1147"/>
    <mergeCell ref="D1148:N1148"/>
    <mergeCell ref="D1149:N1149"/>
    <mergeCell ref="D1150:N1150"/>
    <mergeCell ref="D1151:N1151"/>
    <mergeCell ref="D1152:N1152"/>
    <mergeCell ref="D1153:N1153"/>
    <mergeCell ref="D1154:N1154"/>
    <mergeCell ref="D1155:N1155"/>
    <mergeCell ref="D1156:N1156"/>
    <mergeCell ref="D1157:N1157"/>
    <mergeCell ref="D1158:N1158"/>
    <mergeCell ref="D1159:N1159"/>
    <mergeCell ref="D1160:N1160"/>
    <mergeCell ref="D1161:N1161"/>
    <mergeCell ref="D1162:N1162"/>
    <mergeCell ref="D1163:N1163"/>
    <mergeCell ref="D1164:N1164"/>
    <mergeCell ref="D1165:N1165"/>
    <mergeCell ref="D1166:N1166"/>
    <mergeCell ref="D1167:N1167"/>
    <mergeCell ref="D1168:N1168"/>
    <mergeCell ref="D1169:N1169"/>
    <mergeCell ref="D1170:N1170"/>
    <mergeCell ref="D1171:N1171"/>
    <mergeCell ref="D1172:N1172"/>
    <mergeCell ref="D1173:N1173"/>
    <mergeCell ref="D1182:N1182"/>
    <mergeCell ref="D1183:N1183"/>
    <mergeCell ref="D1184:N1184"/>
    <mergeCell ref="D1185:N1185"/>
    <mergeCell ref="D1186:N1186"/>
    <mergeCell ref="D1187:N1187"/>
    <mergeCell ref="D1188:N1188"/>
    <mergeCell ref="D1189:N1189"/>
    <mergeCell ref="D1190:N1190"/>
    <mergeCell ref="D1191:N1191"/>
    <mergeCell ref="D1192:N1192"/>
    <mergeCell ref="D1193:N1193"/>
    <mergeCell ref="D1194:N1194"/>
    <mergeCell ref="D1195:N1195"/>
    <mergeCell ref="D1196:N1196"/>
    <mergeCell ref="D1197:N1197"/>
    <mergeCell ref="D1198:N1198"/>
    <mergeCell ref="D1221:N1221"/>
    <mergeCell ref="D1222:N1222"/>
    <mergeCell ref="D1223:N1223"/>
    <mergeCell ref="D1224:N1224"/>
    <mergeCell ref="D1225:N1225"/>
    <mergeCell ref="D1226:N1226"/>
    <mergeCell ref="D1227:N1227"/>
    <mergeCell ref="D1228:N1228"/>
    <mergeCell ref="D1229:N1229"/>
    <mergeCell ref="D1230:N1230"/>
    <mergeCell ref="D1231:N1231"/>
    <mergeCell ref="D1232:N1232"/>
    <mergeCell ref="D1233:N1233"/>
    <mergeCell ref="D1234:N1234"/>
    <mergeCell ref="D1235:N1235"/>
    <mergeCell ref="D1202:N1202"/>
    <mergeCell ref="D1203:N1203"/>
    <mergeCell ref="D1204:N1204"/>
    <mergeCell ref="D1205:N1205"/>
    <mergeCell ref="D1206:N1206"/>
    <mergeCell ref="D1207:N1207"/>
    <mergeCell ref="D1208:N1208"/>
    <mergeCell ref="D1209:N1209"/>
    <mergeCell ref="D1210:N1210"/>
    <mergeCell ref="D1211:N1211"/>
    <mergeCell ref="D1212:N1212"/>
    <mergeCell ref="D1213:N1213"/>
    <mergeCell ref="D1214:N1214"/>
    <mergeCell ref="D1215:N1215"/>
    <mergeCell ref="D1216:N1216"/>
    <mergeCell ref="D1217:N1217"/>
    <mergeCell ref="D1218:N1218"/>
    <mergeCell ref="J187:L187"/>
    <mergeCell ref="M186:R186"/>
    <mergeCell ref="M187:O187"/>
    <mergeCell ref="S186:X186"/>
    <mergeCell ref="Y186:AD186"/>
    <mergeCell ref="S187:U187"/>
    <mergeCell ref="V187:X187"/>
    <mergeCell ref="Y187:AA187"/>
    <mergeCell ref="AB187:AD187"/>
    <mergeCell ref="D188:F188"/>
    <mergeCell ref="G188:I188"/>
    <mergeCell ref="J188:L188"/>
    <mergeCell ref="M188:O188"/>
    <mergeCell ref="S188:U188"/>
    <mergeCell ref="V188:X188"/>
    <mergeCell ref="Y188:AA188"/>
    <mergeCell ref="AB188:AD188"/>
    <mergeCell ref="D189:F189"/>
    <mergeCell ref="G189:I189"/>
    <mergeCell ref="J189:L189"/>
    <mergeCell ref="M189:O189"/>
    <mergeCell ref="S189:U189"/>
    <mergeCell ref="V189:X189"/>
    <mergeCell ref="Y189:AA189"/>
    <mergeCell ref="AB189:AD189"/>
    <mergeCell ref="D190:F190"/>
    <mergeCell ref="G190:I190"/>
    <mergeCell ref="J190:L190"/>
    <mergeCell ref="M190:O190"/>
    <mergeCell ref="S190:U190"/>
    <mergeCell ref="V190:X190"/>
    <mergeCell ref="Y190:AA190"/>
    <mergeCell ref="AB190:AD190"/>
    <mergeCell ref="D191:F191"/>
    <mergeCell ref="G191:I191"/>
    <mergeCell ref="J191:L191"/>
    <mergeCell ref="M191:O191"/>
    <mergeCell ref="S191:U191"/>
    <mergeCell ref="V191:X191"/>
    <mergeCell ref="Y191:AA191"/>
    <mergeCell ref="AB191:AD191"/>
    <mergeCell ref="P190:R190"/>
    <mergeCell ref="P191:R191"/>
    <mergeCell ref="D192:F192"/>
    <mergeCell ref="G192:I192"/>
    <mergeCell ref="J192:L192"/>
    <mergeCell ref="M192:O192"/>
    <mergeCell ref="S192:U192"/>
    <mergeCell ref="V192:X192"/>
    <mergeCell ref="Y192:AA192"/>
    <mergeCell ref="AB192:AD192"/>
    <mergeCell ref="D193:F193"/>
    <mergeCell ref="G193:I193"/>
    <mergeCell ref="J193:L193"/>
    <mergeCell ref="M193:O193"/>
    <mergeCell ref="S193:U193"/>
    <mergeCell ref="V193:X193"/>
    <mergeCell ref="Y193:AA193"/>
    <mergeCell ref="AB193:AD193"/>
    <mergeCell ref="D194:F194"/>
    <mergeCell ref="G194:I194"/>
    <mergeCell ref="J194:L194"/>
    <mergeCell ref="M194:O194"/>
    <mergeCell ref="S194:U194"/>
    <mergeCell ref="V194:X194"/>
    <mergeCell ref="Y194:AA194"/>
    <mergeCell ref="AB194:AD194"/>
    <mergeCell ref="P192:R192"/>
    <mergeCell ref="D195:F195"/>
    <mergeCell ref="G195:I195"/>
    <mergeCell ref="J195:L195"/>
    <mergeCell ref="M195:O195"/>
    <mergeCell ref="S195:U195"/>
    <mergeCell ref="V195:X195"/>
    <mergeCell ref="Y195:AA195"/>
    <mergeCell ref="AB195:AD195"/>
    <mergeCell ref="D196:F196"/>
    <mergeCell ref="G196:I196"/>
    <mergeCell ref="J196:L196"/>
    <mergeCell ref="M196:O196"/>
    <mergeCell ref="S196:U196"/>
    <mergeCell ref="V196:X196"/>
    <mergeCell ref="Y196:AA196"/>
    <mergeCell ref="AB196:AD196"/>
    <mergeCell ref="D197:F197"/>
    <mergeCell ref="G197:I197"/>
    <mergeCell ref="J197:L197"/>
    <mergeCell ref="M197:O197"/>
    <mergeCell ref="S197:U197"/>
    <mergeCell ref="V197:X197"/>
    <mergeCell ref="Y197:AA197"/>
    <mergeCell ref="AB197:AD197"/>
    <mergeCell ref="P197:R197"/>
    <mergeCell ref="D198:F198"/>
    <mergeCell ref="G198:I198"/>
    <mergeCell ref="J198:L198"/>
    <mergeCell ref="M198:O198"/>
    <mergeCell ref="S198:U198"/>
    <mergeCell ref="V198:X198"/>
    <mergeCell ref="Y198:AA198"/>
    <mergeCell ref="AB198:AD198"/>
    <mergeCell ref="D199:F199"/>
    <mergeCell ref="G199:I199"/>
    <mergeCell ref="J199:L199"/>
    <mergeCell ref="M199:O199"/>
    <mergeCell ref="S199:U199"/>
    <mergeCell ref="V199:X199"/>
    <mergeCell ref="Y199:AA199"/>
    <mergeCell ref="AB199:AD199"/>
    <mergeCell ref="D200:F200"/>
    <mergeCell ref="G200:I200"/>
    <mergeCell ref="J200:L200"/>
    <mergeCell ref="M200:O200"/>
    <mergeCell ref="S200:U200"/>
    <mergeCell ref="V200:X200"/>
    <mergeCell ref="Y200:AA200"/>
    <mergeCell ref="AB200:AD200"/>
    <mergeCell ref="P200:R200"/>
    <mergeCell ref="P198:R198"/>
    <mergeCell ref="P199:R199"/>
    <mergeCell ref="D201:F201"/>
    <mergeCell ref="G201:I201"/>
    <mergeCell ref="J201:L201"/>
    <mergeCell ref="M201:O201"/>
    <mergeCell ref="S201:U201"/>
    <mergeCell ref="V201:X201"/>
    <mergeCell ref="Y201:AA201"/>
    <mergeCell ref="AB201:AD201"/>
    <mergeCell ref="D202:F202"/>
    <mergeCell ref="G202:I202"/>
    <mergeCell ref="J202:L202"/>
    <mergeCell ref="M202:O202"/>
    <mergeCell ref="S202:U202"/>
    <mergeCell ref="V202:X202"/>
    <mergeCell ref="Y202:AA202"/>
    <mergeCell ref="AB202:AD202"/>
    <mergeCell ref="D203:F203"/>
    <mergeCell ref="G203:I203"/>
    <mergeCell ref="J203:L203"/>
    <mergeCell ref="M203:O203"/>
    <mergeCell ref="S203:U203"/>
    <mergeCell ref="V203:X203"/>
    <mergeCell ref="Y203:AA203"/>
    <mergeCell ref="AB203:AD203"/>
    <mergeCell ref="P201:R201"/>
    <mergeCell ref="P202:R202"/>
    <mergeCell ref="P203:R203"/>
    <mergeCell ref="D204:F204"/>
    <mergeCell ref="G204:I204"/>
    <mergeCell ref="J204:L204"/>
    <mergeCell ref="M204:O204"/>
    <mergeCell ref="S204:U204"/>
    <mergeCell ref="V204:X204"/>
    <mergeCell ref="Y204:AA204"/>
    <mergeCell ref="AB204:AD204"/>
    <mergeCell ref="D205:F205"/>
    <mergeCell ref="G205:I205"/>
    <mergeCell ref="J205:L205"/>
    <mergeCell ref="M205:O205"/>
    <mergeCell ref="S205:U205"/>
    <mergeCell ref="V205:X205"/>
    <mergeCell ref="Y205:AA205"/>
    <mergeCell ref="AB205:AD205"/>
    <mergeCell ref="D206:F206"/>
    <mergeCell ref="G206:I206"/>
    <mergeCell ref="J206:L206"/>
    <mergeCell ref="M206:O206"/>
    <mergeCell ref="S206:U206"/>
    <mergeCell ref="V206:X206"/>
    <mergeCell ref="Y206:AA206"/>
    <mergeCell ref="AB206:AD206"/>
    <mergeCell ref="P204:R204"/>
    <mergeCell ref="P205:R205"/>
    <mergeCell ref="P206:R206"/>
    <mergeCell ref="D207:F207"/>
    <mergeCell ref="G207:I207"/>
    <mergeCell ref="J207:L207"/>
    <mergeCell ref="M207:O207"/>
    <mergeCell ref="S207:U207"/>
    <mergeCell ref="V207:X207"/>
    <mergeCell ref="Y207:AA207"/>
    <mergeCell ref="AB207:AD207"/>
    <mergeCell ref="D208:F208"/>
    <mergeCell ref="G208:I208"/>
    <mergeCell ref="J208:L208"/>
    <mergeCell ref="M208:O208"/>
    <mergeCell ref="S208:U208"/>
    <mergeCell ref="V208:X208"/>
    <mergeCell ref="Y208:AA208"/>
    <mergeCell ref="AB208:AD208"/>
    <mergeCell ref="D209:F209"/>
    <mergeCell ref="G209:I209"/>
    <mergeCell ref="J209:L209"/>
    <mergeCell ref="M209:O209"/>
    <mergeCell ref="S209:U209"/>
    <mergeCell ref="V209:X209"/>
    <mergeCell ref="Y209:AA209"/>
    <mergeCell ref="AB209:AD209"/>
    <mergeCell ref="P208:R208"/>
    <mergeCell ref="P209:R209"/>
    <mergeCell ref="P207:R207"/>
    <mergeCell ref="D210:F210"/>
    <mergeCell ref="G210:I210"/>
    <mergeCell ref="J210:L210"/>
    <mergeCell ref="M210:O210"/>
    <mergeCell ref="S210:U210"/>
    <mergeCell ref="V210:X210"/>
    <mergeCell ref="Y210:AA210"/>
    <mergeCell ref="AB210:AD210"/>
    <mergeCell ref="D211:F211"/>
    <mergeCell ref="G211:I211"/>
    <mergeCell ref="J211:L211"/>
    <mergeCell ref="M211:O211"/>
    <mergeCell ref="S211:U211"/>
    <mergeCell ref="V211:X211"/>
    <mergeCell ref="Y211:AA211"/>
    <mergeCell ref="AB211:AD211"/>
    <mergeCell ref="D212:F212"/>
    <mergeCell ref="G212:I212"/>
    <mergeCell ref="J212:L212"/>
    <mergeCell ref="M212:O212"/>
    <mergeCell ref="S212:U212"/>
    <mergeCell ref="V212:X212"/>
    <mergeCell ref="Y212:AA212"/>
    <mergeCell ref="AB212:AD212"/>
    <mergeCell ref="P211:R211"/>
    <mergeCell ref="P212:R212"/>
    <mergeCell ref="P210:R210"/>
    <mergeCell ref="D213:F213"/>
    <mergeCell ref="G213:I213"/>
    <mergeCell ref="J213:L213"/>
    <mergeCell ref="M213:O213"/>
    <mergeCell ref="S213:U213"/>
    <mergeCell ref="V213:X213"/>
    <mergeCell ref="Y213:AA213"/>
    <mergeCell ref="AB213:AD213"/>
    <mergeCell ref="D214:F214"/>
    <mergeCell ref="G214:I214"/>
    <mergeCell ref="J214:L214"/>
    <mergeCell ref="M214:O214"/>
    <mergeCell ref="S214:U214"/>
    <mergeCell ref="V214:X214"/>
    <mergeCell ref="Y214:AA214"/>
    <mergeCell ref="AB214:AD214"/>
    <mergeCell ref="D215:F215"/>
    <mergeCell ref="G215:I215"/>
    <mergeCell ref="J215:L215"/>
    <mergeCell ref="M215:O215"/>
    <mergeCell ref="S215:U215"/>
    <mergeCell ref="V215:X215"/>
    <mergeCell ref="Y215:AA215"/>
    <mergeCell ref="AB215:AD215"/>
    <mergeCell ref="P213:R213"/>
    <mergeCell ref="P214:R214"/>
    <mergeCell ref="P215:R215"/>
    <mergeCell ref="D216:F216"/>
    <mergeCell ref="G216:I216"/>
    <mergeCell ref="J216:L216"/>
    <mergeCell ref="M216:O216"/>
    <mergeCell ref="S216:U216"/>
    <mergeCell ref="V216:X216"/>
    <mergeCell ref="Y216:AA216"/>
    <mergeCell ref="AB216:AD216"/>
    <mergeCell ref="D217:F217"/>
    <mergeCell ref="G217:I217"/>
    <mergeCell ref="J217:L217"/>
    <mergeCell ref="M217:O217"/>
    <mergeCell ref="S217:U217"/>
    <mergeCell ref="V217:X217"/>
    <mergeCell ref="Y217:AA217"/>
    <mergeCell ref="AB217:AD217"/>
    <mergeCell ref="D218:F218"/>
    <mergeCell ref="G218:I218"/>
    <mergeCell ref="J218:L218"/>
    <mergeCell ref="M218:O218"/>
    <mergeCell ref="S218:U218"/>
    <mergeCell ref="V218:X218"/>
    <mergeCell ref="Y218:AA218"/>
    <mergeCell ref="AB218:AD218"/>
    <mergeCell ref="P218:R218"/>
    <mergeCell ref="P217:R217"/>
    <mergeCell ref="P216:R216"/>
    <mergeCell ref="D219:F219"/>
    <mergeCell ref="G219:I219"/>
    <mergeCell ref="J219:L219"/>
    <mergeCell ref="M219:O219"/>
    <mergeCell ref="S219:U219"/>
    <mergeCell ref="V219:X219"/>
    <mergeCell ref="Y219:AA219"/>
    <mergeCell ref="AB219:AD219"/>
    <mergeCell ref="D220:F220"/>
    <mergeCell ref="G220:I220"/>
    <mergeCell ref="J220:L220"/>
    <mergeCell ref="M220:O220"/>
    <mergeCell ref="S220:U220"/>
    <mergeCell ref="V220:X220"/>
    <mergeCell ref="Y220:AA220"/>
    <mergeCell ref="AB220:AD220"/>
    <mergeCell ref="D221:F221"/>
    <mergeCell ref="G221:I221"/>
    <mergeCell ref="J221:L221"/>
    <mergeCell ref="M221:O221"/>
    <mergeCell ref="S221:U221"/>
    <mergeCell ref="V221:X221"/>
    <mergeCell ref="Y221:AA221"/>
    <mergeCell ref="AB221:AD221"/>
    <mergeCell ref="P220:R220"/>
    <mergeCell ref="P219:R219"/>
    <mergeCell ref="P221:R221"/>
    <mergeCell ref="D222:F222"/>
    <mergeCell ref="G222:I222"/>
    <mergeCell ref="J222:L222"/>
    <mergeCell ref="M222:O222"/>
    <mergeCell ref="S222:U222"/>
    <mergeCell ref="V222:X222"/>
    <mergeCell ref="Y222:AA222"/>
    <mergeCell ref="AB222:AD222"/>
    <mergeCell ref="D223:F223"/>
    <mergeCell ref="G223:I223"/>
    <mergeCell ref="J223:L223"/>
    <mergeCell ref="M223:O223"/>
    <mergeCell ref="S223:U223"/>
    <mergeCell ref="V223:X223"/>
    <mergeCell ref="Y223:AA223"/>
    <mergeCell ref="AB223:AD223"/>
    <mergeCell ref="D224:F224"/>
    <mergeCell ref="G224:I224"/>
    <mergeCell ref="J224:L224"/>
    <mergeCell ref="M224:O224"/>
    <mergeCell ref="S224:U224"/>
    <mergeCell ref="V224:X224"/>
    <mergeCell ref="Y224:AA224"/>
    <mergeCell ref="AB224:AD224"/>
    <mergeCell ref="P222:R222"/>
    <mergeCell ref="P223:R223"/>
    <mergeCell ref="P224:R224"/>
    <mergeCell ref="D225:F225"/>
    <mergeCell ref="G225:I225"/>
    <mergeCell ref="J225:L225"/>
    <mergeCell ref="M225:O225"/>
    <mergeCell ref="S225:U225"/>
    <mergeCell ref="V225:X225"/>
    <mergeCell ref="Y225:AA225"/>
    <mergeCell ref="AB225:AD225"/>
    <mergeCell ref="D226:F226"/>
    <mergeCell ref="G226:I226"/>
    <mergeCell ref="J226:L226"/>
    <mergeCell ref="M226:O226"/>
    <mergeCell ref="S226:U226"/>
    <mergeCell ref="V226:X226"/>
    <mergeCell ref="Y226:AA226"/>
    <mergeCell ref="AB226:AD226"/>
    <mergeCell ref="D227:F227"/>
    <mergeCell ref="G227:I227"/>
    <mergeCell ref="J227:L227"/>
    <mergeCell ref="M227:O227"/>
    <mergeCell ref="S227:U227"/>
    <mergeCell ref="V227:X227"/>
    <mergeCell ref="Y227:AA227"/>
    <mergeCell ref="AB227:AD227"/>
    <mergeCell ref="P226:R226"/>
    <mergeCell ref="P227:R227"/>
    <mergeCell ref="P225:R225"/>
    <mergeCell ref="D228:F228"/>
    <mergeCell ref="G228:I228"/>
    <mergeCell ref="J228:L228"/>
    <mergeCell ref="M228:O228"/>
    <mergeCell ref="S228:U228"/>
    <mergeCell ref="V228:X228"/>
    <mergeCell ref="Y228:AA228"/>
    <mergeCell ref="AB228:AD228"/>
    <mergeCell ref="D229:F229"/>
    <mergeCell ref="G229:I229"/>
    <mergeCell ref="J229:L229"/>
    <mergeCell ref="M229:O229"/>
    <mergeCell ref="S229:U229"/>
    <mergeCell ref="V229:X229"/>
    <mergeCell ref="Y229:AA229"/>
    <mergeCell ref="AB229:AD229"/>
    <mergeCell ref="D230:F230"/>
    <mergeCell ref="G230:I230"/>
    <mergeCell ref="J230:L230"/>
    <mergeCell ref="M230:O230"/>
    <mergeCell ref="S230:U230"/>
    <mergeCell ref="V230:X230"/>
    <mergeCell ref="Y230:AA230"/>
    <mergeCell ref="AB230:AD230"/>
    <mergeCell ref="P228:R228"/>
    <mergeCell ref="P230:R230"/>
    <mergeCell ref="P229:R229"/>
    <mergeCell ref="D231:F231"/>
    <mergeCell ref="G231:I231"/>
    <mergeCell ref="J231:L231"/>
    <mergeCell ref="M231:O231"/>
    <mergeCell ref="S231:U231"/>
    <mergeCell ref="V231:X231"/>
    <mergeCell ref="Y231:AA231"/>
    <mergeCell ref="AB231:AD231"/>
    <mergeCell ref="D232:F232"/>
    <mergeCell ref="G232:I232"/>
    <mergeCell ref="J232:L232"/>
    <mergeCell ref="M232:O232"/>
    <mergeCell ref="S232:U232"/>
    <mergeCell ref="V232:X232"/>
    <mergeCell ref="Y232:AA232"/>
    <mergeCell ref="AB232:AD232"/>
    <mergeCell ref="D233:F233"/>
    <mergeCell ref="G233:I233"/>
    <mergeCell ref="J233:L233"/>
    <mergeCell ref="M233:O233"/>
    <mergeCell ref="S233:U233"/>
    <mergeCell ref="V233:X233"/>
    <mergeCell ref="Y233:AA233"/>
    <mergeCell ref="AB233:AD233"/>
    <mergeCell ref="P231:R231"/>
    <mergeCell ref="P232:R232"/>
    <mergeCell ref="P233:R233"/>
    <mergeCell ref="D234:F234"/>
    <mergeCell ref="G234:I234"/>
    <mergeCell ref="J234:L234"/>
    <mergeCell ref="M234:O234"/>
    <mergeCell ref="S234:U234"/>
    <mergeCell ref="V234:X234"/>
    <mergeCell ref="Y234:AA234"/>
    <mergeCell ref="AB234:AD234"/>
    <mergeCell ref="D235:F235"/>
    <mergeCell ref="G235:I235"/>
    <mergeCell ref="J235:L235"/>
    <mergeCell ref="M235:O235"/>
    <mergeCell ref="S235:U235"/>
    <mergeCell ref="V235:X235"/>
    <mergeCell ref="Y235:AA235"/>
    <mergeCell ref="AB235:AD235"/>
    <mergeCell ref="D236:F236"/>
    <mergeCell ref="G236:I236"/>
    <mergeCell ref="J236:L236"/>
    <mergeCell ref="M236:O236"/>
    <mergeCell ref="S236:U236"/>
    <mergeCell ref="V236:X236"/>
    <mergeCell ref="Y236:AA236"/>
    <mergeCell ref="AB236:AD236"/>
    <mergeCell ref="P236:R236"/>
    <mergeCell ref="P235:R235"/>
    <mergeCell ref="P234:R234"/>
    <mergeCell ref="D237:F237"/>
    <mergeCell ref="G237:I237"/>
    <mergeCell ref="J237:L237"/>
    <mergeCell ref="M237:O237"/>
    <mergeCell ref="S237:U237"/>
    <mergeCell ref="V237:X237"/>
    <mergeCell ref="Y237:AA237"/>
    <mergeCell ref="AB237:AD237"/>
    <mergeCell ref="D238:F238"/>
    <mergeCell ref="G238:I238"/>
    <mergeCell ref="J238:L238"/>
    <mergeCell ref="M238:O238"/>
    <mergeCell ref="S238:U238"/>
    <mergeCell ref="V238:X238"/>
    <mergeCell ref="Y238:AA238"/>
    <mergeCell ref="AB238:AD238"/>
    <mergeCell ref="D239:F239"/>
    <mergeCell ref="G239:I239"/>
    <mergeCell ref="J239:L239"/>
    <mergeCell ref="M239:O239"/>
    <mergeCell ref="S239:U239"/>
    <mergeCell ref="V239:X239"/>
    <mergeCell ref="Y239:AA239"/>
    <mergeCell ref="AB239:AD239"/>
    <mergeCell ref="P238:R238"/>
    <mergeCell ref="P239:R239"/>
    <mergeCell ref="P237:R237"/>
    <mergeCell ref="D240:F240"/>
    <mergeCell ref="G240:I240"/>
    <mergeCell ref="J240:L240"/>
    <mergeCell ref="M240:O240"/>
    <mergeCell ref="S240:U240"/>
    <mergeCell ref="V240:X240"/>
    <mergeCell ref="Y240:AA240"/>
    <mergeCell ref="AB240:AD240"/>
    <mergeCell ref="D241:F241"/>
    <mergeCell ref="G241:I241"/>
    <mergeCell ref="J241:L241"/>
    <mergeCell ref="M241:O241"/>
    <mergeCell ref="S241:U241"/>
    <mergeCell ref="V241:X241"/>
    <mergeCell ref="Y241:AA241"/>
    <mergeCell ref="AB241:AD241"/>
    <mergeCell ref="D242:F242"/>
    <mergeCell ref="G242:I242"/>
    <mergeCell ref="J242:L242"/>
    <mergeCell ref="M242:O242"/>
    <mergeCell ref="S242:U242"/>
    <mergeCell ref="V242:X242"/>
    <mergeCell ref="Y242:AA242"/>
    <mergeCell ref="AB242:AD242"/>
    <mergeCell ref="P240:R240"/>
    <mergeCell ref="P241:R241"/>
    <mergeCell ref="P242:R242"/>
    <mergeCell ref="D243:F243"/>
    <mergeCell ref="G243:I243"/>
    <mergeCell ref="J243:L243"/>
    <mergeCell ref="M243:O243"/>
    <mergeCell ref="S243:U243"/>
    <mergeCell ref="V243:X243"/>
    <mergeCell ref="Y243:AA243"/>
    <mergeCell ref="AB243:AD243"/>
    <mergeCell ref="D244:F244"/>
    <mergeCell ref="G244:I244"/>
    <mergeCell ref="J244:L244"/>
    <mergeCell ref="M244:O244"/>
    <mergeCell ref="S244:U244"/>
    <mergeCell ref="V244:X244"/>
    <mergeCell ref="Y244:AA244"/>
    <mergeCell ref="AB244:AD244"/>
    <mergeCell ref="D245:F245"/>
    <mergeCell ref="G245:I245"/>
    <mergeCell ref="J245:L245"/>
    <mergeCell ref="M245:O245"/>
    <mergeCell ref="S245:U245"/>
    <mergeCell ref="V245:X245"/>
    <mergeCell ref="Y245:AA245"/>
    <mergeCell ref="AB245:AD245"/>
    <mergeCell ref="P244:R244"/>
    <mergeCell ref="P245:R245"/>
    <mergeCell ref="P243:R243"/>
    <mergeCell ref="D246:F246"/>
    <mergeCell ref="G246:I246"/>
    <mergeCell ref="J246:L246"/>
    <mergeCell ref="M246:O246"/>
    <mergeCell ref="S246:U246"/>
    <mergeCell ref="V246:X246"/>
    <mergeCell ref="Y246:AA246"/>
    <mergeCell ref="AB246:AD246"/>
    <mergeCell ref="D247:F247"/>
    <mergeCell ref="G247:I247"/>
    <mergeCell ref="J247:L247"/>
    <mergeCell ref="M247:O247"/>
    <mergeCell ref="S247:U247"/>
    <mergeCell ref="V247:X247"/>
    <mergeCell ref="Y247:AA247"/>
    <mergeCell ref="AB247:AD247"/>
    <mergeCell ref="D248:F248"/>
    <mergeCell ref="G248:I248"/>
    <mergeCell ref="J248:L248"/>
    <mergeCell ref="M248:O248"/>
    <mergeCell ref="S248:U248"/>
    <mergeCell ref="V248:X248"/>
    <mergeCell ref="Y248:AA248"/>
    <mergeCell ref="AB248:AD248"/>
    <mergeCell ref="P247:R247"/>
    <mergeCell ref="P248:R248"/>
    <mergeCell ref="P246:R246"/>
    <mergeCell ref="D249:F249"/>
    <mergeCell ref="G249:I249"/>
    <mergeCell ref="J249:L249"/>
    <mergeCell ref="M249:O249"/>
    <mergeCell ref="S249:U249"/>
    <mergeCell ref="V249:X249"/>
    <mergeCell ref="Y249:AA249"/>
    <mergeCell ref="AB249:AD249"/>
    <mergeCell ref="D250:F250"/>
    <mergeCell ref="G250:I250"/>
    <mergeCell ref="J250:L250"/>
    <mergeCell ref="M250:O250"/>
    <mergeCell ref="S250:U250"/>
    <mergeCell ref="V250:X250"/>
    <mergeCell ref="Y250:AA250"/>
    <mergeCell ref="AB250:AD250"/>
    <mergeCell ref="D251:F251"/>
    <mergeCell ref="G251:I251"/>
    <mergeCell ref="J251:L251"/>
    <mergeCell ref="M251:O251"/>
    <mergeCell ref="S251:U251"/>
    <mergeCell ref="V251:X251"/>
    <mergeCell ref="Y251:AA251"/>
    <mergeCell ref="AB251:AD251"/>
    <mergeCell ref="P249:R249"/>
    <mergeCell ref="P250:R250"/>
    <mergeCell ref="P251:R251"/>
    <mergeCell ref="D252:F252"/>
    <mergeCell ref="G252:I252"/>
    <mergeCell ref="J252:L252"/>
    <mergeCell ref="M252:O252"/>
    <mergeCell ref="S252:U252"/>
    <mergeCell ref="V252:X252"/>
    <mergeCell ref="Y252:AA252"/>
    <mergeCell ref="AB252:AD252"/>
    <mergeCell ref="D253:F253"/>
    <mergeCell ref="G253:I253"/>
    <mergeCell ref="J253:L253"/>
    <mergeCell ref="M253:O253"/>
    <mergeCell ref="S253:U253"/>
    <mergeCell ref="V253:X253"/>
    <mergeCell ref="Y253:AA253"/>
    <mergeCell ref="AB253:AD253"/>
    <mergeCell ref="D254:F254"/>
    <mergeCell ref="G254:I254"/>
    <mergeCell ref="J254:L254"/>
    <mergeCell ref="M254:O254"/>
    <mergeCell ref="S254:U254"/>
    <mergeCell ref="V254:X254"/>
    <mergeCell ref="Y254:AA254"/>
    <mergeCell ref="AB254:AD254"/>
    <mergeCell ref="P253:R253"/>
    <mergeCell ref="P254:R254"/>
    <mergeCell ref="P252:R252"/>
    <mergeCell ref="D255:F255"/>
    <mergeCell ref="G255:I255"/>
    <mergeCell ref="J255:L255"/>
    <mergeCell ref="M255:O255"/>
    <mergeCell ref="S255:U255"/>
    <mergeCell ref="V255:X255"/>
    <mergeCell ref="Y255:AA255"/>
    <mergeCell ref="AB255:AD255"/>
    <mergeCell ref="D256:F256"/>
    <mergeCell ref="G256:I256"/>
    <mergeCell ref="J256:L256"/>
    <mergeCell ref="M256:O256"/>
    <mergeCell ref="S256:U256"/>
    <mergeCell ref="V256:X256"/>
    <mergeCell ref="Y256:AA256"/>
    <mergeCell ref="AB256:AD256"/>
    <mergeCell ref="D257:F257"/>
    <mergeCell ref="G257:I257"/>
    <mergeCell ref="J257:L257"/>
    <mergeCell ref="M257:O257"/>
    <mergeCell ref="S257:U257"/>
    <mergeCell ref="V257:X257"/>
    <mergeCell ref="Y257:AA257"/>
    <mergeCell ref="AB257:AD257"/>
    <mergeCell ref="P256:R256"/>
    <mergeCell ref="P257:R257"/>
    <mergeCell ref="P255:R255"/>
    <mergeCell ref="D258:F258"/>
    <mergeCell ref="G258:I258"/>
    <mergeCell ref="J258:L258"/>
    <mergeCell ref="M258:O258"/>
    <mergeCell ref="S258:U258"/>
    <mergeCell ref="V258:X258"/>
    <mergeCell ref="Y258:AA258"/>
    <mergeCell ref="AB258:AD258"/>
    <mergeCell ref="D259:F259"/>
    <mergeCell ref="G259:I259"/>
    <mergeCell ref="J259:L259"/>
    <mergeCell ref="M259:O259"/>
    <mergeCell ref="S259:U259"/>
    <mergeCell ref="V259:X259"/>
    <mergeCell ref="Y259:AA259"/>
    <mergeCell ref="AB259:AD259"/>
    <mergeCell ref="D260:F260"/>
    <mergeCell ref="G260:I260"/>
    <mergeCell ref="J260:L260"/>
    <mergeCell ref="M260:O260"/>
    <mergeCell ref="S260:U260"/>
    <mergeCell ref="V260:X260"/>
    <mergeCell ref="Y260:AA260"/>
    <mergeCell ref="AB260:AD260"/>
    <mergeCell ref="P258:R258"/>
    <mergeCell ref="P259:R259"/>
    <mergeCell ref="P260:R260"/>
    <mergeCell ref="D261:F261"/>
    <mergeCell ref="G261:I261"/>
    <mergeCell ref="J261:L261"/>
    <mergeCell ref="M261:O261"/>
    <mergeCell ref="S261:U261"/>
    <mergeCell ref="V261:X261"/>
    <mergeCell ref="Y261:AA261"/>
    <mergeCell ref="AB261:AD261"/>
    <mergeCell ref="D262:F262"/>
    <mergeCell ref="G262:I262"/>
    <mergeCell ref="J262:L262"/>
    <mergeCell ref="M262:O262"/>
    <mergeCell ref="S262:U262"/>
    <mergeCell ref="V262:X262"/>
    <mergeCell ref="Y262:AA262"/>
    <mergeCell ref="AB262:AD262"/>
    <mergeCell ref="D263:F263"/>
    <mergeCell ref="G263:I263"/>
    <mergeCell ref="J263:L263"/>
    <mergeCell ref="M263:O263"/>
    <mergeCell ref="S263:U263"/>
    <mergeCell ref="V263:X263"/>
    <mergeCell ref="Y263:AA263"/>
    <mergeCell ref="AB263:AD263"/>
    <mergeCell ref="P263:R263"/>
    <mergeCell ref="P262:R262"/>
    <mergeCell ref="P261:R261"/>
    <mergeCell ref="D264:F264"/>
    <mergeCell ref="G264:I264"/>
    <mergeCell ref="J264:L264"/>
    <mergeCell ref="M264:O264"/>
    <mergeCell ref="S264:U264"/>
    <mergeCell ref="V264:X264"/>
    <mergeCell ref="Y264:AA264"/>
    <mergeCell ref="AB264:AD264"/>
    <mergeCell ref="D265:F265"/>
    <mergeCell ref="G265:I265"/>
    <mergeCell ref="J265:L265"/>
    <mergeCell ref="M265:O265"/>
    <mergeCell ref="S265:U265"/>
    <mergeCell ref="V265:X265"/>
    <mergeCell ref="Y265:AA265"/>
    <mergeCell ref="AB265:AD265"/>
    <mergeCell ref="D266:F266"/>
    <mergeCell ref="G266:I266"/>
    <mergeCell ref="J266:L266"/>
    <mergeCell ref="M266:O266"/>
    <mergeCell ref="S266:U266"/>
    <mergeCell ref="V266:X266"/>
    <mergeCell ref="Y266:AA266"/>
    <mergeCell ref="AB266:AD266"/>
    <mergeCell ref="P264:R264"/>
    <mergeCell ref="P266:R266"/>
    <mergeCell ref="P265:R265"/>
    <mergeCell ref="D267:F267"/>
    <mergeCell ref="G267:I267"/>
    <mergeCell ref="J267:L267"/>
    <mergeCell ref="M267:O267"/>
    <mergeCell ref="S267:U267"/>
    <mergeCell ref="V267:X267"/>
    <mergeCell ref="Y267:AA267"/>
    <mergeCell ref="AB267:AD267"/>
    <mergeCell ref="D268:F268"/>
    <mergeCell ref="G268:I268"/>
    <mergeCell ref="J268:L268"/>
    <mergeCell ref="M268:O268"/>
    <mergeCell ref="S268:U268"/>
    <mergeCell ref="V268:X268"/>
    <mergeCell ref="Y268:AA268"/>
    <mergeCell ref="AB268:AD268"/>
    <mergeCell ref="D269:F269"/>
    <mergeCell ref="G269:I269"/>
    <mergeCell ref="J269:L269"/>
    <mergeCell ref="M269:O269"/>
    <mergeCell ref="S269:U269"/>
    <mergeCell ref="V269:X269"/>
    <mergeCell ref="Y269:AA269"/>
    <mergeCell ref="AB269:AD269"/>
    <mergeCell ref="P267:R267"/>
    <mergeCell ref="P268:R268"/>
    <mergeCell ref="P269:R269"/>
    <mergeCell ref="D270:F270"/>
    <mergeCell ref="G270:I270"/>
    <mergeCell ref="J270:L270"/>
    <mergeCell ref="M270:O270"/>
    <mergeCell ref="S270:U270"/>
    <mergeCell ref="V270:X270"/>
    <mergeCell ref="Y270:AA270"/>
    <mergeCell ref="AB270:AD270"/>
    <mergeCell ref="D271:F271"/>
    <mergeCell ref="G271:I271"/>
    <mergeCell ref="J271:L271"/>
    <mergeCell ref="M271:O271"/>
    <mergeCell ref="S271:U271"/>
    <mergeCell ref="V271:X271"/>
    <mergeCell ref="Y271:AA271"/>
    <mergeCell ref="AB271:AD271"/>
    <mergeCell ref="D272:F272"/>
    <mergeCell ref="G272:I272"/>
    <mergeCell ref="J272:L272"/>
    <mergeCell ref="M272:O272"/>
    <mergeCell ref="S272:U272"/>
    <mergeCell ref="V272:X272"/>
    <mergeCell ref="Y272:AA272"/>
    <mergeCell ref="AB272:AD272"/>
    <mergeCell ref="P272:R272"/>
    <mergeCell ref="P271:R271"/>
    <mergeCell ref="P270:R270"/>
    <mergeCell ref="D273:F273"/>
    <mergeCell ref="G273:I273"/>
    <mergeCell ref="J273:L273"/>
    <mergeCell ref="M273:O273"/>
    <mergeCell ref="S273:U273"/>
    <mergeCell ref="V273:X273"/>
    <mergeCell ref="Y273:AA273"/>
    <mergeCell ref="AB273:AD273"/>
    <mergeCell ref="D274:F274"/>
    <mergeCell ref="G274:I274"/>
    <mergeCell ref="J274:L274"/>
    <mergeCell ref="M274:O274"/>
    <mergeCell ref="S274:U274"/>
    <mergeCell ref="V274:X274"/>
    <mergeCell ref="Y274:AA274"/>
    <mergeCell ref="AB274:AD274"/>
    <mergeCell ref="D275:F275"/>
    <mergeCell ref="G275:I275"/>
    <mergeCell ref="J275:L275"/>
    <mergeCell ref="M275:O275"/>
    <mergeCell ref="S275:U275"/>
    <mergeCell ref="V275:X275"/>
    <mergeCell ref="Y275:AA275"/>
    <mergeCell ref="AB275:AD275"/>
    <mergeCell ref="P275:R275"/>
    <mergeCell ref="P274:R274"/>
    <mergeCell ref="D276:F276"/>
    <mergeCell ref="G276:I276"/>
    <mergeCell ref="J276:L276"/>
    <mergeCell ref="M276:O276"/>
    <mergeCell ref="S276:U276"/>
    <mergeCell ref="V276:X276"/>
    <mergeCell ref="Y276:AA276"/>
    <mergeCell ref="AB276:AD276"/>
    <mergeCell ref="D277:F277"/>
    <mergeCell ref="G277:I277"/>
    <mergeCell ref="J277:L277"/>
    <mergeCell ref="M277:O277"/>
    <mergeCell ref="S277:U277"/>
    <mergeCell ref="V277:X277"/>
    <mergeCell ref="Y277:AA277"/>
    <mergeCell ref="AB277:AD277"/>
    <mergeCell ref="D278:F278"/>
    <mergeCell ref="G278:I278"/>
    <mergeCell ref="J278:L278"/>
    <mergeCell ref="M278:O278"/>
    <mergeCell ref="S278:U278"/>
    <mergeCell ref="V278:X278"/>
    <mergeCell ref="Y278:AA278"/>
    <mergeCell ref="AB278:AD278"/>
    <mergeCell ref="P276:R276"/>
    <mergeCell ref="P277:R277"/>
    <mergeCell ref="P278:R278"/>
    <mergeCell ref="D279:F279"/>
    <mergeCell ref="G279:I279"/>
    <mergeCell ref="J279:L279"/>
    <mergeCell ref="M279:O279"/>
    <mergeCell ref="S279:U279"/>
    <mergeCell ref="V279:X279"/>
    <mergeCell ref="Y279:AA279"/>
    <mergeCell ref="AB279:AD279"/>
    <mergeCell ref="D280:F280"/>
    <mergeCell ref="G280:I280"/>
    <mergeCell ref="J280:L280"/>
    <mergeCell ref="M280:O280"/>
    <mergeCell ref="S280:U280"/>
    <mergeCell ref="V280:X280"/>
    <mergeCell ref="Y280:AA280"/>
    <mergeCell ref="AB280:AD280"/>
    <mergeCell ref="D281:F281"/>
    <mergeCell ref="G281:I281"/>
    <mergeCell ref="J281:L281"/>
    <mergeCell ref="M281:O281"/>
    <mergeCell ref="S281:U281"/>
    <mergeCell ref="V281:X281"/>
    <mergeCell ref="Y281:AA281"/>
    <mergeCell ref="AB281:AD281"/>
    <mergeCell ref="P280:R280"/>
    <mergeCell ref="P279:R279"/>
    <mergeCell ref="D282:F282"/>
    <mergeCell ref="G282:I282"/>
    <mergeCell ref="J282:L282"/>
    <mergeCell ref="M282:O282"/>
    <mergeCell ref="S282:U282"/>
    <mergeCell ref="V282:X282"/>
    <mergeCell ref="Y282:AA282"/>
    <mergeCell ref="AB282:AD282"/>
    <mergeCell ref="D283:F283"/>
    <mergeCell ref="G283:I283"/>
    <mergeCell ref="J283:L283"/>
    <mergeCell ref="M283:O283"/>
    <mergeCell ref="S283:U283"/>
    <mergeCell ref="V283:X283"/>
    <mergeCell ref="Y283:AA283"/>
    <mergeCell ref="AB283:AD283"/>
    <mergeCell ref="D284:F284"/>
    <mergeCell ref="G284:I284"/>
    <mergeCell ref="J284:L284"/>
    <mergeCell ref="M284:O284"/>
    <mergeCell ref="S284:U284"/>
    <mergeCell ref="V284:X284"/>
    <mergeCell ref="Y284:AA284"/>
    <mergeCell ref="AB284:AD284"/>
    <mergeCell ref="P283:R283"/>
    <mergeCell ref="P284:R284"/>
    <mergeCell ref="P282:R282"/>
    <mergeCell ref="D285:F285"/>
    <mergeCell ref="G285:I285"/>
    <mergeCell ref="J285:L285"/>
    <mergeCell ref="M285:O285"/>
    <mergeCell ref="S285:U285"/>
    <mergeCell ref="V285:X285"/>
    <mergeCell ref="Y285:AA285"/>
    <mergeCell ref="AB285:AD285"/>
    <mergeCell ref="D286:F286"/>
    <mergeCell ref="G286:I286"/>
    <mergeCell ref="J286:L286"/>
    <mergeCell ref="M286:O286"/>
    <mergeCell ref="S286:U286"/>
    <mergeCell ref="V286:X286"/>
    <mergeCell ref="Y286:AA286"/>
    <mergeCell ref="AB286:AD286"/>
    <mergeCell ref="D287:F287"/>
    <mergeCell ref="G287:I287"/>
    <mergeCell ref="J287:L287"/>
    <mergeCell ref="M287:O287"/>
    <mergeCell ref="S287:U287"/>
    <mergeCell ref="V287:X287"/>
    <mergeCell ref="Y287:AA287"/>
    <mergeCell ref="AB287:AD287"/>
    <mergeCell ref="P285:R285"/>
    <mergeCell ref="P286:R286"/>
    <mergeCell ref="P287:R287"/>
    <mergeCell ref="D288:F288"/>
    <mergeCell ref="G288:I288"/>
    <mergeCell ref="J288:L288"/>
    <mergeCell ref="M288:O288"/>
    <mergeCell ref="S288:U288"/>
    <mergeCell ref="V288:X288"/>
    <mergeCell ref="Y288:AA288"/>
    <mergeCell ref="AB288:AD288"/>
    <mergeCell ref="D289:F289"/>
    <mergeCell ref="G289:I289"/>
    <mergeCell ref="J289:L289"/>
    <mergeCell ref="M289:O289"/>
    <mergeCell ref="S289:U289"/>
    <mergeCell ref="V289:X289"/>
    <mergeCell ref="Y289:AA289"/>
    <mergeCell ref="AB289:AD289"/>
    <mergeCell ref="D290:F290"/>
    <mergeCell ref="G290:I290"/>
    <mergeCell ref="J290:L290"/>
    <mergeCell ref="M290:O290"/>
    <mergeCell ref="S290:U290"/>
    <mergeCell ref="V290:X290"/>
    <mergeCell ref="Y290:AA290"/>
    <mergeCell ref="AB290:AD290"/>
    <mergeCell ref="P289:R289"/>
    <mergeCell ref="P288:R288"/>
    <mergeCell ref="D291:F291"/>
    <mergeCell ref="G291:I291"/>
    <mergeCell ref="J291:L291"/>
    <mergeCell ref="M291:O291"/>
    <mergeCell ref="S291:U291"/>
    <mergeCell ref="V291:X291"/>
    <mergeCell ref="Y291:AA291"/>
    <mergeCell ref="AB291:AD291"/>
    <mergeCell ref="D292:F292"/>
    <mergeCell ref="G292:I292"/>
    <mergeCell ref="J292:L292"/>
    <mergeCell ref="M292:O292"/>
    <mergeCell ref="S292:U292"/>
    <mergeCell ref="V292:X292"/>
    <mergeCell ref="Y292:AA292"/>
    <mergeCell ref="AB292:AD292"/>
    <mergeCell ref="D293:F293"/>
    <mergeCell ref="G293:I293"/>
    <mergeCell ref="J293:L293"/>
    <mergeCell ref="M293:O293"/>
    <mergeCell ref="S293:U293"/>
    <mergeCell ref="V293:X293"/>
    <mergeCell ref="Y293:AA293"/>
    <mergeCell ref="AB293:AD293"/>
    <mergeCell ref="P292:R292"/>
    <mergeCell ref="P293:R293"/>
    <mergeCell ref="P291:R291"/>
    <mergeCell ref="D294:F294"/>
    <mergeCell ref="G294:I294"/>
    <mergeCell ref="J294:L294"/>
    <mergeCell ref="M294:O294"/>
    <mergeCell ref="S294:U294"/>
    <mergeCell ref="V294:X294"/>
    <mergeCell ref="Y294:AA294"/>
    <mergeCell ref="AB294:AD294"/>
    <mergeCell ref="D295:F295"/>
    <mergeCell ref="G295:I295"/>
    <mergeCell ref="J295:L295"/>
    <mergeCell ref="M295:O295"/>
    <mergeCell ref="S295:U295"/>
    <mergeCell ref="V295:X295"/>
    <mergeCell ref="Y295:AA295"/>
    <mergeCell ref="AB295:AD295"/>
    <mergeCell ref="D296:F296"/>
    <mergeCell ref="G296:I296"/>
    <mergeCell ref="J296:L296"/>
    <mergeCell ref="M296:O296"/>
    <mergeCell ref="S296:U296"/>
    <mergeCell ref="V296:X296"/>
    <mergeCell ref="Y296:AA296"/>
    <mergeCell ref="AB296:AD296"/>
    <mergeCell ref="P294:R294"/>
    <mergeCell ref="P295:R295"/>
    <mergeCell ref="P296:R296"/>
    <mergeCell ref="D302:F302"/>
    <mergeCell ref="G302:I302"/>
    <mergeCell ref="J302:L302"/>
    <mergeCell ref="M302:O302"/>
    <mergeCell ref="S302:U302"/>
    <mergeCell ref="V302:X302"/>
    <mergeCell ref="Y302:AA302"/>
    <mergeCell ref="AB302:AD302"/>
    <mergeCell ref="D297:F297"/>
    <mergeCell ref="G297:I297"/>
    <mergeCell ref="J297:L297"/>
    <mergeCell ref="M297:O297"/>
    <mergeCell ref="S297:U297"/>
    <mergeCell ref="V297:X297"/>
    <mergeCell ref="Y297:AA297"/>
    <mergeCell ref="AB297:AD297"/>
    <mergeCell ref="D298:F298"/>
    <mergeCell ref="G298:I298"/>
    <mergeCell ref="J298:L298"/>
    <mergeCell ref="M298:O298"/>
    <mergeCell ref="S298:U298"/>
    <mergeCell ref="V298:X298"/>
    <mergeCell ref="Y298:AA298"/>
    <mergeCell ref="AB298:AD298"/>
    <mergeCell ref="D299:F299"/>
    <mergeCell ref="G299:I299"/>
    <mergeCell ref="J299:L299"/>
    <mergeCell ref="M299:O299"/>
    <mergeCell ref="S299:U299"/>
    <mergeCell ref="V299:X299"/>
    <mergeCell ref="Y299:AA299"/>
    <mergeCell ref="AB299:AD299"/>
    <mergeCell ref="D304:F304"/>
    <mergeCell ref="G304:I304"/>
    <mergeCell ref="J304:L304"/>
    <mergeCell ref="M304:O304"/>
    <mergeCell ref="S304:U304"/>
    <mergeCell ref="V304:X304"/>
    <mergeCell ref="Y304:AA304"/>
    <mergeCell ref="AB304:AD304"/>
    <mergeCell ref="D305:F305"/>
    <mergeCell ref="G305:I305"/>
    <mergeCell ref="J305:L305"/>
    <mergeCell ref="M305:O305"/>
    <mergeCell ref="S305:U305"/>
    <mergeCell ref="V305:X305"/>
    <mergeCell ref="Y305:AA305"/>
    <mergeCell ref="AB305:AD305"/>
    <mergeCell ref="D300:F300"/>
    <mergeCell ref="G300:I300"/>
    <mergeCell ref="J300:L300"/>
    <mergeCell ref="M300:O300"/>
    <mergeCell ref="S300:U300"/>
    <mergeCell ref="V300:X300"/>
    <mergeCell ref="Y300:AA300"/>
    <mergeCell ref="AB300:AD300"/>
    <mergeCell ref="D301:F301"/>
    <mergeCell ref="G301:I301"/>
    <mergeCell ref="J301:L301"/>
    <mergeCell ref="M301:O301"/>
    <mergeCell ref="S301:U301"/>
    <mergeCell ref="V301:X301"/>
    <mergeCell ref="Y301:AA301"/>
    <mergeCell ref="AB301:AD301"/>
    <mergeCell ref="C1846:AD1846"/>
    <mergeCell ref="AB1998:AD1998"/>
    <mergeCell ref="X1998:AA1998"/>
    <mergeCell ref="T1998:W1998"/>
    <mergeCell ref="C1998:O1999"/>
    <mergeCell ref="P1998:S1999"/>
    <mergeCell ref="D2000:O2000"/>
    <mergeCell ref="P2000:S2000"/>
    <mergeCell ref="D2001:O2001"/>
    <mergeCell ref="P2001:S2001"/>
    <mergeCell ref="D2002:O2002"/>
    <mergeCell ref="P2002:S2002"/>
    <mergeCell ref="D2003:O2003"/>
    <mergeCell ref="P2003:S2003"/>
    <mergeCell ref="D2004:O2004"/>
    <mergeCell ref="P2004:S2004"/>
    <mergeCell ref="C179:AD179"/>
    <mergeCell ref="C853:J854"/>
    <mergeCell ref="B1842:AD1842"/>
    <mergeCell ref="D306:F306"/>
    <mergeCell ref="G306:I306"/>
    <mergeCell ref="J306:L306"/>
    <mergeCell ref="M306:O306"/>
    <mergeCell ref="S306:U306"/>
    <mergeCell ref="V306:X306"/>
    <mergeCell ref="Y306:AA306"/>
    <mergeCell ref="AB306:AD306"/>
    <mergeCell ref="D307:F307"/>
    <mergeCell ref="G307:I307"/>
    <mergeCell ref="J307:L307"/>
    <mergeCell ref="M307:O307"/>
    <mergeCell ref="S307:U307"/>
    <mergeCell ref="D2019:O2019"/>
    <mergeCell ref="P2019:S2019"/>
    <mergeCell ref="D2020:O2020"/>
    <mergeCell ref="P2020:S2020"/>
    <mergeCell ref="D2021:O2021"/>
    <mergeCell ref="P2021:S2021"/>
    <mergeCell ref="D2022:O2022"/>
    <mergeCell ref="P2022:S2022"/>
    <mergeCell ref="D2023:O2023"/>
    <mergeCell ref="P2023:S2023"/>
    <mergeCell ref="D2024:O2024"/>
    <mergeCell ref="P2024:S2024"/>
    <mergeCell ref="D2025:O2025"/>
    <mergeCell ref="P2025:S2025"/>
    <mergeCell ref="D2026:O2026"/>
    <mergeCell ref="P2026:S2026"/>
    <mergeCell ref="D2027:O2027"/>
    <mergeCell ref="P2027:S2027"/>
    <mergeCell ref="D2028:O2028"/>
    <mergeCell ref="P2028:S2028"/>
    <mergeCell ref="D2029:O2029"/>
    <mergeCell ref="P2029:S2029"/>
    <mergeCell ref="D2030:O2030"/>
    <mergeCell ref="P2030:S2030"/>
    <mergeCell ref="D2031:O2031"/>
    <mergeCell ref="P2031:S2031"/>
    <mergeCell ref="D2032:O2032"/>
    <mergeCell ref="P2032:S2032"/>
    <mergeCell ref="D2033:O2033"/>
    <mergeCell ref="P2033:S2033"/>
    <mergeCell ref="D2034:O2034"/>
    <mergeCell ref="P2034:S2034"/>
    <mergeCell ref="D2035:O2035"/>
    <mergeCell ref="P2035:S2035"/>
    <mergeCell ref="D2036:O2036"/>
    <mergeCell ref="P2036:S2036"/>
    <mergeCell ref="D2037:O2037"/>
    <mergeCell ref="P2037:S2037"/>
    <mergeCell ref="D2038:O2038"/>
    <mergeCell ref="P2038:S2038"/>
    <mergeCell ref="D2039:O2039"/>
    <mergeCell ref="P2039:S2039"/>
    <mergeCell ref="D2040:O2040"/>
    <mergeCell ref="P2040:S2040"/>
    <mergeCell ref="D2041:O2041"/>
    <mergeCell ref="P2041:S2041"/>
    <mergeCell ref="D2042:O2042"/>
    <mergeCell ref="P2042:S2042"/>
    <mergeCell ref="D2043:O2043"/>
    <mergeCell ref="P2043:S2043"/>
    <mergeCell ref="D2044:O2044"/>
    <mergeCell ref="P2044:S2044"/>
    <mergeCell ref="D2045:O2045"/>
    <mergeCell ref="P2045:S2045"/>
    <mergeCell ref="D2046:O2046"/>
    <mergeCell ref="P2046:S2046"/>
    <mergeCell ref="D2047:O2047"/>
    <mergeCell ref="P2047:S2047"/>
    <mergeCell ref="D2048:O2048"/>
    <mergeCell ref="P2048:S2048"/>
    <mergeCell ref="D2049:O2049"/>
    <mergeCell ref="P2049:S2049"/>
    <mergeCell ref="D2050:O2050"/>
    <mergeCell ref="P2050:S2050"/>
    <mergeCell ref="D2051:O2051"/>
    <mergeCell ref="P2051:S2051"/>
    <mergeCell ref="D2052:O2052"/>
    <mergeCell ref="P2052:S2052"/>
    <mergeCell ref="D2053:O2053"/>
    <mergeCell ref="P2053:S2053"/>
    <mergeCell ref="D2054:O2054"/>
    <mergeCell ref="P2054:S2054"/>
    <mergeCell ref="D2055:O2055"/>
    <mergeCell ref="P2055:S2055"/>
    <mergeCell ref="D2056:O2056"/>
    <mergeCell ref="P2056:S2056"/>
    <mergeCell ref="D2057:O2057"/>
    <mergeCell ref="P2057:S2057"/>
    <mergeCell ref="D2058:O2058"/>
    <mergeCell ref="P2058:S2058"/>
    <mergeCell ref="D2059:O2059"/>
    <mergeCell ref="P2059:S2059"/>
    <mergeCell ref="D2060:O2060"/>
    <mergeCell ref="P2060:S2060"/>
    <mergeCell ref="D2061:O2061"/>
    <mergeCell ref="P2061:S2061"/>
    <mergeCell ref="D2062:O2062"/>
    <mergeCell ref="P2062:S2062"/>
    <mergeCell ref="D2063:O2063"/>
    <mergeCell ref="P2063:S2063"/>
    <mergeCell ref="D2064:O2064"/>
    <mergeCell ref="P2064:S2064"/>
    <mergeCell ref="D2065:O2065"/>
    <mergeCell ref="P2065:S2065"/>
    <mergeCell ref="D2066:O2066"/>
    <mergeCell ref="P2066:S2066"/>
    <mergeCell ref="D2067:O2067"/>
    <mergeCell ref="P2067:S2067"/>
    <mergeCell ref="D2068:O2068"/>
    <mergeCell ref="P2068:S2068"/>
    <mergeCell ref="D2069:O2069"/>
    <mergeCell ref="P2069:S2069"/>
    <mergeCell ref="D2070:O2070"/>
    <mergeCell ref="P2070:S2070"/>
    <mergeCell ref="D2071:O2071"/>
    <mergeCell ref="P2071:S2071"/>
    <mergeCell ref="D2072:O2072"/>
    <mergeCell ref="P2072:S2072"/>
    <mergeCell ref="D2073:O2073"/>
    <mergeCell ref="P2073:S2073"/>
    <mergeCell ref="D2074:O2074"/>
    <mergeCell ref="P2074:S2074"/>
    <mergeCell ref="D2075:O2075"/>
    <mergeCell ref="P2075:S2075"/>
    <mergeCell ref="D2076:O2076"/>
    <mergeCell ref="P2076:S2076"/>
    <mergeCell ref="D2077:O2077"/>
    <mergeCell ref="P2077:S2077"/>
    <mergeCell ref="D2078:O2078"/>
    <mergeCell ref="P2078:S2078"/>
    <mergeCell ref="D2079:O2079"/>
    <mergeCell ref="P2079:S2079"/>
    <mergeCell ref="D2080:O2080"/>
    <mergeCell ref="P2080:S2080"/>
    <mergeCell ref="D2081:O2081"/>
    <mergeCell ref="P2081:S2081"/>
    <mergeCell ref="D2082:O2082"/>
    <mergeCell ref="P2082:S2082"/>
    <mergeCell ref="D2083:O2083"/>
    <mergeCell ref="P2083:S2083"/>
    <mergeCell ref="D2084:O2084"/>
    <mergeCell ref="P2084:S2084"/>
    <mergeCell ref="D2085:O2085"/>
    <mergeCell ref="P2085:S2085"/>
    <mergeCell ref="D2086:O2086"/>
    <mergeCell ref="P2086:S2086"/>
    <mergeCell ref="D2087:O2087"/>
    <mergeCell ref="P2087:S2087"/>
    <mergeCell ref="D2088:O2088"/>
    <mergeCell ref="P2088:S2088"/>
    <mergeCell ref="D2089:O2089"/>
    <mergeCell ref="P2089:S2089"/>
    <mergeCell ref="D2090:O2090"/>
    <mergeCell ref="P2090:S2090"/>
    <mergeCell ref="D2091:O2091"/>
    <mergeCell ref="P2091:S2091"/>
    <mergeCell ref="D2092:O2092"/>
    <mergeCell ref="P2092:S2092"/>
    <mergeCell ref="D2093:O2093"/>
    <mergeCell ref="P2093:S2093"/>
    <mergeCell ref="D2094:O2094"/>
    <mergeCell ref="P2094:S2094"/>
    <mergeCell ref="D2095:O2095"/>
    <mergeCell ref="P2095:S2095"/>
    <mergeCell ref="D2096:O2096"/>
    <mergeCell ref="P2096:S2096"/>
    <mergeCell ref="D2097:O2097"/>
    <mergeCell ref="P2097:S2097"/>
    <mergeCell ref="D2098:O2098"/>
    <mergeCell ref="P2098:S2098"/>
    <mergeCell ref="D2099:O2099"/>
    <mergeCell ref="P2099:S2099"/>
    <mergeCell ref="D2100:O2100"/>
    <mergeCell ref="P2100:S2100"/>
    <mergeCell ref="D2101:O2101"/>
    <mergeCell ref="P2101:S2101"/>
    <mergeCell ref="D2102:O2102"/>
    <mergeCell ref="P2102:S2102"/>
    <mergeCell ref="D2103:O2103"/>
    <mergeCell ref="P2103:S2103"/>
    <mergeCell ref="D2104:O2104"/>
    <mergeCell ref="P2104:S2104"/>
    <mergeCell ref="D2105:O2105"/>
    <mergeCell ref="P2105:S2105"/>
    <mergeCell ref="D2106:O2106"/>
    <mergeCell ref="P2106:S2106"/>
    <mergeCell ref="D2107:O2107"/>
    <mergeCell ref="P2107:S2107"/>
    <mergeCell ref="D2108:O2108"/>
    <mergeCell ref="P2108:S2108"/>
    <mergeCell ref="D2118:O2118"/>
    <mergeCell ref="P2118:S2118"/>
    <mergeCell ref="D2119:O2119"/>
    <mergeCell ref="P2119:S2119"/>
    <mergeCell ref="D2109:O2109"/>
    <mergeCell ref="P2109:S2109"/>
    <mergeCell ref="D2110:O2110"/>
    <mergeCell ref="P2110:S2110"/>
    <mergeCell ref="D2111:O2111"/>
    <mergeCell ref="P2111:S2111"/>
    <mergeCell ref="D2112:O2112"/>
    <mergeCell ref="P2112:S2112"/>
    <mergeCell ref="D2113:O2113"/>
    <mergeCell ref="P2113:S2113"/>
    <mergeCell ref="D2114:O2114"/>
    <mergeCell ref="P2114:S2114"/>
    <mergeCell ref="D2115:O2115"/>
    <mergeCell ref="P2115:S2115"/>
    <mergeCell ref="D2116:O2116"/>
    <mergeCell ref="P2116:S2116"/>
    <mergeCell ref="D2117:O2117"/>
    <mergeCell ref="P2117:S2117"/>
    <mergeCell ref="D1237:N1237"/>
    <mergeCell ref="D1238:N1238"/>
    <mergeCell ref="D1239:N1239"/>
    <mergeCell ref="D1219:N1219"/>
    <mergeCell ref="D1220:N1220"/>
    <mergeCell ref="B157:AD157"/>
    <mergeCell ref="B156:AD156"/>
    <mergeCell ref="B315:AD315"/>
    <mergeCell ref="B316:AD316"/>
    <mergeCell ref="B312:AD312"/>
    <mergeCell ref="B313:AD313"/>
    <mergeCell ref="B314:AD314"/>
    <mergeCell ref="B447:Z447"/>
    <mergeCell ref="B446:P446"/>
    <mergeCell ref="B579:AD579"/>
    <mergeCell ref="B580:AD580"/>
    <mergeCell ref="B581:AD581"/>
    <mergeCell ref="B578:AD578"/>
    <mergeCell ref="Q446:AD446"/>
    <mergeCell ref="V307:X307"/>
    <mergeCell ref="Y307:AA307"/>
    <mergeCell ref="AB307:AD307"/>
    <mergeCell ref="AA181:AD181"/>
    <mergeCell ref="AA183:AD183"/>
    <mergeCell ref="D303:F303"/>
    <mergeCell ref="G303:I303"/>
    <mergeCell ref="J303:L303"/>
    <mergeCell ref="M303:O303"/>
    <mergeCell ref="S303:U303"/>
    <mergeCell ref="V303:X303"/>
    <mergeCell ref="Y303:AA303"/>
    <mergeCell ref="AB303:AD303"/>
    <mergeCell ref="B2299:AD2299"/>
    <mergeCell ref="B2300:AD2300"/>
    <mergeCell ref="B2298:AD2298"/>
    <mergeCell ref="B2294:AD2294"/>
    <mergeCell ref="B158:AD158"/>
    <mergeCell ref="B1389:AD1389"/>
    <mergeCell ref="B1390:AD1390"/>
    <mergeCell ref="B1391:AD1391"/>
    <mergeCell ref="B1388:AD1388"/>
    <mergeCell ref="B1528:AD1528"/>
    <mergeCell ref="B1529:AD1529"/>
    <mergeCell ref="B1530:AD1530"/>
    <mergeCell ref="B1527:AD1527"/>
    <mergeCell ref="B1660:AD1660"/>
    <mergeCell ref="B843:AD843"/>
    <mergeCell ref="B844:AD844"/>
    <mergeCell ref="B845:AD845"/>
    <mergeCell ref="B846:AD846"/>
    <mergeCell ref="B982:AD982"/>
    <mergeCell ref="B983:AD983"/>
    <mergeCell ref="B984:AD984"/>
    <mergeCell ref="B985:AD985"/>
    <mergeCell ref="B980:AD980"/>
    <mergeCell ref="B981:AD981"/>
    <mergeCell ref="B1115:P1115"/>
    <mergeCell ref="Q1115:AD1115"/>
    <mergeCell ref="B1116:Z1116"/>
    <mergeCell ref="B1247:AD1247"/>
    <mergeCell ref="B1248:AD1248"/>
    <mergeCell ref="B1249:AD1249"/>
    <mergeCell ref="B1250:AD1250"/>
    <mergeCell ref="D1236:N1236"/>
  </mergeCells>
  <phoneticPr fontId="43" type="noConversion"/>
  <conditionalFormatting sqref="F976:AD976">
    <cfRule type="expression" dxfId="68" priority="82">
      <formula>$E$100="NA"</formula>
    </cfRule>
  </conditionalFormatting>
  <conditionalFormatting sqref="J188:L307 P188:R307 V188:X307 AB188:AD307">
    <cfRule type="expression" dxfId="67" priority="73">
      <formula>OR(G188=2,G188=3,G188=9)</formula>
    </cfRule>
  </conditionalFormatting>
  <conditionalFormatting sqref="K326:T445">
    <cfRule type="expression" dxfId="66" priority="72">
      <formula>OR($G188=2,$G188=3,$G188=9)</formula>
    </cfRule>
  </conditionalFormatting>
  <conditionalFormatting sqref="U326:AD445">
    <cfRule type="expression" dxfId="65" priority="71">
      <formula>OR($M188=2,$M188=3,$M188=9)</formula>
    </cfRule>
  </conditionalFormatting>
  <conditionalFormatting sqref="K451:T570">
    <cfRule type="expression" dxfId="64" priority="70">
      <formula>OR($S188=2,$S188=3,$S188=9)</formula>
    </cfRule>
  </conditionalFormatting>
  <conditionalFormatting sqref="U451:AD570">
    <cfRule type="expression" dxfId="63" priority="69">
      <formula>OR($Y188=2,$Y188=3,$Y188=9)</formula>
    </cfRule>
  </conditionalFormatting>
  <conditionalFormatting sqref="Q591:W710">
    <cfRule type="expression" dxfId="62" priority="68">
      <formula>OR($G188=2,$G188=3,$G188=9)</formula>
    </cfRule>
  </conditionalFormatting>
  <conditionalFormatting sqref="X591:AD710">
    <cfRule type="expression" dxfId="61" priority="67">
      <formula>OR($M188=2,$M188=3,$M188=9)</formula>
    </cfRule>
  </conditionalFormatting>
  <conditionalFormatting sqref="M716:U835">
    <cfRule type="expression" dxfId="60" priority="66">
      <formula>OR($S188=2,$S188=3,$S188=9)</formula>
    </cfRule>
  </conditionalFormatting>
  <conditionalFormatting sqref="V716:AD835">
    <cfRule type="expression" dxfId="59" priority="65">
      <formula>OR($Y188=2,$Y188=3,$Y188=9)</formula>
    </cfRule>
  </conditionalFormatting>
  <conditionalFormatting sqref="K855:T974">
    <cfRule type="expression" dxfId="58" priority="64">
      <formula>OR($S188=2,$S188=3,$S188=9)</formula>
    </cfRule>
  </conditionalFormatting>
  <conditionalFormatting sqref="U855:AD974">
    <cfRule type="expression" dxfId="57" priority="63">
      <formula>OR($Y188=2,$Y188=3,$Y188=9)</formula>
    </cfRule>
  </conditionalFormatting>
  <conditionalFormatting sqref="T995:W1114">
    <cfRule type="expression" dxfId="56" priority="62">
      <formula>OR($G188=2,$G188=3,$G188=9)</formula>
    </cfRule>
  </conditionalFormatting>
  <conditionalFormatting sqref="X995:AD1114">
    <cfRule type="expression" dxfId="55" priority="61">
      <formula>OR($M188=2,$M188=3,$M188=9)</formula>
    </cfRule>
  </conditionalFormatting>
  <conditionalFormatting sqref="O1120:W1239">
    <cfRule type="expression" dxfId="54" priority="60">
      <formula>OR($S188=2,$S188=3,$S188=9)</formula>
    </cfRule>
  </conditionalFormatting>
  <conditionalFormatting sqref="X1120:AD1239">
    <cfRule type="expression" dxfId="53" priority="59">
      <formula>OR($Y188=2,$Y188=3,$Y188=9)</formula>
    </cfRule>
  </conditionalFormatting>
  <conditionalFormatting sqref="T326:T445 K326:R445">
    <cfRule type="expression" dxfId="52" priority="58">
      <formula>$S326="X"</formula>
    </cfRule>
  </conditionalFormatting>
  <conditionalFormatting sqref="K326:S445">
    <cfRule type="expression" dxfId="51" priority="57">
      <formula>$T326="X"</formula>
    </cfRule>
  </conditionalFormatting>
  <conditionalFormatting sqref="U326:AB445 AD326:AD445">
    <cfRule type="expression" dxfId="50" priority="56">
      <formula>$AC326="x"</formula>
    </cfRule>
  </conditionalFormatting>
  <conditionalFormatting sqref="U326:AC445">
    <cfRule type="expression" dxfId="49" priority="55">
      <formula>$AD326="X"</formula>
    </cfRule>
  </conditionalFormatting>
  <conditionalFormatting sqref="K451:R570 T451:T570">
    <cfRule type="expression" dxfId="48" priority="54">
      <formula>$S451="X"</formula>
    </cfRule>
  </conditionalFormatting>
  <conditionalFormatting sqref="K451:S570">
    <cfRule type="expression" dxfId="47" priority="53">
      <formula>$T451="x"</formula>
    </cfRule>
  </conditionalFormatting>
  <conditionalFormatting sqref="AD451:AD570 U451:AB570">
    <cfRule type="expression" dxfId="46" priority="52">
      <formula>$AC451="x"</formula>
    </cfRule>
  </conditionalFormatting>
  <conditionalFormatting sqref="U451:AC570">
    <cfRule type="expression" dxfId="45" priority="51">
      <formula>$AD451="x"</formula>
    </cfRule>
  </conditionalFormatting>
  <conditionalFormatting sqref="G572:AD572">
    <cfRule type="expression" dxfId="44" priority="49">
      <formula>AND($AH$324&gt;$AG$324,SUM(COUNTIF(AB451:AB570,"X"),COUNTIF(R451:R570,"X"),COUNTIF(AB326:AB445,"X"),COUNTIF(R326:R445,"X"))=0)</formula>
    </cfRule>
  </conditionalFormatting>
  <conditionalFormatting sqref="Q591:U710 W591:W710">
    <cfRule type="expression" dxfId="43" priority="47">
      <formula>$V591="X"</formula>
    </cfRule>
  </conditionalFormatting>
  <conditionalFormatting sqref="Q591:V710">
    <cfRule type="expression" dxfId="42" priority="46">
      <formula>$W591="X"</formula>
    </cfRule>
  </conditionalFormatting>
  <conditionalFormatting sqref="X591:AB710 AD591:AD710">
    <cfRule type="expression" dxfId="41" priority="45">
      <formula>$AC591="X"</formula>
    </cfRule>
  </conditionalFormatting>
  <conditionalFormatting sqref="X591:AC710">
    <cfRule type="expression" dxfId="40" priority="44">
      <formula>$AD591="X"</formula>
    </cfRule>
  </conditionalFormatting>
  <conditionalFormatting sqref="M716:S835 U716:U835">
    <cfRule type="expression" dxfId="39" priority="43">
      <formula>$T716="X"</formula>
    </cfRule>
  </conditionalFormatting>
  <conditionalFormatting sqref="M716:T835">
    <cfRule type="expression" dxfId="38" priority="42">
      <formula>$U716="X"</formula>
    </cfRule>
  </conditionalFormatting>
  <conditionalFormatting sqref="V716:AB835 AD716:AD835">
    <cfRule type="expression" dxfId="37" priority="41">
      <formula>$AC716="X"</formula>
    </cfRule>
  </conditionalFormatting>
  <conditionalFormatting sqref="V716:AC835">
    <cfRule type="expression" dxfId="36" priority="40">
      <formula>$AD716="X"</formula>
    </cfRule>
  </conditionalFormatting>
  <conditionalFormatting sqref="K855:L974">
    <cfRule type="expression" dxfId="35" priority="38">
      <formula>$M855="X"</formula>
    </cfRule>
  </conditionalFormatting>
  <conditionalFormatting sqref="M855:N974">
    <cfRule type="expression" dxfId="34" priority="37">
      <formula>$K855="X"</formula>
    </cfRule>
  </conditionalFormatting>
  <conditionalFormatting sqref="U855:V974">
    <cfRule type="expression" dxfId="33" priority="36">
      <formula>$W855="X"</formula>
    </cfRule>
  </conditionalFormatting>
  <conditionalFormatting sqref="W855:X974">
    <cfRule type="expression" dxfId="32" priority="35">
      <formula>$U855="X"</formula>
    </cfRule>
  </conditionalFormatting>
  <conditionalFormatting sqref="K855:P974 S855:T974">
    <cfRule type="expression" dxfId="31" priority="34">
      <formula>$Q855="X"</formula>
    </cfRule>
  </conditionalFormatting>
  <conditionalFormatting sqref="K855:R974">
    <cfRule type="expression" dxfId="30" priority="33">
      <formula>$S855="X"</formula>
    </cfRule>
  </conditionalFormatting>
  <conditionalFormatting sqref="U855:Z974 AC855:AD974">
    <cfRule type="expression" dxfId="29" priority="32">
      <formula>$AA855="X"</formula>
    </cfRule>
  </conditionalFormatting>
  <conditionalFormatting sqref="U855:AB974">
    <cfRule type="expression" dxfId="28" priority="31">
      <formula>$AC855="X"</formula>
    </cfRule>
  </conditionalFormatting>
  <conditionalFormatting sqref="T995:U1114 W995:W1114">
    <cfRule type="expression" dxfId="27" priority="29">
      <formula>$V995="X"</formula>
    </cfRule>
  </conditionalFormatting>
  <conditionalFormatting sqref="T995:V1114">
    <cfRule type="expression" dxfId="26" priority="28">
      <formula>$W995="X"</formula>
    </cfRule>
  </conditionalFormatting>
  <conditionalFormatting sqref="X995:AB1114 AD995:AD1114">
    <cfRule type="expression" dxfId="25" priority="27">
      <formula>$AC995="x"</formula>
    </cfRule>
  </conditionalFormatting>
  <conditionalFormatting sqref="X995:AC1114">
    <cfRule type="expression" dxfId="24" priority="26">
      <formula>$AD995="x"</formula>
    </cfRule>
  </conditionalFormatting>
  <conditionalFormatting sqref="O1120:U1239 W1120:W1239">
    <cfRule type="expression" dxfId="23" priority="25">
      <formula>$V1120="x"</formula>
    </cfRule>
  </conditionalFormatting>
  <conditionalFormatting sqref="O1120:V1239">
    <cfRule type="expression" dxfId="22" priority="24">
      <formula>$W1120="x"</formula>
    </cfRule>
  </conditionalFormatting>
  <conditionalFormatting sqref="X1120:AB1239 AD1120:AD1239">
    <cfRule type="expression" dxfId="21" priority="23">
      <formula>$AC1120="x"</formula>
    </cfRule>
  </conditionalFormatting>
  <conditionalFormatting sqref="X1120:AC1239">
    <cfRule type="expression" dxfId="20" priority="22">
      <formula>$AD1120="x"</formula>
    </cfRule>
  </conditionalFormatting>
  <conditionalFormatting sqref="M1262:AD1381">
    <cfRule type="expression" dxfId="19" priority="21">
      <formula>OR($I1262=2,$I1262=3,$I1262=9)</formula>
    </cfRule>
  </conditionalFormatting>
  <conditionalFormatting sqref="M1262:AB1381">
    <cfRule type="expression" dxfId="18" priority="20">
      <formula>$AC1262="x"</formula>
    </cfRule>
  </conditionalFormatting>
  <conditionalFormatting sqref="M1401:AD1520">
    <cfRule type="expression" dxfId="17" priority="18">
      <formula>OR($I1401=2,$I1401=9)</formula>
    </cfRule>
  </conditionalFormatting>
  <conditionalFormatting sqref="M1401:X1520 AB1401:AD1520">
    <cfRule type="expression" dxfId="16" priority="17">
      <formula>$Y1401="x"</formula>
    </cfRule>
  </conditionalFormatting>
  <conditionalFormatting sqref="M1401:AA1520">
    <cfRule type="expression" dxfId="15" priority="16">
      <formula>$AB1401="x"</formula>
    </cfRule>
  </conditionalFormatting>
  <conditionalFormatting sqref="K1690:AD1809">
    <cfRule type="expression" dxfId="14" priority="14">
      <formula>OR($I1690=2,$I1690=9)</formula>
    </cfRule>
  </conditionalFormatting>
  <conditionalFormatting sqref="M1690:AD1809">
    <cfRule type="expression" dxfId="13" priority="13">
      <formula>AND($I1690=1,$K1690&lt;&gt;"")</formula>
    </cfRule>
  </conditionalFormatting>
  <conditionalFormatting sqref="S1851:V1970">
    <cfRule type="expression" dxfId="12" priority="10">
      <formula>OR($S188=2,$S188=3,$S188=9)</formula>
    </cfRule>
  </conditionalFormatting>
  <conditionalFormatting sqref="AA1851:AD1970">
    <cfRule type="expression" dxfId="11" priority="9">
      <formula>OR($Y188=2,$Y188=3,$Y188=9)</formula>
    </cfRule>
  </conditionalFormatting>
  <conditionalFormatting sqref="T2000:AD2119">
    <cfRule type="expression" dxfId="10" priority="8">
      <formula>OR($P2000=2,$P2000=9)</formula>
    </cfRule>
  </conditionalFormatting>
  <conditionalFormatting sqref="F2154:AD2154 C2157:AD2157 M2146:AD2151">
    <cfRule type="expression" dxfId="9" priority="6">
      <formula>$AG$2141=1</formula>
    </cfRule>
  </conditionalFormatting>
  <conditionalFormatting sqref="P2146:AD2151">
    <cfRule type="expression" dxfId="8" priority="5">
      <formula>$M2146="X"</formula>
    </cfRule>
  </conditionalFormatting>
  <conditionalFormatting sqref="F1383:AD1383">
    <cfRule type="expression" dxfId="7" priority="4">
      <formula>AND($AH$1260&gt;$AG$1260,COUNTIF($AA$1262:$AB$1381,"X")=0)</formula>
    </cfRule>
  </conditionalFormatting>
  <conditionalFormatting sqref="F1522:AD1522">
    <cfRule type="expression" dxfId="6" priority="3">
      <formula>AND($AH$1399&gt;$AG$1399,COUNTIF($V$1401:$X$1520,"X")=0)</formula>
    </cfRule>
  </conditionalFormatting>
  <conditionalFormatting sqref="F1811:AD1811">
    <cfRule type="expression" dxfId="5" priority="2">
      <formula>AND($AH$1688&gt;$AG$1688,COUNTIF($O$1690:$P$1809,5)=0)</formula>
    </cfRule>
  </conditionalFormatting>
  <conditionalFormatting sqref="F1813:AD1813">
    <cfRule type="expression" dxfId="4" priority="1">
      <formula>AND($AH$1688&gt;$AG$1688,COUNTIF($AC$1690:$AD$1809,10)=0)</formula>
    </cfRule>
  </conditionalFormatting>
  <dataValidations count="8">
    <dataValidation type="list" allowBlank="1" showInputMessage="1" showErrorMessage="1" sqref="M32:AD151 G188:I307 M188:O307 S188:U307 Y188:AA307 I1262:L1381 Y1535:AD1654" xr:uid="{AF7F9F52-3B81-4249-A568-FF49B4E64D53}">
      <formula1>$AI$2:$AI$6</formula1>
    </dataValidation>
    <dataValidation type="list" allowBlank="1" showInputMessage="1" showErrorMessage="1" sqref="K326:AD445 K451:AD570 Q591:AD710 M716:AD835 K855:AD974 T995:AD1114 O1120:AD1239 M1262:AD1381 M1401:AD1520 M2146:O2151" xr:uid="{6A7623F2-920D-41E3-BCA2-BC3E0ECCFE0F}">
      <formula1>$AG$2:$AG$3</formula1>
    </dataValidation>
    <dataValidation type="list" allowBlank="1" showInputMessage="1" showErrorMessage="1" sqref="I1401:L1520 I1690:J1809 M1690:N1809 O1851:R1970 W1851:Z1970 P2000:S2119" xr:uid="{34B50195-A59A-4AE4-ACDE-AC2499FACDCB}">
      <formula1>$AH$2:$AH$5</formula1>
    </dataValidation>
    <dataValidation type="list" allowBlank="1" showInputMessage="1" showErrorMessage="1" sqref="O1690:P1809" xr:uid="{0C8EB33B-70D5-4C84-9AB5-5700A7F244CA}">
      <formula1>$AK$2:$AK$8</formula1>
    </dataValidation>
    <dataValidation type="list" allowBlank="1" showInputMessage="1" showErrorMessage="1" sqref="U1690:V1809" xr:uid="{29864734-CC88-4B11-A499-B2CAA4AC6A68}">
      <formula1>$AL$2:$AL$11</formula1>
    </dataValidation>
    <dataValidation type="list" allowBlank="1" showInputMessage="1" showErrorMessage="1" sqref="W1690:X1809" xr:uid="{3C2BCE3D-C0B9-4131-BDB1-DF18446880B1}">
      <formula1>$AX1690:$BD1690</formula1>
    </dataValidation>
    <dataValidation type="list" allowBlank="1" showInputMessage="1" showErrorMessage="1" sqref="AC1690:AD1809" xr:uid="{D6D44013-7E3D-4758-9B2B-D244B9BE7D65}">
      <formula1>$AM$2:$AM$13</formula1>
    </dataValidation>
    <dataValidation type="list" allowBlank="1" showInputMessage="1" showErrorMessage="1" sqref="K1690:L1809" xr:uid="{868CA3B3-1A72-49AF-AF7E-3BECF056F39A}">
      <formula1>$BF$1690:$BF$1810</formula1>
    </dataValidation>
  </dataValidations>
  <hyperlinks>
    <hyperlink ref="AA7:AD7" location="Índice!B17" display="Índice" xr:uid="{B5D62E9B-E9A8-49DF-ADC0-32B4B026A67C}"/>
    <hyperlink ref="AA181:AD181" location="'Complemento 1'!AA12" display="Complemento 1" xr:uid="{679C421A-DD53-4FC6-8B44-056F55AA6D82}"/>
    <hyperlink ref="AA183:AD183" location="'Complemento 2'!AA12" display="Complemento 2" xr:uid="{1F99CA36-E5EF-412B-8B54-E1072CAA662D}"/>
  </hyperlinks>
  <pageMargins left="0.70866141732283472" right="0.70866141732283472" top="0.74803149606299213" bottom="0.74803149606299213" header="0.31496062992125984" footer="0.31496062992125984"/>
  <pageSetup scale="75" orientation="portrait" r:id="rId1"/>
  <headerFooter>
    <oddHeader xml:space="preserve">&amp;CMódulo 1 Sección XII
Cuestionario </oddHeader>
    <oddFooter>&amp;LCenso Nacional de Gobiernos Estatales 2023&amp;R&amp;P de &amp;N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E9B13-064F-4554-A727-557E1119F7D6}">
  <sheetPr codeName="Hoja6"/>
  <dimension ref="A1:BF164"/>
  <sheetViews>
    <sheetView showGridLines="0" topLeftCell="A18" zoomScaleNormal="100" workbookViewId="0">
      <selection activeCell="H29" sqref="H29:J29"/>
    </sheetView>
  </sheetViews>
  <sheetFormatPr baseColWidth="10" defaultColWidth="0" defaultRowHeight="15" customHeight="1" zeroHeight="1"/>
  <cols>
    <col min="1" max="1" width="5.7109375" customWidth="1"/>
    <col min="2" max="30" width="3.7109375" customWidth="1"/>
    <col min="31" max="31" width="5.7109375" customWidth="1"/>
    <col min="32" max="32" width="3.7109375" style="162" hidden="1" customWidth="1"/>
    <col min="33" max="35" width="5" hidden="1" customWidth="1"/>
    <col min="36" max="57" width="3.7109375" hidden="1" customWidth="1"/>
    <col min="58" max="58" width="4" hidden="1" customWidth="1"/>
    <col min="59" max="16384" width="3.7109375" hidden="1"/>
  </cols>
  <sheetData>
    <row r="1" spans="1:33" ht="173.25" customHeight="1">
      <c r="B1" s="197" t="s">
        <v>295</v>
      </c>
      <c r="C1" s="198"/>
      <c r="D1" s="198"/>
      <c r="E1" s="198"/>
      <c r="F1" s="198"/>
      <c r="G1" s="198"/>
      <c r="H1" s="198"/>
      <c r="I1" s="198"/>
      <c r="J1" s="198"/>
      <c r="K1" s="198"/>
      <c r="L1" s="198"/>
      <c r="M1" s="198"/>
      <c r="N1" s="198"/>
      <c r="O1" s="198"/>
      <c r="P1" s="198"/>
      <c r="Q1" s="198"/>
      <c r="R1" s="198"/>
      <c r="S1" s="198"/>
      <c r="T1" s="198"/>
      <c r="U1" s="198"/>
      <c r="V1" s="198"/>
      <c r="W1" s="198"/>
      <c r="X1" s="198"/>
      <c r="Y1" s="198"/>
      <c r="Z1" s="198"/>
      <c r="AA1" s="198"/>
      <c r="AB1" s="198"/>
      <c r="AC1" s="198"/>
      <c r="AD1" s="198"/>
    </row>
    <row r="2" spans="1:33"/>
    <row r="3" spans="1:33" ht="45" customHeight="1">
      <c r="B3" s="199" t="s">
        <v>0</v>
      </c>
      <c r="C3" s="200"/>
      <c r="D3" s="200"/>
      <c r="E3" s="200"/>
      <c r="F3" s="200"/>
      <c r="G3" s="200"/>
      <c r="H3" s="200"/>
      <c r="I3" s="200"/>
      <c r="J3" s="200"/>
      <c r="K3" s="200"/>
      <c r="L3" s="200"/>
      <c r="M3" s="200"/>
      <c r="N3" s="200"/>
      <c r="O3" s="200"/>
      <c r="P3" s="200"/>
      <c r="Q3" s="200"/>
      <c r="R3" s="200"/>
      <c r="S3" s="200"/>
      <c r="T3" s="200"/>
      <c r="U3" s="200"/>
      <c r="V3" s="200"/>
      <c r="W3" s="200"/>
      <c r="X3" s="200"/>
      <c r="Y3" s="200"/>
      <c r="Z3" s="200"/>
      <c r="AA3" s="200"/>
      <c r="AB3" s="200"/>
      <c r="AC3" s="200"/>
      <c r="AD3" s="200"/>
    </row>
    <row r="4" spans="1:33"/>
    <row r="5" spans="1:33" ht="45" customHeight="1">
      <c r="B5" s="199" t="s">
        <v>296</v>
      </c>
      <c r="C5" s="199"/>
      <c r="D5" s="199"/>
      <c r="E5" s="199"/>
      <c r="F5" s="199"/>
      <c r="G5" s="199"/>
      <c r="H5" s="199"/>
      <c r="I5" s="199"/>
      <c r="J5" s="199"/>
      <c r="K5" s="199"/>
      <c r="L5" s="199"/>
      <c r="M5" s="199"/>
      <c r="N5" s="199"/>
      <c r="O5" s="199"/>
      <c r="P5" s="199"/>
      <c r="Q5" s="199"/>
      <c r="R5" s="199"/>
      <c r="S5" s="199"/>
      <c r="T5" s="199"/>
      <c r="U5" s="199"/>
      <c r="V5" s="199"/>
      <c r="W5" s="199"/>
      <c r="X5" s="199"/>
      <c r="Y5" s="199"/>
      <c r="Z5" s="199"/>
      <c r="AA5" s="199"/>
      <c r="AB5" s="199"/>
      <c r="AC5" s="199"/>
      <c r="AD5" s="199"/>
    </row>
    <row r="6" spans="1:33"/>
    <row r="7" spans="1:33" ht="60" customHeight="1">
      <c r="B7" s="236" t="s">
        <v>527</v>
      </c>
      <c r="C7" s="199"/>
      <c r="D7" s="199"/>
      <c r="E7" s="199"/>
      <c r="F7" s="199"/>
      <c r="G7" s="199"/>
      <c r="H7" s="199"/>
      <c r="I7" s="199"/>
      <c r="J7" s="199"/>
      <c r="K7" s="199"/>
      <c r="L7" s="199"/>
      <c r="M7" s="199"/>
      <c r="N7" s="199"/>
      <c r="O7" s="199"/>
      <c r="P7" s="199"/>
      <c r="Q7" s="199"/>
      <c r="R7" s="199"/>
      <c r="S7" s="199"/>
      <c r="T7" s="199"/>
      <c r="U7" s="199"/>
      <c r="V7" s="199"/>
      <c r="W7" s="199"/>
      <c r="X7" s="199"/>
      <c r="Y7" s="199"/>
      <c r="Z7" s="199"/>
      <c r="AA7" s="199"/>
      <c r="AB7" s="199"/>
      <c r="AC7" s="199"/>
      <c r="AD7" s="199"/>
    </row>
    <row r="8" spans="1:33" ht="15" customHeight="1">
      <c r="AG8">
        <v>1</v>
      </c>
    </row>
    <row r="9" spans="1:33" ht="15" customHeight="1" thickBot="1">
      <c r="B9" s="37" t="s">
        <v>176</v>
      </c>
      <c r="C9" s="38"/>
      <c r="D9" s="38"/>
      <c r="E9" s="38"/>
      <c r="F9" s="38"/>
      <c r="G9" s="38"/>
      <c r="H9" s="38"/>
      <c r="I9" s="38"/>
      <c r="J9" s="38"/>
      <c r="K9" s="38"/>
      <c r="L9" s="38"/>
      <c r="M9" s="38"/>
      <c r="N9" s="37" t="s">
        <v>177</v>
      </c>
      <c r="O9" s="38"/>
      <c r="AA9" s="365" t="s">
        <v>1</v>
      </c>
      <c r="AB9" s="365"/>
      <c r="AC9" s="365"/>
      <c r="AD9" s="365"/>
      <c r="AG9">
        <v>2</v>
      </c>
    </row>
    <row r="10" spans="1:33" ht="15" customHeight="1" thickBot="1">
      <c r="B10" s="201" t="str">
        <f>IF(Presentación!$B$10="","",Presentación!$B$10)</f>
        <v/>
      </c>
      <c r="C10" s="202"/>
      <c r="D10" s="202"/>
      <c r="E10" s="202"/>
      <c r="F10" s="202"/>
      <c r="G10" s="202"/>
      <c r="H10" s="202"/>
      <c r="I10" s="202"/>
      <c r="J10" s="202"/>
      <c r="K10" s="202"/>
      <c r="L10" s="203"/>
      <c r="M10" s="14"/>
      <c r="N10" s="201" t="str">
        <f>IF(Presentación!$N$10="","",Presentación!$N$10)</f>
        <v/>
      </c>
      <c r="O10" s="203"/>
      <c r="AG10">
        <v>3</v>
      </c>
    </row>
    <row r="11" spans="1:33" ht="15" customHeight="1">
      <c r="AG11">
        <v>4</v>
      </c>
    </row>
    <row r="12" spans="1:33" ht="15" customHeight="1">
      <c r="AA12" s="398" t="s">
        <v>315</v>
      </c>
      <c r="AB12" s="398"/>
      <c r="AC12" s="398"/>
      <c r="AD12" s="398"/>
      <c r="AG12">
        <v>9</v>
      </c>
    </row>
    <row r="13" spans="1:33" ht="15" customHeight="1"/>
    <row r="14" spans="1:33" ht="15" customHeight="1">
      <c r="A14" s="42"/>
      <c r="B14" s="336" t="s">
        <v>247</v>
      </c>
      <c r="C14" s="337"/>
      <c r="D14" s="337"/>
      <c r="E14" s="337"/>
      <c r="F14" s="337"/>
      <c r="G14" s="337"/>
      <c r="H14" s="337"/>
      <c r="I14" s="337"/>
      <c r="J14" s="337"/>
      <c r="K14" s="337"/>
      <c r="L14" s="337"/>
      <c r="M14" s="337"/>
      <c r="N14" s="337"/>
      <c r="O14" s="337"/>
      <c r="P14" s="337"/>
      <c r="Q14" s="337"/>
      <c r="R14" s="337"/>
      <c r="S14" s="337"/>
      <c r="T14" s="337"/>
      <c r="U14" s="337"/>
      <c r="V14" s="337"/>
      <c r="W14" s="337"/>
      <c r="X14" s="337"/>
      <c r="Y14" s="337"/>
      <c r="Z14" s="337"/>
      <c r="AA14" s="337"/>
      <c r="AB14" s="337"/>
      <c r="AC14" s="337"/>
      <c r="AD14" s="338"/>
      <c r="AE14" s="14"/>
    </row>
    <row r="15" spans="1:33" ht="24" customHeight="1">
      <c r="A15" s="42"/>
      <c r="B15" s="35"/>
      <c r="C15" s="327" t="s">
        <v>314</v>
      </c>
      <c r="D15" s="327"/>
      <c r="E15" s="327"/>
      <c r="F15" s="327"/>
      <c r="G15" s="327"/>
      <c r="H15" s="327"/>
      <c r="I15" s="327"/>
      <c r="J15" s="327"/>
      <c r="K15" s="327"/>
      <c r="L15" s="327"/>
      <c r="M15" s="327"/>
      <c r="N15" s="327"/>
      <c r="O15" s="327"/>
      <c r="P15" s="327"/>
      <c r="Q15" s="327"/>
      <c r="R15" s="327"/>
      <c r="S15" s="327"/>
      <c r="T15" s="327"/>
      <c r="U15" s="327"/>
      <c r="V15" s="327"/>
      <c r="W15" s="327"/>
      <c r="X15" s="327"/>
      <c r="Y15" s="327"/>
      <c r="Z15" s="327"/>
      <c r="AA15" s="327"/>
      <c r="AB15" s="327"/>
      <c r="AC15" s="327"/>
      <c r="AD15" s="397"/>
      <c r="AE15" s="14"/>
    </row>
    <row r="16" spans="1:33" ht="24" customHeight="1">
      <c r="A16" s="42"/>
      <c r="B16" s="43"/>
      <c r="C16" s="251" t="s">
        <v>316</v>
      </c>
      <c r="D16" s="251"/>
      <c r="E16" s="251"/>
      <c r="F16" s="251"/>
      <c r="G16" s="251"/>
      <c r="H16" s="251"/>
      <c r="I16" s="251"/>
      <c r="J16" s="251"/>
      <c r="K16" s="251"/>
      <c r="L16" s="251"/>
      <c r="M16" s="251"/>
      <c r="N16" s="251"/>
      <c r="O16" s="251"/>
      <c r="P16" s="251"/>
      <c r="Q16" s="251"/>
      <c r="R16" s="251"/>
      <c r="S16" s="251"/>
      <c r="T16" s="251"/>
      <c r="U16" s="251"/>
      <c r="V16" s="251"/>
      <c r="W16" s="251"/>
      <c r="X16" s="251"/>
      <c r="Y16" s="251"/>
      <c r="Z16" s="251"/>
      <c r="AA16" s="251"/>
      <c r="AB16" s="251"/>
      <c r="AC16" s="251"/>
      <c r="AD16" s="252"/>
      <c r="AE16" s="14"/>
    </row>
    <row r="17" spans="1:46" ht="36" customHeight="1">
      <c r="A17" s="52"/>
      <c r="B17" s="15"/>
      <c r="C17" s="312" t="s">
        <v>541</v>
      </c>
      <c r="D17" s="312"/>
      <c r="E17" s="312"/>
      <c r="F17" s="312"/>
      <c r="G17" s="312"/>
      <c r="H17" s="312"/>
      <c r="I17" s="312"/>
      <c r="J17" s="312"/>
      <c r="K17" s="312"/>
      <c r="L17" s="312"/>
      <c r="M17" s="312"/>
      <c r="N17" s="312"/>
      <c r="O17" s="312"/>
      <c r="P17" s="312"/>
      <c r="Q17" s="312"/>
      <c r="R17" s="312"/>
      <c r="S17" s="312"/>
      <c r="T17" s="312"/>
      <c r="U17" s="312"/>
      <c r="V17" s="312"/>
      <c r="W17" s="312"/>
      <c r="X17" s="312"/>
      <c r="Y17" s="312"/>
      <c r="Z17" s="312"/>
      <c r="AA17" s="312"/>
      <c r="AB17" s="312"/>
      <c r="AC17" s="312"/>
      <c r="AD17" s="335"/>
    </row>
    <row r="18" spans="1:46" ht="36" customHeight="1">
      <c r="A18" s="13"/>
      <c r="B18" s="53"/>
      <c r="C18" s="251" t="s">
        <v>536</v>
      </c>
      <c r="D18" s="326"/>
      <c r="E18" s="326"/>
      <c r="F18" s="326"/>
      <c r="G18" s="326"/>
      <c r="H18" s="326"/>
      <c r="I18" s="326"/>
      <c r="J18" s="326"/>
      <c r="K18" s="326"/>
      <c r="L18" s="326"/>
      <c r="M18" s="326"/>
      <c r="N18" s="326"/>
      <c r="O18" s="326"/>
      <c r="P18" s="326"/>
      <c r="Q18" s="326"/>
      <c r="R18" s="326"/>
      <c r="S18" s="326"/>
      <c r="T18" s="326"/>
      <c r="U18" s="326"/>
      <c r="V18" s="326"/>
      <c r="W18" s="326"/>
      <c r="X18" s="326"/>
      <c r="Y18" s="326"/>
      <c r="Z18" s="326"/>
      <c r="AA18" s="326"/>
      <c r="AB18" s="326"/>
      <c r="AC18" s="326"/>
      <c r="AD18" s="370"/>
    </row>
    <row r="19" spans="1:46" ht="24" customHeight="1">
      <c r="A19" s="61"/>
      <c r="B19" s="53"/>
      <c r="C19" s="312" t="s">
        <v>532</v>
      </c>
      <c r="D19" s="312"/>
      <c r="E19" s="312"/>
      <c r="F19" s="312"/>
      <c r="G19" s="312"/>
      <c r="H19" s="312"/>
      <c r="I19" s="312"/>
      <c r="J19" s="312"/>
      <c r="K19" s="312"/>
      <c r="L19" s="312"/>
      <c r="M19" s="312"/>
      <c r="N19" s="312"/>
      <c r="O19" s="312"/>
      <c r="P19" s="312"/>
      <c r="Q19" s="312"/>
      <c r="R19" s="312"/>
      <c r="S19" s="312"/>
      <c r="T19" s="312"/>
      <c r="U19" s="312"/>
      <c r="V19" s="312"/>
      <c r="W19" s="312"/>
      <c r="X19" s="312"/>
      <c r="Y19" s="312"/>
      <c r="Z19" s="312"/>
      <c r="AA19" s="312"/>
      <c r="AB19" s="312"/>
      <c r="AC19" s="312"/>
      <c r="AD19" s="335"/>
    </row>
    <row r="20" spans="1:46" ht="24" customHeight="1">
      <c r="A20" s="42"/>
      <c r="B20" s="43"/>
      <c r="C20" s="312" t="s">
        <v>534</v>
      </c>
      <c r="D20" s="327"/>
      <c r="E20" s="327"/>
      <c r="F20" s="327"/>
      <c r="G20" s="327"/>
      <c r="H20" s="327"/>
      <c r="I20" s="327"/>
      <c r="J20" s="327"/>
      <c r="K20" s="327"/>
      <c r="L20" s="327"/>
      <c r="M20" s="327"/>
      <c r="N20" s="327"/>
      <c r="O20" s="327"/>
      <c r="P20" s="327"/>
      <c r="Q20" s="327"/>
      <c r="R20" s="327"/>
      <c r="S20" s="327"/>
      <c r="T20" s="327"/>
      <c r="U20" s="327"/>
      <c r="V20" s="327"/>
      <c r="W20" s="327"/>
      <c r="X20" s="327"/>
      <c r="Y20" s="327"/>
      <c r="Z20" s="327"/>
      <c r="AA20" s="327"/>
      <c r="AB20" s="327"/>
      <c r="AC20" s="327"/>
      <c r="AD20" s="397"/>
      <c r="AE20" s="14"/>
    </row>
    <row r="21" spans="1:46" ht="24" customHeight="1">
      <c r="A21" s="42"/>
      <c r="B21" s="154"/>
      <c r="C21" s="312" t="s">
        <v>537</v>
      </c>
      <c r="D21" s="327"/>
      <c r="E21" s="327"/>
      <c r="F21" s="327"/>
      <c r="G21" s="327"/>
      <c r="H21" s="327"/>
      <c r="I21" s="327"/>
      <c r="J21" s="327"/>
      <c r="K21" s="327"/>
      <c r="L21" s="327"/>
      <c r="M21" s="327"/>
      <c r="N21" s="327"/>
      <c r="O21" s="327"/>
      <c r="P21" s="327"/>
      <c r="Q21" s="327"/>
      <c r="R21" s="327"/>
      <c r="S21" s="327"/>
      <c r="T21" s="327"/>
      <c r="U21" s="327"/>
      <c r="V21" s="327"/>
      <c r="W21" s="327"/>
      <c r="X21" s="327"/>
      <c r="Y21" s="327"/>
      <c r="Z21" s="327"/>
      <c r="AA21" s="327"/>
      <c r="AB21" s="327"/>
      <c r="AC21" s="327"/>
      <c r="AD21" s="397"/>
      <c r="AE21" s="14"/>
    </row>
    <row r="22" spans="1:46" ht="36" customHeight="1">
      <c r="A22" s="42"/>
      <c r="B22" s="155"/>
      <c r="C22" s="251" t="s">
        <v>538</v>
      </c>
      <c r="D22" s="251"/>
      <c r="E22" s="251"/>
      <c r="F22" s="251"/>
      <c r="G22" s="251"/>
      <c r="H22" s="251"/>
      <c r="I22" s="251"/>
      <c r="J22" s="251"/>
      <c r="K22" s="251"/>
      <c r="L22" s="251"/>
      <c r="M22" s="251"/>
      <c r="N22" s="251"/>
      <c r="O22" s="251"/>
      <c r="P22" s="251"/>
      <c r="Q22" s="251"/>
      <c r="R22" s="251"/>
      <c r="S22" s="251"/>
      <c r="T22" s="251"/>
      <c r="U22" s="251"/>
      <c r="V22" s="251"/>
      <c r="W22" s="251"/>
      <c r="X22" s="251"/>
      <c r="Y22" s="251"/>
      <c r="Z22" s="251"/>
      <c r="AA22" s="251"/>
      <c r="AB22" s="251"/>
      <c r="AC22" s="251"/>
      <c r="AD22" s="252"/>
      <c r="AE22" s="14"/>
    </row>
    <row r="23" spans="1:46" ht="24" customHeight="1">
      <c r="A23" s="42"/>
      <c r="B23" s="155"/>
      <c r="C23" s="251" t="s">
        <v>539</v>
      </c>
      <c r="D23" s="251"/>
      <c r="E23" s="251"/>
      <c r="F23" s="251"/>
      <c r="G23" s="251"/>
      <c r="H23" s="251"/>
      <c r="I23" s="251"/>
      <c r="J23" s="251"/>
      <c r="K23" s="251"/>
      <c r="L23" s="251"/>
      <c r="M23" s="251"/>
      <c r="N23" s="251"/>
      <c r="O23" s="251"/>
      <c r="P23" s="251"/>
      <c r="Q23" s="251"/>
      <c r="R23" s="251"/>
      <c r="S23" s="251"/>
      <c r="T23" s="251"/>
      <c r="U23" s="251"/>
      <c r="V23" s="251"/>
      <c r="W23" s="251"/>
      <c r="X23" s="251"/>
      <c r="Y23" s="251"/>
      <c r="Z23" s="251"/>
      <c r="AA23" s="251"/>
      <c r="AB23" s="251"/>
      <c r="AC23" s="251"/>
      <c r="AD23" s="252"/>
      <c r="AE23" s="14"/>
    </row>
    <row r="24" spans="1:46" ht="48" customHeight="1">
      <c r="A24" s="52"/>
      <c r="B24" s="55"/>
      <c r="C24" s="255" t="s">
        <v>540</v>
      </c>
      <c r="D24" s="255"/>
      <c r="E24" s="255"/>
      <c r="F24" s="255"/>
      <c r="G24" s="255"/>
      <c r="H24" s="255"/>
      <c r="I24" s="255"/>
      <c r="J24" s="255"/>
      <c r="K24" s="255"/>
      <c r="L24" s="255"/>
      <c r="M24" s="255"/>
      <c r="N24" s="255"/>
      <c r="O24" s="255"/>
      <c r="P24" s="255"/>
      <c r="Q24" s="255"/>
      <c r="R24" s="255"/>
      <c r="S24" s="255"/>
      <c r="T24" s="255"/>
      <c r="U24" s="255"/>
      <c r="V24" s="255"/>
      <c r="W24" s="255"/>
      <c r="X24" s="255"/>
      <c r="Y24" s="255"/>
      <c r="Z24" s="255"/>
      <c r="AA24" s="255"/>
      <c r="AB24" s="255"/>
      <c r="AC24" s="255"/>
      <c r="AD24" s="256"/>
    </row>
    <row r="25" spans="1:46" ht="15" customHeight="1">
      <c r="A25" s="42"/>
      <c r="B25" s="14"/>
      <c r="C25" s="14"/>
      <c r="D25" s="14"/>
      <c r="E25" s="14"/>
      <c r="F25" s="14"/>
      <c r="G25" s="14"/>
      <c r="H25" s="14"/>
      <c r="I25" s="14"/>
      <c r="J25" s="14"/>
      <c r="K25" s="14"/>
      <c r="L25" s="14"/>
      <c r="M25" s="14"/>
      <c r="N25" s="14"/>
      <c r="O25" s="14"/>
      <c r="P25" s="14"/>
      <c r="Q25" s="14"/>
      <c r="R25" s="14"/>
      <c r="S25" s="14"/>
      <c r="T25" s="14"/>
      <c r="U25" s="14"/>
      <c r="V25" s="14"/>
      <c r="W25" s="14"/>
      <c r="X25" s="14"/>
      <c r="Y25" s="14"/>
      <c r="Z25" s="14"/>
      <c r="AA25" s="14"/>
      <c r="AB25" s="14"/>
      <c r="AC25" s="14"/>
      <c r="AD25" s="14"/>
      <c r="AE25" s="14"/>
    </row>
    <row r="26" spans="1:46" ht="24" customHeight="1">
      <c r="A26" s="42"/>
      <c r="B26" s="14"/>
      <c r="C26" s="295" t="s">
        <v>49</v>
      </c>
      <c r="D26" s="295"/>
      <c r="E26" s="295"/>
      <c r="F26" s="295"/>
      <c r="G26" s="295"/>
      <c r="H26" s="281" t="s">
        <v>535</v>
      </c>
      <c r="I26" s="282"/>
      <c r="J26" s="282"/>
      <c r="K26" s="282"/>
      <c r="L26" s="282"/>
      <c r="M26" s="282"/>
      <c r="N26" s="282"/>
      <c r="O26" s="282"/>
      <c r="P26" s="282"/>
      <c r="Q26" s="282"/>
      <c r="R26" s="282"/>
      <c r="S26" s="282"/>
      <c r="T26" s="282"/>
      <c r="U26" s="282"/>
      <c r="V26" s="282"/>
      <c r="W26" s="282"/>
      <c r="X26" s="282"/>
      <c r="Y26" s="282"/>
      <c r="Z26" s="282"/>
      <c r="AA26" s="282"/>
      <c r="AB26" s="283"/>
      <c r="AC26" s="388" t="s">
        <v>531</v>
      </c>
      <c r="AD26" s="389"/>
      <c r="AE26" s="14"/>
      <c r="AG26" t="s">
        <v>5497</v>
      </c>
      <c r="AH26" t="s">
        <v>5498</v>
      </c>
      <c r="AI26" t="s">
        <v>5499</v>
      </c>
      <c r="AJ26" t="s">
        <v>5500</v>
      </c>
      <c r="AN26" t="s">
        <v>5541</v>
      </c>
    </row>
    <row r="27" spans="1:46" ht="72" customHeight="1">
      <c r="A27" s="44"/>
      <c r="C27" s="295"/>
      <c r="D27" s="295"/>
      <c r="E27" s="295"/>
      <c r="F27" s="295"/>
      <c r="G27" s="295"/>
      <c r="H27" s="399" t="s">
        <v>533</v>
      </c>
      <c r="I27" s="399"/>
      <c r="J27" s="399"/>
      <c r="K27" s="294" t="s">
        <v>312</v>
      </c>
      <c r="L27" s="294"/>
      <c r="M27" s="294"/>
      <c r="N27" s="214" t="s">
        <v>290</v>
      </c>
      <c r="O27" s="214"/>
      <c r="P27" s="214"/>
      <c r="Q27" s="214"/>
      <c r="R27" s="214"/>
      <c r="S27" s="294" t="s">
        <v>248</v>
      </c>
      <c r="T27" s="294"/>
      <c r="U27" s="294"/>
      <c r="V27" s="214" t="s">
        <v>249</v>
      </c>
      <c r="W27" s="214"/>
      <c r="X27" s="214"/>
      <c r="Y27" s="396" t="s">
        <v>313</v>
      </c>
      <c r="Z27" s="214" t="s">
        <v>250</v>
      </c>
      <c r="AA27" s="214"/>
      <c r="AB27" s="214"/>
      <c r="AC27" s="390"/>
      <c r="AD27" s="391"/>
      <c r="AE27" s="14"/>
      <c r="AG27">
        <f>COUNTBLANK(H29:AD148)</f>
        <v>2640</v>
      </c>
      <c r="AH27">
        <v>2640</v>
      </c>
      <c r="AI27">
        <f>IF(SUM(AG29:AG148)=0,AG27,1)</f>
        <v>2640</v>
      </c>
      <c r="AJ27" s="180">
        <f>IF(OR(AG27=AH27, AG27=AI27 ), 0, 1)</f>
        <v>0</v>
      </c>
      <c r="AK27" s="51"/>
      <c r="AL27" s="51"/>
      <c r="AN27" t="s">
        <v>5540</v>
      </c>
      <c r="AO27" t="s">
        <v>5521</v>
      </c>
    </row>
    <row r="28" spans="1:46" ht="15" customHeight="1">
      <c r="A28" s="44"/>
      <c r="C28" s="295"/>
      <c r="D28" s="295"/>
      <c r="E28" s="295"/>
      <c r="F28" s="295"/>
      <c r="G28" s="295"/>
      <c r="H28" s="399"/>
      <c r="I28" s="399"/>
      <c r="J28" s="399"/>
      <c r="K28" s="294"/>
      <c r="L28" s="294"/>
      <c r="M28" s="294"/>
      <c r="N28" s="214" t="s">
        <v>529</v>
      </c>
      <c r="O28" s="214"/>
      <c r="P28" s="214" t="s">
        <v>530</v>
      </c>
      <c r="Q28" s="214"/>
      <c r="R28" s="214"/>
      <c r="S28" s="294"/>
      <c r="T28" s="294"/>
      <c r="U28" s="294"/>
      <c r="V28" s="214"/>
      <c r="W28" s="214"/>
      <c r="X28" s="214"/>
      <c r="Y28" s="396"/>
      <c r="Z28" s="214"/>
      <c r="AA28" s="214"/>
      <c r="AB28" s="214"/>
      <c r="AC28" s="392"/>
      <c r="AD28" s="393"/>
      <c r="AE28" s="14"/>
      <c r="AG28" t="s">
        <v>5501</v>
      </c>
      <c r="AK28" s="185" t="s">
        <v>5514</v>
      </c>
      <c r="AL28" s="186" t="s">
        <v>5515</v>
      </c>
      <c r="AO28" t="s">
        <v>5522</v>
      </c>
      <c r="AT28" t="s">
        <v>5543</v>
      </c>
    </row>
    <row r="29" spans="1:46" ht="15" customHeight="1">
      <c r="A29" s="44"/>
      <c r="C29" s="156" t="s">
        <v>51</v>
      </c>
      <c r="D29" s="278" t="str">
        <f>IF(CNGE_2023_M1_Secc12!D32="","",CNGE_2023_M1_Secc12!D32)</f>
        <v/>
      </c>
      <c r="E29" s="279"/>
      <c r="F29" s="279"/>
      <c r="G29" s="280"/>
      <c r="H29" s="352"/>
      <c r="I29" s="352"/>
      <c r="J29" s="352"/>
      <c r="K29" s="352"/>
      <c r="L29" s="352"/>
      <c r="M29" s="352"/>
      <c r="N29" s="226" t="str">
        <f>IFERROR(VLOOKUP($P29,Presentación!$AL$3:$AM$574,2,FALSE),"")</f>
        <v/>
      </c>
      <c r="O29" s="228"/>
      <c r="P29" s="394"/>
      <c r="Q29" s="394"/>
      <c r="R29" s="394"/>
      <c r="S29" s="395"/>
      <c r="T29" s="395"/>
      <c r="U29" s="395"/>
      <c r="V29" s="352"/>
      <c r="W29" s="352"/>
      <c r="X29" s="352"/>
      <c r="Y29" s="139" t="s">
        <v>313</v>
      </c>
      <c r="Z29" s="352"/>
      <c r="AA29" s="352"/>
      <c r="AB29" s="352"/>
      <c r="AC29" s="212"/>
      <c r="AD29" s="213"/>
      <c r="AE29" s="14"/>
      <c r="AG29">
        <f>IF(OR(
$AH$27=$AG$27,
AND(AT29&lt;&gt;1,COUNTBLANK(H29:AD29)=22),
AND(AT29=1,AC29&lt;&gt;"",H29&lt;&gt;"",K29&lt;&gt;"",COUNTBLANK(N29:AB29)=14),
AND(AT29=1,AC29="",COUNTBLANK(H29:AB29)=13)),0,1)</f>
        <v>0</v>
      </c>
      <c r="AK29" s="185">
        <f>IF(OR(K29="NS",K29="NA"),0,LEN(K29)-LEN(INT(K29))-1)</f>
        <v>-2</v>
      </c>
      <c r="AL29" s="186">
        <f>IF(AK29&lt;1,0,1)</f>
        <v>0</v>
      </c>
      <c r="AN29">
        <v>1</v>
      </c>
      <c r="AO29">
        <f>IF($AG$27=$AH$27,0,IF(AND(AN29=AC29,AC29&lt;&gt;""),1,0))</f>
        <v>0</v>
      </c>
      <c r="AT29">
        <f>CNGE_2023_M1_Secc12!$S188</f>
        <v>0</v>
      </c>
    </row>
    <row r="30" spans="1:46" ht="15" customHeight="1">
      <c r="A30" s="44"/>
      <c r="C30" s="157" t="s">
        <v>52</v>
      </c>
      <c r="D30" s="278" t="str">
        <f>IF(CNGE_2023_M1_Secc12!D33="","",CNGE_2023_M1_Secc12!D33)</f>
        <v/>
      </c>
      <c r="E30" s="279"/>
      <c r="F30" s="279"/>
      <c r="G30" s="280"/>
      <c r="H30" s="352"/>
      <c r="I30" s="352"/>
      <c r="J30" s="352"/>
      <c r="K30" s="352"/>
      <c r="L30" s="352"/>
      <c r="M30" s="352"/>
      <c r="N30" s="226" t="str">
        <f>IFERROR(VLOOKUP($P30,Presentación!$AL$3:$AM$574,2,FALSE),"")</f>
        <v/>
      </c>
      <c r="O30" s="228"/>
      <c r="P30" s="394"/>
      <c r="Q30" s="394"/>
      <c r="R30" s="394"/>
      <c r="S30" s="395"/>
      <c r="T30" s="395"/>
      <c r="U30" s="395"/>
      <c r="V30" s="352"/>
      <c r="W30" s="352"/>
      <c r="X30" s="352"/>
      <c r="Y30" s="139" t="s">
        <v>313</v>
      </c>
      <c r="Z30" s="352"/>
      <c r="AA30" s="352"/>
      <c r="AB30" s="352"/>
      <c r="AC30" s="212"/>
      <c r="AD30" s="213"/>
      <c r="AE30" s="14"/>
      <c r="AG30">
        <f t="shared" ref="AG30:AG93" si="0">IF(OR(
$AH$27=$AG$27,
AND(AT30&lt;&gt;1,COUNTBLANK(H30:AD30)=22),
AND(AT30=1,AC30&lt;&gt;"",H30&lt;&gt;"",K30&lt;&gt;"",COUNTBLANK(N30:AB30)=14),
AND(AT30=1,AC30="",COUNTBLANK(H30:AB30)=13)),0,1)</f>
        <v>0</v>
      </c>
      <c r="AK30" s="185">
        <f t="shared" ref="AK30:AK93" si="1">IF(OR(K30="NS",K30="NA"),0,LEN(K30)-LEN(INT(K30))-1)</f>
        <v>-2</v>
      </c>
      <c r="AL30" s="186">
        <f t="shared" ref="AL30:AL93" si="2">IF(AK30&lt;1,0,1)</f>
        <v>0</v>
      </c>
      <c r="AN30">
        <v>2</v>
      </c>
      <c r="AO30">
        <f t="shared" ref="AO30:AO93" si="3">IF($AG$27=$AH$27,0,IF(AND(AN30=AC30,AC30&lt;&gt;""),1,0))</f>
        <v>0</v>
      </c>
      <c r="AT30">
        <f>CNGE_2023_M1_Secc12!$S189</f>
        <v>0</v>
      </c>
    </row>
    <row r="31" spans="1:46" ht="15" customHeight="1">
      <c r="A31" s="44"/>
      <c r="C31" s="157" t="s">
        <v>53</v>
      </c>
      <c r="D31" s="278" t="str">
        <f>IF(CNGE_2023_M1_Secc12!D34="","",CNGE_2023_M1_Secc12!D34)</f>
        <v/>
      </c>
      <c r="E31" s="279"/>
      <c r="F31" s="279"/>
      <c r="G31" s="280"/>
      <c r="H31" s="352"/>
      <c r="I31" s="352"/>
      <c r="J31" s="352"/>
      <c r="K31" s="352"/>
      <c r="L31" s="352"/>
      <c r="M31" s="352"/>
      <c r="N31" s="226" t="str">
        <f>IFERROR(VLOOKUP($P31,Presentación!$AL$3:$AM$574,2,FALSE),"")</f>
        <v/>
      </c>
      <c r="O31" s="228"/>
      <c r="P31" s="394"/>
      <c r="Q31" s="394"/>
      <c r="R31" s="394"/>
      <c r="S31" s="395"/>
      <c r="T31" s="395"/>
      <c r="U31" s="395"/>
      <c r="V31" s="352"/>
      <c r="W31" s="352"/>
      <c r="X31" s="352"/>
      <c r="Y31" s="139" t="s">
        <v>313</v>
      </c>
      <c r="Z31" s="352"/>
      <c r="AA31" s="352"/>
      <c r="AB31" s="352"/>
      <c r="AC31" s="212"/>
      <c r="AD31" s="213"/>
      <c r="AE31" s="14"/>
      <c r="AG31">
        <f t="shared" si="0"/>
        <v>0</v>
      </c>
      <c r="AK31" s="185">
        <f t="shared" si="1"/>
        <v>-2</v>
      </c>
      <c r="AL31" s="186">
        <f t="shared" si="2"/>
        <v>0</v>
      </c>
      <c r="AN31">
        <v>3</v>
      </c>
      <c r="AO31">
        <f t="shared" si="3"/>
        <v>0</v>
      </c>
      <c r="AT31">
        <f>CNGE_2023_M1_Secc12!$S190</f>
        <v>0</v>
      </c>
    </row>
    <row r="32" spans="1:46" ht="15" customHeight="1">
      <c r="A32" s="44"/>
      <c r="C32" s="157" t="s">
        <v>54</v>
      </c>
      <c r="D32" s="278" t="str">
        <f>IF(CNGE_2023_M1_Secc12!D35="","",CNGE_2023_M1_Secc12!D35)</f>
        <v/>
      </c>
      <c r="E32" s="279"/>
      <c r="F32" s="279"/>
      <c r="G32" s="280"/>
      <c r="H32" s="352"/>
      <c r="I32" s="352"/>
      <c r="J32" s="352"/>
      <c r="K32" s="352"/>
      <c r="L32" s="352"/>
      <c r="M32" s="352"/>
      <c r="N32" s="226" t="str">
        <f>IFERROR(VLOOKUP($P32,Presentación!$AL$3:$AM$574,2,FALSE),"")</f>
        <v/>
      </c>
      <c r="O32" s="228"/>
      <c r="P32" s="394"/>
      <c r="Q32" s="394"/>
      <c r="R32" s="394"/>
      <c r="S32" s="395"/>
      <c r="T32" s="395"/>
      <c r="U32" s="395"/>
      <c r="V32" s="352"/>
      <c r="W32" s="352"/>
      <c r="X32" s="352"/>
      <c r="Y32" s="139" t="s">
        <v>313</v>
      </c>
      <c r="Z32" s="352"/>
      <c r="AA32" s="352"/>
      <c r="AB32" s="352"/>
      <c r="AC32" s="212"/>
      <c r="AD32" s="213"/>
      <c r="AE32" s="14"/>
      <c r="AG32">
        <f t="shared" si="0"/>
        <v>0</v>
      </c>
      <c r="AK32" s="185">
        <f t="shared" si="1"/>
        <v>-2</v>
      </c>
      <c r="AL32" s="186">
        <f t="shared" si="2"/>
        <v>0</v>
      </c>
      <c r="AN32">
        <v>4</v>
      </c>
      <c r="AO32">
        <f t="shared" si="3"/>
        <v>0</v>
      </c>
      <c r="AT32">
        <f>CNGE_2023_M1_Secc12!$S191</f>
        <v>0</v>
      </c>
    </row>
    <row r="33" spans="1:46" ht="15" customHeight="1">
      <c r="A33" s="44"/>
      <c r="C33" s="157" t="s">
        <v>55</v>
      </c>
      <c r="D33" s="278" t="str">
        <f>IF(CNGE_2023_M1_Secc12!D36="","",CNGE_2023_M1_Secc12!D36)</f>
        <v/>
      </c>
      <c r="E33" s="279"/>
      <c r="F33" s="279"/>
      <c r="G33" s="280"/>
      <c r="H33" s="352"/>
      <c r="I33" s="352"/>
      <c r="J33" s="352"/>
      <c r="K33" s="352"/>
      <c r="L33" s="352"/>
      <c r="M33" s="352"/>
      <c r="N33" s="226" t="str">
        <f>IFERROR(VLOOKUP($P33,Presentación!$AL$3:$AM$574,2,FALSE),"")</f>
        <v/>
      </c>
      <c r="O33" s="228"/>
      <c r="P33" s="394"/>
      <c r="Q33" s="394"/>
      <c r="R33" s="394"/>
      <c r="S33" s="395"/>
      <c r="T33" s="395"/>
      <c r="U33" s="395"/>
      <c r="V33" s="352"/>
      <c r="W33" s="352"/>
      <c r="X33" s="352"/>
      <c r="Y33" s="139" t="s">
        <v>313</v>
      </c>
      <c r="Z33" s="352"/>
      <c r="AA33" s="352"/>
      <c r="AB33" s="352"/>
      <c r="AC33" s="212"/>
      <c r="AD33" s="213"/>
      <c r="AE33" s="14"/>
      <c r="AG33">
        <f t="shared" si="0"/>
        <v>0</v>
      </c>
      <c r="AK33" s="185">
        <f t="shared" si="1"/>
        <v>-2</v>
      </c>
      <c r="AL33" s="186">
        <f t="shared" si="2"/>
        <v>0</v>
      </c>
      <c r="AN33">
        <v>5</v>
      </c>
      <c r="AO33">
        <f t="shared" si="3"/>
        <v>0</v>
      </c>
      <c r="AT33">
        <f>CNGE_2023_M1_Secc12!$S192</f>
        <v>0</v>
      </c>
    </row>
    <row r="34" spans="1:46" ht="15" customHeight="1">
      <c r="A34" s="44"/>
      <c r="C34" s="157" t="s">
        <v>56</v>
      </c>
      <c r="D34" s="278" t="str">
        <f>IF(CNGE_2023_M1_Secc12!D37="","",CNGE_2023_M1_Secc12!D37)</f>
        <v/>
      </c>
      <c r="E34" s="279"/>
      <c r="F34" s="279"/>
      <c r="G34" s="280"/>
      <c r="H34" s="352"/>
      <c r="I34" s="352"/>
      <c r="J34" s="352"/>
      <c r="K34" s="352"/>
      <c r="L34" s="352"/>
      <c r="M34" s="352"/>
      <c r="N34" s="226" t="str">
        <f>IFERROR(VLOOKUP($P34,Presentación!$AL$3:$AM$574,2,FALSE),"")</f>
        <v/>
      </c>
      <c r="O34" s="228"/>
      <c r="P34" s="394"/>
      <c r="Q34" s="394"/>
      <c r="R34" s="394"/>
      <c r="S34" s="395"/>
      <c r="T34" s="395"/>
      <c r="U34" s="395"/>
      <c r="V34" s="352"/>
      <c r="W34" s="352"/>
      <c r="X34" s="352"/>
      <c r="Y34" s="139" t="s">
        <v>313</v>
      </c>
      <c r="Z34" s="352"/>
      <c r="AA34" s="352"/>
      <c r="AB34" s="352"/>
      <c r="AC34" s="212"/>
      <c r="AD34" s="213"/>
      <c r="AE34" s="14"/>
      <c r="AG34">
        <f t="shared" si="0"/>
        <v>0</v>
      </c>
      <c r="AK34" s="185">
        <f t="shared" si="1"/>
        <v>-2</v>
      </c>
      <c r="AL34" s="186">
        <f t="shared" si="2"/>
        <v>0</v>
      </c>
      <c r="AN34">
        <v>6</v>
      </c>
      <c r="AO34">
        <f t="shared" si="3"/>
        <v>0</v>
      </c>
      <c r="AT34">
        <f>CNGE_2023_M1_Secc12!$S193</f>
        <v>0</v>
      </c>
    </row>
    <row r="35" spans="1:46" ht="15" customHeight="1">
      <c r="A35" s="44"/>
      <c r="C35" s="157" t="s">
        <v>57</v>
      </c>
      <c r="D35" s="278" t="str">
        <f>IF(CNGE_2023_M1_Secc12!D38="","",CNGE_2023_M1_Secc12!D38)</f>
        <v/>
      </c>
      <c r="E35" s="279"/>
      <c r="F35" s="279"/>
      <c r="G35" s="280"/>
      <c r="H35" s="352"/>
      <c r="I35" s="352"/>
      <c r="J35" s="352"/>
      <c r="K35" s="352"/>
      <c r="L35" s="352"/>
      <c r="M35" s="352"/>
      <c r="N35" s="226" t="str">
        <f>IFERROR(VLOOKUP($P35,Presentación!$AL$3:$AM$574,2,FALSE),"")</f>
        <v/>
      </c>
      <c r="O35" s="228"/>
      <c r="P35" s="394"/>
      <c r="Q35" s="394"/>
      <c r="R35" s="394"/>
      <c r="S35" s="395"/>
      <c r="T35" s="395"/>
      <c r="U35" s="395"/>
      <c r="V35" s="352"/>
      <c r="W35" s="352"/>
      <c r="X35" s="352"/>
      <c r="Y35" s="139" t="s">
        <v>313</v>
      </c>
      <c r="Z35" s="352"/>
      <c r="AA35" s="352"/>
      <c r="AB35" s="352"/>
      <c r="AC35" s="212"/>
      <c r="AD35" s="213"/>
      <c r="AE35" s="14"/>
      <c r="AG35">
        <f t="shared" si="0"/>
        <v>0</v>
      </c>
      <c r="AK35" s="185">
        <f t="shared" si="1"/>
        <v>-2</v>
      </c>
      <c r="AL35" s="186">
        <f t="shared" si="2"/>
        <v>0</v>
      </c>
      <c r="AN35">
        <v>7</v>
      </c>
      <c r="AO35">
        <f t="shared" si="3"/>
        <v>0</v>
      </c>
      <c r="AT35">
        <f>CNGE_2023_M1_Secc12!$S194</f>
        <v>0</v>
      </c>
    </row>
    <row r="36" spans="1:46" ht="15" customHeight="1">
      <c r="A36" s="44"/>
      <c r="C36" s="157" t="s">
        <v>58</v>
      </c>
      <c r="D36" s="278" t="str">
        <f>IF(CNGE_2023_M1_Secc12!D39="","",CNGE_2023_M1_Secc12!D39)</f>
        <v/>
      </c>
      <c r="E36" s="279"/>
      <c r="F36" s="279"/>
      <c r="G36" s="280"/>
      <c r="H36" s="352"/>
      <c r="I36" s="352"/>
      <c r="J36" s="352"/>
      <c r="K36" s="352"/>
      <c r="L36" s="352"/>
      <c r="M36" s="352"/>
      <c r="N36" s="226" t="str">
        <f>IFERROR(VLOOKUP($P36,Presentación!$AL$3:$AM$574,2,FALSE),"")</f>
        <v/>
      </c>
      <c r="O36" s="228"/>
      <c r="P36" s="394"/>
      <c r="Q36" s="394"/>
      <c r="R36" s="394"/>
      <c r="S36" s="395"/>
      <c r="T36" s="395"/>
      <c r="U36" s="395"/>
      <c r="V36" s="352"/>
      <c r="W36" s="352"/>
      <c r="X36" s="352"/>
      <c r="Y36" s="139" t="s">
        <v>313</v>
      </c>
      <c r="Z36" s="352"/>
      <c r="AA36" s="352"/>
      <c r="AB36" s="352"/>
      <c r="AC36" s="212"/>
      <c r="AD36" s="213"/>
      <c r="AE36" s="14"/>
      <c r="AG36">
        <f t="shared" si="0"/>
        <v>0</v>
      </c>
      <c r="AK36" s="185">
        <f t="shared" si="1"/>
        <v>-2</v>
      </c>
      <c r="AL36" s="186">
        <f t="shared" si="2"/>
        <v>0</v>
      </c>
      <c r="AN36">
        <v>8</v>
      </c>
      <c r="AO36">
        <f t="shared" si="3"/>
        <v>0</v>
      </c>
      <c r="AT36">
        <f>CNGE_2023_M1_Secc12!$S195</f>
        <v>0</v>
      </c>
    </row>
    <row r="37" spans="1:46" ht="15" customHeight="1">
      <c r="A37" s="44"/>
      <c r="C37" s="157" t="s">
        <v>59</v>
      </c>
      <c r="D37" s="278" t="str">
        <f>IF(CNGE_2023_M1_Secc12!D40="","",CNGE_2023_M1_Secc12!D40)</f>
        <v/>
      </c>
      <c r="E37" s="279"/>
      <c r="F37" s="279"/>
      <c r="G37" s="280"/>
      <c r="H37" s="352"/>
      <c r="I37" s="352"/>
      <c r="J37" s="352"/>
      <c r="K37" s="352"/>
      <c r="L37" s="352"/>
      <c r="M37" s="352"/>
      <c r="N37" s="226" t="str">
        <f>IFERROR(VLOOKUP($P37,Presentación!$AL$3:$AM$574,2,FALSE),"")</f>
        <v/>
      </c>
      <c r="O37" s="228"/>
      <c r="P37" s="394"/>
      <c r="Q37" s="394"/>
      <c r="R37" s="394"/>
      <c r="S37" s="395"/>
      <c r="T37" s="395"/>
      <c r="U37" s="395"/>
      <c r="V37" s="352"/>
      <c r="W37" s="352"/>
      <c r="X37" s="352"/>
      <c r="Y37" s="139" t="s">
        <v>313</v>
      </c>
      <c r="Z37" s="352"/>
      <c r="AA37" s="352"/>
      <c r="AB37" s="352"/>
      <c r="AC37" s="212"/>
      <c r="AD37" s="213"/>
      <c r="AE37" s="14"/>
      <c r="AG37">
        <f t="shared" si="0"/>
        <v>0</v>
      </c>
      <c r="AK37" s="185">
        <f t="shared" si="1"/>
        <v>-2</v>
      </c>
      <c r="AL37" s="186">
        <f t="shared" si="2"/>
        <v>0</v>
      </c>
      <c r="AN37">
        <v>9</v>
      </c>
      <c r="AO37">
        <f t="shared" si="3"/>
        <v>0</v>
      </c>
      <c r="AT37">
        <f>CNGE_2023_M1_Secc12!$S196</f>
        <v>0</v>
      </c>
    </row>
    <row r="38" spans="1:46" ht="15" customHeight="1">
      <c r="A38" s="44"/>
      <c r="C38" s="157" t="s">
        <v>60</v>
      </c>
      <c r="D38" s="278" t="str">
        <f>IF(CNGE_2023_M1_Secc12!D41="","",CNGE_2023_M1_Secc12!D41)</f>
        <v/>
      </c>
      <c r="E38" s="279"/>
      <c r="F38" s="279"/>
      <c r="G38" s="280"/>
      <c r="H38" s="352"/>
      <c r="I38" s="352"/>
      <c r="J38" s="352"/>
      <c r="K38" s="352"/>
      <c r="L38" s="352"/>
      <c r="M38" s="352"/>
      <c r="N38" s="226" t="str">
        <f>IFERROR(VLOOKUP($P38,Presentación!$AL$3:$AM$574,2,FALSE),"")</f>
        <v/>
      </c>
      <c r="O38" s="228"/>
      <c r="P38" s="394"/>
      <c r="Q38" s="394"/>
      <c r="R38" s="394"/>
      <c r="S38" s="395"/>
      <c r="T38" s="395"/>
      <c r="U38" s="395"/>
      <c r="V38" s="352"/>
      <c r="W38" s="352"/>
      <c r="X38" s="352"/>
      <c r="Y38" s="139" t="s">
        <v>313</v>
      </c>
      <c r="Z38" s="352"/>
      <c r="AA38" s="352"/>
      <c r="AB38" s="352"/>
      <c r="AC38" s="212"/>
      <c r="AD38" s="213"/>
      <c r="AE38" s="14"/>
      <c r="AG38">
        <f t="shared" si="0"/>
        <v>0</v>
      </c>
      <c r="AK38" s="185">
        <f t="shared" si="1"/>
        <v>-2</v>
      </c>
      <c r="AL38" s="186">
        <f t="shared" si="2"/>
        <v>0</v>
      </c>
      <c r="AN38">
        <v>10</v>
      </c>
      <c r="AO38">
        <f t="shared" si="3"/>
        <v>0</v>
      </c>
      <c r="AT38">
        <f>CNGE_2023_M1_Secc12!$S197</f>
        <v>0</v>
      </c>
    </row>
    <row r="39" spans="1:46" ht="15" customHeight="1">
      <c r="A39" s="44"/>
      <c r="C39" s="157" t="s">
        <v>61</v>
      </c>
      <c r="D39" s="278" t="str">
        <f>IF(CNGE_2023_M1_Secc12!D42="","",CNGE_2023_M1_Secc12!D42)</f>
        <v/>
      </c>
      <c r="E39" s="279"/>
      <c r="F39" s="279"/>
      <c r="G39" s="280"/>
      <c r="H39" s="352"/>
      <c r="I39" s="352"/>
      <c r="J39" s="352"/>
      <c r="K39" s="352"/>
      <c r="L39" s="352"/>
      <c r="M39" s="352"/>
      <c r="N39" s="226" t="str">
        <f>IFERROR(VLOOKUP($P39,Presentación!$AL$3:$AM$574,2,FALSE),"")</f>
        <v/>
      </c>
      <c r="O39" s="228"/>
      <c r="P39" s="394"/>
      <c r="Q39" s="394"/>
      <c r="R39" s="394"/>
      <c r="S39" s="395"/>
      <c r="T39" s="395"/>
      <c r="U39" s="395"/>
      <c r="V39" s="352"/>
      <c r="W39" s="352"/>
      <c r="X39" s="352"/>
      <c r="Y39" s="139" t="s">
        <v>313</v>
      </c>
      <c r="Z39" s="352"/>
      <c r="AA39" s="352"/>
      <c r="AB39" s="352"/>
      <c r="AC39" s="212"/>
      <c r="AD39" s="213"/>
      <c r="AE39" s="14"/>
      <c r="AG39">
        <f t="shared" si="0"/>
        <v>0</v>
      </c>
      <c r="AK39" s="185">
        <f t="shared" si="1"/>
        <v>-2</v>
      </c>
      <c r="AL39" s="186">
        <f t="shared" si="2"/>
        <v>0</v>
      </c>
      <c r="AN39">
        <v>11</v>
      </c>
      <c r="AO39">
        <f t="shared" si="3"/>
        <v>0</v>
      </c>
      <c r="AT39">
        <f>CNGE_2023_M1_Secc12!$S198</f>
        <v>0</v>
      </c>
    </row>
    <row r="40" spans="1:46" ht="15" customHeight="1">
      <c r="A40" s="44"/>
      <c r="C40" s="157" t="s">
        <v>62</v>
      </c>
      <c r="D40" s="278" t="str">
        <f>IF(CNGE_2023_M1_Secc12!D43="","",CNGE_2023_M1_Secc12!D43)</f>
        <v/>
      </c>
      <c r="E40" s="279"/>
      <c r="F40" s="279"/>
      <c r="G40" s="280"/>
      <c r="H40" s="352"/>
      <c r="I40" s="352"/>
      <c r="J40" s="352"/>
      <c r="K40" s="352"/>
      <c r="L40" s="352"/>
      <c r="M40" s="352"/>
      <c r="N40" s="226" t="str">
        <f>IFERROR(VLOOKUP($P40,Presentación!$AL$3:$AM$574,2,FALSE),"")</f>
        <v/>
      </c>
      <c r="O40" s="228"/>
      <c r="P40" s="394"/>
      <c r="Q40" s="394"/>
      <c r="R40" s="394"/>
      <c r="S40" s="395"/>
      <c r="T40" s="395"/>
      <c r="U40" s="395"/>
      <c r="V40" s="352"/>
      <c r="W40" s="352"/>
      <c r="X40" s="352"/>
      <c r="Y40" s="139" t="s">
        <v>313</v>
      </c>
      <c r="Z40" s="352"/>
      <c r="AA40" s="352"/>
      <c r="AB40" s="352"/>
      <c r="AC40" s="212"/>
      <c r="AD40" s="213"/>
      <c r="AE40" s="14"/>
      <c r="AG40">
        <f t="shared" si="0"/>
        <v>0</v>
      </c>
      <c r="AK40" s="185">
        <f t="shared" si="1"/>
        <v>-2</v>
      </c>
      <c r="AL40" s="186">
        <f t="shared" si="2"/>
        <v>0</v>
      </c>
      <c r="AN40">
        <v>12</v>
      </c>
      <c r="AO40">
        <f t="shared" si="3"/>
        <v>0</v>
      </c>
      <c r="AT40">
        <f>CNGE_2023_M1_Secc12!$S199</f>
        <v>0</v>
      </c>
    </row>
    <row r="41" spans="1:46" ht="15" customHeight="1">
      <c r="A41" s="44"/>
      <c r="C41" s="157" t="s">
        <v>63</v>
      </c>
      <c r="D41" s="278" t="str">
        <f>IF(CNGE_2023_M1_Secc12!D44="","",CNGE_2023_M1_Secc12!D44)</f>
        <v/>
      </c>
      <c r="E41" s="279"/>
      <c r="F41" s="279"/>
      <c r="G41" s="280"/>
      <c r="H41" s="352"/>
      <c r="I41" s="352"/>
      <c r="J41" s="352"/>
      <c r="K41" s="352"/>
      <c r="L41" s="352"/>
      <c r="M41" s="352"/>
      <c r="N41" s="226" t="str">
        <f>IFERROR(VLOOKUP($P41,Presentación!$AL$3:$AM$574,2,FALSE),"")</f>
        <v/>
      </c>
      <c r="O41" s="228"/>
      <c r="P41" s="394"/>
      <c r="Q41" s="394"/>
      <c r="R41" s="394"/>
      <c r="S41" s="395"/>
      <c r="T41" s="395"/>
      <c r="U41" s="395"/>
      <c r="V41" s="352"/>
      <c r="W41" s="352"/>
      <c r="X41" s="352"/>
      <c r="Y41" s="139" t="s">
        <v>313</v>
      </c>
      <c r="Z41" s="352"/>
      <c r="AA41" s="352"/>
      <c r="AB41" s="352"/>
      <c r="AC41" s="212"/>
      <c r="AD41" s="213"/>
      <c r="AE41" s="14"/>
      <c r="AG41">
        <f t="shared" si="0"/>
        <v>0</v>
      </c>
      <c r="AK41" s="185">
        <f t="shared" si="1"/>
        <v>-2</v>
      </c>
      <c r="AL41" s="186">
        <f t="shared" si="2"/>
        <v>0</v>
      </c>
      <c r="AN41">
        <v>13</v>
      </c>
      <c r="AO41">
        <f t="shared" si="3"/>
        <v>0</v>
      </c>
      <c r="AT41">
        <f>CNGE_2023_M1_Secc12!$S200</f>
        <v>0</v>
      </c>
    </row>
    <row r="42" spans="1:46" ht="15" customHeight="1">
      <c r="A42" s="44"/>
      <c r="C42" s="157" t="s">
        <v>64</v>
      </c>
      <c r="D42" s="278" t="str">
        <f>IF(CNGE_2023_M1_Secc12!D45="","",CNGE_2023_M1_Secc12!D45)</f>
        <v/>
      </c>
      <c r="E42" s="279"/>
      <c r="F42" s="279"/>
      <c r="G42" s="280"/>
      <c r="H42" s="352"/>
      <c r="I42" s="352"/>
      <c r="J42" s="352"/>
      <c r="K42" s="352"/>
      <c r="L42" s="352"/>
      <c r="M42" s="352"/>
      <c r="N42" s="226" t="str">
        <f>IFERROR(VLOOKUP($P42,Presentación!$AL$3:$AM$574,2,FALSE),"")</f>
        <v/>
      </c>
      <c r="O42" s="228"/>
      <c r="P42" s="394"/>
      <c r="Q42" s="394"/>
      <c r="R42" s="394"/>
      <c r="S42" s="395"/>
      <c r="T42" s="395"/>
      <c r="U42" s="395"/>
      <c r="V42" s="352"/>
      <c r="W42" s="352"/>
      <c r="X42" s="352"/>
      <c r="Y42" s="139" t="s">
        <v>313</v>
      </c>
      <c r="Z42" s="352"/>
      <c r="AA42" s="352"/>
      <c r="AB42" s="352"/>
      <c r="AC42" s="212"/>
      <c r="AD42" s="213"/>
      <c r="AE42" s="14"/>
      <c r="AG42">
        <f t="shared" si="0"/>
        <v>0</v>
      </c>
      <c r="AK42" s="185">
        <f t="shared" si="1"/>
        <v>-2</v>
      </c>
      <c r="AL42" s="186">
        <f t="shared" si="2"/>
        <v>0</v>
      </c>
      <c r="AN42">
        <v>14</v>
      </c>
      <c r="AO42">
        <f t="shared" si="3"/>
        <v>0</v>
      </c>
      <c r="AT42">
        <f>CNGE_2023_M1_Secc12!$S201</f>
        <v>0</v>
      </c>
    </row>
    <row r="43" spans="1:46" ht="15" customHeight="1">
      <c r="A43" s="44"/>
      <c r="C43" s="157" t="s">
        <v>65</v>
      </c>
      <c r="D43" s="278" t="str">
        <f>IF(CNGE_2023_M1_Secc12!D46="","",CNGE_2023_M1_Secc12!D46)</f>
        <v/>
      </c>
      <c r="E43" s="279"/>
      <c r="F43" s="279"/>
      <c r="G43" s="280"/>
      <c r="H43" s="352"/>
      <c r="I43" s="352"/>
      <c r="J43" s="352"/>
      <c r="K43" s="352"/>
      <c r="L43" s="352"/>
      <c r="M43" s="352"/>
      <c r="N43" s="226" t="str">
        <f>IFERROR(VLOOKUP($P43,Presentación!$AL$3:$AM$574,2,FALSE),"")</f>
        <v/>
      </c>
      <c r="O43" s="228"/>
      <c r="P43" s="394"/>
      <c r="Q43" s="394"/>
      <c r="R43" s="394"/>
      <c r="S43" s="395"/>
      <c r="T43" s="395"/>
      <c r="U43" s="395"/>
      <c r="V43" s="352"/>
      <c r="W43" s="352"/>
      <c r="X43" s="352"/>
      <c r="Y43" s="139" t="s">
        <v>313</v>
      </c>
      <c r="Z43" s="352"/>
      <c r="AA43" s="352"/>
      <c r="AB43" s="352"/>
      <c r="AC43" s="212"/>
      <c r="AD43" s="213"/>
      <c r="AE43" s="14"/>
      <c r="AG43">
        <f t="shared" si="0"/>
        <v>0</v>
      </c>
      <c r="AK43" s="185">
        <f t="shared" si="1"/>
        <v>-2</v>
      </c>
      <c r="AL43" s="186">
        <f t="shared" si="2"/>
        <v>0</v>
      </c>
      <c r="AN43">
        <v>15</v>
      </c>
      <c r="AO43">
        <f t="shared" si="3"/>
        <v>0</v>
      </c>
      <c r="AT43">
        <f>CNGE_2023_M1_Secc12!$S202</f>
        <v>0</v>
      </c>
    </row>
    <row r="44" spans="1:46" ht="15" customHeight="1">
      <c r="A44" s="44"/>
      <c r="C44" s="157" t="s">
        <v>66</v>
      </c>
      <c r="D44" s="278" t="str">
        <f>IF(CNGE_2023_M1_Secc12!D47="","",CNGE_2023_M1_Secc12!D47)</f>
        <v/>
      </c>
      <c r="E44" s="279"/>
      <c r="F44" s="279"/>
      <c r="G44" s="280"/>
      <c r="H44" s="352"/>
      <c r="I44" s="352"/>
      <c r="J44" s="352"/>
      <c r="K44" s="352"/>
      <c r="L44" s="352"/>
      <c r="M44" s="352"/>
      <c r="N44" s="226" t="str">
        <f>IFERROR(VLOOKUP($P44,Presentación!$AL$3:$AM$574,2,FALSE),"")</f>
        <v/>
      </c>
      <c r="O44" s="228"/>
      <c r="P44" s="394"/>
      <c r="Q44" s="394"/>
      <c r="R44" s="394"/>
      <c r="S44" s="395"/>
      <c r="T44" s="395"/>
      <c r="U44" s="395"/>
      <c r="V44" s="352"/>
      <c r="W44" s="352"/>
      <c r="X44" s="352"/>
      <c r="Y44" s="139" t="s">
        <v>313</v>
      </c>
      <c r="Z44" s="352"/>
      <c r="AA44" s="352"/>
      <c r="AB44" s="352"/>
      <c r="AC44" s="212"/>
      <c r="AD44" s="213"/>
      <c r="AE44" s="14"/>
      <c r="AG44">
        <f t="shared" si="0"/>
        <v>0</v>
      </c>
      <c r="AK44" s="185">
        <f t="shared" si="1"/>
        <v>-2</v>
      </c>
      <c r="AL44" s="186">
        <f t="shared" si="2"/>
        <v>0</v>
      </c>
      <c r="AN44">
        <v>16</v>
      </c>
      <c r="AO44">
        <f t="shared" si="3"/>
        <v>0</v>
      </c>
      <c r="AT44">
        <f>CNGE_2023_M1_Secc12!$S203</f>
        <v>0</v>
      </c>
    </row>
    <row r="45" spans="1:46" ht="15" customHeight="1">
      <c r="A45" s="44"/>
      <c r="C45" s="157" t="s">
        <v>67</v>
      </c>
      <c r="D45" s="278" t="str">
        <f>IF(CNGE_2023_M1_Secc12!D48="","",CNGE_2023_M1_Secc12!D48)</f>
        <v/>
      </c>
      <c r="E45" s="279"/>
      <c r="F45" s="279"/>
      <c r="G45" s="280"/>
      <c r="H45" s="352"/>
      <c r="I45" s="352"/>
      <c r="J45" s="352"/>
      <c r="K45" s="352"/>
      <c r="L45" s="352"/>
      <c r="M45" s="352"/>
      <c r="N45" s="226" t="str">
        <f>IFERROR(VLOOKUP($P45,Presentación!$AL$3:$AM$574,2,FALSE),"")</f>
        <v/>
      </c>
      <c r="O45" s="228"/>
      <c r="P45" s="394"/>
      <c r="Q45" s="394"/>
      <c r="R45" s="394"/>
      <c r="S45" s="395"/>
      <c r="T45" s="395"/>
      <c r="U45" s="395"/>
      <c r="V45" s="352"/>
      <c r="W45" s="352"/>
      <c r="X45" s="352"/>
      <c r="Y45" s="139" t="s">
        <v>313</v>
      </c>
      <c r="Z45" s="352"/>
      <c r="AA45" s="352"/>
      <c r="AB45" s="352"/>
      <c r="AC45" s="212"/>
      <c r="AD45" s="213"/>
      <c r="AE45" s="14"/>
      <c r="AG45">
        <f t="shared" si="0"/>
        <v>0</v>
      </c>
      <c r="AK45" s="185">
        <f t="shared" si="1"/>
        <v>-2</v>
      </c>
      <c r="AL45" s="186">
        <f t="shared" si="2"/>
        <v>0</v>
      </c>
      <c r="AN45">
        <v>17</v>
      </c>
      <c r="AO45">
        <f t="shared" si="3"/>
        <v>0</v>
      </c>
      <c r="AT45">
        <f>CNGE_2023_M1_Secc12!$S204</f>
        <v>0</v>
      </c>
    </row>
    <row r="46" spans="1:46" ht="15" customHeight="1">
      <c r="A46" s="44"/>
      <c r="C46" s="157" t="s">
        <v>68</v>
      </c>
      <c r="D46" s="278" t="str">
        <f>IF(CNGE_2023_M1_Secc12!D49="","",CNGE_2023_M1_Secc12!D49)</f>
        <v/>
      </c>
      <c r="E46" s="279"/>
      <c r="F46" s="279"/>
      <c r="G46" s="280"/>
      <c r="H46" s="352"/>
      <c r="I46" s="352"/>
      <c r="J46" s="352"/>
      <c r="K46" s="352"/>
      <c r="L46" s="352"/>
      <c r="M46" s="352"/>
      <c r="N46" s="226" t="str">
        <f>IFERROR(VLOOKUP($P46,Presentación!$AL$3:$AM$574,2,FALSE),"")</f>
        <v/>
      </c>
      <c r="O46" s="228"/>
      <c r="P46" s="394"/>
      <c r="Q46" s="394"/>
      <c r="R46" s="394"/>
      <c r="S46" s="395"/>
      <c r="T46" s="395"/>
      <c r="U46" s="395"/>
      <c r="V46" s="352"/>
      <c r="W46" s="352"/>
      <c r="X46" s="352"/>
      <c r="Y46" s="139" t="s">
        <v>313</v>
      </c>
      <c r="Z46" s="352"/>
      <c r="AA46" s="352"/>
      <c r="AB46" s="352"/>
      <c r="AC46" s="212"/>
      <c r="AD46" s="213"/>
      <c r="AE46" s="14"/>
      <c r="AG46">
        <f t="shared" si="0"/>
        <v>0</v>
      </c>
      <c r="AK46" s="185">
        <f t="shared" si="1"/>
        <v>-2</v>
      </c>
      <c r="AL46" s="186">
        <f t="shared" si="2"/>
        <v>0</v>
      </c>
      <c r="AN46">
        <v>18</v>
      </c>
      <c r="AO46">
        <f t="shared" si="3"/>
        <v>0</v>
      </c>
      <c r="AT46">
        <f>CNGE_2023_M1_Secc12!$S205</f>
        <v>0</v>
      </c>
    </row>
    <row r="47" spans="1:46" ht="15" customHeight="1">
      <c r="A47" s="44"/>
      <c r="C47" s="157" t="s">
        <v>69</v>
      </c>
      <c r="D47" s="278" t="str">
        <f>IF(CNGE_2023_M1_Secc12!D50="","",CNGE_2023_M1_Secc12!D50)</f>
        <v/>
      </c>
      <c r="E47" s="279"/>
      <c r="F47" s="279"/>
      <c r="G47" s="280"/>
      <c r="H47" s="352"/>
      <c r="I47" s="352"/>
      <c r="J47" s="352"/>
      <c r="K47" s="352"/>
      <c r="L47" s="352"/>
      <c r="M47" s="352"/>
      <c r="N47" s="226" t="str">
        <f>IFERROR(VLOOKUP($P47,Presentación!$AL$3:$AM$574,2,FALSE),"")</f>
        <v/>
      </c>
      <c r="O47" s="228"/>
      <c r="P47" s="394"/>
      <c r="Q47" s="394"/>
      <c r="R47" s="394"/>
      <c r="S47" s="395"/>
      <c r="T47" s="395"/>
      <c r="U47" s="395"/>
      <c r="V47" s="352"/>
      <c r="W47" s="352"/>
      <c r="X47" s="352"/>
      <c r="Y47" s="139" t="s">
        <v>313</v>
      </c>
      <c r="Z47" s="352"/>
      <c r="AA47" s="352"/>
      <c r="AB47" s="352"/>
      <c r="AC47" s="212"/>
      <c r="AD47" s="213"/>
      <c r="AE47" s="14"/>
      <c r="AG47">
        <f t="shared" si="0"/>
        <v>0</v>
      </c>
      <c r="AK47" s="185">
        <f t="shared" si="1"/>
        <v>-2</v>
      </c>
      <c r="AL47" s="186">
        <f t="shared" si="2"/>
        <v>0</v>
      </c>
      <c r="AN47">
        <v>19</v>
      </c>
      <c r="AO47">
        <f t="shared" si="3"/>
        <v>0</v>
      </c>
      <c r="AT47">
        <f>CNGE_2023_M1_Secc12!$S206</f>
        <v>0</v>
      </c>
    </row>
    <row r="48" spans="1:46" ht="15" customHeight="1">
      <c r="A48" s="44"/>
      <c r="C48" s="157" t="s">
        <v>70</v>
      </c>
      <c r="D48" s="278" t="str">
        <f>IF(CNGE_2023_M1_Secc12!D51="","",CNGE_2023_M1_Secc12!D51)</f>
        <v/>
      </c>
      <c r="E48" s="279"/>
      <c r="F48" s="279"/>
      <c r="G48" s="280"/>
      <c r="H48" s="352"/>
      <c r="I48" s="352"/>
      <c r="J48" s="352"/>
      <c r="K48" s="352"/>
      <c r="L48" s="352"/>
      <c r="M48" s="352"/>
      <c r="N48" s="226" t="str">
        <f>IFERROR(VLOOKUP($P48,Presentación!$AL$3:$AM$574,2,FALSE),"")</f>
        <v/>
      </c>
      <c r="O48" s="228"/>
      <c r="P48" s="394"/>
      <c r="Q48" s="394"/>
      <c r="R48" s="394"/>
      <c r="S48" s="395"/>
      <c r="T48" s="395"/>
      <c r="U48" s="395"/>
      <c r="V48" s="352"/>
      <c r="W48" s="352"/>
      <c r="X48" s="352"/>
      <c r="Y48" s="139" t="s">
        <v>313</v>
      </c>
      <c r="Z48" s="352"/>
      <c r="AA48" s="352"/>
      <c r="AB48" s="352"/>
      <c r="AC48" s="212"/>
      <c r="AD48" s="213"/>
      <c r="AE48" s="14"/>
      <c r="AG48">
        <f t="shared" si="0"/>
        <v>0</v>
      </c>
      <c r="AK48" s="185">
        <f t="shared" si="1"/>
        <v>-2</v>
      </c>
      <c r="AL48" s="186">
        <f t="shared" si="2"/>
        <v>0</v>
      </c>
      <c r="AN48">
        <v>20</v>
      </c>
      <c r="AO48">
        <f t="shared" si="3"/>
        <v>0</v>
      </c>
      <c r="AT48">
        <f>CNGE_2023_M1_Secc12!$S207</f>
        <v>0</v>
      </c>
    </row>
    <row r="49" spans="1:46" ht="15" customHeight="1">
      <c r="A49" s="44"/>
      <c r="C49" s="157" t="s">
        <v>71</v>
      </c>
      <c r="D49" s="278" t="str">
        <f>IF(CNGE_2023_M1_Secc12!D52="","",CNGE_2023_M1_Secc12!D52)</f>
        <v/>
      </c>
      <c r="E49" s="279"/>
      <c r="F49" s="279"/>
      <c r="G49" s="280"/>
      <c r="H49" s="352"/>
      <c r="I49" s="352"/>
      <c r="J49" s="352"/>
      <c r="K49" s="352"/>
      <c r="L49" s="352"/>
      <c r="M49" s="352"/>
      <c r="N49" s="226" t="str">
        <f>IFERROR(VLOOKUP($P49,Presentación!$AL$3:$AM$574,2,FALSE),"")</f>
        <v/>
      </c>
      <c r="O49" s="228"/>
      <c r="P49" s="394"/>
      <c r="Q49" s="394"/>
      <c r="R49" s="394"/>
      <c r="S49" s="395"/>
      <c r="T49" s="395"/>
      <c r="U49" s="395"/>
      <c r="V49" s="352"/>
      <c r="W49" s="352"/>
      <c r="X49" s="352"/>
      <c r="Y49" s="139" t="s">
        <v>313</v>
      </c>
      <c r="Z49" s="352"/>
      <c r="AA49" s="352"/>
      <c r="AB49" s="352"/>
      <c r="AC49" s="212"/>
      <c r="AD49" s="213"/>
      <c r="AE49" s="14"/>
      <c r="AG49">
        <f t="shared" si="0"/>
        <v>0</v>
      </c>
      <c r="AK49" s="185">
        <f t="shared" si="1"/>
        <v>-2</v>
      </c>
      <c r="AL49" s="186">
        <f t="shared" si="2"/>
        <v>0</v>
      </c>
      <c r="AN49">
        <v>21</v>
      </c>
      <c r="AO49">
        <f t="shared" si="3"/>
        <v>0</v>
      </c>
      <c r="AT49">
        <f>CNGE_2023_M1_Secc12!$S208</f>
        <v>0</v>
      </c>
    </row>
    <row r="50" spans="1:46" ht="15" customHeight="1">
      <c r="A50" s="44"/>
      <c r="C50" s="157" t="s">
        <v>72</v>
      </c>
      <c r="D50" s="278" t="str">
        <f>IF(CNGE_2023_M1_Secc12!D53="","",CNGE_2023_M1_Secc12!D53)</f>
        <v/>
      </c>
      <c r="E50" s="279"/>
      <c r="F50" s="279"/>
      <c r="G50" s="280"/>
      <c r="H50" s="352"/>
      <c r="I50" s="352"/>
      <c r="J50" s="352"/>
      <c r="K50" s="352"/>
      <c r="L50" s="352"/>
      <c r="M50" s="352"/>
      <c r="N50" s="226" t="str">
        <f>IFERROR(VLOOKUP($P50,Presentación!$AL$3:$AM$574,2,FALSE),"")</f>
        <v/>
      </c>
      <c r="O50" s="228"/>
      <c r="P50" s="394"/>
      <c r="Q50" s="394"/>
      <c r="R50" s="394"/>
      <c r="S50" s="395"/>
      <c r="T50" s="395"/>
      <c r="U50" s="395"/>
      <c r="V50" s="352"/>
      <c r="W50" s="352"/>
      <c r="X50" s="352"/>
      <c r="Y50" s="139" t="s">
        <v>313</v>
      </c>
      <c r="Z50" s="352"/>
      <c r="AA50" s="352"/>
      <c r="AB50" s="352"/>
      <c r="AC50" s="212"/>
      <c r="AD50" s="213"/>
      <c r="AE50" s="14"/>
      <c r="AG50">
        <f t="shared" si="0"/>
        <v>0</v>
      </c>
      <c r="AK50" s="185">
        <f t="shared" si="1"/>
        <v>-2</v>
      </c>
      <c r="AL50" s="186">
        <f t="shared" si="2"/>
        <v>0</v>
      </c>
      <c r="AN50">
        <v>22</v>
      </c>
      <c r="AO50">
        <f t="shared" si="3"/>
        <v>0</v>
      </c>
      <c r="AT50">
        <f>CNGE_2023_M1_Secc12!$S209</f>
        <v>0</v>
      </c>
    </row>
    <row r="51" spans="1:46" ht="15" customHeight="1">
      <c r="A51" s="44"/>
      <c r="C51" s="157" t="s">
        <v>73</v>
      </c>
      <c r="D51" s="278" t="str">
        <f>IF(CNGE_2023_M1_Secc12!D54="","",CNGE_2023_M1_Secc12!D54)</f>
        <v/>
      </c>
      <c r="E51" s="279"/>
      <c r="F51" s="279"/>
      <c r="G51" s="280"/>
      <c r="H51" s="352"/>
      <c r="I51" s="352"/>
      <c r="J51" s="352"/>
      <c r="K51" s="352"/>
      <c r="L51" s="352"/>
      <c r="M51" s="352"/>
      <c r="N51" s="226" t="str">
        <f>IFERROR(VLOOKUP($P51,Presentación!$AL$3:$AM$574,2,FALSE),"")</f>
        <v/>
      </c>
      <c r="O51" s="228"/>
      <c r="P51" s="394"/>
      <c r="Q51" s="394"/>
      <c r="R51" s="394"/>
      <c r="S51" s="395"/>
      <c r="T51" s="395"/>
      <c r="U51" s="395"/>
      <c r="V51" s="352"/>
      <c r="W51" s="352"/>
      <c r="X51" s="352"/>
      <c r="Y51" s="139" t="s">
        <v>313</v>
      </c>
      <c r="Z51" s="352"/>
      <c r="AA51" s="352"/>
      <c r="AB51" s="352"/>
      <c r="AC51" s="212"/>
      <c r="AD51" s="213"/>
      <c r="AE51" s="14"/>
      <c r="AG51">
        <f t="shared" si="0"/>
        <v>0</v>
      </c>
      <c r="AK51" s="185">
        <f t="shared" si="1"/>
        <v>-2</v>
      </c>
      <c r="AL51" s="186">
        <f t="shared" si="2"/>
        <v>0</v>
      </c>
      <c r="AN51">
        <v>23</v>
      </c>
      <c r="AO51">
        <f t="shared" si="3"/>
        <v>0</v>
      </c>
      <c r="AT51">
        <f>CNGE_2023_M1_Secc12!$S210</f>
        <v>0</v>
      </c>
    </row>
    <row r="52" spans="1:46" ht="15" customHeight="1">
      <c r="A52" s="44"/>
      <c r="C52" s="157" t="s">
        <v>74</v>
      </c>
      <c r="D52" s="278" t="str">
        <f>IF(CNGE_2023_M1_Secc12!D55="","",CNGE_2023_M1_Secc12!D55)</f>
        <v/>
      </c>
      <c r="E52" s="279"/>
      <c r="F52" s="279"/>
      <c r="G52" s="280"/>
      <c r="H52" s="352"/>
      <c r="I52" s="352"/>
      <c r="J52" s="352"/>
      <c r="K52" s="352"/>
      <c r="L52" s="352"/>
      <c r="M52" s="352"/>
      <c r="N52" s="226" t="str">
        <f>IFERROR(VLOOKUP($P52,Presentación!$AL$3:$AM$574,2,FALSE),"")</f>
        <v/>
      </c>
      <c r="O52" s="228"/>
      <c r="P52" s="394"/>
      <c r="Q52" s="394"/>
      <c r="R52" s="394"/>
      <c r="S52" s="395"/>
      <c r="T52" s="395"/>
      <c r="U52" s="395"/>
      <c r="V52" s="352"/>
      <c r="W52" s="352"/>
      <c r="X52" s="352"/>
      <c r="Y52" s="139" t="s">
        <v>313</v>
      </c>
      <c r="Z52" s="352"/>
      <c r="AA52" s="352"/>
      <c r="AB52" s="352"/>
      <c r="AC52" s="212"/>
      <c r="AD52" s="213"/>
      <c r="AE52" s="14"/>
      <c r="AG52">
        <f t="shared" si="0"/>
        <v>0</v>
      </c>
      <c r="AK52" s="185">
        <f t="shared" si="1"/>
        <v>-2</v>
      </c>
      <c r="AL52" s="186">
        <f t="shared" si="2"/>
        <v>0</v>
      </c>
      <c r="AN52">
        <v>24</v>
      </c>
      <c r="AO52">
        <f t="shared" si="3"/>
        <v>0</v>
      </c>
      <c r="AT52">
        <f>CNGE_2023_M1_Secc12!$S211</f>
        <v>0</v>
      </c>
    </row>
    <row r="53" spans="1:46" ht="15" customHeight="1">
      <c r="A53" s="44"/>
      <c r="C53" s="157" t="s">
        <v>75</v>
      </c>
      <c r="D53" s="278" t="str">
        <f>IF(CNGE_2023_M1_Secc12!D56="","",CNGE_2023_M1_Secc12!D56)</f>
        <v/>
      </c>
      <c r="E53" s="279"/>
      <c r="F53" s="279"/>
      <c r="G53" s="280"/>
      <c r="H53" s="352"/>
      <c r="I53" s="352"/>
      <c r="J53" s="352"/>
      <c r="K53" s="352"/>
      <c r="L53" s="352"/>
      <c r="M53" s="352"/>
      <c r="N53" s="226" t="str">
        <f>IFERROR(VLOOKUP($P53,Presentación!$AL$3:$AM$574,2,FALSE),"")</f>
        <v/>
      </c>
      <c r="O53" s="228"/>
      <c r="P53" s="394"/>
      <c r="Q53" s="394"/>
      <c r="R53" s="394"/>
      <c r="S53" s="395"/>
      <c r="T53" s="395"/>
      <c r="U53" s="395"/>
      <c r="V53" s="352"/>
      <c r="W53" s="352"/>
      <c r="X53" s="352"/>
      <c r="Y53" s="139" t="s">
        <v>313</v>
      </c>
      <c r="Z53" s="352"/>
      <c r="AA53" s="352"/>
      <c r="AB53" s="352"/>
      <c r="AC53" s="212"/>
      <c r="AD53" s="213"/>
      <c r="AE53" s="14"/>
      <c r="AG53">
        <f t="shared" si="0"/>
        <v>0</v>
      </c>
      <c r="AK53" s="185">
        <f t="shared" si="1"/>
        <v>-2</v>
      </c>
      <c r="AL53" s="186">
        <f t="shared" si="2"/>
        <v>0</v>
      </c>
      <c r="AN53">
        <v>25</v>
      </c>
      <c r="AO53">
        <f t="shared" si="3"/>
        <v>0</v>
      </c>
      <c r="AT53">
        <f>CNGE_2023_M1_Secc12!$S212</f>
        <v>0</v>
      </c>
    </row>
    <row r="54" spans="1:46" ht="15" customHeight="1">
      <c r="A54" s="44"/>
      <c r="C54" s="157" t="s">
        <v>76</v>
      </c>
      <c r="D54" s="278" t="str">
        <f>IF(CNGE_2023_M1_Secc12!D57="","",CNGE_2023_M1_Secc12!D57)</f>
        <v/>
      </c>
      <c r="E54" s="279"/>
      <c r="F54" s="279"/>
      <c r="G54" s="280"/>
      <c r="H54" s="352"/>
      <c r="I54" s="352"/>
      <c r="J54" s="352"/>
      <c r="K54" s="352"/>
      <c r="L54" s="352"/>
      <c r="M54" s="352"/>
      <c r="N54" s="226" t="str">
        <f>IFERROR(VLOOKUP($P54,Presentación!$AL$3:$AM$574,2,FALSE),"")</f>
        <v/>
      </c>
      <c r="O54" s="228"/>
      <c r="P54" s="394"/>
      <c r="Q54" s="394"/>
      <c r="R54" s="394"/>
      <c r="S54" s="395"/>
      <c r="T54" s="395"/>
      <c r="U54" s="395"/>
      <c r="V54" s="352"/>
      <c r="W54" s="352"/>
      <c r="X54" s="352"/>
      <c r="Y54" s="139" t="s">
        <v>313</v>
      </c>
      <c r="Z54" s="352"/>
      <c r="AA54" s="352"/>
      <c r="AB54" s="352"/>
      <c r="AC54" s="212"/>
      <c r="AD54" s="213"/>
      <c r="AE54" s="14"/>
      <c r="AG54">
        <f t="shared" si="0"/>
        <v>0</v>
      </c>
      <c r="AK54" s="185">
        <f t="shared" si="1"/>
        <v>-2</v>
      </c>
      <c r="AL54" s="186">
        <f t="shared" si="2"/>
        <v>0</v>
      </c>
      <c r="AN54">
        <v>26</v>
      </c>
      <c r="AO54">
        <f t="shared" si="3"/>
        <v>0</v>
      </c>
      <c r="AT54">
        <f>CNGE_2023_M1_Secc12!$S213</f>
        <v>0</v>
      </c>
    </row>
    <row r="55" spans="1:46" ht="15" customHeight="1">
      <c r="A55" s="44"/>
      <c r="C55" s="157" t="s">
        <v>77</v>
      </c>
      <c r="D55" s="278" t="str">
        <f>IF(CNGE_2023_M1_Secc12!D58="","",CNGE_2023_M1_Secc12!D58)</f>
        <v/>
      </c>
      <c r="E55" s="279"/>
      <c r="F55" s="279"/>
      <c r="G55" s="280"/>
      <c r="H55" s="352"/>
      <c r="I55" s="352"/>
      <c r="J55" s="352"/>
      <c r="K55" s="352"/>
      <c r="L55" s="352"/>
      <c r="M55" s="352"/>
      <c r="N55" s="226" t="str">
        <f>IFERROR(VLOOKUP($P55,Presentación!$AL$3:$AM$574,2,FALSE),"")</f>
        <v/>
      </c>
      <c r="O55" s="228"/>
      <c r="P55" s="394"/>
      <c r="Q55" s="394"/>
      <c r="R55" s="394"/>
      <c r="S55" s="395"/>
      <c r="T55" s="395"/>
      <c r="U55" s="395"/>
      <c r="V55" s="352"/>
      <c r="W55" s="352"/>
      <c r="X55" s="352"/>
      <c r="Y55" s="139" t="s">
        <v>313</v>
      </c>
      <c r="Z55" s="352"/>
      <c r="AA55" s="352"/>
      <c r="AB55" s="352"/>
      <c r="AC55" s="212"/>
      <c r="AD55" s="213"/>
      <c r="AE55" s="14"/>
      <c r="AG55">
        <f t="shared" si="0"/>
        <v>0</v>
      </c>
      <c r="AK55" s="185">
        <f t="shared" si="1"/>
        <v>-2</v>
      </c>
      <c r="AL55" s="186">
        <f t="shared" si="2"/>
        <v>0</v>
      </c>
      <c r="AN55">
        <v>27</v>
      </c>
      <c r="AO55">
        <f t="shared" si="3"/>
        <v>0</v>
      </c>
      <c r="AT55">
        <f>CNGE_2023_M1_Secc12!$S214</f>
        <v>0</v>
      </c>
    </row>
    <row r="56" spans="1:46" ht="15" customHeight="1">
      <c r="A56" s="44"/>
      <c r="C56" s="157" t="s">
        <v>78</v>
      </c>
      <c r="D56" s="278" t="str">
        <f>IF(CNGE_2023_M1_Secc12!D59="","",CNGE_2023_M1_Secc12!D59)</f>
        <v/>
      </c>
      <c r="E56" s="279"/>
      <c r="F56" s="279"/>
      <c r="G56" s="280"/>
      <c r="H56" s="352"/>
      <c r="I56" s="352"/>
      <c r="J56" s="352"/>
      <c r="K56" s="352"/>
      <c r="L56" s="352"/>
      <c r="M56" s="352"/>
      <c r="N56" s="226" t="str">
        <f>IFERROR(VLOOKUP($P56,Presentación!$AL$3:$AM$574,2,FALSE),"")</f>
        <v/>
      </c>
      <c r="O56" s="228"/>
      <c r="P56" s="394"/>
      <c r="Q56" s="394"/>
      <c r="R56" s="394"/>
      <c r="S56" s="395"/>
      <c r="T56" s="395"/>
      <c r="U56" s="395"/>
      <c r="V56" s="352"/>
      <c r="W56" s="352"/>
      <c r="X56" s="352"/>
      <c r="Y56" s="139" t="s">
        <v>313</v>
      </c>
      <c r="Z56" s="352"/>
      <c r="AA56" s="352"/>
      <c r="AB56" s="352"/>
      <c r="AC56" s="212"/>
      <c r="AD56" s="213"/>
      <c r="AE56" s="14"/>
      <c r="AG56">
        <f t="shared" si="0"/>
        <v>0</v>
      </c>
      <c r="AK56" s="185">
        <f t="shared" si="1"/>
        <v>-2</v>
      </c>
      <c r="AL56" s="186">
        <f t="shared" si="2"/>
        <v>0</v>
      </c>
      <c r="AN56">
        <v>28</v>
      </c>
      <c r="AO56">
        <f t="shared" si="3"/>
        <v>0</v>
      </c>
      <c r="AT56">
        <f>CNGE_2023_M1_Secc12!$S215</f>
        <v>0</v>
      </c>
    </row>
    <row r="57" spans="1:46" ht="15" customHeight="1">
      <c r="A57" s="44"/>
      <c r="C57" s="157" t="s">
        <v>79</v>
      </c>
      <c r="D57" s="278" t="str">
        <f>IF(CNGE_2023_M1_Secc12!D60="","",CNGE_2023_M1_Secc12!D60)</f>
        <v/>
      </c>
      <c r="E57" s="279"/>
      <c r="F57" s="279"/>
      <c r="G57" s="280"/>
      <c r="H57" s="352"/>
      <c r="I57" s="352"/>
      <c r="J57" s="352"/>
      <c r="K57" s="352"/>
      <c r="L57" s="352"/>
      <c r="M57" s="352"/>
      <c r="N57" s="226" t="str">
        <f>IFERROR(VLOOKUP($P57,Presentación!$AL$3:$AM$574,2,FALSE),"")</f>
        <v/>
      </c>
      <c r="O57" s="228"/>
      <c r="P57" s="394"/>
      <c r="Q57" s="394"/>
      <c r="R57" s="394"/>
      <c r="S57" s="395"/>
      <c r="T57" s="395"/>
      <c r="U57" s="395"/>
      <c r="V57" s="352"/>
      <c r="W57" s="352"/>
      <c r="X57" s="352"/>
      <c r="Y57" s="139" t="s">
        <v>313</v>
      </c>
      <c r="Z57" s="352"/>
      <c r="AA57" s="352"/>
      <c r="AB57" s="352"/>
      <c r="AC57" s="212"/>
      <c r="AD57" s="213"/>
      <c r="AE57" s="14"/>
      <c r="AG57">
        <f t="shared" si="0"/>
        <v>0</v>
      </c>
      <c r="AK57" s="185">
        <f t="shared" si="1"/>
        <v>-2</v>
      </c>
      <c r="AL57" s="186">
        <f t="shared" si="2"/>
        <v>0</v>
      </c>
      <c r="AN57">
        <v>29</v>
      </c>
      <c r="AO57">
        <f t="shared" si="3"/>
        <v>0</v>
      </c>
      <c r="AT57">
        <f>CNGE_2023_M1_Secc12!$S216</f>
        <v>0</v>
      </c>
    </row>
    <row r="58" spans="1:46" ht="15" customHeight="1">
      <c r="A58" s="44"/>
      <c r="C58" s="157" t="s">
        <v>80</v>
      </c>
      <c r="D58" s="278" t="str">
        <f>IF(CNGE_2023_M1_Secc12!D61="","",CNGE_2023_M1_Secc12!D61)</f>
        <v/>
      </c>
      <c r="E58" s="279"/>
      <c r="F58" s="279"/>
      <c r="G58" s="280"/>
      <c r="H58" s="352"/>
      <c r="I58" s="352"/>
      <c r="J58" s="352"/>
      <c r="K58" s="352"/>
      <c r="L58" s="352"/>
      <c r="M58" s="352"/>
      <c r="N58" s="226" t="str">
        <f>IFERROR(VLOOKUP($P58,Presentación!$AL$3:$AM$574,2,FALSE),"")</f>
        <v/>
      </c>
      <c r="O58" s="228"/>
      <c r="P58" s="394"/>
      <c r="Q58" s="394"/>
      <c r="R58" s="394"/>
      <c r="S58" s="395"/>
      <c r="T58" s="395"/>
      <c r="U58" s="395"/>
      <c r="V58" s="352"/>
      <c r="W58" s="352"/>
      <c r="X58" s="352"/>
      <c r="Y58" s="139" t="s">
        <v>313</v>
      </c>
      <c r="Z58" s="352"/>
      <c r="AA58" s="352"/>
      <c r="AB58" s="352"/>
      <c r="AC58" s="212"/>
      <c r="AD58" s="213"/>
      <c r="AE58" s="14"/>
      <c r="AG58">
        <f t="shared" si="0"/>
        <v>0</v>
      </c>
      <c r="AK58" s="185">
        <f t="shared" si="1"/>
        <v>-2</v>
      </c>
      <c r="AL58" s="186">
        <f t="shared" si="2"/>
        <v>0</v>
      </c>
      <c r="AN58">
        <v>30</v>
      </c>
      <c r="AO58">
        <f t="shared" si="3"/>
        <v>0</v>
      </c>
      <c r="AT58">
        <f>CNGE_2023_M1_Secc12!$S217</f>
        <v>0</v>
      </c>
    </row>
    <row r="59" spans="1:46" ht="15" customHeight="1">
      <c r="A59" s="44"/>
      <c r="C59" s="157" t="s">
        <v>81</v>
      </c>
      <c r="D59" s="278" t="str">
        <f>IF(CNGE_2023_M1_Secc12!D62="","",CNGE_2023_M1_Secc12!D62)</f>
        <v/>
      </c>
      <c r="E59" s="279"/>
      <c r="F59" s="279"/>
      <c r="G59" s="280"/>
      <c r="H59" s="352"/>
      <c r="I59" s="352"/>
      <c r="J59" s="352"/>
      <c r="K59" s="352"/>
      <c r="L59" s="352"/>
      <c r="M59" s="352"/>
      <c r="N59" s="226" t="str">
        <f>IFERROR(VLOOKUP($P59,Presentación!$AL$3:$AM$574,2,FALSE),"")</f>
        <v/>
      </c>
      <c r="O59" s="228"/>
      <c r="P59" s="394"/>
      <c r="Q59" s="394"/>
      <c r="R59" s="394"/>
      <c r="S59" s="395"/>
      <c r="T59" s="395"/>
      <c r="U59" s="395"/>
      <c r="V59" s="352"/>
      <c r="W59" s="352"/>
      <c r="X59" s="352"/>
      <c r="Y59" s="139" t="s">
        <v>313</v>
      </c>
      <c r="Z59" s="352"/>
      <c r="AA59" s="352"/>
      <c r="AB59" s="352"/>
      <c r="AC59" s="212"/>
      <c r="AD59" s="213"/>
      <c r="AE59" s="14"/>
      <c r="AG59">
        <f t="shared" si="0"/>
        <v>0</v>
      </c>
      <c r="AK59" s="185">
        <f t="shared" si="1"/>
        <v>-2</v>
      </c>
      <c r="AL59" s="186">
        <f t="shared" si="2"/>
        <v>0</v>
      </c>
      <c r="AN59">
        <v>31</v>
      </c>
      <c r="AO59">
        <f t="shared" si="3"/>
        <v>0</v>
      </c>
      <c r="AT59">
        <f>CNGE_2023_M1_Secc12!$S218</f>
        <v>0</v>
      </c>
    </row>
    <row r="60" spans="1:46" ht="15" customHeight="1">
      <c r="A60" s="44"/>
      <c r="C60" s="157" t="s">
        <v>82</v>
      </c>
      <c r="D60" s="278" t="str">
        <f>IF(CNGE_2023_M1_Secc12!D63="","",CNGE_2023_M1_Secc12!D63)</f>
        <v/>
      </c>
      <c r="E60" s="279"/>
      <c r="F60" s="279"/>
      <c r="G60" s="280"/>
      <c r="H60" s="352"/>
      <c r="I60" s="352"/>
      <c r="J60" s="352"/>
      <c r="K60" s="352"/>
      <c r="L60" s="352"/>
      <c r="M60" s="352"/>
      <c r="N60" s="226" t="str">
        <f>IFERROR(VLOOKUP($P60,Presentación!$AL$3:$AM$574,2,FALSE),"")</f>
        <v/>
      </c>
      <c r="O60" s="228"/>
      <c r="P60" s="394"/>
      <c r="Q60" s="394"/>
      <c r="R60" s="394"/>
      <c r="S60" s="395"/>
      <c r="T60" s="395"/>
      <c r="U60" s="395"/>
      <c r="V60" s="352"/>
      <c r="W60" s="352"/>
      <c r="X60" s="352"/>
      <c r="Y60" s="139" t="s">
        <v>313</v>
      </c>
      <c r="Z60" s="352"/>
      <c r="AA60" s="352"/>
      <c r="AB60" s="352"/>
      <c r="AC60" s="212"/>
      <c r="AD60" s="213"/>
      <c r="AE60" s="14"/>
      <c r="AG60">
        <f t="shared" si="0"/>
        <v>0</v>
      </c>
      <c r="AK60" s="185">
        <f t="shared" si="1"/>
        <v>-2</v>
      </c>
      <c r="AL60" s="186">
        <f t="shared" si="2"/>
        <v>0</v>
      </c>
      <c r="AN60">
        <v>32</v>
      </c>
      <c r="AO60">
        <f t="shared" si="3"/>
        <v>0</v>
      </c>
      <c r="AT60">
        <f>CNGE_2023_M1_Secc12!$S219</f>
        <v>0</v>
      </c>
    </row>
    <row r="61" spans="1:46" ht="15" customHeight="1">
      <c r="A61" s="44"/>
      <c r="C61" s="157" t="s">
        <v>83</v>
      </c>
      <c r="D61" s="278" t="str">
        <f>IF(CNGE_2023_M1_Secc12!D64="","",CNGE_2023_M1_Secc12!D64)</f>
        <v/>
      </c>
      <c r="E61" s="279"/>
      <c r="F61" s="279"/>
      <c r="G61" s="280"/>
      <c r="H61" s="352"/>
      <c r="I61" s="352"/>
      <c r="J61" s="352"/>
      <c r="K61" s="352"/>
      <c r="L61" s="352"/>
      <c r="M61" s="352"/>
      <c r="N61" s="226" t="str">
        <f>IFERROR(VLOOKUP($P61,Presentación!$AL$3:$AM$574,2,FALSE),"")</f>
        <v/>
      </c>
      <c r="O61" s="228"/>
      <c r="P61" s="394"/>
      <c r="Q61" s="394"/>
      <c r="R61" s="394"/>
      <c r="S61" s="395"/>
      <c r="T61" s="395"/>
      <c r="U61" s="395"/>
      <c r="V61" s="352"/>
      <c r="W61" s="352"/>
      <c r="X61" s="352"/>
      <c r="Y61" s="139" t="s">
        <v>313</v>
      </c>
      <c r="Z61" s="352"/>
      <c r="AA61" s="352"/>
      <c r="AB61" s="352"/>
      <c r="AC61" s="212"/>
      <c r="AD61" s="213"/>
      <c r="AE61" s="14"/>
      <c r="AG61">
        <f t="shared" si="0"/>
        <v>0</v>
      </c>
      <c r="AK61" s="185">
        <f t="shared" si="1"/>
        <v>-2</v>
      </c>
      <c r="AL61" s="186">
        <f t="shared" si="2"/>
        <v>0</v>
      </c>
      <c r="AN61">
        <v>33</v>
      </c>
      <c r="AO61">
        <f t="shared" si="3"/>
        <v>0</v>
      </c>
      <c r="AT61">
        <f>CNGE_2023_M1_Secc12!$S220</f>
        <v>0</v>
      </c>
    </row>
    <row r="62" spans="1:46" ht="15" customHeight="1">
      <c r="A62" s="44"/>
      <c r="C62" s="157" t="s">
        <v>84</v>
      </c>
      <c r="D62" s="278" t="str">
        <f>IF(CNGE_2023_M1_Secc12!D65="","",CNGE_2023_M1_Secc12!D65)</f>
        <v/>
      </c>
      <c r="E62" s="279"/>
      <c r="F62" s="279"/>
      <c r="G62" s="280"/>
      <c r="H62" s="352"/>
      <c r="I62" s="352"/>
      <c r="J62" s="352"/>
      <c r="K62" s="352"/>
      <c r="L62" s="352"/>
      <c r="M62" s="352"/>
      <c r="N62" s="226" t="str">
        <f>IFERROR(VLOOKUP($P62,Presentación!$AL$3:$AM$574,2,FALSE),"")</f>
        <v/>
      </c>
      <c r="O62" s="228"/>
      <c r="P62" s="394"/>
      <c r="Q62" s="394"/>
      <c r="R62" s="394"/>
      <c r="S62" s="395"/>
      <c r="T62" s="395"/>
      <c r="U62" s="395"/>
      <c r="V62" s="352"/>
      <c r="W62" s="352"/>
      <c r="X62" s="352"/>
      <c r="Y62" s="139" t="s">
        <v>313</v>
      </c>
      <c r="Z62" s="352"/>
      <c r="AA62" s="352"/>
      <c r="AB62" s="352"/>
      <c r="AC62" s="212"/>
      <c r="AD62" s="213"/>
      <c r="AE62" s="14"/>
      <c r="AG62">
        <f t="shared" si="0"/>
        <v>0</v>
      </c>
      <c r="AK62" s="185">
        <f t="shared" si="1"/>
        <v>-2</v>
      </c>
      <c r="AL62" s="186">
        <f t="shared" si="2"/>
        <v>0</v>
      </c>
      <c r="AN62">
        <v>34</v>
      </c>
      <c r="AO62">
        <f t="shared" si="3"/>
        <v>0</v>
      </c>
      <c r="AT62">
        <f>CNGE_2023_M1_Secc12!$S221</f>
        <v>0</v>
      </c>
    </row>
    <row r="63" spans="1:46" ht="15" customHeight="1">
      <c r="A63" s="44"/>
      <c r="C63" s="157" t="s">
        <v>85</v>
      </c>
      <c r="D63" s="278" t="str">
        <f>IF(CNGE_2023_M1_Secc12!D66="","",CNGE_2023_M1_Secc12!D66)</f>
        <v/>
      </c>
      <c r="E63" s="279"/>
      <c r="F63" s="279"/>
      <c r="G63" s="280"/>
      <c r="H63" s="352"/>
      <c r="I63" s="352"/>
      <c r="J63" s="352"/>
      <c r="K63" s="352"/>
      <c r="L63" s="352"/>
      <c r="M63" s="352"/>
      <c r="N63" s="226" t="str">
        <f>IFERROR(VLOOKUP($P63,Presentación!$AL$3:$AM$574,2,FALSE),"")</f>
        <v/>
      </c>
      <c r="O63" s="228"/>
      <c r="P63" s="394"/>
      <c r="Q63" s="394"/>
      <c r="R63" s="394"/>
      <c r="S63" s="395"/>
      <c r="T63" s="395"/>
      <c r="U63" s="395"/>
      <c r="V63" s="352"/>
      <c r="W63" s="352"/>
      <c r="X63" s="352"/>
      <c r="Y63" s="139" t="s">
        <v>313</v>
      </c>
      <c r="Z63" s="352"/>
      <c r="AA63" s="352"/>
      <c r="AB63" s="352"/>
      <c r="AC63" s="212"/>
      <c r="AD63" s="213"/>
      <c r="AE63" s="14"/>
      <c r="AG63">
        <f t="shared" si="0"/>
        <v>0</v>
      </c>
      <c r="AK63" s="185">
        <f t="shared" si="1"/>
        <v>-2</v>
      </c>
      <c r="AL63" s="186">
        <f t="shared" si="2"/>
        <v>0</v>
      </c>
      <c r="AN63">
        <v>35</v>
      </c>
      <c r="AO63">
        <f t="shared" si="3"/>
        <v>0</v>
      </c>
      <c r="AT63">
        <f>CNGE_2023_M1_Secc12!$S222</f>
        <v>0</v>
      </c>
    </row>
    <row r="64" spans="1:46" ht="15" customHeight="1">
      <c r="A64" s="44"/>
      <c r="C64" s="157" t="s">
        <v>86</v>
      </c>
      <c r="D64" s="278" t="str">
        <f>IF(CNGE_2023_M1_Secc12!D67="","",CNGE_2023_M1_Secc12!D67)</f>
        <v/>
      </c>
      <c r="E64" s="279"/>
      <c r="F64" s="279"/>
      <c r="G64" s="280"/>
      <c r="H64" s="352"/>
      <c r="I64" s="352"/>
      <c r="J64" s="352"/>
      <c r="K64" s="352"/>
      <c r="L64" s="352"/>
      <c r="M64" s="352"/>
      <c r="N64" s="226" t="str">
        <f>IFERROR(VLOOKUP($P64,Presentación!$AL$3:$AM$574,2,FALSE),"")</f>
        <v/>
      </c>
      <c r="O64" s="228"/>
      <c r="P64" s="394"/>
      <c r="Q64" s="394"/>
      <c r="R64" s="394"/>
      <c r="S64" s="395"/>
      <c r="T64" s="395"/>
      <c r="U64" s="395"/>
      <c r="V64" s="352"/>
      <c r="W64" s="352"/>
      <c r="X64" s="352"/>
      <c r="Y64" s="139" t="s">
        <v>313</v>
      </c>
      <c r="Z64" s="352"/>
      <c r="AA64" s="352"/>
      <c r="AB64" s="352"/>
      <c r="AC64" s="212"/>
      <c r="AD64" s="213"/>
      <c r="AE64" s="14"/>
      <c r="AG64">
        <f t="shared" si="0"/>
        <v>0</v>
      </c>
      <c r="AK64" s="185">
        <f t="shared" si="1"/>
        <v>-2</v>
      </c>
      <c r="AL64" s="186">
        <f t="shared" si="2"/>
        <v>0</v>
      </c>
      <c r="AN64">
        <v>36</v>
      </c>
      <c r="AO64">
        <f t="shared" si="3"/>
        <v>0</v>
      </c>
      <c r="AT64">
        <f>CNGE_2023_M1_Secc12!$S223</f>
        <v>0</v>
      </c>
    </row>
    <row r="65" spans="1:46" ht="15" customHeight="1">
      <c r="A65" s="44"/>
      <c r="C65" s="157" t="s">
        <v>87</v>
      </c>
      <c r="D65" s="278" t="str">
        <f>IF(CNGE_2023_M1_Secc12!D68="","",CNGE_2023_M1_Secc12!D68)</f>
        <v/>
      </c>
      <c r="E65" s="279"/>
      <c r="F65" s="279"/>
      <c r="G65" s="280"/>
      <c r="H65" s="352"/>
      <c r="I65" s="352"/>
      <c r="J65" s="352"/>
      <c r="K65" s="352"/>
      <c r="L65" s="352"/>
      <c r="M65" s="352"/>
      <c r="N65" s="226" t="str">
        <f>IFERROR(VLOOKUP($P65,Presentación!$AL$3:$AM$574,2,FALSE),"")</f>
        <v/>
      </c>
      <c r="O65" s="228"/>
      <c r="P65" s="394"/>
      <c r="Q65" s="394"/>
      <c r="R65" s="394"/>
      <c r="S65" s="395"/>
      <c r="T65" s="395"/>
      <c r="U65" s="395"/>
      <c r="V65" s="352"/>
      <c r="W65" s="352"/>
      <c r="X65" s="352"/>
      <c r="Y65" s="139" t="s">
        <v>313</v>
      </c>
      <c r="Z65" s="352"/>
      <c r="AA65" s="352"/>
      <c r="AB65" s="352"/>
      <c r="AC65" s="212"/>
      <c r="AD65" s="213"/>
      <c r="AE65" s="14"/>
      <c r="AG65">
        <f t="shared" si="0"/>
        <v>0</v>
      </c>
      <c r="AK65" s="185">
        <f t="shared" si="1"/>
        <v>-2</v>
      </c>
      <c r="AL65" s="186">
        <f t="shared" si="2"/>
        <v>0</v>
      </c>
      <c r="AN65">
        <v>37</v>
      </c>
      <c r="AO65">
        <f t="shared" si="3"/>
        <v>0</v>
      </c>
      <c r="AT65">
        <f>CNGE_2023_M1_Secc12!$S224</f>
        <v>0</v>
      </c>
    </row>
    <row r="66" spans="1:46" ht="15" customHeight="1">
      <c r="A66" s="44"/>
      <c r="C66" s="157" t="s">
        <v>88</v>
      </c>
      <c r="D66" s="278" t="str">
        <f>IF(CNGE_2023_M1_Secc12!D69="","",CNGE_2023_M1_Secc12!D69)</f>
        <v/>
      </c>
      <c r="E66" s="279"/>
      <c r="F66" s="279"/>
      <c r="G66" s="280"/>
      <c r="H66" s="352"/>
      <c r="I66" s="352"/>
      <c r="J66" s="352"/>
      <c r="K66" s="352"/>
      <c r="L66" s="352"/>
      <c r="M66" s="352"/>
      <c r="N66" s="226" t="str">
        <f>IFERROR(VLOOKUP($P66,Presentación!$AL$3:$AM$574,2,FALSE),"")</f>
        <v/>
      </c>
      <c r="O66" s="228"/>
      <c r="P66" s="394"/>
      <c r="Q66" s="394"/>
      <c r="R66" s="394"/>
      <c r="S66" s="395"/>
      <c r="T66" s="395"/>
      <c r="U66" s="395"/>
      <c r="V66" s="352"/>
      <c r="W66" s="352"/>
      <c r="X66" s="352"/>
      <c r="Y66" s="139" t="s">
        <v>313</v>
      </c>
      <c r="Z66" s="352"/>
      <c r="AA66" s="352"/>
      <c r="AB66" s="352"/>
      <c r="AC66" s="212"/>
      <c r="AD66" s="213"/>
      <c r="AE66" s="14"/>
      <c r="AG66">
        <f t="shared" si="0"/>
        <v>0</v>
      </c>
      <c r="AK66" s="185">
        <f t="shared" si="1"/>
        <v>-2</v>
      </c>
      <c r="AL66" s="186">
        <f t="shared" si="2"/>
        <v>0</v>
      </c>
      <c r="AN66">
        <v>38</v>
      </c>
      <c r="AO66">
        <f t="shared" si="3"/>
        <v>0</v>
      </c>
      <c r="AT66">
        <f>CNGE_2023_M1_Secc12!$S225</f>
        <v>0</v>
      </c>
    </row>
    <row r="67" spans="1:46" ht="15" customHeight="1">
      <c r="A67" s="44"/>
      <c r="C67" s="157" t="s">
        <v>89</v>
      </c>
      <c r="D67" s="278" t="str">
        <f>IF(CNGE_2023_M1_Secc12!D70="","",CNGE_2023_M1_Secc12!D70)</f>
        <v/>
      </c>
      <c r="E67" s="279"/>
      <c r="F67" s="279"/>
      <c r="G67" s="280"/>
      <c r="H67" s="352"/>
      <c r="I67" s="352"/>
      <c r="J67" s="352"/>
      <c r="K67" s="352"/>
      <c r="L67" s="352"/>
      <c r="M67" s="352"/>
      <c r="N67" s="226" t="str">
        <f>IFERROR(VLOOKUP($P67,Presentación!$AL$3:$AM$574,2,FALSE),"")</f>
        <v/>
      </c>
      <c r="O67" s="228"/>
      <c r="P67" s="394"/>
      <c r="Q67" s="394"/>
      <c r="R67" s="394"/>
      <c r="S67" s="395"/>
      <c r="T67" s="395"/>
      <c r="U67" s="395"/>
      <c r="V67" s="352"/>
      <c r="W67" s="352"/>
      <c r="X67" s="352"/>
      <c r="Y67" s="139" t="s">
        <v>313</v>
      </c>
      <c r="Z67" s="352"/>
      <c r="AA67" s="352"/>
      <c r="AB67" s="352"/>
      <c r="AC67" s="212"/>
      <c r="AD67" s="213"/>
      <c r="AE67" s="14"/>
      <c r="AG67">
        <f t="shared" si="0"/>
        <v>0</v>
      </c>
      <c r="AK67" s="185">
        <f t="shared" si="1"/>
        <v>-2</v>
      </c>
      <c r="AL67" s="186">
        <f t="shared" si="2"/>
        <v>0</v>
      </c>
      <c r="AN67">
        <v>39</v>
      </c>
      <c r="AO67">
        <f t="shared" si="3"/>
        <v>0</v>
      </c>
      <c r="AT67">
        <f>CNGE_2023_M1_Secc12!$S226</f>
        <v>0</v>
      </c>
    </row>
    <row r="68" spans="1:46" ht="15" customHeight="1">
      <c r="A68" s="44"/>
      <c r="C68" s="157" t="s">
        <v>90</v>
      </c>
      <c r="D68" s="278" t="str">
        <f>IF(CNGE_2023_M1_Secc12!D71="","",CNGE_2023_M1_Secc12!D71)</f>
        <v/>
      </c>
      <c r="E68" s="279"/>
      <c r="F68" s="279"/>
      <c r="G68" s="280"/>
      <c r="H68" s="352"/>
      <c r="I68" s="352"/>
      <c r="J68" s="352"/>
      <c r="K68" s="352"/>
      <c r="L68" s="352"/>
      <c r="M68" s="352"/>
      <c r="N68" s="226" t="str">
        <f>IFERROR(VLOOKUP($P68,Presentación!$AL$3:$AM$574,2,FALSE),"")</f>
        <v/>
      </c>
      <c r="O68" s="228"/>
      <c r="P68" s="394"/>
      <c r="Q68" s="394"/>
      <c r="R68" s="394"/>
      <c r="S68" s="395"/>
      <c r="T68" s="395"/>
      <c r="U68" s="395"/>
      <c r="V68" s="352"/>
      <c r="W68" s="352"/>
      <c r="X68" s="352"/>
      <c r="Y68" s="139" t="s">
        <v>313</v>
      </c>
      <c r="Z68" s="352"/>
      <c r="AA68" s="352"/>
      <c r="AB68" s="352"/>
      <c r="AC68" s="212"/>
      <c r="AD68" s="213"/>
      <c r="AE68" s="14"/>
      <c r="AG68">
        <f t="shared" si="0"/>
        <v>0</v>
      </c>
      <c r="AK68" s="185">
        <f t="shared" si="1"/>
        <v>-2</v>
      </c>
      <c r="AL68" s="186">
        <f t="shared" si="2"/>
        <v>0</v>
      </c>
      <c r="AN68">
        <v>40</v>
      </c>
      <c r="AO68">
        <f t="shared" si="3"/>
        <v>0</v>
      </c>
      <c r="AT68">
        <f>CNGE_2023_M1_Secc12!$S227</f>
        <v>0</v>
      </c>
    </row>
    <row r="69" spans="1:46" ht="15" customHeight="1">
      <c r="A69" s="44"/>
      <c r="C69" s="157" t="s">
        <v>91</v>
      </c>
      <c r="D69" s="278" t="str">
        <f>IF(CNGE_2023_M1_Secc12!D72="","",CNGE_2023_M1_Secc12!D72)</f>
        <v/>
      </c>
      <c r="E69" s="279"/>
      <c r="F69" s="279"/>
      <c r="G69" s="280"/>
      <c r="H69" s="352"/>
      <c r="I69" s="352"/>
      <c r="J69" s="352"/>
      <c r="K69" s="352"/>
      <c r="L69" s="352"/>
      <c r="M69" s="352"/>
      <c r="N69" s="226" t="str">
        <f>IFERROR(VLOOKUP($P69,Presentación!$AL$3:$AM$574,2,FALSE),"")</f>
        <v/>
      </c>
      <c r="O69" s="228"/>
      <c r="P69" s="394"/>
      <c r="Q69" s="394"/>
      <c r="R69" s="394"/>
      <c r="S69" s="395"/>
      <c r="T69" s="395"/>
      <c r="U69" s="395"/>
      <c r="V69" s="352"/>
      <c r="W69" s="352"/>
      <c r="X69" s="352"/>
      <c r="Y69" s="139" t="s">
        <v>313</v>
      </c>
      <c r="Z69" s="352"/>
      <c r="AA69" s="352"/>
      <c r="AB69" s="352"/>
      <c r="AC69" s="212"/>
      <c r="AD69" s="213"/>
      <c r="AE69" s="14"/>
      <c r="AG69">
        <f t="shared" si="0"/>
        <v>0</v>
      </c>
      <c r="AK69" s="185">
        <f t="shared" si="1"/>
        <v>-2</v>
      </c>
      <c r="AL69" s="186">
        <f t="shared" si="2"/>
        <v>0</v>
      </c>
      <c r="AN69">
        <v>41</v>
      </c>
      <c r="AO69">
        <f t="shared" si="3"/>
        <v>0</v>
      </c>
      <c r="AT69">
        <f>CNGE_2023_M1_Secc12!$S228</f>
        <v>0</v>
      </c>
    </row>
    <row r="70" spans="1:46" ht="15" customHeight="1">
      <c r="A70" s="44"/>
      <c r="C70" s="157" t="s">
        <v>92</v>
      </c>
      <c r="D70" s="278" t="str">
        <f>IF(CNGE_2023_M1_Secc12!D73="","",CNGE_2023_M1_Secc12!D73)</f>
        <v/>
      </c>
      <c r="E70" s="279"/>
      <c r="F70" s="279"/>
      <c r="G70" s="280"/>
      <c r="H70" s="352"/>
      <c r="I70" s="352"/>
      <c r="J70" s="352"/>
      <c r="K70" s="352"/>
      <c r="L70" s="352"/>
      <c r="M70" s="352"/>
      <c r="N70" s="226" t="str">
        <f>IFERROR(VLOOKUP($P70,Presentación!$AL$3:$AM$574,2,FALSE),"")</f>
        <v/>
      </c>
      <c r="O70" s="228"/>
      <c r="P70" s="394"/>
      <c r="Q70" s="394"/>
      <c r="R70" s="394"/>
      <c r="S70" s="395"/>
      <c r="T70" s="395"/>
      <c r="U70" s="395"/>
      <c r="V70" s="352"/>
      <c r="W70" s="352"/>
      <c r="X70" s="352"/>
      <c r="Y70" s="139" t="s">
        <v>313</v>
      </c>
      <c r="Z70" s="352"/>
      <c r="AA70" s="352"/>
      <c r="AB70" s="352"/>
      <c r="AC70" s="212"/>
      <c r="AD70" s="213"/>
      <c r="AE70" s="14"/>
      <c r="AG70">
        <f t="shared" si="0"/>
        <v>0</v>
      </c>
      <c r="AK70" s="185">
        <f t="shared" si="1"/>
        <v>-2</v>
      </c>
      <c r="AL70" s="186">
        <f t="shared" si="2"/>
        <v>0</v>
      </c>
      <c r="AN70">
        <v>42</v>
      </c>
      <c r="AO70">
        <f t="shared" si="3"/>
        <v>0</v>
      </c>
      <c r="AT70">
        <f>CNGE_2023_M1_Secc12!$S229</f>
        <v>0</v>
      </c>
    </row>
    <row r="71" spans="1:46" ht="15" customHeight="1">
      <c r="A71" s="44"/>
      <c r="C71" s="157" t="s">
        <v>93</v>
      </c>
      <c r="D71" s="278" t="str">
        <f>IF(CNGE_2023_M1_Secc12!D74="","",CNGE_2023_M1_Secc12!D74)</f>
        <v/>
      </c>
      <c r="E71" s="279"/>
      <c r="F71" s="279"/>
      <c r="G71" s="280"/>
      <c r="H71" s="352"/>
      <c r="I71" s="352"/>
      <c r="J71" s="352"/>
      <c r="K71" s="352"/>
      <c r="L71" s="352"/>
      <c r="M71" s="352"/>
      <c r="N71" s="226" t="str">
        <f>IFERROR(VLOOKUP($P71,Presentación!$AL$3:$AM$574,2,FALSE),"")</f>
        <v/>
      </c>
      <c r="O71" s="228"/>
      <c r="P71" s="394"/>
      <c r="Q71" s="394"/>
      <c r="R71" s="394"/>
      <c r="S71" s="395"/>
      <c r="T71" s="395"/>
      <c r="U71" s="395"/>
      <c r="V71" s="352"/>
      <c r="W71" s="352"/>
      <c r="X71" s="352"/>
      <c r="Y71" s="139" t="s">
        <v>313</v>
      </c>
      <c r="Z71" s="352"/>
      <c r="AA71" s="352"/>
      <c r="AB71" s="352"/>
      <c r="AC71" s="212"/>
      <c r="AD71" s="213"/>
      <c r="AE71" s="14"/>
      <c r="AG71">
        <f t="shared" si="0"/>
        <v>0</v>
      </c>
      <c r="AK71" s="185">
        <f t="shared" si="1"/>
        <v>-2</v>
      </c>
      <c r="AL71" s="186">
        <f t="shared" si="2"/>
        <v>0</v>
      </c>
      <c r="AN71">
        <v>43</v>
      </c>
      <c r="AO71">
        <f t="shared" si="3"/>
        <v>0</v>
      </c>
      <c r="AT71">
        <f>CNGE_2023_M1_Secc12!$S230</f>
        <v>0</v>
      </c>
    </row>
    <row r="72" spans="1:46" ht="15" customHeight="1">
      <c r="A72" s="44"/>
      <c r="C72" s="157" t="s">
        <v>94</v>
      </c>
      <c r="D72" s="278" t="str">
        <f>IF(CNGE_2023_M1_Secc12!D75="","",CNGE_2023_M1_Secc12!D75)</f>
        <v/>
      </c>
      <c r="E72" s="279"/>
      <c r="F72" s="279"/>
      <c r="G72" s="280"/>
      <c r="H72" s="352"/>
      <c r="I72" s="352"/>
      <c r="J72" s="352"/>
      <c r="K72" s="352"/>
      <c r="L72" s="352"/>
      <c r="M72" s="352"/>
      <c r="N72" s="226" t="str">
        <f>IFERROR(VLOOKUP($P72,Presentación!$AL$3:$AM$574,2,FALSE),"")</f>
        <v/>
      </c>
      <c r="O72" s="228"/>
      <c r="P72" s="394"/>
      <c r="Q72" s="394"/>
      <c r="R72" s="394"/>
      <c r="S72" s="395"/>
      <c r="T72" s="395"/>
      <c r="U72" s="395"/>
      <c r="V72" s="352"/>
      <c r="W72" s="352"/>
      <c r="X72" s="352"/>
      <c r="Y72" s="139" t="s">
        <v>313</v>
      </c>
      <c r="Z72" s="352"/>
      <c r="AA72" s="352"/>
      <c r="AB72" s="352"/>
      <c r="AC72" s="212"/>
      <c r="AD72" s="213"/>
      <c r="AE72" s="14"/>
      <c r="AG72">
        <f t="shared" si="0"/>
        <v>0</v>
      </c>
      <c r="AK72" s="185">
        <f t="shared" si="1"/>
        <v>-2</v>
      </c>
      <c r="AL72" s="186">
        <f t="shared" si="2"/>
        <v>0</v>
      </c>
      <c r="AN72">
        <v>44</v>
      </c>
      <c r="AO72">
        <f t="shared" si="3"/>
        <v>0</v>
      </c>
      <c r="AT72">
        <f>CNGE_2023_M1_Secc12!$S231</f>
        <v>0</v>
      </c>
    </row>
    <row r="73" spans="1:46" ht="15" customHeight="1">
      <c r="A73" s="44"/>
      <c r="C73" s="157" t="s">
        <v>95</v>
      </c>
      <c r="D73" s="278" t="str">
        <f>IF(CNGE_2023_M1_Secc12!D76="","",CNGE_2023_M1_Secc12!D76)</f>
        <v/>
      </c>
      <c r="E73" s="279"/>
      <c r="F73" s="279"/>
      <c r="G73" s="280"/>
      <c r="H73" s="352"/>
      <c r="I73" s="352"/>
      <c r="J73" s="352"/>
      <c r="K73" s="352"/>
      <c r="L73" s="352"/>
      <c r="M73" s="352"/>
      <c r="N73" s="226" t="str">
        <f>IFERROR(VLOOKUP($P73,Presentación!$AL$3:$AM$574,2,FALSE),"")</f>
        <v/>
      </c>
      <c r="O73" s="228"/>
      <c r="P73" s="394"/>
      <c r="Q73" s="394"/>
      <c r="R73" s="394"/>
      <c r="S73" s="395"/>
      <c r="T73" s="395"/>
      <c r="U73" s="395"/>
      <c r="V73" s="352"/>
      <c r="W73" s="352"/>
      <c r="X73" s="352"/>
      <c r="Y73" s="139" t="s">
        <v>313</v>
      </c>
      <c r="Z73" s="352"/>
      <c r="AA73" s="352"/>
      <c r="AB73" s="352"/>
      <c r="AC73" s="212"/>
      <c r="AD73" s="213"/>
      <c r="AE73" s="14"/>
      <c r="AG73">
        <f t="shared" si="0"/>
        <v>0</v>
      </c>
      <c r="AK73" s="185">
        <f t="shared" si="1"/>
        <v>-2</v>
      </c>
      <c r="AL73" s="186">
        <f t="shared" si="2"/>
        <v>0</v>
      </c>
      <c r="AN73">
        <v>45</v>
      </c>
      <c r="AO73">
        <f t="shared" si="3"/>
        <v>0</v>
      </c>
      <c r="AT73">
        <f>CNGE_2023_M1_Secc12!$S232</f>
        <v>0</v>
      </c>
    </row>
    <row r="74" spans="1:46" ht="15" customHeight="1">
      <c r="A74" s="44"/>
      <c r="C74" s="157" t="s">
        <v>96</v>
      </c>
      <c r="D74" s="278" t="str">
        <f>IF(CNGE_2023_M1_Secc12!D77="","",CNGE_2023_M1_Secc12!D77)</f>
        <v/>
      </c>
      <c r="E74" s="279"/>
      <c r="F74" s="279"/>
      <c r="G74" s="280"/>
      <c r="H74" s="352"/>
      <c r="I74" s="352"/>
      <c r="J74" s="352"/>
      <c r="K74" s="352"/>
      <c r="L74" s="352"/>
      <c r="M74" s="352"/>
      <c r="N74" s="226" t="str">
        <f>IFERROR(VLOOKUP($P74,Presentación!$AL$3:$AM$574,2,FALSE),"")</f>
        <v/>
      </c>
      <c r="O74" s="228"/>
      <c r="P74" s="394"/>
      <c r="Q74" s="394"/>
      <c r="R74" s="394"/>
      <c r="S74" s="395"/>
      <c r="T74" s="395"/>
      <c r="U74" s="395"/>
      <c r="V74" s="352"/>
      <c r="W74" s="352"/>
      <c r="X74" s="352"/>
      <c r="Y74" s="139" t="s">
        <v>313</v>
      </c>
      <c r="Z74" s="352"/>
      <c r="AA74" s="352"/>
      <c r="AB74" s="352"/>
      <c r="AC74" s="212"/>
      <c r="AD74" s="213"/>
      <c r="AE74" s="14"/>
      <c r="AG74">
        <f t="shared" si="0"/>
        <v>0</v>
      </c>
      <c r="AK74" s="185">
        <f t="shared" si="1"/>
        <v>-2</v>
      </c>
      <c r="AL74" s="186">
        <f t="shared" si="2"/>
        <v>0</v>
      </c>
      <c r="AN74">
        <v>46</v>
      </c>
      <c r="AO74">
        <f t="shared" si="3"/>
        <v>0</v>
      </c>
      <c r="AT74">
        <f>CNGE_2023_M1_Secc12!$S233</f>
        <v>0</v>
      </c>
    </row>
    <row r="75" spans="1:46" ht="15" customHeight="1">
      <c r="A75" s="44"/>
      <c r="C75" s="157" t="s">
        <v>97</v>
      </c>
      <c r="D75" s="278" t="str">
        <f>IF(CNGE_2023_M1_Secc12!D78="","",CNGE_2023_M1_Secc12!D78)</f>
        <v/>
      </c>
      <c r="E75" s="279"/>
      <c r="F75" s="279"/>
      <c r="G75" s="280"/>
      <c r="H75" s="352"/>
      <c r="I75" s="352"/>
      <c r="J75" s="352"/>
      <c r="K75" s="352"/>
      <c r="L75" s="352"/>
      <c r="M75" s="352"/>
      <c r="N75" s="226" t="str">
        <f>IFERROR(VLOOKUP($P75,Presentación!$AL$3:$AM$574,2,FALSE),"")</f>
        <v/>
      </c>
      <c r="O75" s="228"/>
      <c r="P75" s="394"/>
      <c r="Q75" s="394"/>
      <c r="R75" s="394"/>
      <c r="S75" s="395"/>
      <c r="T75" s="395"/>
      <c r="U75" s="395"/>
      <c r="V75" s="352"/>
      <c r="W75" s="352"/>
      <c r="X75" s="352"/>
      <c r="Y75" s="139" t="s">
        <v>313</v>
      </c>
      <c r="Z75" s="352"/>
      <c r="AA75" s="352"/>
      <c r="AB75" s="352"/>
      <c r="AC75" s="212"/>
      <c r="AD75" s="213"/>
      <c r="AE75" s="14"/>
      <c r="AG75">
        <f t="shared" si="0"/>
        <v>0</v>
      </c>
      <c r="AK75" s="185">
        <f t="shared" si="1"/>
        <v>-2</v>
      </c>
      <c r="AL75" s="186">
        <f t="shared" si="2"/>
        <v>0</v>
      </c>
      <c r="AN75">
        <v>47</v>
      </c>
      <c r="AO75">
        <f t="shared" si="3"/>
        <v>0</v>
      </c>
      <c r="AT75">
        <f>CNGE_2023_M1_Secc12!$S234</f>
        <v>0</v>
      </c>
    </row>
    <row r="76" spans="1:46" ht="15" customHeight="1">
      <c r="A76" s="44"/>
      <c r="C76" s="157" t="s">
        <v>98</v>
      </c>
      <c r="D76" s="278" t="str">
        <f>IF(CNGE_2023_M1_Secc12!D79="","",CNGE_2023_M1_Secc12!D79)</f>
        <v/>
      </c>
      <c r="E76" s="279"/>
      <c r="F76" s="279"/>
      <c r="G76" s="280"/>
      <c r="H76" s="352"/>
      <c r="I76" s="352"/>
      <c r="J76" s="352"/>
      <c r="K76" s="352"/>
      <c r="L76" s="352"/>
      <c r="M76" s="352"/>
      <c r="N76" s="226" t="str">
        <f>IFERROR(VLOOKUP($P76,Presentación!$AL$3:$AM$574,2,FALSE),"")</f>
        <v/>
      </c>
      <c r="O76" s="228"/>
      <c r="P76" s="394"/>
      <c r="Q76" s="394"/>
      <c r="R76" s="394"/>
      <c r="S76" s="395"/>
      <c r="T76" s="395"/>
      <c r="U76" s="395"/>
      <c r="V76" s="352"/>
      <c r="W76" s="352"/>
      <c r="X76" s="352"/>
      <c r="Y76" s="139" t="s">
        <v>313</v>
      </c>
      <c r="Z76" s="352"/>
      <c r="AA76" s="352"/>
      <c r="AB76" s="352"/>
      <c r="AC76" s="212"/>
      <c r="AD76" s="213"/>
      <c r="AE76" s="14"/>
      <c r="AG76">
        <f t="shared" si="0"/>
        <v>0</v>
      </c>
      <c r="AK76" s="185">
        <f t="shared" si="1"/>
        <v>-2</v>
      </c>
      <c r="AL76" s="186">
        <f t="shared" si="2"/>
        <v>0</v>
      </c>
      <c r="AN76">
        <v>48</v>
      </c>
      <c r="AO76">
        <f t="shared" si="3"/>
        <v>0</v>
      </c>
      <c r="AT76">
        <f>CNGE_2023_M1_Secc12!$S235</f>
        <v>0</v>
      </c>
    </row>
    <row r="77" spans="1:46" ht="15" customHeight="1">
      <c r="A77" s="44"/>
      <c r="C77" s="157" t="s">
        <v>99</v>
      </c>
      <c r="D77" s="278" t="str">
        <f>IF(CNGE_2023_M1_Secc12!D80="","",CNGE_2023_M1_Secc12!D80)</f>
        <v/>
      </c>
      <c r="E77" s="279"/>
      <c r="F77" s="279"/>
      <c r="G77" s="280"/>
      <c r="H77" s="352"/>
      <c r="I77" s="352"/>
      <c r="J77" s="352"/>
      <c r="K77" s="352"/>
      <c r="L77" s="352"/>
      <c r="M77" s="352"/>
      <c r="N77" s="226" t="str">
        <f>IFERROR(VLOOKUP($P77,Presentación!$AL$3:$AM$574,2,FALSE),"")</f>
        <v/>
      </c>
      <c r="O77" s="228"/>
      <c r="P77" s="394"/>
      <c r="Q77" s="394"/>
      <c r="R77" s="394"/>
      <c r="S77" s="395"/>
      <c r="T77" s="395"/>
      <c r="U77" s="395"/>
      <c r="V77" s="352"/>
      <c r="W77" s="352"/>
      <c r="X77" s="352"/>
      <c r="Y77" s="139" t="s">
        <v>313</v>
      </c>
      <c r="Z77" s="352"/>
      <c r="AA77" s="352"/>
      <c r="AB77" s="352"/>
      <c r="AC77" s="212"/>
      <c r="AD77" s="213"/>
      <c r="AE77" s="14"/>
      <c r="AG77">
        <f t="shared" si="0"/>
        <v>0</v>
      </c>
      <c r="AK77" s="185">
        <f t="shared" si="1"/>
        <v>-2</v>
      </c>
      <c r="AL77" s="186">
        <f t="shared" si="2"/>
        <v>0</v>
      </c>
      <c r="AN77">
        <v>49</v>
      </c>
      <c r="AO77">
        <f t="shared" si="3"/>
        <v>0</v>
      </c>
      <c r="AT77">
        <f>CNGE_2023_M1_Secc12!$S236</f>
        <v>0</v>
      </c>
    </row>
    <row r="78" spans="1:46" ht="15" customHeight="1">
      <c r="A78" s="44"/>
      <c r="C78" s="157" t="s">
        <v>100</v>
      </c>
      <c r="D78" s="278" t="str">
        <f>IF(CNGE_2023_M1_Secc12!D81="","",CNGE_2023_M1_Secc12!D81)</f>
        <v/>
      </c>
      <c r="E78" s="279"/>
      <c r="F78" s="279"/>
      <c r="G78" s="280"/>
      <c r="H78" s="352"/>
      <c r="I78" s="352"/>
      <c r="J78" s="352"/>
      <c r="K78" s="352"/>
      <c r="L78" s="352"/>
      <c r="M78" s="352"/>
      <c r="N78" s="226" t="str">
        <f>IFERROR(VLOOKUP($P78,Presentación!$AL$3:$AM$574,2,FALSE),"")</f>
        <v/>
      </c>
      <c r="O78" s="228"/>
      <c r="P78" s="394"/>
      <c r="Q78" s="394"/>
      <c r="R78" s="394"/>
      <c r="S78" s="395"/>
      <c r="T78" s="395"/>
      <c r="U78" s="395"/>
      <c r="V78" s="352"/>
      <c r="W78" s="352"/>
      <c r="X78" s="352"/>
      <c r="Y78" s="139" t="s">
        <v>313</v>
      </c>
      <c r="Z78" s="352"/>
      <c r="AA78" s="352"/>
      <c r="AB78" s="352"/>
      <c r="AC78" s="212"/>
      <c r="AD78" s="213"/>
      <c r="AE78" s="14"/>
      <c r="AG78">
        <f t="shared" si="0"/>
        <v>0</v>
      </c>
      <c r="AK78" s="185">
        <f t="shared" si="1"/>
        <v>-2</v>
      </c>
      <c r="AL78" s="186">
        <f t="shared" si="2"/>
        <v>0</v>
      </c>
      <c r="AN78">
        <v>50</v>
      </c>
      <c r="AO78">
        <f t="shared" si="3"/>
        <v>0</v>
      </c>
      <c r="AT78">
        <f>CNGE_2023_M1_Secc12!$S237</f>
        <v>0</v>
      </c>
    </row>
    <row r="79" spans="1:46" ht="15" customHeight="1">
      <c r="A79" s="44"/>
      <c r="C79" s="157" t="s">
        <v>101</v>
      </c>
      <c r="D79" s="278" t="str">
        <f>IF(CNGE_2023_M1_Secc12!D82="","",CNGE_2023_M1_Secc12!D82)</f>
        <v/>
      </c>
      <c r="E79" s="279"/>
      <c r="F79" s="279"/>
      <c r="G79" s="280"/>
      <c r="H79" s="352"/>
      <c r="I79" s="352"/>
      <c r="J79" s="352"/>
      <c r="K79" s="352"/>
      <c r="L79" s="352"/>
      <c r="M79" s="352"/>
      <c r="N79" s="226" t="str">
        <f>IFERROR(VLOOKUP($P79,Presentación!$AL$3:$AM$574,2,FALSE),"")</f>
        <v/>
      </c>
      <c r="O79" s="228"/>
      <c r="P79" s="394"/>
      <c r="Q79" s="394"/>
      <c r="R79" s="394"/>
      <c r="S79" s="395"/>
      <c r="T79" s="395"/>
      <c r="U79" s="395"/>
      <c r="V79" s="352"/>
      <c r="W79" s="352"/>
      <c r="X79" s="352"/>
      <c r="Y79" s="139" t="s">
        <v>313</v>
      </c>
      <c r="Z79" s="352"/>
      <c r="AA79" s="352"/>
      <c r="AB79" s="352"/>
      <c r="AC79" s="212"/>
      <c r="AD79" s="213"/>
      <c r="AE79" s="14"/>
      <c r="AG79">
        <f t="shared" si="0"/>
        <v>0</v>
      </c>
      <c r="AK79" s="185">
        <f t="shared" si="1"/>
        <v>-2</v>
      </c>
      <c r="AL79" s="186">
        <f t="shared" si="2"/>
        <v>0</v>
      </c>
      <c r="AN79">
        <v>51</v>
      </c>
      <c r="AO79">
        <f t="shared" si="3"/>
        <v>0</v>
      </c>
      <c r="AT79">
        <f>CNGE_2023_M1_Secc12!$S238</f>
        <v>0</v>
      </c>
    </row>
    <row r="80" spans="1:46" ht="15" customHeight="1">
      <c r="A80" s="44"/>
      <c r="C80" s="157" t="s">
        <v>102</v>
      </c>
      <c r="D80" s="278" t="str">
        <f>IF(CNGE_2023_M1_Secc12!D83="","",CNGE_2023_M1_Secc12!D83)</f>
        <v/>
      </c>
      <c r="E80" s="279"/>
      <c r="F80" s="279"/>
      <c r="G80" s="280"/>
      <c r="H80" s="352"/>
      <c r="I80" s="352"/>
      <c r="J80" s="352"/>
      <c r="K80" s="352"/>
      <c r="L80" s="352"/>
      <c r="M80" s="352"/>
      <c r="N80" s="226" t="str">
        <f>IFERROR(VLOOKUP($P80,Presentación!$AL$3:$AM$574,2,FALSE),"")</f>
        <v/>
      </c>
      <c r="O80" s="228"/>
      <c r="P80" s="394"/>
      <c r="Q80" s="394"/>
      <c r="R80" s="394"/>
      <c r="S80" s="395"/>
      <c r="T80" s="395"/>
      <c r="U80" s="395"/>
      <c r="V80" s="352"/>
      <c r="W80" s="352"/>
      <c r="X80" s="352"/>
      <c r="Y80" s="139" t="s">
        <v>313</v>
      </c>
      <c r="Z80" s="352"/>
      <c r="AA80" s="352"/>
      <c r="AB80" s="352"/>
      <c r="AC80" s="212"/>
      <c r="AD80" s="213"/>
      <c r="AE80" s="14"/>
      <c r="AG80">
        <f t="shared" si="0"/>
        <v>0</v>
      </c>
      <c r="AK80" s="185">
        <f t="shared" si="1"/>
        <v>-2</v>
      </c>
      <c r="AL80" s="186">
        <f t="shared" si="2"/>
        <v>0</v>
      </c>
      <c r="AN80">
        <v>52</v>
      </c>
      <c r="AO80">
        <f t="shared" si="3"/>
        <v>0</v>
      </c>
      <c r="AT80">
        <f>CNGE_2023_M1_Secc12!$S239</f>
        <v>0</v>
      </c>
    </row>
    <row r="81" spans="1:46" ht="15" customHeight="1">
      <c r="A81" s="44"/>
      <c r="C81" s="157" t="s">
        <v>103</v>
      </c>
      <c r="D81" s="278" t="str">
        <f>IF(CNGE_2023_M1_Secc12!D84="","",CNGE_2023_M1_Secc12!D84)</f>
        <v/>
      </c>
      <c r="E81" s="279"/>
      <c r="F81" s="279"/>
      <c r="G81" s="280"/>
      <c r="H81" s="352"/>
      <c r="I81" s="352"/>
      <c r="J81" s="352"/>
      <c r="K81" s="352"/>
      <c r="L81" s="352"/>
      <c r="M81" s="352"/>
      <c r="N81" s="226" t="str">
        <f>IFERROR(VLOOKUP($P81,Presentación!$AL$3:$AM$574,2,FALSE),"")</f>
        <v/>
      </c>
      <c r="O81" s="228"/>
      <c r="P81" s="394"/>
      <c r="Q81" s="394"/>
      <c r="R81" s="394"/>
      <c r="S81" s="395"/>
      <c r="T81" s="395"/>
      <c r="U81" s="395"/>
      <c r="V81" s="352"/>
      <c r="W81" s="352"/>
      <c r="X81" s="352"/>
      <c r="Y81" s="139" t="s">
        <v>313</v>
      </c>
      <c r="Z81" s="352"/>
      <c r="AA81" s="352"/>
      <c r="AB81" s="352"/>
      <c r="AC81" s="212"/>
      <c r="AD81" s="213"/>
      <c r="AE81" s="14"/>
      <c r="AG81">
        <f t="shared" si="0"/>
        <v>0</v>
      </c>
      <c r="AK81" s="185">
        <f t="shared" si="1"/>
        <v>-2</v>
      </c>
      <c r="AL81" s="186">
        <f t="shared" si="2"/>
        <v>0</v>
      </c>
      <c r="AN81">
        <v>53</v>
      </c>
      <c r="AO81">
        <f t="shared" si="3"/>
        <v>0</v>
      </c>
      <c r="AT81">
        <f>CNGE_2023_M1_Secc12!$S240</f>
        <v>0</v>
      </c>
    </row>
    <row r="82" spans="1:46" ht="15" customHeight="1">
      <c r="A82" s="44"/>
      <c r="C82" s="157" t="s">
        <v>104</v>
      </c>
      <c r="D82" s="278" t="str">
        <f>IF(CNGE_2023_M1_Secc12!D85="","",CNGE_2023_M1_Secc12!D85)</f>
        <v/>
      </c>
      <c r="E82" s="279"/>
      <c r="F82" s="279"/>
      <c r="G82" s="280"/>
      <c r="H82" s="352"/>
      <c r="I82" s="352"/>
      <c r="J82" s="352"/>
      <c r="K82" s="352"/>
      <c r="L82" s="352"/>
      <c r="M82" s="352"/>
      <c r="N82" s="226" t="str">
        <f>IFERROR(VLOOKUP($P82,Presentación!$AL$3:$AM$574,2,FALSE),"")</f>
        <v/>
      </c>
      <c r="O82" s="228"/>
      <c r="P82" s="394"/>
      <c r="Q82" s="394"/>
      <c r="R82" s="394"/>
      <c r="S82" s="395"/>
      <c r="T82" s="395"/>
      <c r="U82" s="395"/>
      <c r="V82" s="352"/>
      <c r="W82" s="352"/>
      <c r="X82" s="352"/>
      <c r="Y82" s="139" t="s">
        <v>313</v>
      </c>
      <c r="Z82" s="352"/>
      <c r="AA82" s="352"/>
      <c r="AB82" s="352"/>
      <c r="AC82" s="212"/>
      <c r="AD82" s="213"/>
      <c r="AE82" s="14"/>
      <c r="AG82">
        <f t="shared" si="0"/>
        <v>0</v>
      </c>
      <c r="AK82" s="185">
        <f t="shared" si="1"/>
        <v>-2</v>
      </c>
      <c r="AL82" s="186">
        <f t="shared" si="2"/>
        <v>0</v>
      </c>
      <c r="AN82">
        <v>54</v>
      </c>
      <c r="AO82">
        <f t="shared" si="3"/>
        <v>0</v>
      </c>
      <c r="AT82">
        <f>CNGE_2023_M1_Secc12!$S241</f>
        <v>0</v>
      </c>
    </row>
    <row r="83" spans="1:46" ht="15" customHeight="1">
      <c r="A83" s="44"/>
      <c r="C83" s="157" t="s">
        <v>105</v>
      </c>
      <c r="D83" s="278" t="str">
        <f>IF(CNGE_2023_M1_Secc12!D86="","",CNGE_2023_M1_Secc12!D86)</f>
        <v/>
      </c>
      <c r="E83" s="279"/>
      <c r="F83" s="279"/>
      <c r="G83" s="280"/>
      <c r="H83" s="352"/>
      <c r="I83" s="352"/>
      <c r="J83" s="352"/>
      <c r="K83" s="352"/>
      <c r="L83" s="352"/>
      <c r="M83" s="352"/>
      <c r="N83" s="226" t="str">
        <f>IFERROR(VLOOKUP($P83,Presentación!$AL$3:$AM$574,2,FALSE),"")</f>
        <v/>
      </c>
      <c r="O83" s="228"/>
      <c r="P83" s="394"/>
      <c r="Q83" s="394"/>
      <c r="R83" s="394"/>
      <c r="S83" s="395"/>
      <c r="T83" s="395"/>
      <c r="U83" s="395"/>
      <c r="V83" s="352"/>
      <c r="W83" s="352"/>
      <c r="X83" s="352"/>
      <c r="Y83" s="139" t="s">
        <v>313</v>
      </c>
      <c r="Z83" s="352"/>
      <c r="AA83" s="352"/>
      <c r="AB83" s="352"/>
      <c r="AC83" s="212"/>
      <c r="AD83" s="213"/>
      <c r="AE83" s="14"/>
      <c r="AG83">
        <f t="shared" si="0"/>
        <v>0</v>
      </c>
      <c r="AK83" s="185">
        <f t="shared" si="1"/>
        <v>-2</v>
      </c>
      <c r="AL83" s="186">
        <f t="shared" si="2"/>
        <v>0</v>
      </c>
      <c r="AN83">
        <v>55</v>
      </c>
      <c r="AO83">
        <f t="shared" si="3"/>
        <v>0</v>
      </c>
      <c r="AT83">
        <f>CNGE_2023_M1_Secc12!$S242</f>
        <v>0</v>
      </c>
    </row>
    <row r="84" spans="1:46" ht="15" customHeight="1">
      <c r="A84" s="44"/>
      <c r="C84" s="157" t="s">
        <v>106</v>
      </c>
      <c r="D84" s="278" t="str">
        <f>IF(CNGE_2023_M1_Secc12!D87="","",CNGE_2023_M1_Secc12!D87)</f>
        <v/>
      </c>
      <c r="E84" s="279"/>
      <c r="F84" s="279"/>
      <c r="G84" s="280"/>
      <c r="H84" s="352"/>
      <c r="I84" s="352"/>
      <c r="J84" s="352"/>
      <c r="K84" s="352"/>
      <c r="L84" s="352"/>
      <c r="M84" s="352"/>
      <c r="N84" s="226" t="str">
        <f>IFERROR(VLOOKUP($P84,Presentación!$AL$3:$AM$574,2,FALSE),"")</f>
        <v/>
      </c>
      <c r="O84" s="228"/>
      <c r="P84" s="394"/>
      <c r="Q84" s="394"/>
      <c r="R84" s="394"/>
      <c r="S84" s="395"/>
      <c r="T84" s="395"/>
      <c r="U84" s="395"/>
      <c r="V84" s="352"/>
      <c r="W84" s="352"/>
      <c r="X84" s="352"/>
      <c r="Y84" s="139" t="s">
        <v>313</v>
      </c>
      <c r="Z84" s="352"/>
      <c r="AA84" s="352"/>
      <c r="AB84" s="352"/>
      <c r="AC84" s="212"/>
      <c r="AD84" s="213"/>
      <c r="AE84" s="14"/>
      <c r="AG84">
        <f t="shared" si="0"/>
        <v>0</v>
      </c>
      <c r="AK84" s="185">
        <f t="shared" si="1"/>
        <v>-2</v>
      </c>
      <c r="AL84" s="186">
        <f t="shared" si="2"/>
        <v>0</v>
      </c>
      <c r="AN84">
        <v>56</v>
      </c>
      <c r="AO84">
        <f t="shared" si="3"/>
        <v>0</v>
      </c>
      <c r="AT84">
        <f>CNGE_2023_M1_Secc12!$S243</f>
        <v>0</v>
      </c>
    </row>
    <row r="85" spans="1:46" ht="15" customHeight="1">
      <c r="A85" s="44"/>
      <c r="C85" s="157" t="s">
        <v>107</v>
      </c>
      <c r="D85" s="278" t="str">
        <f>IF(CNGE_2023_M1_Secc12!D88="","",CNGE_2023_M1_Secc12!D88)</f>
        <v/>
      </c>
      <c r="E85" s="279"/>
      <c r="F85" s="279"/>
      <c r="G85" s="280"/>
      <c r="H85" s="352"/>
      <c r="I85" s="352"/>
      <c r="J85" s="352"/>
      <c r="K85" s="352"/>
      <c r="L85" s="352"/>
      <c r="M85" s="352"/>
      <c r="N85" s="226" t="str">
        <f>IFERROR(VLOOKUP($P85,Presentación!$AL$3:$AM$574,2,FALSE),"")</f>
        <v/>
      </c>
      <c r="O85" s="228"/>
      <c r="P85" s="394"/>
      <c r="Q85" s="394"/>
      <c r="R85" s="394"/>
      <c r="S85" s="395"/>
      <c r="T85" s="395"/>
      <c r="U85" s="395"/>
      <c r="V85" s="352"/>
      <c r="W85" s="352"/>
      <c r="X85" s="352"/>
      <c r="Y85" s="139" t="s">
        <v>313</v>
      </c>
      <c r="Z85" s="352"/>
      <c r="AA85" s="352"/>
      <c r="AB85" s="352"/>
      <c r="AC85" s="212"/>
      <c r="AD85" s="213"/>
      <c r="AE85" s="14"/>
      <c r="AG85">
        <f t="shared" si="0"/>
        <v>0</v>
      </c>
      <c r="AK85" s="185">
        <f t="shared" si="1"/>
        <v>-2</v>
      </c>
      <c r="AL85" s="186">
        <f t="shared" si="2"/>
        <v>0</v>
      </c>
      <c r="AN85">
        <v>57</v>
      </c>
      <c r="AO85">
        <f t="shared" si="3"/>
        <v>0</v>
      </c>
      <c r="AT85">
        <f>CNGE_2023_M1_Secc12!$S244</f>
        <v>0</v>
      </c>
    </row>
    <row r="86" spans="1:46" ht="15" customHeight="1">
      <c r="A86" s="44"/>
      <c r="C86" s="157" t="s">
        <v>108</v>
      </c>
      <c r="D86" s="278" t="str">
        <f>IF(CNGE_2023_M1_Secc12!D89="","",CNGE_2023_M1_Secc12!D89)</f>
        <v/>
      </c>
      <c r="E86" s="279"/>
      <c r="F86" s="279"/>
      <c r="G86" s="280"/>
      <c r="H86" s="352"/>
      <c r="I86" s="352"/>
      <c r="J86" s="352"/>
      <c r="K86" s="352"/>
      <c r="L86" s="352"/>
      <c r="M86" s="352"/>
      <c r="N86" s="226" t="str">
        <f>IFERROR(VLOOKUP($P86,Presentación!$AL$3:$AM$574,2,FALSE),"")</f>
        <v/>
      </c>
      <c r="O86" s="228"/>
      <c r="P86" s="394"/>
      <c r="Q86" s="394"/>
      <c r="R86" s="394"/>
      <c r="S86" s="395"/>
      <c r="T86" s="395"/>
      <c r="U86" s="395"/>
      <c r="V86" s="352"/>
      <c r="W86" s="352"/>
      <c r="X86" s="352"/>
      <c r="Y86" s="139" t="s">
        <v>313</v>
      </c>
      <c r="Z86" s="352"/>
      <c r="AA86" s="352"/>
      <c r="AB86" s="352"/>
      <c r="AC86" s="212"/>
      <c r="AD86" s="213"/>
      <c r="AE86" s="14"/>
      <c r="AG86">
        <f t="shared" si="0"/>
        <v>0</v>
      </c>
      <c r="AK86" s="185">
        <f t="shared" si="1"/>
        <v>-2</v>
      </c>
      <c r="AL86" s="186">
        <f t="shared" si="2"/>
        <v>0</v>
      </c>
      <c r="AN86">
        <v>58</v>
      </c>
      <c r="AO86">
        <f t="shared" si="3"/>
        <v>0</v>
      </c>
      <c r="AT86">
        <f>CNGE_2023_M1_Secc12!$S245</f>
        <v>0</v>
      </c>
    </row>
    <row r="87" spans="1:46" ht="15" customHeight="1">
      <c r="A87" s="44"/>
      <c r="C87" s="157" t="s">
        <v>109</v>
      </c>
      <c r="D87" s="278" t="str">
        <f>IF(CNGE_2023_M1_Secc12!D90="","",CNGE_2023_M1_Secc12!D90)</f>
        <v/>
      </c>
      <c r="E87" s="279"/>
      <c r="F87" s="279"/>
      <c r="G87" s="280"/>
      <c r="H87" s="352"/>
      <c r="I87" s="352"/>
      <c r="J87" s="352"/>
      <c r="K87" s="352"/>
      <c r="L87" s="352"/>
      <c r="M87" s="352"/>
      <c r="N87" s="226" t="str">
        <f>IFERROR(VLOOKUP($P87,Presentación!$AL$3:$AM$574,2,FALSE),"")</f>
        <v/>
      </c>
      <c r="O87" s="228"/>
      <c r="P87" s="394"/>
      <c r="Q87" s="394"/>
      <c r="R87" s="394"/>
      <c r="S87" s="395"/>
      <c r="T87" s="395"/>
      <c r="U87" s="395"/>
      <c r="V87" s="352"/>
      <c r="W87" s="352"/>
      <c r="X87" s="352"/>
      <c r="Y87" s="139" t="s">
        <v>313</v>
      </c>
      <c r="Z87" s="352"/>
      <c r="AA87" s="352"/>
      <c r="AB87" s="352"/>
      <c r="AC87" s="212"/>
      <c r="AD87" s="213"/>
      <c r="AE87" s="14"/>
      <c r="AG87">
        <f t="shared" si="0"/>
        <v>0</v>
      </c>
      <c r="AK87" s="185">
        <f t="shared" si="1"/>
        <v>-2</v>
      </c>
      <c r="AL87" s="186">
        <f t="shared" si="2"/>
        <v>0</v>
      </c>
      <c r="AN87">
        <v>59</v>
      </c>
      <c r="AO87">
        <f t="shared" si="3"/>
        <v>0</v>
      </c>
      <c r="AT87">
        <f>CNGE_2023_M1_Secc12!$S246</f>
        <v>0</v>
      </c>
    </row>
    <row r="88" spans="1:46" ht="15" customHeight="1">
      <c r="A88" s="44"/>
      <c r="C88" s="157" t="s">
        <v>110</v>
      </c>
      <c r="D88" s="278" t="str">
        <f>IF(CNGE_2023_M1_Secc12!D91="","",CNGE_2023_M1_Secc12!D91)</f>
        <v/>
      </c>
      <c r="E88" s="279"/>
      <c r="F88" s="279"/>
      <c r="G88" s="280"/>
      <c r="H88" s="352"/>
      <c r="I88" s="352"/>
      <c r="J88" s="352"/>
      <c r="K88" s="352"/>
      <c r="L88" s="352"/>
      <c r="M88" s="352"/>
      <c r="N88" s="226" t="str">
        <f>IFERROR(VLOOKUP($P88,Presentación!$AL$3:$AM$574,2,FALSE),"")</f>
        <v/>
      </c>
      <c r="O88" s="228"/>
      <c r="P88" s="394"/>
      <c r="Q88" s="394"/>
      <c r="R88" s="394"/>
      <c r="S88" s="395"/>
      <c r="T88" s="395"/>
      <c r="U88" s="395"/>
      <c r="V88" s="352"/>
      <c r="W88" s="352"/>
      <c r="X88" s="352"/>
      <c r="Y88" s="139" t="s">
        <v>313</v>
      </c>
      <c r="Z88" s="352"/>
      <c r="AA88" s="352"/>
      <c r="AB88" s="352"/>
      <c r="AC88" s="212"/>
      <c r="AD88" s="213"/>
      <c r="AE88" s="14"/>
      <c r="AG88">
        <f t="shared" si="0"/>
        <v>0</v>
      </c>
      <c r="AK88" s="185">
        <f t="shared" si="1"/>
        <v>-2</v>
      </c>
      <c r="AL88" s="186">
        <f t="shared" si="2"/>
        <v>0</v>
      </c>
      <c r="AN88">
        <v>60</v>
      </c>
      <c r="AO88">
        <f t="shared" si="3"/>
        <v>0</v>
      </c>
      <c r="AT88">
        <f>CNGE_2023_M1_Secc12!$S247</f>
        <v>0</v>
      </c>
    </row>
    <row r="89" spans="1:46" ht="15" customHeight="1">
      <c r="A89" s="44"/>
      <c r="C89" s="157" t="s">
        <v>111</v>
      </c>
      <c r="D89" s="278" t="str">
        <f>IF(CNGE_2023_M1_Secc12!D92="","",CNGE_2023_M1_Secc12!D92)</f>
        <v/>
      </c>
      <c r="E89" s="279"/>
      <c r="F89" s="279"/>
      <c r="G89" s="280"/>
      <c r="H89" s="352"/>
      <c r="I89" s="352"/>
      <c r="J89" s="352"/>
      <c r="K89" s="352"/>
      <c r="L89" s="352"/>
      <c r="M89" s="352"/>
      <c r="N89" s="226" t="str">
        <f>IFERROR(VLOOKUP($P89,Presentación!$AL$3:$AM$574,2,FALSE),"")</f>
        <v/>
      </c>
      <c r="O89" s="228"/>
      <c r="P89" s="394"/>
      <c r="Q89" s="394"/>
      <c r="R89" s="394"/>
      <c r="S89" s="395"/>
      <c r="T89" s="395"/>
      <c r="U89" s="395"/>
      <c r="V89" s="352"/>
      <c r="W89" s="352"/>
      <c r="X89" s="352"/>
      <c r="Y89" s="139" t="s">
        <v>313</v>
      </c>
      <c r="Z89" s="352"/>
      <c r="AA89" s="352"/>
      <c r="AB89" s="352"/>
      <c r="AC89" s="212"/>
      <c r="AD89" s="213"/>
      <c r="AE89" s="14"/>
      <c r="AG89">
        <f t="shared" si="0"/>
        <v>0</v>
      </c>
      <c r="AK89" s="185">
        <f t="shared" si="1"/>
        <v>-2</v>
      </c>
      <c r="AL89" s="186">
        <f t="shared" si="2"/>
        <v>0</v>
      </c>
      <c r="AN89">
        <v>61</v>
      </c>
      <c r="AO89">
        <f t="shared" si="3"/>
        <v>0</v>
      </c>
      <c r="AT89">
        <f>CNGE_2023_M1_Secc12!$S248</f>
        <v>0</v>
      </c>
    </row>
    <row r="90" spans="1:46" ht="15" customHeight="1">
      <c r="A90" s="44"/>
      <c r="C90" s="157" t="s">
        <v>112</v>
      </c>
      <c r="D90" s="278" t="str">
        <f>IF(CNGE_2023_M1_Secc12!D93="","",CNGE_2023_M1_Secc12!D93)</f>
        <v/>
      </c>
      <c r="E90" s="279"/>
      <c r="F90" s="279"/>
      <c r="G90" s="280"/>
      <c r="H90" s="352"/>
      <c r="I90" s="352"/>
      <c r="J90" s="352"/>
      <c r="K90" s="352"/>
      <c r="L90" s="352"/>
      <c r="M90" s="352"/>
      <c r="N90" s="226" t="str">
        <f>IFERROR(VLOOKUP($P90,Presentación!$AL$3:$AM$574,2,FALSE),"")</f>
        <v/>
      </c>
      <c r="O90" s="228"/>
      <c r="P90" s="394"/>
      <c r="Q90" s="394"/>
      <c r="R90" s="394"/>
      <c r="S90" s="395"/>
      <c r="T90" s="395"/>
      <c r="U90" s="395"/>
      <c r="V90" s="352"/>
      <c r="W90" s="352"/>
      <c r="X90" s="352"/>
      <c r="Y90" s="139" t="s">
        <v>313</v>
      </c>
      <c r="Z90" s="352"/>
      <c r="AA90" s="352"/>
      <c r="AB90" s="352"/>
      <c r="AC90" s="212"/>
      <c r="AD90" s="213"/>
      <c r="AE90" s="14"/>
      <c r="AG90">
        <f t="shared" si="0"/>
        <v>0</v>
      </c>
      <c r="AK90" s="185">
        <f t="shared" si="1"/>
        <v>-2</v>
      </c>
      <c r="AL90" s="186">
        <f t="shared" si="2"/>
        <v>0</v>
      </c>
      <c r="AN90">
        <v>62</v>
      </c>
      <c r="AO90">
        <f t="shared" si="3"/>
        <v>0</v>
      </c>
      <c r="AT90">
        <f>CNGE_2023_M1_Secc12!$S249</f>
        <v>0</v>
      </c>
    </row>
    <row r="91" spans="1:46" ht="15" customHeight="1">
      <c r="A91" s="44"/>
      <c r="C91" s="157" t="s">
        <v>113</v>
      </c>
      <c r="D91" s="278" t="str">
        <f>IF(CNGE_2023_M1_Secc12!D94="","",CNGE_2023_M1_Secc12!D94)</f>
        <v/>
      </c>
      <c r="E91" s="279"/>
      <c r="F91" s="279"/>
      <c r="G91" s="280"/>
      <c r="H91" s="352"/>
      <c r="I91" s="352"/>
      <c r="J91" s="352"/>
      <c r="K91" s="352"/>
      <c r="L91" s="352"/>
      <c r="M91" s="352"/>
      <c r="N91" s="226" t="str">
        <f>IFERROR(VLOOKUP($P91,Presentación!$AL$3:$AM$574,2,FALSE),"")</f>
        <v/>
      </c>
      <c r="O91" s="228"/>
      <c r="P91" s="394"/>
      <c r="Q91" s="394"/>
      <c r="R91" s="394"/>
      <c r="S91" s="395"/>
      <c r="T91" s="395"/>
      <c r="U91" s="395"/>
      <c r="V91" s="352"/>
      <c r="W91" s="352"/>
      <c r="X91" s="352"/>
      <c r="Y91" s="139" t="s">
        <v>313</v>
      </c>
      <c r="Z91" s="352"/>
      <c r="AA91" s="352"/>
      <c r="AB91" s="352"/>
      <c r="AC91" s="212"/>
      <c r="AD91" s="213"/>
      <c r="AE91" s="14"/>
      <c r="AG91">
        <f t="shared" si="0"/>
        <v>0</v>
      </c>
      <c r="AK91" s="185">
        <f t="shared" si="1"/>
        <v>-2</v>
      </c>
      <c r="AL91" s="186">
        <f t="shared" si="2"/>
        <v>0</v>
      </c>
      <c r="AN91">
        <v>63</v>
      </c>
      <c r="AO91">
        <f t="shared" si="3"/>
        <v>0</v>
      </c>
      <c r="AT91">
        <f>CNGE_2023_M1_Secc12!$S250</f>
        <v>0</v>
      </c>
    </row>
    <row r="92" spans="1:46" ht="15" customHeight="1">
      <c r="A92" s="44"/>
      <c r="C92" s="157" t="s">
        <v>114</v>
      </c>
      <c r="D92" s="278" t="str">
        <f>IF(CNGE_2023_M1_Secc12!D95="","",CNGE_2023_M1_Secc12!D95)</f>
        <v/>
      </c>
      <c r="E92" s="279"/>
      <c r="F92" s="279"/>
      <c r="G92" s="280"/>
      <c r="H92" s="352"/>
      <c r="I92" s="352"/>
      <c r="J92" s="352"/>
      <c r="K92" s="352"/>
      <c r="L92" s="352"/>
      <c r="M92" s="352"/>
      <c r="N92" s="226" t="str">
        <f>IFERROR(VLOOKUP($P92,Presentación!$AL$3:$AM$574,2,FALSE),"")</f>
        <v/>
      </c>
      <c r="O92" s="228"/>
      <c r="P92" s="394"/>
      <c r="Q92" s="394"/>
      <c r="R92" s="394"/>
      <c r="S92" s="395"/>
      <c r="T92" s="395"/>
      <c r="U92" s="395"/>
      <c r="V92" s="352"/>
      <c r="W92" s="352"/>
      <c r="X92" s="352"/>
      <c r="Y92" s="139" t="s">
        <v>313</v>
      </c>
      <c r="Z92" s="352"/>
      <c r="AA92" s="352"/>
      <c r="AB92" s="352"/>
      <c r="AC92" s="212"/>
      <c r="AD92" s="213"/>
      <c r="AE92" s="14"/>
      <c r="AG92">
        <f t="shared" si="0"/>
        <v>0</v>
      </c>
      <c r="AK92" s="185">
        <f t="shared" si="1"/>
        <v>-2</v>
      </c>
      <c r="AL92" s="186">
        <f t="shared" si="2"/>
        <v>0</v>
      </c>
      <c r="AN92">
        <v>64</v>
      </c>
      <c r="AO92">
        <f t="shared" si="3"/>
        <v>0</v>
      </c>
      <c r="AT92">
        <f>CNGE_2023_M1_Secc12!$S251</f>
        <v>0</v>
      </c>
    </row>
    <row r="93" spans="1:46" ht="15" customHeight="1">
      <c r="A93" s="44"/>
      <c r="C93" s="157" t="s">
        <v>115</v>
      </c>
      <c r="D93" s="278" t="str">
        <f>IF(CNGE_2023_M1_Secc12!D96="","",CNGE_2023_M1_Secc12!D96)</f>
        <v/>
      </c>
      <c r="E93" s="279"/>
      <c r="F93" s="279"/>
      <c r="G93" s="280"/>
      <c r="H93" s="352"/>
      <c r="I93" s="352"/>
      <c r="J93" s="352"/>
      <c r="K93" s="352"/>
      <c r="L93" s="352"/>
      <c r="M93" s="352"/>
      <c r="N93" s="226" t="str">
        <f>IFERROR(VLOOKUP($P93,Presentación!$AL$3:$AM$574,2,FALSE),"")</f>
        <v/>
      </c>
      <c r="O93" s="228"/>
      <c r="P93" s="394"/>
      <c r="Q93" s="394"/>
      <c r="R93" s="394"/>
      <c r="S93" s="395"/>
      <c r="T93" s="395"/>
      <c r="U93" s="395"/>
      <c r="V93" s="352"/>
      <c r="W93" s="352"/>
      <c r="X93" s="352"/>
      <c r="Y93" s="139" t="s">
        <v>313</v>
      </c>
      <c r="Z93" s="352"/>
      <c r="AA93" s="352"/>
      <c r="AB93" s="352"/>
      <c r="AC93" s="212"/>
      <c r="AD93" s="213"/>
      <c r="AE93" s="14"/>
      <c r="AG93">
        <f t="shared" si="0"/>
        <v>0</v>
      </c>
      <c r="AK93" s="185">
        <f t="shared" si="1"/>
        <v>-2</v>
      </c>
      <c r="AL93" s="186">
        <f t="shared" si="2"/>
        <v>0</v>
      </c>
      <c r="AN93">
        <v>65</v>
      </c>
      <c r="AO93">
        <f t="shared" si="3"/>
        <v>0</v>
      </c>
      <c r="AT93">
        <f>CNGE_2023_M1_Secc12!$S252</f>
        <v>0</v>
      </c>
    </row>
    <row r="94" spans="1:46" ht="15" customHeight="1">
      <c r="A94" s="44"/>
      <c r="C94" s="157" t="s">
        <v>116</v>
      </c>
      <c r="D94" s="278" t="str">
        <f>IF(CNGE_2023_M1_Secc12!D97="","",CNGE_2023_M1_Secc12!D97)</f>
        <v/>
      </c>
      <c r="E94" s="279"/>
      <c r="F94" s="279"/>
      <c r="G94" s="280"/>
      <c r="H94" s="352"/>
      <c r="I94" s="352"/>
      <c r="J94" s="352"/>
      <c r="K94" s="352"/>
      <c r="L94" s="352"/>
      <c r="M94" s="352"/>
      <c r="N94" s="226" t="str">
        <f>IFERROR(VLOOKUP($P94,Presentación!$AL$3:$AM$574,2,FALSE),"")</f>
        <v/>
      </c>
      <c r="O94" s="228"/>
      <c r="P94" s="394"/>
      <c r="Q94" s="394"/>
      <c r="R94" s="394"/>
      <c r="S94" s="395"/>
      <c r="T94" s="395"/>
      <c r="U94" s="395"/>
      <c r="V94" s="352"/>
      <c r="W94" s="352"/>
      <c r="X94" s="352"/>
      <c r="Y94" s="139" t="s">
        <v>313</v>
      </c>
      <c r="Z94" s="352"/>
      <c r="AA94" s="352"/>
      <c r="AB94" s="352"/>
      <c r="AC94" s="212"/>
      <c r="AD94" s="213"/>
      <c r="AE94" s="14"/>
      <c r="AG94">
        <f t="shared" ref="AG94:AG148" si="4">IF(OR(
$AH$27=$AG$27,
AND(AT94&lt;&gt;1,COUNTBLANK(H94:AD94)=22),
AND(AT94=1,AC94&lt;&gt;"",H94&lt;&gt;"",K94&lt;&gt;"",COUNTBLANK(N94:AB94)=14),
AND(AT94=1,AC94="",COUNTBLANK(H94:AB94)=13)),0,1)</f>
        <v>0</v>
      </c>
      <c r="AK94" s="185">
        <f t="shared" ref="AK94:AK148" si="5">IF(OR(K94="NS",K94="NA"),0,LEN(K94)-LEN(INT(K94))-1)</f>
        <v>-2</v>
      </c>
      <c r="AL94" s="186">
        <f t="shared" ref="AL94:AL148" si="6">IF(AK94&lt;1,0,1)</f>
        <v>0</v>
      </c>
      <c r="AN94">
        <v>66</v>
      </c>
      <c r="AO94">
        <f t="shared" ref="AO94:AO148" si="7">IF($AG$27=$AH$27,0,IF(AND(AN94=AC94,AC94&lt;&gt;""),1,0))</f>
        <v>0</v>
      </c>
      <c r="AT94">
        <f>CNGE_2023_M1_Secc12!$S253</f>
        <v>0</v>
      </c>
    </row>
    <row r="95" spans="1:46" ht="15" customHeight="1">
      <c r="A95" s="44"/>
      <c r="C95" s="157" t="s">
        <v>117</v>
      </c>
      <c r="D95" s="278" t="str">
        <f>IF(CNGE_2023_M1_Secc12!D98="","",CNGE_2023_M1_Secc12!D98)</f>
        <v/>
      </c>
      <c r="E95" s="279"/>
      <c r="F95" s="279"/>
      <c r="G95" s="280"/>
      <c r="H95" s="352"/>
      <c r="I95" s="352"/>
      <c r="J95" s="352"/>
      <c r="K95" s="352"/>
      <c r="L95" s="352"/>
      <c r="M95" s="352"/>
      <c r="N95" s="226" t="str">
        <f>IFERROR(VLOOKUP($P95,Presentación!$AL$3:$AM$574,2,FALSE),"")</f>
        <v/>
      </c>
      <c r="O95" s="228"/>
      <c r="P95" s="394"/>
      <c r="Q95" s="394"/>
      <c r="R95" s="394"/>
      <c r="S95" s="395"/>
      <c r="T95" s="395"/>
      <c r="U95" s="395"/>
      <c r="V95" s="352"/>
      <c r="W95" s="352"/>
      <c r="X95" s="352"/>
      <c r="Y95" s="139" t="s">
        <v>313</v>
      </c>
      <c r="Z95" s="352"/>
      <c r="AA95" s="352"/>
      <c r="AB95" s="352"/>
      <c r="AC95" s="212"/>
      <c r="AD95" s="213"/>
      <c r="AE95" s="14"/>
      <c r="AG95">
        <f t="shared" si="4"/>
        <v>0</v>
      </c>
      <c r="AK95" s="185">
        <f t="shared" si="5"/>
        <v>-2</v>
      </c>
      <c r="AL95" s="186">
        <f t="shared" si="6"/>
        <v>0</v>
      </c>
      <c r="AN95">
        <v>67</v>
      </c>
      <c r="AO95">
        <f t="shared" si="7"/>
        <v>0</v>
      </c>
      <c r="AT95">
        <f>CNGE_2023_M1_Secc12!$S254</f>
        <v>0</v>
      </c>
    </row>
    <row r="96" spans="1:46" ht="15" customHeight="1">
      <c r="A96" s="44"/>
      <c r="C96" s="157" t="s">
        <v>118</v>
      </c>
      <c r="D96" s="278" t="str">
        <f>IF(CNGE_2023_M1_Secc12!D99="","",CNGE_2023_M1_Secc12!D99)</f>
        <v/>
      </c>
      <c r="E96" s="279"/>
      <c r="F96" s="279"/>
      <c r="G96" s="280"/>
      <c r="H96" s="352"/>
      <c r="I96" s="352"/>
      <c r="J96" s="352"/>
      <c r="K96" s="352"/>
      <c r="L96" s="352"/>
      <c r="M96" s="352"/>
      <c r="N96" s="226" t="str">
        <f>IFERROR(VLOOKUP($P96,Presentación!$AL$3:$AM$574,2,FALSE),"")</f>
        <v/>
      </c>
      <c r="O96" s="228"/>
      <c r="P96" s="394"/>
      <c r="Q96" s="394"/>
      <c r="R96" s="394"/>
      <c r="S96" s="395"/>
      <c r="T96" s="395"/>
      <c r="U96" s="395"/>
      <c r="V96" s="352"/>
      <c r="W96" s="352"/>
      <c r="X96" s="352"/>
      <c r="Y96" s="139" t="s">
        <v>313</v>
      </c>
      <c r="Z96" s="352"/>
      <c r="AA96" s="352"/>
      <c r="AB96" s="352"/>
      <c r="AC96" s="212"/>
      <c r="AD96" s="213"/>
      <c r="AE96" s="14"/>
      <c r="AG96">
        <f t="shared" si="4"/>
        <v>0</v>
      </c>
      <c r="AK96" s="185">
        <f t="shared" si="5"/>
        <v>-2</v>
      </c>
      <c r="AL96" s="186">
        <f t="shared" si="6"/>
        <v>0</v>
      </c>
      <c r="AN96">
        <v>68</v>
      </c>
      <c r="AO96">
        <f t="shared" si="7"/>
        <v>0</v>
      </c>
      <c r="AT96">
        <f>CNGE_2023_M1_Secc12!$S255</f>
        <v>0</v>
      </c>
    </row>
    <row r="97" spans="1:46" ht="15" customHeight="1">
      <c r="A97" s="44"/>
      <c r="C97" s="157" t="s">
        <v>119</v>
      </c>
      <c r="D97" s="278" t="str">
        <f>IF(CNGE_2023_M1_Secc12!D100="","",CNGE_2023_M1_Secc12!D100)</f>
        <v/>
      </c>
      <c r="E97" s="279"/>
      <c r="F97" s="279"/>
      <c r="G97" s="280"/>
      <c r="H97" s="352"/>
      <c r="I97" s="352"/>
      <c r="J97" s="352"/>
      <c r="K97" s="352"/>
      <c r="L97" s="352"/>
      <c r="M97" s="352"/>
      <c r="N97" s="226" t="str">
        <f>IFERROR(VLOOKUP($P97,Presentación!$AL$3:$AM$574,2,FALSE),"")</f>
        <v/>
      </c>
      <c r="O97" s="228"/>
      <c r="P97" s="394"/>
      <c r="Q97" s="394"/>
      <c r="R97" s="394"/>
      <c r="S97" s="395"/>
      <c r="T97" s="395"/>
      <c r="U97" s="395"/>
      <c r="V97" s="352"/>
      <c r="W97" s="352"/>
      <c r="X97" s="352"/>
      <c r="Y97" s="139" t="s">
        <v>313</v>
      </c>
      <c r="Z97" s="352"/>
      <c r="AA97" s="352"/>
      <c r="AB97" s="352"/>
      <c r="AC97" s="212"/>
      <c r="AD97" s="213"/>
      <c r="AE97" s="14"/>
      <c r="AG97">
        <f t="shared" si="4"/>
        <v>0</v>
      </c>
      <c r="AK97" s="185">
        <f t="shared" si="5"/>
        <v>-2</v>
      </c>
      <c r="AL97" s="186">
        <f t="shared" si="6"/>
        <v>0</v>
      </c>
      <c r="AN97">
        <v>69</v>
      </c>
      <c r="AO97">
        <f t="shared" si="7"/>
        <v>0</v>
      </c>
      <c r="AT97">
        <f>CNGE_2023_M1_Secc12!$S256</f>
        <v>0</v>
      </c>
    </row>
    <row r="98" spans="1:46" ht="15" customHeight="1">
      <c r="A98" s="44"/>
      <c r="C98" s="157" t="s">
        <v>120</v>
      </c>
      <c r="D98" s="278" t="str">
        <f>IF(CNGE_2023_M1_Secc12!D101="","",CNGE_2023_M1_Secc12!D101)</f>
        <v/>
      </c>
      <c r="E98" s="279"/>
      <c r="F98" s="279"/>
      <c r="G98" s="280"/>
      <c r="H98" s="352"/>
      <c r="I98" s="352"/>
      <c r="J98" s="352"/>
      <c r="K98" s="352"/>
      <c r="L98" s="352"/>
      <c r="M98" s="352"/>
      <c r="N98" s="226" t="str">
        <f>IFERROR(VLOOKUP($P98,Presentación!$AL$3:$AM$574,2,FALSE),"")</f>
        <v/>
      </c>
      <c r="O98" s="228"/>
      <c r="P98" s="394"/>
      <c r="Q98" s="394"/>
      <c r="R98" s="394"/>
      <c r="S98" s="395"/>
      <c r="T98" s="395"/>
      <c r="U98" s="395"/>
      <c r="V98" s="352"/>
      <c r="W98" s="352"/>
      <c r="X98" s="352"/>
      <c r="Y98" s="139" t="s">
        <v>313</v>
      </c>
      <c r="Z98" s="352"/>
      <c r="AA98" s="352"/>
      <c r="AB98" s="352"/>
      <c r="AC98" s="212"/>
      <c r="AD98" s="213"/>
      <c r="AE98" s="14"/>
      <c r="AG98">
        <f t="shared" si="4"/>
        <v>0</v>
      </c>
      <c r="AK98" s="185">
        <f t="shared" si="5"/>
        <v>-2</v>
      </c>
      <c r="AL98" s="186">
        <f t="shared" si="6"/>
        <v>0</v>
      </c>
      <c r="AN98">
        <v>70</v>
      </c>
      <c r="AO98">
        <f t="shared" si="7"/>
        <v>0</v>
      </c>
      <c r="AT98">
        <f>CNGE_2023_M1_Secc12!$S257</f>
        <v>0</v>
      </c>
    </row>
    <row r="99" spans="1:46" ht="15" customHeight="1">
      <c r="A99" s="44"/>
      <c r="C99" s="157" t="s">
        <v>121</v>
      </c>
      <c r="D99" s="278" t="str">
        <f>IF(CNGE_2023_M1_Secc12!D102="","",CNGE_2023_M1_Secc12!D102)</f>
        <v/>
      </c>
      <c r="E99" s="279"/>
      <c r="F99" s="279"/>
      <c r="G99" s="280"/>
      <c r="H99" s="352"/>
      <c r="I99" s="352"/>
      <c r="J99" s="352"/>
      <c r="K99" s="352"/>
      <c r="L99" s="352"/>
      <c r="M99" s="352"/>
      <c r="N99" s="226" t="str">
        <f>IFERROR(VLOOKUP($P99,Presentación!$AL$3:$AM$574,2,FALSE),"")</f>
        <v/>
      </c>
      <c r="O99" s="228"/>
      <c r="P99" s="394"/>
      <c r="Q99" s="394"/>
      <c r="R99" s="394"/>
      <c r="S99" s="395"/>
      <c r="T99" s="395"/>
      <c r="U99" s="395"/>
      <c r="V99" s="352"/>
      <c r="W99" s="352"/>
      <c r="X99" s="352"/>
      <c r="Y99" s="139" t="s">
        <v>313</v>
      </c>
      <c r="Z99" s="352"/>
      <c r="AA99" s="352"/>
      <c r="AB99" s="352"/>
      <c r="AC99" s="212"/>
      <c r="AD99" s="213"/>
      <c r="AE99" s="14"/>
      <c r="AG99">
        <f t="shared" si="4"/>
        <v>0</v>
      </c>
      <c r="AK99" s="185">
        <f t="shared" si="5"/>
        <v>-2</v>
      </c>
      <c r="AL99" s="186">
        <f t="shared" si="6"/>
        <v>0</v>
      </c>
      <c r="AN99">
        <v>71</v>
      </c>
      <c r="AO99">
        <f t="shared" si="7"/>
        <v>0</v>
      </c>
      <c r="AT99">
        <f>CNGE_2023_M1_Secc12!$S258</f>
        <v>0</v>
      </c>
    </row>
    <row r="100" spans="1:46" ht="15" customHeight="1">
      <c r="A100" s="44"/>
      <c r="C100" s="157" t="s">
        <v>122</v>
      </c>
      <c r="D100" s="278" t="str">
        <f>IF(CNGE_2023_M1_Secc12!D103="","",CNGE_2023_M1_Secc12!D103)</f>
        <v/>
      </c>
      <c r="E100" s="279"/>
      <c r="F100" s="279"/>
      <c r="G100" s="280"/>
      <c r="H100" s="352"/>
      <c r="I100" s="352"/>
      <c r="J100" s="352"/>
      <c r="K100" s="352"/>
      <c r="L100" s="352"/>
      <c r="M100" s="352"/>
      <c r="N100" s="226" t="str">
        <f>IFERROR(VLOOKUP($P100,Presentación!$AL$3:$AM$574,2,FALSE),"")</f>
        <v/>
      </c>
      <c r="O100" s="228"/>
      <c r="P100" s="394"/>
      <c r="Q100" s="394"/>
      <c r="R100" s="394"/>
      <c r="S100" s="395"/>
      <c r="T100" s="395"/>
      <c r="U100" s="395"/>
      <c r="V100" s="352"/>
      <c r="W100" s="352"/>
      <c r="X100" s="352"/>
      <c r="Y100" s="139" t="s">
        <v>313</v>
      </c>
      <c r="Z100" s="352"/>
      <c r="AA100" s="352"/>
      <c r="AB100" s="352"/>
      <c r="AC100" s="212"/>
      <c r="AD100" s="213"/>
      <c r="AE100" s="14"/>
      <c r="AG100">
        <f t="shared" si="4"/>
        <v>0</v>
      </c>
      <c r="AK100" s="185">
        <f t="shared" si="5"/>
        <v>-2</v>
      </c>
      <c r="AL100" s="186">
        <f t="shared" si="6"/>
        <v>0</v>
      </c>
      <c r="AN100">
        <v>72</v>
      </c>
      <c r="AO100">
        <f t="shared" si="7"/>
        <v>0</v>
      </c>
      <c r="AT100">
        <f>CNGE_2023_M1_Secc12!$S259</f>
        <v>0</v>
      </c>
    </row>
    <row r="101" spans="1:46" ht="15" customHeight="1">
      <c r="A101" s="44"/>
      <c r="C101" s="157" t="s">
        <v>123</v>
      </c>
      <c r="D101" s="278" t="str">
        <f>IF(CNGE_2023_M1_Secc12!D104="","",CNGE_2023_M1_Secc12!D104)</f>
        <v/>
      </c>
      <c r="E101" s="279"/>
      <c r="F101" s="279"/>
      <c r="G101" s="280"/>
      <c r="H101" s="352"/>
      <c r="I101" s="352"/>
      <c r="J101" s="352"/>
      <c r="K101" s="352"/>
      <c r="L101" s="352"/>
      <c r="M101" s="352"/>
      <c r="N101" s="226" t="str">
        <f>IFERROR(VLOOKUP($P101,Presentación!$AL$3:$AM$574,2,FALSE),"")</f>
        <v/>
      </c>
      <c r="O101" s="228"/>
      <c r="P101" s="394"/>
      <c r="Q101" s="394"/>
      <c r="R101" s="394"/>
      <c r="S101" s="395"/>
      <c r="T101" s="395"/>
      <c r="U101" s="395"/>
      <c r="V101" s="352"/>
      <c r="W101" s="352"/>
      <c r="X101" s="352"/>
      <c r="Y101" s="139" t="s">
        <v>313</v>
      </c>
      <c r="Z101" s="352"/>
      <c r="AA101" s="352"/>
      <c r="AB101" s="352"/>
      <c r="AC101" s="212"/>
      <c r="AD101" s="213"/>
      <c r="AE101" s="14"/>
      <c r="AG101">
        <f t="shared" si="4"/>
        <v>0</v>
      </c>
      <c r="AK101" s="185">
        <f t="shared" si="5"/>
        <v>-2</v>
      </c>
      <c r="AL101" s="186">
        <f t="shared" si="6"/>
        <v>0</v>
      </c>
      <c r="AN101">
        <v>73</v>
      </c>
      <c r="AO101">
        <f t="shared" si="7"/>
        <v>0</v>
      </c>
      <c r="AT101">
        <f>CNGE_2023_M1_Secc12!$S260</f>
        <v>0</v>
      </c>
    </row>
    <row r="102" spans="1:46" ht="15" customHeight="1">
      <c r="A102" s="44"/>
      <c r="C102" s="157" t="s">
        <v>124</v>
      </c>
      <c r="D102" s="278" t="str">
        <f>IF(CNGE_2023_M1_Secc12!D105="","",CNGE_2023_M1_Secc12!D105)</f>
        <v/>
      </c>
      <c r="E102" s="279"/>
      <c r="F102" s="279"/>
      <c r="G102" s="280"/>
      <c r="H102" s="352"/>
      <c r="I102" s="352"/>
      <c r="J102" s="352"/>
      <c r="K102" s="352"/>
      <c r="L102" s="352"/>
      <c r="M102" s="352"/>
      <c r="N102" s="226" t="str">
        <f>IFERROR(VLOOKUP($P102,Presentación!$AL$3:$AM$574,2,FALSE),"")</f>
        <v/>
      </c>
      <c r="O102" s="228"/>
      <c r="P102" s="394"/>
      <c r="Q102" s="394"/>
      <c r="R102" s="394"/>
      <c r="S102" s="395"/>
      <c r="T102" s="395"/>
      <c r="U102" s="395"/>
      <c r="V102" s="352"/>
      <c r="W102" s="352"/>
      <c r="X102" s="352"/>
      <c r="Y102" s="139" t="s">
        <v>313</v>
      </c>
      <c r="Z102" s="352"/>
      <c r="AA102" s="352"/>
      <c r="AB102" s="352"/>
      <c r="AC102" s="212"/>
      <c r="AD102" s="213"/>
      <c r="AE102" s="14"/>
      <c r="AG102">
        <f t="shared" si="4"/>
        <v>0</v>
      </c>
      <c r="AK102" s="185">
        <f t="shared" si="5"/>
        <v>-2</v>
      </c>
      <c r="AL102" s="186">
        <f t="shared" si="6"/>
        <v>0</v>
      </c>
      <c r="AN102">
        <v>74</v>
      </c>
      <c r="AO102">
        <f t="shared" si="7"/>
        <v>0</v>
      </c>
      <c r="AT102">
        <f>CNGE_2023_M1_Secc12!$S261</f>
        <v>0</v>
      </c>
    </row>
    <row r="103" spans="1:46" ht="15" customHeight="1">
      <c r="A103" s="44"/>
      <c r="C103" s="157" t="s">
        <v>125</v>
      </c>
      <c r="D103" s="278" t="str">
        <f>IF(CNGE_2023_M1_Secc12!D106="","",CNGE_2023_M1_Secc12!D106)</f>
        <v/>
      </c>
      <c r="E103" s="279"/>
      <c r="F103" s="279"/>
      <c r="G103" s="280"/>
      <c r="H103" s="352"/>
      <c r="I103" s="352"/>
      <c r="J103" s="352"/>
      <c r="K103" s="352"/>
      <c r="L103" s="352"/>
      <c r="M103" s="352"/>
      <c r="N103" s="226" t="str">
        <f>IFERROR(VLOOKUP($P103,Presentación!$AL$3:$AM$574,2,FALSE),"")</f>
        <v/>
      </c>
      <c r="O103" s="228"/>
      <c r="P103" s="394"/>
      <c r="Q103" s="394"/>
      <c r="R103" s="394"/>
      <c r="S103" s="395"/>
      <c r="T103" s="395"/>
      <c r="U103" s="395"/>
      <c r="V103" s="352"/>
      <c r="W103" s="352"/>
      <c r="X103" s="352"/>
      <c r="Y103" s="139" t="s">
        <v>313</v>
      </c>
      <c r="Z103" s="352"/>
      <c r="AA103" s="352"/>
      <c r="AB103" s="352"/>
      <c r="AC103" s="212"/>
      <c r="AD103" s="213"/>
      <c r="AE103" s="14"/>
      <c r="AG103">
        <f t="shared" si="4"/>
        <v>0</v>
      </c>
      <c r="AK103" s="185">
        <f t="shared" si="5"/>
        <v>-2</v>
      </c>
      <c r="AL103" s="186">
        <f t="shared" si="6"/>
        <v>0</v>
      </c>
      <c r="AN103">
        <v>75</v>
      </c>
      <c r="AO103">
        <f t="shared" si="7"/>
        <v>0</v>
      </c>
      <c r="AT103">
        <f>CNGE_2023_M1_Secc12!$S262</f>
        <v>0</v>
      </c>
    </row>
    <row r="104" spans="1:46" ht="15" customHeight="1">
      <c r="A104" s="44"/>
      <c r="C104" s="157" t="s">
        <v>126</v>
      </c>
      <c r="D104" s="278" t="str">
        <f>IF(CNGE_2023_M1_Secc12!D107="","",CNGE_2023_M1_Secc12!D107)</f>
        <v/>
      </c>
      <c r="E104" s="279"/>
      <c r="F104" s="279"/>
      <c r="G104" s="280"/>
      <c r="H104" s="352"/>
      <c r="I104" s="352"/>
      <c r="J104" s="352"/>
      <c r="K104" s="352"/>
      <c r="L104" s="352"/>
      <c r="M104" s="352"/>
      <c r="N104" s="226" t="str">
        <f>IFERROR(VLOOKUP($P104,Presentación!$AL$3:$AM$574,2,FALSE),"")</f>
        <v/>
      </c>
      <c r="O104" s="228"/>
      <c r="P104" s="394"/>
      <c r="Q104" s="394"/>
      <c r="R104" s="394"/>
      <c r="S104" s="395"/>
      <c r="T104" s="395"/>
      <c r="U104" s="395"/>
      <c r="V104" s="352"/>
      <c r="W104" s="352"/>
      <c r="X104" s="352"/>
      <c r="Y104" s="139" t="s">
        <v>313</v>
      </c>
      <c r="Z104" s="352"/>
      <c r="AA104" s="352"/>
      <c r="AB104" s="352"/>
      <c r="AC104" s="212"/>
      <c r="AD104" s="213"/>
      <c r="AE104" s="14"/>
      <c r="AG104">
        <f t="shared" si="4"/>
        <v>0</v>
      </c>
      <c r="AK104" s="185">
        <f t="shared" si="5"/>
        <v>-2</v>
      </c>
      <c r="AL104" s="186">
        <f t="shared" si="6"/>
        <v>0</v>
      </c>
      <c r="AN104">
        <v>76</v>
      </c>
      <c r="AO104">
        <f t="shared" si="7"/>
        <v>0</v>
      </c>
      <c r="AT104">
        <f>CNGE_2023_M1_Secc12!$S263</f>
        <v>0</v>
      </c>
    </row>
    <row r="105" spans="1:46" ht="15" customHeight="1">
      <c r="A105" s="44"/>
      <c r="C105" s="157" t="s">
        <v>127</v>
      </c>
      <c r="D105" s="278" t="str">
        <f>IF(CNGE_2023_M1_Secc12!D108="","",CNGE_2023_M1_Secc12!D108)</f>
        <v/>
      </c>
      <c r="E105" s="279"/>
      <c r="F105" s="279"/>
      <c r="G105" s="280"/>
      <c r="H105" s="352"/>
      <c r="I105" s="352"/>
      <c r="J105" s="352"/>
      <c r="K105" s="352"/>
      <c r="L105" s="352"/>
      <c r="M105" s="352"/>
      <c r="N105" s="226" t="str">
        <f>IFERROR(VLOOKUP($P105,Presentación!$AL$3:$AM$574,2,FALSE),"")</f>
        <v/>
      </c>
      <c r="O105" s="228"/>
      <c r="P105" s="394"/>
      <c r="Q105" s="394"/>
      <c r="R105" s="394"/>
      <c r="S105" s="395"/>
      <c r="T105" s="395"/>
      <c r="U105" s="395"/>
      <c r="V105" s="352"/>
      <c r="W105" s="352"/>
      <c r="X105" s="352"/>
      <c r="Y105" s="139" t="s">
        <v>313</v>
      </c>
      <c r="Z105" s="352"/>
      <c r="AA105" s="352"/>
      <c r="AB105" s="352"/>
      <c r="AC105" s="212"/>
      <c r="AD105" s="213"/>
      <c r="AE105" s="14"/>
      <c r="AG105">
        <f t="shared" si="4"/>
        <v>0</v>
      </c>
      <c r="AK105" s="185">
        <f t="shared" si="5"/>
        <v>-2</v>
      </c>
      <c r="AL105" s="186">
        <f t="shared" si="6"/>
        <v>0</v>
      </c>
      <c r="AN105">
        <v>77</v>
      </c>
      <c r="AO105">
        <f t="shared" si="7"/>
        <v>0</v>
      </c>
      <c r="AT105">
        <f>CNGE_2023_M1_Secc12!$S264</f>
        <v>0</v>
      </c>
    </row>
    <row r="106" spans="1:46" ht="15" customHeight="1">
      <c r="A106" s="44"/>
      <c r="C106" s="157" t="s">
        <v>128</v>
      </c>
      <c r="D106" s="278" t="str">
        <f>IF(CNGE_2023_M1_Secc12!D109="","",CNGE_2023_M1_Secc12!D109)</f>
        <v/>
      </c>
      <c r="E106" s="279"/>
      <c r="F106" s="279"/>
      <c r="G106" s="280"/>
      <c r="H106" s="352"/>
      <c r="I106" s="352"/>
      <c r="J106" s="352"/>
      <c r="K106" s="352"/>
      <c r="L106" s="352"/>
      <c r="M106" s="352"/>
      <c r="N106" s="226" t="str">
        <f>IFERROR(VLOOKUP($P106,Presentación!$AL$3:$AM$574,2,FALSE),"")</f>
        <v/>
      </c>
      <c r="O106" s="228"/>
      <c r="P106" s="394"/>
      <c r="Q106" s="394"/>
      <c r="R106" s="394"/>
      <c r="S106" s="395"/>
      <c r="T106" s="395"/>
      <c r="U106" s="395"/>
      <c r="V106" s="352"/>
      <c r="W106" s="352"/>
      <c r="X106" s="352"/>
      <c r="Y106" s="139" t="s">
        <v>313</v>
      </c>
      <c r="Z106" s="352"/>
      <c r="AA106" s="352"/>
      <c r="AB106" s="352"/>
      <c r="AC106" s="212"/>
      <c r="AD106" s="213"/>
      <c r="AE106" s="14"/>
      <c r="AG106">
        <f t="shared" si="4"/>
        <v>0</v>
      </c>
      <c r="AK106" s="185">
        <f t="shared" si="5"/>
        <v>-2</v>
      </c>
      <c r="AL106" s="186">
        <f t="shared" si="6"/>
        <v>0</v>
      </c>
      <c r="AN106">
        <v>78</v>
      </c>
      <c r="AO106">
        <f t="shared" si="7"/>
        <v>0</v>
      </c>
      <c r="AT106">
        <f>CNGE_2023_M1_Secc12!$S265</f>
        <v>0</v>
      </c>
    </row>
    <row r="107" spans="1:46" ht="15" customHeight="1">
      <c r="A107" s="44"/>
      <c r="C107" s="157" t="s">
        <v>129</v>
      </c>
      <c r="D107" s="278" t="str">
        <f>IF(CNGE_2023_M1_Secc12!D110="","",CNGE_2023_M1_Secc12!D110)</f>
        <v/>
      </c>
      <c r="E107" s="279"/>
      <c r="F107" s="279"/>
      <c r="G107" s="280"/>
      <c r="H107" s="352"/>
      <c r="I107" s="352"/>
      <c r="J107" s="352"/>
      <c r="K107" s="352"/>
      <c r="L107" s="352"/>
      <c r="M107" s="352"/>
      <c r="N107" s="226" t="str">
        <f>IFERROR(VLOOKUP($P107,Presentación!$AL$3:$AM$574,2,FALSE),"")</f>
        <v/>
      </c>
      <c r="O107" s="228"/>
      <c r="P107" s="394"/>
      <c r="Q107" s="394"/>
      <c r="R107" s="394"/>
      <c r="S107" s="395"/>
      <c r="T107" s="395"/>
      <c r="U107" s="395"/>
      <c r="V107" s="352"/>
      <c r="W107" s="352"/>
      <c r="X107" s="352"/>
      <c r="Y107" s="139" t="s">
        <v>313</v>
      </c>
      <c r="Z107" s="352"/>
      <c r="AA107" s="352"/>
      <c r="AB107" s="352"/>
      <c r="AC107" s="212"/>
      <c r="AD107" s="213"/>
      <c r="AE107" s="14"/>
      <c r="AG107">
        <f t="shared" si="4"/>
        <v>0</v>
      </c>
      <c r="AK107" s="185">
        <f t="shared" si="5"/>
        <v>-2</v>
      </c>
      <c r="AL107" s="186">
        <f t="shared" si="6"/>
        <v>0</v>
      </c>
      <c r="AN107">
        <v>79</v>
      </c>
      <c r="AO107">
        <f t="shared" si="7"/>
        <v>0</v>
      </c>
      <c r="AT107">
        <f>CNGE_2023_M1_Secc12!$S266</f>
        <v>0</v>
      </c>
    </row>
    <row r="108" spans="1:46" ht="15" customHeight="1">
      <c r="A108" s="44"/>
      <c r="C108" s="157" t="s">
        <v>130</v>
      </c>
      <c r="D108" s="278" t="str">
        <f>IF(CNGE_2023_M1_Secc12!D111="","",CNGE_2023_M1_Secc12!D111)</f>
        <v/>
      </c>
      <c r="E108" s="279"/>
      <c r="F108" s="279"/>
      <c r="G108" s="280"/>
      <c r="H108" s="352"/>
      <c r="I108" s="352"/>
      <c r="J108" s="352"/>
      <c r="K108" s="352"/>
      <c r="L108" s="352"/>
      <c r="M108" s="352"/>
      <c r="N108" s="226" t="str">
        <f>IFERROR(VLOOKUP($P108,Presentación!$AL$3:$AM$574,2,FALSE),"")</f>
        <v/>
      </c>
      <c r="O108" s="228"/>
      <c r="P108" s="394"/>
      <c r="Q108" s="394"/>
      <c r="R108" s="394"/>
      <c r="S108" s="395"/>
      <c r="T108" s="395"/>
      <c r="U108" s="395"/>
      <c r="V108" s="352"/>
      <c r="W108" s="352"/>
      <c r="X108" s="352"/>
      <c r="Y108" s="139" t="s">
        <v>313</v>
      </c>
      <c r="Z108" s="352"/>
      <c r="AA108" s="352"/>
      <c r="AB108" s="352"/>
      <c r="AC108" s="212"/>
      <c r="AD108" s="213"/>
      <c r="AE108" s="14"/>
      <c r="AG108">
        <f t="shared" si="4"/>
        <v>0</v>
      </c>
      <c r="AK108" s="185">
        <f t="shared" si="5"/>
        <v>-2</v>
      </c>
      <c r="AL108" s="186">
        <f t="shared" si="6"/>
        <v>0</v>
      </c>
      <c r="AN108">
        <v>80</v>
      </c>
      <c r="AO108">
        <f t="shared" si="7"/>
        <v>0</v>
      </c>
      <c r="AT108">
        <f>CNGE_2023_M1_Secc12!$S267</f>
        <v>0</v>
      </c>
    </row>
    <row r="109" spans="1:46" ht="15" customHeight="1">
      <c r="A109" s="44"/>
      <c r="C109" s="157" t="s">
        <v>131</v>
      </c>
      <c r="D109" s="278" t="str">
        <f>IF(CNGE_2023_M1_Secc12!D112="","",CNGE_2023_M1_Secc12!D112)</f>
        <v/>
      </c>
      <c r="E109" s="279"/>
      <c r="F109" s="279"/>
      <c r="G109" s="280"/>
      <c r="H109" s="352"/>
      <c r="I109" s="352"/>
      <c r="J109" s="352"/>
      <c r="K109" s="352"/>
      <c r="L109" s="352"/>
      <c r="M109" s="352"/>
      <c r="N109" s="226" t="str">
        <f>IFERROR(VLOOKUP($P109,Presentación!$AL$3:$AM$574,2,FALSE),"")</f>
        <v/>
      </c>
      <c r="O109" s="228"/>
      <c r="P109" s="394"/>
      <c r="Q109" s="394"/>
      <c r="R109" s="394"/>
      <c r="S109" s="395"/>
      <c r="T109" s="395"/>
      <c r="U109" s="395"/>
      <c r="V109" s="352"/>
      <c r="W109" s="352"/>
      <c r="X109" s="352"/>
      <c r="Y109" s="139" t="s">
        <v>313</v>
      </c>
      <c r="Z109" s="352"/>
      <c r="AA109" s="352"/>
      <c r="AB109" s="352"/>
      <c r="AC109" s="212"/>
      <c r="AD109" s="213"/>
      <c r="AE109" s="14"/>
      <c r="AG109">
        <f t="shared" si="4"/>
        <v>0</v>
      </c>
      <c r="AK109" s="185">
        <f t="shared" si="5"/>
        <v>-2</v>
      </c>
      <c r="AL109" s="186">
        <f t="shared" si="6"/>
        <v>0</v>
      </c>
      <c r="AN109">
        <v>81</v>
      </c>
      <c r="AO109">
        <f t="shared" si="7"/>
        <v>0</v>
      </c>
      <c r="AT109">
        <f>CNGE_2023_M1_Secc12!$S268</f>
        <v>0</v>
      </c>
    </row>
    <row r="110" spans="1:46" ht="15" customHeight="1">
      <c r="A110" s="44"/>
      <c r="C110" s="157" t="s">
        <v>132</v>
      </c>
      <c r="D110" s="278" t="str">
        <f>IF(CNGE_2023_M1_Secc12!D113="","",CNGE_2023_M1_Secc12!D113)</f>
        <v/>
      </c>
      <c r="E110" s="279"/>
      <c r="F110" s="279"/>
      <c r="G110" s="280"/>
      <c r="H110" s="352"/>
      <c r="I110" s="352"/>
      <c r="J110" s="352"/>
      <c r="K110" s="352"/>
      <c r="L110" s="352"/>
      <c r="M110" s="352"/>
      <c r="N110" s="226" t="str">
        <f>IFERROR(VLOOKUP($P110,Presentación!$AL$3:$AM$574,2,FALSE),"")</f>
        <v/>
      </c>
      <c r="O110" s="228"/>
      <c r="P110" s="394"/>
      <c r="Q110" s="394"/>
      <c r="R110" s="394"/>
      <c r="S110" s="395"/>
      <c r="T110" s="395"/>
      <c r="U110" s="395"/>
      <c r="V110" s="352"/>
      <c r="W110" s="352"/>
      <c r="X110" s="352"/>
      <c r="Y110" s="139" t="s">
        <v>313</v>
      </c>
      <c r="Z110" s="352"/>
      <c r="AA110" s="352"/>
      <c r="AB110" s="352"/>
      <c r="AC110" s="212"/>
      <c r="AD110" s="213"/>
      <c r="AE110" s="14"/>
      <c r="AG110">
        <f t="shared" si="4"/>
        <v>0</v>
      </c>
      <c r="AK110" s="185">
        <f t="shared" si="5"/>
        <v>-2</v>
      </c>
      <c r="AL110" s="186">
        <f t="shared" si="6"/>
        <v>0</v>
      </c>
      <c r="AN110">
        <v>82</v>
      </c>
      <c r="AO110">
        <f t="shared" si="7"/>
        <v>0</v>
      </c>
      <c r="AT110">
        <f>CNGE_2023_M1_Secc12!$S269</f>
        <v>0</v>
      </c>
    </row>
    <row r="111" spans="1:46" ht="15" customHeight="1">
      <c r="A111" s="44"/>
      <c r="C111" s="157" t="s">
        <v>133</v>
      </c>
      <c r="D111" s="278" t="str">
        <f>IF(CNGE_2023_M1_Secc12!D114="","",CNGE_2023_M1_Secc12!D114)</f>
        <v/>
      </c>
      <c r="E111" s="279"/>
      <c r="F111" s="279"/>
      <c r="G111" s="280"/>
      <c r="H111" s="352"/>
      <c r="I111" s="352"/>
      <c r="J111" s="352"/>
      <c r="K111" s="352"/>
      <c r="L111" s="352"/>
      <c r="M111" s="352"/>
      <c r="N111" s="226" t="str">
        <f>IFERROR(VLOOKUP($P111,Presentación!$AL$3:$AM$574,2,FALSE),"")</f>
        <v/>
      </c>
      <c r="O111" s="228"/>
      <c r="P111" s="394"/>
      <c r="Q111" s="394"/>
      <c r="R111" s="394"/>
      <c r="S111" s="395"/>
      <c r="T111" s="395"/>
      <c r="U111" s="395"/>
      <c r="V111" s="352"/>
      <c r="W111" s="352"/>
      <c r="X111" s="352"/>
      <c r="Y111" s="139" t="s">
        <v>313</v>
      </c>
      <c r="Z111" s="352"/>
      <c r="AA111" s="352"/>
      <c r="AB111" s="352"/>
      <c r="AC111" s="212"/>
      <c r="AD111" s="213"/>
      <c r="AE111" s="14"/>
      <c r="AG111">
        <f t="shared" si="4"/>
        <v>0</v>
      </c>
      <c r="AK111" s="185">
        <f t="shared" si="5"/>
        <v>-2</v>
      </c>
      <c r="AL111" s="186">
        <f t="shared" si="6"/>
        <v>0</v>
      </c>
      <c r="AN111">
        <v>83</v>
      </c>
      <c r="AO111">
        <f t="shared" si="7"/>
        <v>0</v>
      </c>
      <c r="AT111">
        <f>CNGE_2023_M1_Secc12!$S270</f>
        <v>0</v>
      </c>
    </row>
    <row r="112" spans="1:46" ht="15" customHeight="1">
      <c r="A112" s="44"/>
      <c r="C112" s="157" t="s">
        <v>134</v>
      </c>
      <c r="D112" s="278" t="str">
        <f>IF(CNGE_2023_M1_Secc12!D115="","",CNGE_2023_M1_Secc12!D115)</f>
        <v/>
      </c>
      <c r="E112" s="279"/>
      <c r="F112" s="279"/>
      <c r="G112" s="280"/>
      <c r="H112" s="352"/>
      <c r="I112" s="352"/>
      <c r="J112" s="352"/>
      <c r="K112" s="352"/>
      <c r="L112" s="352"/>
      <c r="M112" s="352"/>
      <c r="N112" s="226" t="str">
        <f>IFERROR(VLOOKUP($P112,Presentación!$AL$3:$AM$574,2,FALSE),"")</f>
        <v/>
      </c>
      <c r="O112" s="228"/>
      <c r="P112" s="394"/>
      <c r="Q112" s="394"/>
      <c r="R112" s="394"/>
      <c r="S112" s="395"/>
      <c r="T112" s="395"/>
      <c r="U112" s="395"/>
      <c r="V112" s="352"/>
      <c r="W112" s="352"/>
      <c r="X112" s="352"/>
      <c r="Y112" s="139" t="s">
        <v>313</v>
      </c>
      <c r="Z112" s="352"/>
      <c r="AA112" s="352"/>
      <c r="AB112" s="352"/>
      <c r="AC112" s="212"/>
      <c r="AD112" s="213"/>
      <c r="AE112" s="14"/>
      <c r="AG112">
        <f t="shared" si="4"/>
        <v>0</v>
      </c>
      <c r="AK112" s="185">
        <f t="shared" si="5"/>
        <v>-2</v>
      </c>
      <c r="AL112" s="186">
        <f t="shared" si="6"/>
        <v>0</v>
      </c>
      <c r="AN112">
        <v>84</v>
      </c>
      <c r="AO112">
        <f t="shared" si="7"/>
        <v>0</v>
      </c>
      <c r="AT112">
        <f>CNGE_2023_M1_Secc12!$S271</f>
        <v>0</v>
      </c>
    </row>
    <row r="113" spans="1:46" ht="15" customHeight="1">
      <c r="A113" s="44"/>
      <c r="C113" s="157" t="s">
        <v>135</v>
      </c>
      <c r="D113" s="278" t="str">
        <f>IF(CNGE_2023_M1_Secc12!D116="","",CNGE_2023_M1_Secc12!D116)</f>
        <v/>
      </c>
      <c r="E113" s="279"/>
      <c r="F113" s="279"/>
      <c r="G113" s="280"/>
      <c r="H113" s="352"/>
      <c r="I113" s="352"/>
      <c r="J113" s="352"/>
      <c r="K113" s="352"/>
      <c r="L113" s="352"/>
      <c r="M113" s="352"/>
      <c r="N113" s="226" t="str">
        <f>IFERROR(VLOOKUP($P113,Presentación!$AL$3:$AM$574,2,FALSE),"")</f>
        <v/>
      </c>
      <c r="O113" s="228"/>
      <c r="P113" s="394"/>
      <c r="Q113" s="394"/>
      <c r="R113" s="394"/>
      <c r="S113" s="395"/>
      <c r="T113" s="395"/>
      <c r="U113" s="395"/>
      <c r="V113" s="352"/>
      <c r="W113" s="352"/>
      <c r="X113" s="352"/>
      <c r="Y113" s="139" t="s">
        <v>313</v>
      </c>
      <c r="Z113" s="352"/>
      <c r="AA113" s="352"/>
      <c r="AB113" s="352"/>
      <c r="AC113" s="212"/>
      <c r="AD113" s="213"/>
      <c r="AE113" s="14"/>
      <c r="AG113">
        <f t="shared" si="4"/>
        <v>0</v>
      </c>
      <c r="AK113" s="185">
        <f t="shared" si="5"/>
        <v>-2</v>
      </c>
      <c r="AL113" s="186">
        <f t="shared" si="6"/>
        <v>0</v>
      </c>
      <c r="AN113">
        <v>85</v>
      </c>
      <c r="AO113">
        <f t="shared" si="7"/>
        <v>0</v>
      </c>
      <c r="AT113">
        <f>CNGE_2023_M1_Secc12!$S272</f>
        <v>0</v>
      </c>
    </row>
    <row r="114" spans="1:46" ht="15" customHeight="1">
      <c r="A114" s="44"/>
      <c r="C114" s="157" t="s">
        <v>136</v>
      </c>
      <c r="D114" s="278" t="str">
        <f>IF(CNGE_2023_M1_Secc12!D117="","",CNGE_2023_M1_Secc12!D117)</f>
        <v/>
      </c>
      <c r="E114" s="279"/>
      <c r="F114" s="279"/>
      <c r="G114" s="280"/>
      <c r="H114" s="352"/>
      <c r="I114" s="352"/>
      <c r="J114" s="352"/>
      <c r="K114" s="352"/>
      <c r="L114" s="352"/>
      <c r="M114" s="352"/>
      <c r="N114" s="226" t="str">
        <f>IFERROR(VLOOKUP($P114,Presentación!$AL$3:$AM$574,2,FALSE),"")</f>
        <v/>
      </c>
      <c r="O114" s="228"/>
      <c r="P114" s="394"/>
      <c r="Q114" s="394"/>
      <c r="R114" s="394"/>
      <c r="S114" s="395"/>
      <c r="T114" s="395"/>
      <c r="U114" s="395"/>
      <c r="V114" s="352"/>
      <c r="W114" s="352"/>
      <c r="X114" s="352"/>
      <c r="Y114" s="139" t="s">
        <v>313</v>
      </c>
      <c r="Z114" s="352"/>
      <c r="AA114" s="352"/>
      <c r="AB114" s="352"/>
      <c r="AC114" s="212"/>
      <c r="AD114" s="213"/>
      <c r="AE114" s="14"/>
      <c r="AG114">
        <f t="shared" si="4"/>
        <v>0</v>
      </c>
      <c r="AK114" s="185">
        <f t="shared" si="5"/>
        <v>-2</v>
      </c>
      <c r="AL114" s="186">
        <f t="shared" si="6"/>
        <v>0</v>
      </c>
      <c r="AN114">
        <v>86</v>
      </c>
      <c r="AO114">
        <f t="shared" si="7"/>
        <v>0</v>
      </c>
      <c r="AT114">
        <f>CNGE_2023_M1_Secc12!$S273</f>
        <v>0</v>
      </c>
    </row>
    <row r="115" spans="1:46" ht="15" customHeight="1">
      <c r="A115" s="44"/>
      <c r="C115" s="157" t="s">
        <v>137</v>
      </c>
      <c r="D115" s="278" t="str">
        <f>IF(CNGE_2023_M1_Secc12!D118="","",CNGE_2023_M1_Secc12!D118)</f>
        <v/>
      </c>
      <c r="E115" s="279"/>
      <c r="F115" s="279"/>
      <c r="G115" s="280"/>
      <c r="H115" s="352"/>
      <c r="I115" s="352"/>
      <c r="J115" s="352"/>
      <c r="K115" s="352"/>
      <c r="L115" s="352"/>
      <c r="M115" s="352"/>
      <c r="N115" s="226" t="str">
        <f>IFERROR(VLOOKUP($P115,Presentación!$AL$3:$AM$574,2,FALSE),"")</f>
        <v/>
      </c>
      <c r="O115" s="228"/>
      <c r="P115" s="394"/>
      <c r="Q115" s="394"/>
      <c r="R115" s="394"/>
      <c r="S115" s="395"/>
      <c r="T115" s="395"/>
      <c r="U115" s="395"/>
      <c r="V115" s="352"/>
      <c r="W115" s="352"/>
      <c r="X115" s="352"/>
      <c r="Y115" s="139" t="s">
        <v>313</v>
      </c>
      <c r="Z115" s="352"/>
      <c r="AA115" s="352"/>
      <c r="AB115" s="352"/>
      <c r="AC115" s="212"/>
      <c r="AD115" s="213"/>
      <c r="AE115" s="14"/>
      <c r="AG115">
        <f t="shared" si="4"/>
        <v>0</v>
      </c>
      <c r="AK115" s="185">
        <f t="shared" si="5"/>
        <v>-2</v>
      </c>
      <c r="AL115" s="186">
        <f t="shared" si="6"/>
        <v>0</v>
      </c>
      <c r="AN115">
        <v>87</v>
      </c>
      <c r="AO115">
        <f t="shared" si="7"/>
        <v>0</v>
      </c>
      <c r="AT115">
        <f>CNGE_2023_M1_Secc12!$S274</f>
        <v>0</v>
      </c>
    </row>
    <row r="116" spans="1:46" ht="15" customHeight="1">
      <c r="A116" s="44"/>
      <c r="C116" s="157" t="s">
        <v>138</v>
      </c>
      <c r="D116" s="278" t="str">
        <f>IF(CNGE_2023_M1_Secc12!D119="","",CNGE_2023_M1_Secc12!D119)</f>
        <v/>
      </c>
      <c r="E116" s="279"/>
      <c r="F116" s="279"/>
      <c r="G116" s="280"/>
      <c r="H116" s="352"/>
      <c r="I116" s="352"/>
      <c r="J116" s="352"/>
      <c r="K116" s="352"/>
      <c r="L116" s="352"/>
      <c r="M116" s="352"/>
      <c r="N116" s="226" t="str">
        <f>IFERROR(VLOOKUP($P116,Presentación!$AL$3:$AM$574,2,FALSE),"")</f>
        <v/>
      </c>
      <c r="O116" s="228"/>
      <c r="P116" s="394"/>
      <c r="Q116" s="394"/>
      <c r="R116" s="394"/>
      <c r="S116" s="395"/>
      <c r="T116" s="395"/>
      <c r="U116" s="395"/>
      <c r="V116" s="352"/>
      <c r="W116" s="352"/>
      <c r="X116" s="352"/>
      <c r="Y116" s="139" t="s">
        <v>313</v>
      </c>
      <c r="Z116" s="352"/>
      <c r="AA116" s="352"/>
      <c r="AB116" s="352"/>
      <c r="AC116" s="212"/>
      <c r="AD116" s="213"/>
      <c r="AE116" s="14"/>
      <c r="AG116">
        <f t="shared" si="4"/>
        <v>0</v>
      </c>
      <c r="AK116" s="185">
        <f t="shared" si="5"/>
        <v>-2</v>
      </c>
      <c r="AL116" s="186">
        <f t="shared" si="6"/>
        <v>0</v>
      </c>
      <c r="AN116">
        <v>88</v>
      </c>
      <c r="AO116">
        <f t="shared" si="7"/>
        <v>0</v>
      </c>
      <c r="AT116">
        <f>CNGE_2023_M1_Secc12!$S275</f>
        <v>0</v>
      </c>
    </row>
    <row r="117" spans="1:46" ht="15" customHeight="1">
      <c r="A117" s="44"/>
      <c r="C117" s="157" t="s">
        <v>139</v>
      </c>
      <c r="D117" s="278" t="str">
        <f>IF(CNGE_2023_M1_Secc12!D120="","",CNGE_2023_M1_Secc12!D120)</f>
        <v/>
      </c>
      <c r="E117" s="279"/>
      <c r="F117" s="279"/>
      <c r="G117" s="280"/>
      <c r="H117" s="352"/>
      <c r="I117" s="352"/>
      <c r="J117" s="352"/>
      <c r="K117" s="352"/>
      <c r="L117" s="352"/>
      <c r="M117" s="352"/>
      <c r="N117" s="226" t="str">
        <f>IFERROR(VLOOKUP($P117,Presentación!$AL$3:$AM$574,2,FALSE),"")</f>
        <v/>
      </c>
      <c r="O117" s="228"/>
      <c r="P117" s="394"/>
      <c r="Q117" s="394"/>
      <c r="R117" s="394"/>
      <c r="S117" s="395"/>
      <c r="T117" s="395"/>
      <c r="U117" s="395"/>
      <c r="V117" s="352"/>
      <c r="W117" s="352"/>
      <c r="X117" s="352"/>
      <c r="Y117" s="139" t="s">
        <v>313</v>
      </c>
      <c r="Z117" s="352"/>
      <c r="AA117" s="352"/>
      <c r="AB117" s="352"/>
      <c r="AC117" s="212"/>
      <c r="AD117" s="213"/>
      <c r="AE117" s="14"/>
      <c r="AG117">
        <f t="shared" si="4"/>
        <v>0</v>
      </c>
      <c r="AK117" s="185">
        <f t="shared" si="5"/>
        <v>-2</v>
      </c>
      <c r="AL117" s="186">
        <f t="shared" si="6"/>
        <v>0</v>
      </c>
      <c r="AN117">
        <v>89</v>
      </c>
      <c r="AO117">
        <f t="shared" si="7"/>
        <v>0</v>
      </c>
      <c r="AT117">
        <f>CNGE_2023_M1_Secc12!$S276</f>
        <v>0</v>
      </c>
    </row>
    <row r="118" spans="1:46" ht="15" customHeight="1">
      <c r="A118" s="44"/>
      <c r="C118" s="157" t="s">
        <v>140</v>
      </c>
      <c r="D118" s="278" t="str">
        <f>IF(CNGE_2023_M1_Secc12!D121="","",CNGE_2023_M1_Secc12!D121)</f>
        <v/>
      </c>
      <c r="E118" s="279"/>
      <c r="F118" s="279"/>
      <c r="G118" s="280"/>
      <c r="H118" s="352"/>
      <c r="I118" s="352"/>
      <c r="J118" s="352"/>
      <c r="K118" s="352"/>
      <c r="L118" s="352"/>
      <c r="M118" s="352"/>
      <c r="N118" s="226" t="str">
        <f>IFERROR(VLOOKUP($P118,Presentación!$AL$3:$AM$574,2,FALSE),"")</f>
        <v/>
      </c>
      <c r="O118" s="228"/>
      <c r="P118" s="394"/>
      <c r="Q118" s="394"/>
      <c r="R118" s="394"/>
      <c r="S118" s="395"/>
      <c r="T118" s="395"/>
      <c r="U118" s="395"/>
      <c r="V118" s="352"/>
      <c r="W118" s="352"/>
      <c r="X118" s="352"/>
      <c r="Y118" s="139" t="s">
        <v>313</v>
      </c>
      <c r="Z118" s="352"/>
      <c r="AA118" s="352"/>
      <c r="AB118" s="352"/>
      <c r="AC118" s="212"/>
      <c r="AD118" s="213"/>
      <c r="AE118" s="14"/>
      <c r="AG118">
        <f t="shared" si="4"/>
        <v>0</v>
      </c>
      <c r="AK118" s="185">
        <f t="shared" si="5"/>
        <v>-2</v>
      </c>
      <c r="AL118" s="186">
        <f t="shared" si="6"/>
        <v>0</v>
      </c>
      <c r="AN118">
        <v>90</v>
      </c>
      <c r="AO118">
        <f t="shared" si="7"/>
        <v>0</v>
      </c>
      <c r="AT118">
        <f>CNGE_2023_M1_Secc12!$S277</f>
        <v>0</v>
      </c>
    </row>
    <row r="119" spans="1:46" ht="15" customHeight="1">
      <c r="A119" s="44"/>
      <c r="C119" s="157" t="s">
        <v>141</v>
      </c>
      <c r="D119" s="278" t="str">
        <f>IF(CNGE_2023_M1_Secc12!D122="","",CNGE_2023_M1_Secc12!D122)</f>
        <v/>
      </c>
      <c r="E119" s="279"/>
      <c r="F119" s="279"/>
      <c r="G119" s="280"/>
      <c r="H119" s="352"/>
      <c r="I119" s="352"/>
      <c r="J119" s="352"/>
      <c r="K119" s="352"/>
      <c r="L119" s="352"/>
      <c r="M119" s="352"/>
      <c r="N119" s="226" t="str">
        <f>IFERROR(VLOOKUP($P119,Presentación!$AL$3:$AM$574,2,FALSE),"")</f>
        <v/>
      </c>
      <c r="O119" s="228"/>
      <c r="P119" s="394"/>
      <c r="Q119" s="394"/>
      <c r="R119" s="394"/>
      <c r="S119" s="395"/>
      <c r="T119" s="395"/>
      <c r="U119" s="395"/>
      <c r="V119" s="352"/>
      <c r="W119" s="352"/>
      <c r="X119" s="352"/>
      <c r="Y119" s="139" t="s">
        <v>313</v>
      </c>
      <c r="Z119" s="352"/>
      <c r="AA119" s="352"/>
      <c r="AB119" s="352"/>
      <c r="AC119" s="212"/>
      <c r="AD119" s="213"/>
      <c r="AE119" s="14"/>
      <c r="AG119">
        <f t="shared" si="4"/>
        <v>0</v>
      </c>
      <c r="AK119" s="185">
        <f t="shared" si="5"/>
        <v>-2</v>
      </c>
      <c r="AL119" s="186">
        <f t="shared" si="6"/>
        <v>0</v>
      </c>
      <c r="AN119">
        <v>91</v>
      </c>
      <c r="AO119">
        <f t="shared" si="7"/>
        <v>0</v>
      </c>
      <c r="AT119">
        <f>CNGE_2023_M1_Secc12!$S278</f>
        <v>0</v>
      </c>
    </row>
    <row r="120" spans="1:46" ht="15" customHeight="1">
      <c r="A120" s="44"/>
      <c r="C120" s="157" t="s">
        <v>142</v>
      </c>
      <c r="D120" s="278" t="str">
        <f>IF(CNGE_2023_M1_Secc12!D123="","",CNGE_2023_M1_Secc12!D123)</f>
        <v/>
      </c>
      <c r="E120" s="279"/>
      <c r="F120" s="279"/>
      <c r="G120" s="280"/>
      <c r="H120" s="352"/>
      <c r="I120" s="352"/>
      <c r="J120" s="352"/>
      <c r="K120" s="352"/>
      <c r="L120" s="352"/>
      <c r="M120" s="352"/>
      <c r="N120" s="226" t="str">
        <f>IFERROR(VLOOKUP($P120,Presentación!$AL$3:$AM$574,2,FALSE),"")</f>
        <v/>
      </c>
      <c r="O120" s="228"/>
      <c r="P120" s="394"/>
      <c r="Q120" s="394"/>
      <c r="R120" s="394"/>
      <c r="S120" s="395"/>
      <c r="T120" s="395"/>
      <c r="U120" s="395"/>
      <c r="V120" s="352"/>
      <c r="W120" s="352"/>
      <c r="X120" s="352"/>
      <c r="Y120" s="139" t="s">
        <v>313</v>
      </c>
      <c r="Z120" s="352"/>
      <c r="AA120" s="352"/>
      <c r="AB120" s="352"/>
      <c r="AC120" s="212"/>
      <c r="AD120" s="213"/>
      <c r="AE120" s="14"/>
      <c r="AG120">
        <f t="shared" si="4"/>
        <v>0</v>
      </c>
      <c r="AK120" s="185">
        <f t="shared" si="5"/>
        <v>-2</v>
      </c>
      <c r="AL120" s="186">
        <f t="shared" si="6"/>
        <v>0</v>
      </c>
      <c r="AN120">
        <v>92</v>
      </c>
      <c r="AO120">
        <f t="shared" si="7"/>
        <v>0</v>
      </c>
      <c r="AT120">
        <f>CNGE_2023_M1_Secc12!$S279</f>
        <v>0</v>
      </c>
    </row>
    <row r="121" spans="1:46" ht="15" customHeight="1">
      <c r="A121" s="44"/>
      <c r="C121" s="157" t="s">
        <v>143</v>
      </c>
      <c r="D121" s="278" t="str">
        <f>IF(CNGE_2023_M1_Secc12!D124="","",CNGE_2023_M1_Secc12!D124)</f>
        <v/>
      </c>
      <c r="E121" s="279"/>
      <c r="F121" s="279"/>
      <c r="G121" s="280"/>
      <c r="H121" s="352"/>
      <c r="I121" s="352"/>
      <c r="J121" s="352"/>
      <c r="K121" s="352"/>
      <c r="L121" s="352"/>
      <c r="M121" s="352"/>
      <c r="N121" s="226" t="str">
        <f>IFERROR(VLOOKUP($P121,Presentación!$AL$3:$AM$574,2,FALSE),"")</f>
        <v/>
      </c>
      <c r="O121" s="228"/>
      <c r="P121" s="394"/>
      <c r="Q121" s="394"/>
      <c r="R121" s="394"/>
      <c r="S121" s="395"/>
      <c r="T121" s="395"/>
      <c r="U121" s="395"/>
      <c r="V121" s="352"/>
      <c r="W121" s="352"/>
      <c r="X121" s="352"/>
      <c r="Y121" s="139" t="s">
        <v>313</v>
      </c>
      <c r="Z121" s="352"/>
      <c r="AA121" s="352"/>
      <c r="AB121" s="352"/>
      <c r="AC121" s="212"/>
      <c r="AD121" s="213"/>
      <c r="AE121" s="14"/>
      <c r="AG121">
        <f t="shared" si="4"/>
        <v>0</v>
      </c>
      <c r="AK121" s="185">
        <f t="shared" si="5"/>
        <v>-2</v>
      </c>
      <c r="AL121" s="186">
        <f t="shared" si="6"/>
        <v>0</v>
      </c>
      <c r="AN121">
        <v>93</v>
      </c>
      <c r="AO121">
        <f t="shared" si="7"/>
        <v>0</v>
      </c>
      <c r="AT121">
        <f>CNGE_2023_M1_Secc12!$S280</f>
        <v>0</v>
      </c>
    </row>
    <row r="122" spans="1:46" ht="15" customHeight="1">
      <c r="A122" s="44"/>
      <c r="C122" s="157" t="s">
        <v>144</v>
      </c>
      <c r="D122" s="278" t="str">
        <f>IF(CNGE_2023_M1_Secc12!D125="","",CNGE_2023_M1_Secc12!D125)</f>
        <v/>
      </c>
      <c r="E122" s="279"/>
      <c r="F122" s="279"/>
      <c r="G122" s="280"/>
      <c r="H122" s="352"/>
      <c r="I122" s="352"/>
      <c r="J122" s="352"/>
      <c r="K122" s="352"/>
      <c r="L122" s="352"/>
      <c r="M122" s="352"/>
      <c r="N122" s="226" t="str">
        <f>IFERROR(VLOOKUP($P122,Presentación!$AL$3:$AM$574,2,FALSE),"")</f>
        <v/>
      </c>
      <c r="O122" s="228"/>
      <c r="P122" s="394"/>
      <c r="Q122" s="394"/>
      <c r="R122" s="394"/>
      <c r="S122" s="395"/>
      <c r="T122" s="395"/>
      <c r="U122" s="395"/>
      <c r="V122" s="352"/>
      <c r="W122" s="352"/>
      <c r="X122" s="352"/>
      <c r="Y122" s="139" t="s">
        <v>313</v>
      </c>
      <c r="Z122" s="352"/>
      <c r="AA122" s="352"/>
      <c r="AB122" s="352"/>
      <c r="AC122" s="212"/>
      <c r="AD122" s="213"/>
      <c r="AE122" s="14"/>
      <c r="AG122">
        <f t="shared" si="4"/>
        <v>0</v>
      </c>
      <c r="AK122" s="185">
        <f t="shared" si="5"/>
        <v>-2</v>
      </c>
      <c r="AL122" s="186">
        <f t="shared" si="6"/>
        <v>0</v>
      </c>
      <c r="AN122">
        <v>94</v>
      </c>
      <c r="AO122">
        <f t="shared" si="7"/>
        <v>0</v>
      </c>
      <c r="AT122">
        <f>CNGE_2023_M1_Secc12!$S281</f>
        <v>0</v>
      </c>
    </row>
    <row r="123" spans="1:46" ht="15" customHeight="1">
      <c r="A123" s="44"/>
      <c r="C123" s="157" t="s">
        <v>145</v>
      </c>
      <c r="D123" s="278" t="str">
        <f>IF(CNGE_2023_M1_Secc12!D126="","",CNGE_2023_M1_Secc12!D126)</f>
        <v/>
      </c>
      <c r="E123" s="279"/>
      <c r="F123" s="279"/>
      <c r="G123" s="280"/>
      <c r="H123" s="352"/>
      <c r="I123" s="352"/>
      <c r="J123" s="352"/>
      <c r="K123" s="352"/>
      <c r="L123" s="352"/>
      <c r="M123" s="352"/>
      <c r="N123" s="226" t="str">
        <f>IFERROR(VLOOKUP($P123,Presentación!$AL$3:$AM$574,2,FALSE),"")</f>
        <v/>
      </c>
      <c r="O123" s="228"/>
      <c r="P123" s="394"/>
      <c r="Q123" s="394"/>
      <c r="R123" s="394"/>
      <c r="S123" s="395"/>
      <c r="T123" s="395"/>
      <c r="U123" s="395"/>
      <c r="V123" s="352"/>
      <c r="W123" s="352"/>
      <c r="X123" s="352"/>
      <c r="Y123" s="139" t="s">
        <v>313</v>
      </c>
      <c r="Z123" s="352"/>
      <c r="AA123" s="352"/>
      <c r="AB123" s="352"/>
      <c r="AC123" s="212"/>
      <c r="AD123" s="213"/>
      <c r="AE123" s="14"/>
      <c r="AG123">
        <f t="shared" si="4"/>
        <v>0</v>
      </c>
      <c r="AK123" s="185">
        <f t="shared" si="5"/>
        <v>-2</v>
      </c>
      <c r="AL123" s="186">
        <f t="shared" si="6"/>
        <v>0</v>
      </c>
      <c r="AN123">
        <v>95</v>
      </c>
      <c r="AO123">
        <f t="shared" si="7"/>
        <v>0</v>
      </c>
      <c r="AT123">
        <f>CNGE_2023_M1_Secc12!$S282</f>
        <v>0</v>
      </c>
    </row>
    <row r="124" spans="1:46" ht="15" customHeight="1">
      <c r="A124" s="44"/>
      <c r="C124" s="157" t="s">
        <v>146</v>
      </c>
      <c r="D124" s="278" t="str">
        <f>IF(CNGE_2023_M1_Secc12!D127="","",CNGE_2023_M1_Secc12!D127)</f>
        <v/>
      </c>
      <c r="E124" s="279"/>
      <c r="F124" s="279"/>
      <c r="G124" s="280"/>
      <c r="H124" s="352"/>
      <c r="I124" s="352"/>
      <c r="J124" s="352"/>
      <c r="K124" s="352"/>
      <c r="L124" s="352"/>
      <c r="M124" s="352"/>
      <c r="N124" s="226" t="str">
        <f>IFERROR(VLOOKUP($P124,Presentación!$AL$3:$AM$574,2,FALSE),"")</f>
        <v/>
      </c>
      <c r="O124" s="228"/>
      <c r="P124" s="394"/>
      <c r="Q124" s="394"/>
      <c r="R124" s="394"/>
      <c r="S124" s="395"/>
      <c r="T124" s="395"/>
      <c r="U124" s="395"/>
      <c r="V124" s="352"/>
      <c r="W124" s="352"/>
      <c r="X124" s="352"/>
      <c r="Y124" s="139" t="s">
        <v>313</v>
      </c>
      <c r="Z124" s="352"/>
      <c r="AA124" s="352"/>
      <c r="AB124" s="352"/>
      <c r="AC124" s="212"/>
      <c r="AD124" s="213"/>
      <c r="AE124" s="14"/>
      <c r="AG124">
        <f t="shared" si="4"/>
        <v>0</v>
      </c>
      <c r="AK124" s="185">
        <f t="shared" si="5"/>
        <v>-2</v>
      </c>
      <c r="AL124" s="186">
        <f t="shared" si="6"/>
        <v>0</v>
      </c>
      <c r="AN124">
        <v>96</v>
      </c>
      <c r="AO124">
        <f t="shared" si="7"/>
        <v>0</v>
      </c>
      <c r="AT124">
        <f>CNGE_2023_M1_Secc12!$S283</f>
        <v>0</v>
      </c>
    </row>
    <row r="125" spans="1:46" ht="15" customHeight="1">
      <c r="A125" s="44"/>
      <c r="C125" s="157" t="s">
        <v>147</v>
      </c>
      <c r="D125" s="278" t="str">
        <f>IF(CNGE_2023_M1_Secc12!D128="","",CNGE_2023_M1_Secc12!D128)</f>
        <v/>
      </c>
      <c r="E125" s="279"/>
      <c r="F125" s="279"/>
      <c r="G125" s="280"/>
      <c r="H125" s="352"/>
      <c r="I125" s="352"/>
      <c r="J125" s="352"/>
      <c r="K125" s="352"/>
      <c r="L125" s="352"/>
      <c r="M125" s="352"/>
      <c r="N125" s="226" t="str">
        <f>IFERROR(VLOOKUP($P125,Presentación!$AL$3:$AM$574,2,FALSE),"")</f>
        <v/>
      </c>
      <c r="O125" s="228"/>
      <c r="P125" s="394"/>
      <c r="Q125" s="394"/>
      <c r="R125" s="394"/>
      <c r="S125" s="395"/>
      <c r="T125" s="395"/>
      <c r="U125" s="395"/>
      <c r="V125" s="352"/>
      <c r="W125" s="352"/>
      <c r="X125" s="352"/>
      <c r="Y125" s="139" t="s">
        <v>313</v>
      </c>
      <c r="Z125" s="352"/>
      <c r="AA125" s="352"/>
      <c r="AB125" s="352"/>
      <c r="AC125" s="212"/>
      <c r="AD125" s="213"/>
      <c r="AE125" s="14"/>
      <c r="AG125">
        <f t="shared" si="4"/>
        <v>0</v>
      </c>
      <c r="AK125" s="185">
        <f t="shared" si="5"/>
        <v>-2</v>
      </c>
      <c r="AL125" s="186">
        <f t="shared" si="6"/>
        <v>0</v>
      </c>
      <c r="AN125">
        <v>97</v>
      </c>
      <c r="AO125">
        <f t="shared" si="7"/>
        <v>0</v>
      </c>
      <c r="AT125">
        <f>CNGE_2023_M1_Secc12!$S284</f>
        <v>0</v>
      </c>
    </row>
    <row r="126" spans="1:46" ht="15" customHeight="1">
      <c r="A126" s="44"/>
      <c r="C126" s="157" t="s">
        <v>148</v>
      </c>
      <c r="D126" s="278" t="str">
        <f>IF(CNGE_2023_M1_Secc12!D129="","",CNGE_2023_M1_Secc12!D129)</f>
        <v/>
      </c>
      <c r="E126" s="279"/>
      <c r="F126" s="279"/>
      <c r="G126" s="280"/>
      <c r="H126" s="352"/>
      <c r="I126" s="352"/>
      <c r="J126" s="352"/>
      <c r="K126" s="352"/>
      <c r="L126" s="352"/>
      <c r="M126" s="352"/>
      <c r="N126" s="226" t="str">
        <f>IFERROR(VLOOKUP($P126,Presentación!$AL$3:$AM$574,2,FALSE),"")</f>
        <v/>
      </c>
      <c r="O126" s="228"/>
      <c r="P126" s="394"/>
      <c r="Q126" s="394"/>
      <c r="R126" s="394"/>
      <c r="S126" s="395"/>
      <c r="T126" s="395"/>
      <c r="U126" s="395"/>
      <c r="V126" s="352"/>
      <c r="W126" s="352"/>
      <c r="X126" s="352"/>
      <c r="Y126" s="139" t="s">
        <v>313</v>
      </c>
      <c r="Z126" s="352"/>
      <c r="AA126" s="352"/>
      <c r="AB126" s="352"/>
      <c r="AC126" s="212"/>
      <c r="AD126" s="213"/>
      <c r="AE126" s="14"/>
      <c r="AG126">
        <f t="shared" si="4"/>
        <v>0</v>
      </c>
      <c r="AK126" s="185">
        <f t="shared" si="5"/>
        <v>-2</v>
      </c>
      <c r="AL126" s="186">
        <f t="shared" si="6"/>
        <v>0</v>
      </c>
      <c r="AN126">
        <v>98</v>
      </c>
      <c r="AO126">
        <f t="shared" si="7"/>
        <v>0</v>
      </c>
      <c r="AT126">
        <f>CNGE_2023_M1_Secc12!$S285</f>
        <v>0</v>
      </c>
    </row>
    <row r="127" spans="1:46" ht="15" customHeight="1">
      <c r="A127" s="44"/>
      <c r="C127" s="157" t="s">
        <v>149</v>
      </c>
      <c r="D127" s="278" t="str">
        <f>IF(CNGE_2023_M1_Secc12!D130="","",CNGE_2023_M1_Secc12!D130)</f>
        <v/>
      </c>
      <c r="E127" s="279"/>
      <c r="F127" s="279"/>
      <c r="G127" s="280"/>
      <c r="H127" s="352"/>
      <c r="I127" s="352"/>
      <c r="J127" s="352"/>
      <c r="K127" s="352"/>
      <c r="L127" s="352"/>
      <c r="M127" s="352"/>
      <c r="N127" s="226" t="str">
        <f>IFERROR(VLOOKUP($P127,Presentación!$AL$3:$AM$574,2,FALSE),"")</f>
        <v/>
      </c>
      <c r="O127" s="228"/>
      <c r="P127" s="394"/>
      <c r="Q127" s="394"/>
      <c r="R127" s="394"/>
      <c r="S127" s="395"/>
      <c r="T127" s="395"/>
      <c r="U127" s="395"/>
      <c r="V127" s="352"/>
      <c r="W127" s="352"/>
      <c r="X127" s="352"/>
      <c r="Y127" s="139" t="s">
        <v>313</v>
      </c>
      <c r="Z127" s="352"/>
      <c r="AA127" s="352"/>
      <c r="AB127" s="352"/>
      <c r="AC127" s="212"/>
      <c r="AD127" s="213"/>
      <c r="AE127" s="14"/>
      <c r="AG127">
        <f t="shared" si="4"/>
        <v>0</v>
      </c>
      <c r="AK127" s="185">
        <f t="shared" si="5"/>
        <v>-2</v>
      </c>
      <c r="AL127" s="186">
        <f t="shared" si="6"/>
        <v>0</v>
      </c>
      <c r="AN127">
        <v>99</v>
      </c>
      <c r="AO127">
        <f t="shared" si="7"/>
        <v>0</v>
      </c>
      <c r="AT127">
        <f>CNGE_2023_M1_Secc12!$S286</f>
        <v>0</v>
      </c>
    </row>
    <row r="128" spans="1:46" ht="15" customHeight="1">
      <c r="A128" s="44"/>
      <c r="C128" s="158" t="s">
        <v>150</v>
      </c>
      <c r="D128" s="278" t="str">
        <f>IF(CNGE_2023_M1_Secc12!D131="","",CNGE_2023_M1_Secc12!D131)</f>
        <v/>
      </c>
      <c r="E128" s="279"/>
      <c r="F128" s="279"/>
      <c r="G128" s="280"/>
      <c r="H128" s="352"/>
      <c r="I128" s="352"/>
      <c r="J128" s="352"/>
      <c r="K128" s="352"/>
      <c r="L128" s="352"/>
      <c r="M128" s="352"/>
      <c r="N128" s="226" t="str">
        <f>IFERROR(VLOOKUP($P128,Presentación!$AL$3:$AM$574,2,FALSE),"")</f>
        <v/>
      </c>
      <c r="O128" s="228"/>
      <c r="P128" s="394"/>
      <c r="Q128" s="394"/>
      <c r="R128" s="394"/>
      <c r="S128" s="395"/>
      <c r="T128" s="395"/>
      <c r="U128" s="395"/>
      <c r="V128" s="352"/>
      <c r="W128" s="352"/>
      <c r="X128" s="352"/>
      <c r="Y128" s="139" t="s">
        <v>313</v>
      </c>
      <c r="Z128" s="352"/>
      <c r="AA128" s="352"/>
      <c r="AB128" s="352"/>
      <c r="AC128" s="212"/>
      <c r="AD128" s="213"/>
      <c r="AE128" s="14"/>
      <c r="AG128">
        <f t="shared" si="4"/>
        <v>0</v>
      </c>
      <c r="AK128" s="185">
        <f t="shared" si="5"/>
        <v>-2</v>
      </c>
      <c r="AL128" s="186">
        <f t="shared" si="6"/>
        <v>0</v>
      </c>
      <c r="AN128">
        <v>100</v>
      </c>
      <c r="AO128">
        <f t="shared" si="7"/>
        <v>0</v>
      </c>
      <c r="AT128">
        <f>CNGE_2023_M1_Secc12!$S287</f>
        <v>0</v>
      </c>
    </row>
    <row r="129" spans="3:46">
      <c r="C129" s="158" t="s">
        <v>151</v>
      </c>
      <c r="D129" s="278" t="str">
        <f>IF(CNGE_2023_M1_Secc12!D132="","",CNGE_2023_M1_Secc12!D132)</f>
        <v/>
      </c>
      <c r="E129" s="279"/>
      <c r="F129" s="279"/>
      <c r="G129" s="280"/>
      <c r="H129" s="352"/>
      <c r="I129" s="352"/>
      <c r="J129" s="352"/>
      <c r="K129" s="352"/>
      <c r="L129" s="352"/>
      <c r="M129" s="352"/>
      <c r="N129" s="226" t="str">
        <f>IFERROR(VLOOKUP($P129,Presentación!$AL$3:$AM$574,2,FALSE),"")</f>
        <v/>
      </c>
      <c r="O129" s="228"/>
      <c r="P129" s="394"/>
      <c r="Q129" s="394"/>
      <c r="R129" s="394"/>
      <c r="S129" s="395"/>
      <c r="T129" s="395"/>
      <c r="U129" s="395"/>
      <c r="V129" s="352"/>
      <c r="W129" s="352"/>
      <c r="X129" s="352"/>
      <c r="Y129" s="139" t="s">
        <v>313</v>
      </c>
      <c r="Z129" s="352"/>
      <c r="AA129" s="352"/>
      <c r="AB129" s="352"/>
      <c r="AC129" s="212"/>
      <c r="AD129" s="213"/>
      <c r="AG129">
        <f t="shared" si="4"/>
        <v>0</v>
      </c>
      <c r="AK129" s="185">
        <f t="shared" si="5"/>
        <v>-2</v>
      </c>
      <c r="AL129" s="186">
        <f t="shared" si="6"/>
        <v>0</v>
      </c>
      <c r="AN129">
        <v>101</v>
      </c>
      <c r="AO129">
        <f t="shared" si="7"/>
        <v>0</v>
      </c>
      <c r="AT129">
        <f>CNGE_2023_M1_Secc12!$S288</f>
        <v>0</v>
      </c>
    </row>
    <row r="130" spans="3:46">
      <c r="C130" s="158" t="s">
        <v>152</v>
      </c>
      <c r="D130" s="278" t="str">
        <f>IF(CNGE_2023_M1_Secc12!D133="","",CNGE_2023_M1_Secc12!D133)</f>
        <v/>
      </c>
      <c r="E130" s="279"/>
      <c r="F130" s="279"/>
      <c r="G130" s="280"/>
      <c r="H130" s="352"/>
      <c r="I130" s="352"/>
      <c r="J130" s="352"/>
      <c r="K130" s="352"/>
      <c r="L130" s="352"/>
      <c r="M130" s="352"/>
      <c r="N130" s="226" t="str">
        <f>IFERROR(VLOOKUP($P130,Presentación!$AL$3:$AM$574,2,FALSE),"")</f>
        <v/>
      </c>
      <c r="O130" s="228"/>
      <c r="P130" s="394"/>
      <c r="Q130" s="394"/>
      <c r="R130" s="394"/>
      <c r="S130" s="395"/>
      <c r="T130" s="395"/>
      <c r="U130" s="395"/>
      <c r="V130" s="352"/>
      <c r="W130" s="352"/>
      <c r="X130" s="352"/>
      <c r="Y130" s="139" t="s">
        <v>313</v>
      </c>
      <c r="Z130" s="352"/>
      <c r="AA130" s="352"/>
      <c r="AB130" s="352"/>
      <c r="AC130" s="212"/>
      <c r="AD130" s="213"/>
      <c r="AG130">
        <f t="shared" si="4"/>
        <v>0</v>
      </c>
      <c r="AK130" s="185">
        <f t="shared" si="5"/>
        <v>-2</v>
      </c>
      <c r="AL130" s="186">
        <f t="shared" si="6"/>
        <v>0</v>
      </c>
      <c r="AN130">
        <v>102</v>
      </c>
      <c r="AO130">
        <f t="shared" si="7"/>
        <v>0</v>
      </c>
      <c r="AT130">
        <f>CNGE_2023_M1_Secc12!$S289</f>
        <v>0</v>
      </c>
    </row>
    <row r="131" spans="3:46">
      <c r="C131" s="158" t="s">
        <v>153</v>
      </c>
      <c r="D131" s="278" t="str">
        <f>IF(CNGE_2023_M1_Secc12!D134="","",CNGE_2023_M1_Secc12!D134)</f>
        <v/>
      </c>
      <c r="E131" s="279"/>
      <c r="F131" s="279"/>
      <c r="G131" s="280"/>
      <c r="H131" s="352"/>
      <c r="I131" s="352"/>
      <c r="J131" s="352"/>
      <c r="K131" s="352"/>
      <c r="L131" s="352"/>
      <c r="M131" s="352"/>
      <c r="N131" s="226" t="str">
        <f>IFERROR(VLOOKUP($P131,Presentación!$AL$3:$AM$574,2,FALSE),"")</f>
        <v/>
      </c>
      <c r="O131" s="228"/>
      <c r="P131" s="394"/>
      <c r="Q131" s="394"/>
      <c r="R131" s="394"/>
      <c r="S131" s="395"/>
      <c r="T131" s="395"/>
      <c r="U131" s="395"/>
      <c r="V131" s="352"/>
      <c r="W131" s="352"/>
      <c r="X131" s="352"/>
      <c r="Y131" s="139" t="s">
        <v>313</v>
      </c>
      <c r="Z131" s="352"/>
      <c r="AA131" s="352"/>
      <c r="AB131" s="352"/>
      <c r="AC131" s="212"/>
      <c r="AD131" s="213"/>
      <c r="AG131">
        <f t="shared" si="4"/>
        <v>0</v>
      </c>
      <c r="AK131" s="185">
        <f t="shared" si="5"/>
        <v>-2</v>
      </c>
      <c r="AL131" s="186">
        <f t="shared" si="6"/>
        <v>0</v>
      </c>
      <c r="AN131">
        <v>103</v>
      </c>
      <c r="AO131">
        <f t="shared" si="7"/>
        <v>0</v>
      </c>
      <c r="AT131">
        <f>CNGE_2023_M1_Secc12!$S290</f>
        <v>0</v>
      </c>
    </row>
    <row r="132" spans="3:46">
      <c r="C132" s="158" t="s">
        <v>154</v>
      </c>
      <c r="D132" s="278" t="str">
        <f>IF(CNGE_2023_M1_Secc12!D135="","",CNGE_2023_M1_Secc12!D135)</f>
        <v/>
      </c>
      <c r="E132" s="279"/>
      <c r="F132" s="279"/>
      <c r="G132" s="280"/>
      <c r="H132" s="352"/>
      <c r="I132" s="352"/>
      <c r="J132" s="352"/>
      <c r="K132" s="352"/>
      <c r="L132" s="352"/>
      <c r="M132" s="352"/>
      <c r="N132" s="226" t="str">
        <f>IFERROR(VLOOKUP($P132,Presentación!$AL$3:$AM$574,2,FALSE),"")</f>
        <v/>
      </c>
      <c r="O132" s="228"/>
      <c r="P132" s="394"/>
      <c r="Q132" s="394"/>
      <c r="R132" s="394"/>
      <c r="S132" s="395"/>
      <c r="T132" s="395"/>
      <c r="U132" s="395"/>
      <c r="V132" s="352"/>
      <c r="W132" s="352"/>
      <c r="X132" s="352"/>
      <c r="Y132" s="139" t="s">
        <v>313</v>
      </c>
      <c r="Z132" s="352"/>
      <c r="AA132" s="352"/>
      <c r="AB132" s="352"/>
      <c r="AC132" s="212"/>
      <c r="AD132" s="213"/>
      <c r="AG132">
        <f t="shared" si="4"/>
        <v>0</v>
      </c>
      <c r="AK132" s="185">
        <f t="shared" si="5"/>
        <v>-2</v>
      </c>
      <c r="AL132" s="186">
        <f t="shared" si="6"/>
        <v>0</v>
      </c>
      <c r="AN132">
        <v>104</v>
      </c>
      <c r="AO132">
        <f t="shared" si="7"/>
        <v>0</v>
      </c>
      <c r="AT132">
        <f>CNGE_2023_M1_Secc12!$S291</f>
        <v>0</v>
      </c>
    </row>
    <row r="133" spans="3:46">
      <c r="C133" s="158" t="s">
        <v>155</v>
      </c>
      <c r="D133" s="278" t="str">
        <f>IF(CNGE_2023_M1_Secc12!D136="","",CNGE_2023_M1_Secc12!D136)</f>
        <v/>
      </c>
      <c r="E133" s="279"/>
      <c r="F133" s="279"/>
      <c r="G133" s="280"/>
      <c r="H133" s="352"/>
      <c r="I133" s="352"/>
      <c r="J133" s="352"/>
      <c r="K133" s="352"/>
      <c r="L133" s="352"/>
      <c r="M133" s="352"/>
      <c r="N133" s="226" t="str">
        <f>IFERROR(VLOOKUP($P133,Presentación!$AL$3:$AM$574,2,FALSE),"")</f>
        <v/>
      </c>
      <c r="O133" s="228"/>
      <c r="P133" s="394"/>
      <c r="Q133" s="394"/>
      <c r="R133" s="394"/>
      <c r="S133" s="395"/>
      <c r="T133" s="395"/>
      <c r="U133" s="395"/>
      <c r="V133" s="352"/>
      <c r="W133" s="352"/>
      <c r="X133" s="352"/>
      <c r="Y133" s="139" t="s">
        <v>313</v>
      </c>
      <c r="Z133" s="352"/>
      <c r="AA133" s="352"/>
      <c r="AB133" s="352"/>
      <c r="AC133" s="212"/>
      <c r="AD133" s="213"/>
      <c r="AG133">
        <f t="shared" si="4"/>
        <v>0</v>
      </c>
      <c r="AK133" s="185">
        <f t="shared" si="5"/>
        <v>-2</v>
      </c>
      <c r="AL133" s="186">
        <f t="shared" si="6"/>
        <v>0</v>
      </c>
      <c r="AN133">
        <v>105</v>
      </c>
      <c r="AO133">
        <f t="shared" si="7"/>
        <v>0</v>
      </c>
      <c r="AT133">
        <f>CNGE_2023_M1_Secc12!$S292</f>
        <v>0</v>
      </c>
    </row>
    <row r="134" spans="3:46">
      <c r="C134" s="158" t="s">
        <v>156</v>
      </c>
      <c r="D134" s="278" t="str">
        <f>IF(CNGE_2023_M1_Secc12!D137="","",CNGE_2023_M1_Secc12!D137)</f>
        <v/>
      </c>
      <c r="E134" s="279"/>
      <c r="F134" s="279"/>
      <c r="G134" s="280"/>
      <c r="H134" s="352"/>
      <c r="I134" s="352"/>
      <c r="J134" s="352"/>
      <c r="K134" s="352"/>
      <c r="L134" s="352"/>
      <c r="M134" s="352"/>
      <c r="N134" s="226" t="str">
        <f>IFERROR(VLOOKUP($P134,Presentación!$AL$3:$AM$574,2,FALSE),"")</f>
        <v/>
      </c>
      <c r="O134" s="228"/>
      <c r="P134" s="394"/>
      <c r="Q134" s="394"/>
      <c r="R134" s="394"/>
      <c r="S134" s="395"/>
      <c r="T134" s="395"/>
      <c r="U134" s="395"/>
      <c r="V134" s="352"/>
      <c r="W134" s="352"/>
      <c r="X134" s="352"/>
      <c r="Y134" s="139" t="s">
        <v>313</v>
      </c>
      <c r="Z134" s="352"/>
      <c r="AA134" s="352"/>
      <c r="AB134" s="352"/>
      <c r="AC134" s="212"/>
      <c r="AD134" s="213"/>
      <c r="AG134">
        <f t="shared" si="4"/>
        <v>0</v>
      </c>
      <c r="AK134" s="185">
        <f t="shared" si="5"/>
        <v>-2</v>
      </c>
      <c r="AL134" s="186">
        <f t="shared" si="6"/>
        <v>0</v>
      </c>
      <c r="AN134">
        <v>106</v>
      </c>
      <c r="AO134">
        <f t="shared" si="7"/>
        <v>0</v>
      </c>
      <c r="AT134">
        <f>CNGE_2023_M1_Secc12!$S293</f>
        <v>0</v>
      </c>
    </row>
    <row r="135" spans="3:46">
      <c r="C135" s="158" t="s">
        <v>157</v>
      </c>
      <c r="D135" s="278" t="str">
        <f>IF(CNGE_2023_M1_Secc12!D138="","",CNGE_2023_M1_Secc12!D138)</f>
        <v/>
      </c>
      <c r="E135" s="279"/>
      <c r="F135" s="279"/>
      <c r="G135" s="280"/>
      <c r="H135" s="352"/>
      <c r="I135" s="352"/>
      <c r="J135" s="352"/>
      <c r="K135" s="352"/>
      <c r="L135" s="352"/>
      <c r="M135" s="352"/>
      <c r="N135" s="226" t="str">
        <f>IFERROR(VLOOKUP($P135,Presentación!$AL$3:$AM$574,2,FALSE),"")</f>
        <v/>
      </c>
      <c r="O135" s="228"/>
      <c r="P135" s="394"/>
      <c r="Q135" s="394"/>
      <c r="R135" s="394"/>
      <c r="S135" s="395"/>
      <c r="T135" s="395"/>
      <c r="U135" s="395"/>
      <c r="V135" s="352"/>
      <c r="W135" s="352"/>
      <c r="X135" s="352"/>
      <c r="Y135" s="139" t="s">
        <v>313</v>
      </c>
      <c r="Z135" s="352"/>
      <c r="AA135" s="352"/>
      <c r="AB135" s="352"/>
      <c r="AC135" s="212"/>
      <c r="AD135" s="213"/>
      <c r="AG135">
        <f t="shared" si="4"/>
        <v>0</v>
      </c>
      <c r="AK135" s="185">
        <f t="shared" si="5"/>
        <v>-2</v>
      </c>
      <c r="AL135" s="186">
        <f t="shared" si="6"/>
        <v>0</v>
      </c>
      <c r="AN135">
        <v>107</v>
      </c>
      <c r="AO135">
        <f t="shared" si="7"/>
        <v>0</v>
      </c>
      <c r="AT135">
        <f>CNGE_2023_M1_Secc12!$S294</f>
        <v>0</v>
      </c>
    </row>
    <row r="136" spans="3:46">
      <c r="C136" s="158" t="s">
        <v>158</v>
      </c>
      <c r="D136" s="278" t="str">
        <f>IF(CNGE_2023_M1_Secc12!D139="","",CNGE_2023_M1_Secc12!D139)</f>
        <v/>
      </c>
      <c r="E136" s="279"/>
      <c r="F136" s="279"/>
      <c r="G136" s="280"/>
      <c r="H136" s="352"/>
      <c r="I136" s="352"/>
      <c r="J136" s="352"/>
      <c r="K136" s="352"/>
      <c r="L136" s="352"/>
      <c r="M136" s="352"/>
      <c r="N136" s="226" t="str">
        <f>IFERROR(VLOOKUP($P136,Presentación!$AL$3:$AM$574,2,FALSE),"")</f>
        <v/>
      </c>
      <c r="O136" s="228"/>
      <c r="P136" s="394"/>
      <c r="Q136" s="394"/>
      <c r="R136" s="394"/>
      <c r="S136" s="395"/>
      <c r="T136" s="395"/>
      <c r="U136" s="395"/>
      <c r="V136" s="352"/>
      <c r="W136" s="352"/>
      <c r="X136" s="352"/>
      <c r="Y136" s="139" t="s">
        <v>313</v>
      </c>
      <c r="Z136" s="352"/>
      <c r="AA136" s="352"/>
      <c r="AB136" s="352"/>
      <c r="AC136" s="212"/>
      <c r="AD136" s="213"/>
      <c r="AG136">
        <f t="shared" si="4"/>
        <v>0</v>
      </c>
      <c r="AK136" s="185">
        <f t="shared" si="5"/>
        <v>-2</v>
      </c>
      <c r="AL136" s="186">
        <f t="shared" si="6"/>
        <v>0</v>
      </c>
      <c r="AN136">
        <v>108</v>
      </c>
      <c r="AO136">
        <f t="shared" si="7"/>
        <v>0</v>
      </c>
      <c r="AT136">
        <f>CNGE_2023_M1_Secc12!$S295</f>
        <v>0</v>
      </c>
    </row>
    <row r="137" spans="3:46">
      <c r="C137" s="158" t="s">
        <v>159</v>
      </c>
      <c r="D137" s="278" t="str">
        <f>IF(CNGE_2023_M1_Secc12!D140="","",CNGE_2023_M1_Secc12!D140)</f>
        <v/>
      </c>
      <c r="E137" s="279"/>
      <c r="F137" s="279"/>
      <c r="G137" s="280"/>
      <c r="H137" s="352"/>
      <c r="I137" s="352"/>
      <c r="J137" s="352"/>
      <c r="K137" s="352"/>
      <c r="L137" s="352"/>
      <c r="M137" s="352"/>
      <c r="N137" s="226" t="str">
        <f>IFERROR(VLOOKUP($P137,Presentación!$AL$3:$AM$574,2,FALSE),"")</f>
        <v/>
      </c>
      <c r="O137" s="228"/>
      <c r="P137" s="394"/>
      <c r="Q137" s="394"/>
      <c r="R137" s="394"/>
      <c r="S137" s="395"/>
      <c r="T137" s="395"/>
      <c r="U137" s="395"/>
      <c r="V137" s="352"/>
      <c r="W137" s="352"/>
      <c r="X137" s="352"/>
      <c r="Y137" s="139" t="s">
        <v>313</v>
      </c>
      <c r="Z137" s="352"/>
      <c r="AA137" s="352"/>
      <c r="AB137" s="352"/>
      <c r="AC137" s="212"/>
      <c r="AD137" s="213"/>
      <c r="AG137">
        <f t="shared" si="4"/>
        <v>0</v>
      </c>
      <c r="AK137" s="185">
        <f t="shared" si="5"/>
        <v>-2</v>
      </c>
      <c r="AL137" s="186">
        <f t="shared" si="6"/>
        <v>0</v>
      </c>
      <c r="AN137">
        <v>109</v>
      </c>
      <c r="AO137">
        <f t="shared" si="7"/>
        <v>0</v>
      </c>
      <c r="AT137">
        <f>CNGE_2023_M1_Secc12!$S296</f>
        <v>0</v>
      </c>
    </row>
    <row r="138" spans="3:46">
      <c r="C138" s="158" t="s">
        <v>160</v>
      </c>
      <c r="D138" s="278" t="str">
        <f>IF(CNGE_2023_M1_Secc12!D141="","",CNGE_2023_M1_Secc12!D141)</f>
        <v/>
      </c>
      <c r="E138" s="279"/>
      <c r="F138" s="279"/>
      <c r="G138" s="280"/>
      <c r="H138" s="352"/>
      <c r="I138" s="352"/>
      <c r="J138" s="352"/>
      <c r="K138" s="352"/>
      <c r="L138" s="352"/>
      <c r="M138" s="352"/>
      <c r="N138" s="226" t="str">
        <f>IFERROR(VLOOKUP($P138,Presentación!$AL$3:$AM$574,2,FALSE),"")</f>
        <v/>
      </c>
      <c r="O138" s="228"/>
      <c r="P138" s="394"/>
      <c r="Q138" s="394"/>
      <c r="R138" s="394"/>
      <c r="S138" s="395"/>
      <c r="T138" s="395"/>
      <c r="U138" s="395"/>
      <c r="V138" s="352"/>
      <c r="W138" s="352"/>
      <c r="X138" s="352"/>
      <c r="Y138" s="139" t="s">
        <v>313</v>
      </c>
      <c r="Z138" s="352"/>
      <c r="AA138" s="352"/>
      <c r="AB138" s="352"/>
      <c r="AC138" s="212"/>
      <c r="AD138" s="213"/>
      <c r="AG138">
        <f t="shared" si="4"/>
        <v>0</v>
      </c>
      <c r="AK138" s="185">
        <f t="shared" si="5"/>
        <v>-2</v>
      </c>
      <c r="AL138" s="186">
        <f t="shared" si="6"/>
        <v>0</v>
      </c>
      <c r="AN138">
        <v>110</v>
      </c>
      <c r="AO138">
        <f t="shared" si="7"/>
        <v>0</v>
      </c>
      <c r="AT138">
        <f>CNGE_2023_M1_Secc12!$S297</f>
        <v>0</v>
      </c>
    </row>
    <row r="139" spans="3:46">
      <c r="C139" s="49" t="s">
        <v>161</v>
      </c>
      <c r="D139" s="278" t="str">
        <f>IF(CNGE_2023_M1_Secc12!D142="","",CNGE_2023_M1_Secc12!D142)</f>
        <v/>
      </c>
      <c r="E139" s="279"/>
      <c r="F139" s="279"/>
      <c r="G139" s="280"/>
      <c r="H139" s="352"/>
      <c r="I139" s="352"/>
      <c r="J139" s="352"/>
      <c r="K139" s="352"/>
      <c r="L139" s="352"/>
      <c r="M139" s="352"/>
      <c r="N139" s="226" t="str">
        <f>IFERROR(VLOOKUP($P139,Presentación!$AL$3:$AM$574,2,FALSE),"")</f>
        <v/>
      </c>
      <c r="O139" s="228"/>
      <c r="P139" s="394"/>
      <c r="Q139" s="394"/>
      <c r="R139" s="394"/>
      <c r="S139" s="395"/>
      <c r="T139" s="395"/>
      <c r="U139" s="395"/>
      <c r="V139" s="352"/>
      <c r="W139" s="352"/>
      <c r="X139" s="352"/>
      <c r="Y139" s="139" t="s">
        <v>313</v>
      </c>
      <c r="Z139" s="352"/>
      <c r="AA139" s="352"/>
      <c r="AB139" s="352"/>
      <c r="AC139" s="212"/>
      <c r="AD139" s="213"/>
      <c r="AG139">
        <f t="shared" si="4"/>
        <v>0</v>
      </c>
      <c r="AK139" s="185">
        <f t="shared" si="5"/>
        <v>-2</v>
      </c>
      <c r="AL139" s="186">
        <f t="shared" si="6"/>
        <v>0</v>
      </c>
      <c r="AN139">
        <v>111</v>
      </c>
      <c r="AO139">
        <f t="shared" si="7"/>
        <v>0</v>
      </c>
      <c r="AT139">
        <f>CNGE_2023_M1_Secc12!$S298</f>
        <v>0</v>
      </c>
    </row>
    <row r="140" spans="3:46">
      <c r="C140" s="49" t="s">
        <v>162</v>
      </c>
      <c r="D140" s="278" t="str">
        <f>IF(CNGE_2023_M1_Secc12!D143="","",CNGE_2023_M1_Secc12!D143)</f>
        <v/>
      </c>
      <c r="E140" s="279"/>
      <c r="F140" s="279"/>
      <c r="G140" s="280"/>
      <c r="H140" s="352"/>
      <c r="I140" s="352"/>
      <c r="J140" s="352"/>
      <c r="K140" s="352"/>
      <c r="L140" s="352"/>
      <c r="M140" s="352"/>
      <c r="N140" s="226" t="str">
        <f>IFERROR(VLOOKUP($P140,Presentación!$AL$3:$AM$574,2,FALSE),"")</f>
        <v/>
      </c>
      <c r="O140" s="228"/>
      <c r="P140" s="394"/>
      <c r="Q140" s="394"/>
      <c r="R140" s="394"/>
      <c r="S140" s="395"/>
      <c r="T140" s="395"/>
      <c r="U140" s="395"/>
      <c r="V140" s="352"/>
      <c r="W140" s="352"/>
      <c r="X140" s="352"/>
      <c r="Y140" s="139" t="s">
        <v>313</v>
      </c>
      <c r="Z140" s="352"/>
      <c r="AA140" s="352"/>
      <c r="AB140" s="352"/>
      <c r="AC140" s="212"/>
      <c r="AD140" s="213"/>
      <c r="AG140">
        <f t="shared" si="4"/>
        <v>0</v>
      </c>
      <c r="AK140" s="185">
        <f t="shared" si="5"/>
        <v>-2</v>
      </c>
      <c r="AL140" s="186">
        <f t="shared" si="6"/>
        <v>0</v>
      </c>
      <c r="AN140">
        <v>112</v>
      </c>
      <c r="AO140">
        <f t="shared" si="7"/>
        <v>0</v>
      </c>
      <c r="AT140">
        <f>CNGE_2023_M1_Secc12!$S299</f>
        <v>0</v>
      </c>
    </row>
    <row r="141" spans="3:46">
      <c r="C141" s="49" t="s">
        <v>163</v>
      </c>
      <c r="D141" s="278" t="str">
        <f>IF(CNGE_2023_M1_Secc12!D144="","",CNGE_2023_M1_Secc12!D144)</f>
        <v/>
      </c>
      <c r="E141" s="279"/>
      <c r="F141" s="279"/>
      <c r="G141" s="280"/>
      <c r="H141" s="352"/>
      <c r="I141" s="352"/>
      <c r="J141" s="352"/>
      <c r="K141" s="352"/>
      <c r="L141" s="352"/>
      <c r="M141" s="352"/>
      <c r="N141" s="226" t="str">
        <f>IFERROR(VLOOKUP($P141,Presentación!$AL$3:$AM$574,2,FALSE),"")</f>
        <v/>
      </c>
      <c r="O141" s="228"/>
      <c r="P141" s="394"/>
      <c r="Q141" s="394"/>
      <c r="R141" s="394"/>
      <c r="S141" s="395"/>
      <c r="T141" s="395"/>
      <c r="U141" s="395"/>
      <c r="V141" s="352"/>
      <c r="W141" s="352"/>
      <c r="X141" s="352"/>
      <c r="Y141" s="139" t="s">
        <v>313</v>
      </c>
      <c r="Z141" s="352"/>
      <c r="AA141" s="352"/>
      <c r="AB141" s="352"/>
      <c r="AC141" s="212"/>
      <c r="AD141" s="213"/>
      <c r="AG141">
        <f t="shared" si="4"/>
        <v>0</v>
      </c>
      <c r="AK141" s="185">
        <f t="shared" si="5"/>
        <v>-2</v>
      </c>
      <c r="AL141" s="186">
        <f t="shared" si="6"/>
        <v>0</v>
      </c>
      <c r="AN141">
        <v>113</v>
      </c>
      <c r="AO141">
        <f t="shared" si="7"/>
        <v>0</v>
      </c>
      <c r="AT141">
        <f>CNGE_2023_M1_Secc12!$S300</f>
        <v>0</v>
      </c>
    </row>
    <row r="142" spans="3:46">
      <c r="C142" s="49" t="s">
        <v>164</v>
      </c>
      <c r="D142" s="278" t="str">
        <f>IF(CNGE_2023_M1_Secc12!D145="","",CNGE_2023_M1_Secc12!D145)</f>
        <v/>
      </c>
      <c r="E142" s="279"/>
      <c r="F142" s="279"/>
      <c r="G142" s="280"/>
      <c r="H142" s="352"/>
      <c r="I142" s="352"/>
      <c r="J142" s="352"/>
      <c r="K142" s="352"/>
      <c r="L142" s="352"/>
      <c r="M142" s="352"/>
      <c r="N142" s="226" t="str">
        <f>IFERROR(VLOOKUP($P142,Presentación!$AL$3:$AM$574,2,FALSE),"")</f>
        <v/>
      </c>
      <c r="O142" s="228"/>
      <c r="P142" s="394"/>
      <c r="Q142" s="394"/>
      <c r="R142" s="394"/>
      <c r="S142" s="395"/>
      <c r="T142" s="395"/>
      <c r="U142" s="395"/>
      <c r="V142" s="352"/>
      <c r="W142" s="352"/>
      <c r="X142" s="352"/>
      <c r="Y142" s="139" t="s">
        <v>313</v>
      </c>
      <c r="Z142" s="352"/>
      <c r="AA142" s="352"/>
      <c r="AB142" s="352"/>
      <c r="AC142" s="212"/>
      <c r="AD142" s="213"/>
      <c r="AG142">
        <f t="shared" si="4"/>
        <v>0</v>
      </c>
      <c r="AK142" s="185">
        <f t="shared" si="5"/>
        <v>-2</v>
      </c>
      <c r="AL142" s="186">
        <f t="shared" si="6"/>
        <v>0</v>
      </c>
      <c r="AN142">
        <v>114</v>
      </c>
      <c r="AO142">
        <f t="shared" si="7"/>
        <v>0</v>
      </c>
      <c r="AT142">
        <f>CNGE_2023_M1_Secc12!$S301</f>
        <v>0</v>
      </c>
    </row>
    <row r="143" spans="3:46">
      <c r="C143" s="49" t="s">
        <v>165</v>
      </c>
      <c r="D143" s="278" t="str">
        <f>IF(CNGE_2023_M1_Secc12!D146="","",CNGE_2023_M1_Secc12!D146)</f>
        <v/>
      </c>
      <c r="E143" s="279"/>
      <c r="F143" s="279"/>
      <c r="G143" s="280"/>
      <c r="H143" s="352"/>
      <c r="I143" s="352"/>
      <c r="J143" s="352"/>
      <c r="K143" s="352"/>
      <c r="L143" s="352"/>
      <c r="M143" s="352"/>
      <c r="N143" s="226" t="str">
        <f>IFERROR(VLOOKUP($P143,Presentación!$AL$3:$AM$574,2,FALSE),"")</f>
        <v/>
      </c>
      <c r="O143" s="228"/>
      <c r="P143" s="394"/>
      <c r="Q143" s="394"/>
      <c r="R143" s="394"/>
      <c r="S143" s="395"/>
      <c r="T143" s="395"/>
      <c r="U143" s="395"/>
      <c r="V143" s="352"/>
      <c r="W143" s="352"/>
      <c r="X143" s="352"/>
      <c r="Y143" s="139" t="s">
        <v>313</v>
      </c>
      <c r="Z143" s="352"/>
      <c r="AA143" s="352"/>
      <c r="AB143" s="352"/>
      <c r="AC143" s="212"/>
      <c r="AD143" s="213"/>
      <c r="AG143">
        <f t="shared" si="4"/>
        <v>0</v>
      </c>
      <c r="AK143" s="185">
        <f t="shared" si="5"/>
        <v>-2</v>
      </c>
      <c r="AL143" s="186">
        <f t="shared" si="6"/>
        <v>0</v>
      </c>
      <c r="AN143">
        <v>115</v>
      </c>
      <c r="AO143">
        <f t="shared" si="7"/>
        <v>0</v>
      </c>
      <c r="AT143">
        <f>CNGE_2023_M1_Secc12!$S302</f>
        <v>0</v>
      </c>
    </row>
    <row r="144" spans="3:46">
      <c r="C144" s="49" t="s">
        <v>166</v>
      </c>
      <c r="D144" s="278" t="str">
        <f>IF(CNGE_2023_M1_Secc12!D147="","",CNGE_2023_M1_Secc12!D147)</f>
        <v/>
      </c>
      <c r="E144" s="279"/>
      <c r="F144" s="279"/>
      <c r="G144" s="280"/>
      <c r="H144" s="352"/>
      <c r="I144" s="352"/>
      <c r="J144" s="352"/>
      <c r="K144" s="352"/>
      <c r="L144" s="352"/>
      <c r="M144" s="352"/>
      <c r="N144" s="226" t="str">
        <f>IFERROR(VLOOKUP($P144,Presentación!$AL$3:$AM$574,2,FALSE),"")</f>
        <v/>
      </c>
      <c r="O144" s="228"/>
      <c r="P144" s="394"/>
      <c r="Q144" s="394"/>
      <c r="R144" s="394"/>
      <c r="S144" s="395"/>
      <c r="T144" s="395"/>
      <c r="U144" s="395"/>
      <c r="V144" s="352"/>
      <c r="W144" s="352"/>
      <c r="X144" s="352"/>
      <c r="Y144" s="139" t="s">
        <v>313</v>
      </c>
      <c r="Z144" s="352"/>
      <c r="AA144" s="352"/>
      <c r="AB144" s="352"/>
      <c r="AC144" s="212"/>
      <c r="AD144" s="213"/>
      <c r="AG144">
        <f t="shared" si="4"/>
        <v>0</v>
      </c>
      <c r="AK144" s="185">
        <f t="shared" si="5"/>
        <v>-2</v>
      </c>
      <c r="AL144" s="186">
        <f t="shared" si="6"/>
        <v>0</v>
      </c>
      <c r="AN144">
        <v>116</v>
      </c>
      <c r="AO144">
        <f t="shared" si="7"/>
        <v>0</v>
      </c>
      <c r="AT144">
        <f>CNGE_2023_M1_Secc12!$S303</f>
        <v>0</v>
      </c>
    </row>
    <row r="145" spans="1:46">
      <c r="C145" s="49" t="s">
        <v>167</v>
      </c>
      <c r="D145" s="278" t="str">
        <f>IF(CNGE_2023_M1_Secc12!D148="","",CNGE_2023_M1_Secc12!D148)</f>
        <v/>
      </c>
      <c r="E145" s="279"/>
      <c r="F145" s="279"/>
      <c r="G145" s="280"/>
      <c r="H145" s="352"/>
      <c r="I145" s="352"/>
      <c r="J145" s="352"/>
      <c r="K145" s="352"/>
      <c r="L145" s="352"/>
      <c r="M145" s="352"/>
      <c r="N145" s="226" t="str">
        <f>IFERROR(VLOOKUP($P145,Presentación!$AL$3:$AM$574,2,FALSE),"")</f>
        <v/>
      </c>
      <c r="O145" s="228"/>
      <c r="P145" s="394"/>
      <c r="Q145" s="394"/>
      <c r="R145" s="394"/>
      <c r="S145" s="395"/>
      <c r="T145" s="395"/>
      <c r="U145" s="395"/>
      <c r="V145" s="352"/>
      <c r="W145" s="352"/>
      <c r="X145" s="352"/>
      <c r="Y145" s="139" t="s">
        <v>313</v>
      </c>
      <c r="Z145" s="352"/>
      <c r="AA145" s="352"/>
      <c r="AB145" s="352"/>
      <c r="AC145" s="212"/>
      <c r="AD145" s="213"/>
      <c r="AG145">
        <f t="shared" si="4"/>
        <v>0</v>
      </c>
      <c r="AK145" s="185">
        <f t="shared" si="5"/>
        <v>-2</v>
      </c>
      <c r="AL145" s="186">
        <f t="shared" si="6"/>
        <v>0</v>
      </c>
      <c r="AN145">
        <v>117</v>
      </c>
      <c r="AO145">
        <f t="shared" si="7"/>
        <v>0</v>
      </c>
      <c r="AT145">
        <f>CNGE_2023_M1_Secc12!$S304</f>
        <v>0</v>
      </c>
    </row>
    <row r="146" spans="1:46">
      <c r="C146" s="49" t="s">
        <v>168</v>
      </c>
      <c r="D146" s="278" t="str">
        <f>IF(CNGE_2023_M1_Secc12!D149="","",CNGE_2023_M1_Secc12!D149)</f>
        <v/>
      </c>
      <c r="E146" s="279"/>
      <c r="F146" s="279"/>
      <c r="G146" s="280"/>
      <c r="H146" s="352"/>
      <c r="I146" s="352"/>
      <c r="J146" s="352"/>
      <c r="K146" s="352"/>
      <c r="L146" s="352"/>
      <c r="M146" s="352"/>
      <c r="N146" s="226" t="str">
        <f>IFERROR(VLOOKUP($P146,Presentación!$AL$3:$AM$574,2,FALSE),"")</f>
        <v/>
      </c>
      <c r="O146" s="228"/>
      <c r="P146" s="394"/>
      <c r="Q146" s="394"/>
      <c r="R146" s="394"/>
      <c r="S146" s="395"/>
      <c r="T146" s="395"/>
      <c r="U146" s="395"/>
      <c r="V146" s="352"/>
      <c r="W146" s="352"/>
      <c r="X146" s="352"/>
      <c r="Y146" s="139" t="s">
        <v>313</v>
      </c>
      <c r="Z146" s="352"/>
      <c r="AA146" s="352"/>
      <c r="AB146" s="352"/>
      <c r="AC146" s="212"/>
      <c r="AD146" s="213"/>
      <c r="AG146">
        <f t="shared" si="4"/>
        <v>0</v>
      </c>
      <c r="AK146" s="185">
        <f t="shared" si="5"/>
        <v>-2</v>
      </c>
      <c r="AL146" s="186">
        <f t="shared" si="6"/>
        <v>0</v>
      </c>
      <c r="AN146">
        <v>118</v>
      </c>
      <c r="AO146">
        <f t="shared" si="7"/>
        <v>0</v>
      </c>
      <c r="AT146">
        <f>CNGE_2023_M1_Secc12!$S305</f>
        <v>0</v>
      </c>
    </row>
    <row r="147" spans="1:46">
      <c r="C147" s="49" t="s">
        <v>169</v>
      </c>
      <c r="D147" s="278" t="str">
        <f>IF(CNGE_2023_M1_Secc12!D150="","",CNGE_2023_M1_Secc12!D150)</f>
        <v/>
      </c>
      <c r="E147" s="279"/>
      <c r="F147" s="279"/>
      <c r="G147" s="280"/>
      <c r="H147" s="352"/>
      <c r="I147" s="352"/>
      <c r="J147" s="352"/>
      <c r="K147" s="352"/>
      <c r="L147" s="352"/>
      <c r="M147" s="352"/>
      <c r="N147" s="226" t="str">
        <f>IFERROR(VLOOKUP($P147,Presentación!$AL$3:$AM$574,2,FALSE),"")</f>
        <v/>
      </c>
      <c r="O147" s="228"/>
      <c r="P147" s="394"/>
      <c r="Q147" s="394"/>
      <c r="R147" s="394"/>
      <c r="S147" s="395"/>
      <c r="T147" s="395"/>
      <c r="U147" s="395"/>
      <c r="V147" s="352"/>
      <c r="W147" s="352"/>
      <c r="X147" s="352"/>
      <c r="Y147" s="139" t="s">
        <v>313</v>
      </c>
      <c r="Z147" s="352"/>
      <c r="AA147" s="352"/>
      <c r="AB147" s="352"/>
      <c r="AC147" s="212"/>
      <c r="AD147" s="213"/>
      <c r="AG147">
        <f t="shared" si="4"/>
        <v>0</v>
      </c>
      <c r="AK147" s="185">
        <f t="shared" si="5"/>
        <v>-2</v>
      </c>
      <c r="AL147" s="186">
        <f t="shared" si="6"/>
        <v>0</v>
      </c>
      <c r="AN147">
        <v>119</v>
      </c>
      <c r="AO147">
        <f t="shared" si="7"/>
        <v>0</v>
      </c>
      <c r="AT147">
        <f>CNGE_2023_M1_Secc12!$S306</f>
        <v>0</v>
      </c>
    </row>
    <row r="148" spans="1:46">
      <c r="C148" s="49" t="s">
        <v>170</v>
      </c>
      <c r="D148" s="278" t="str">
        <f>IF(CNGE_2023_M1_Secc12!D151="","",CNGE_2023_M1_Secc12!D151)</f>
        <v/>
      </c>
      <c r="E148" s="279"/>
      <c r="F148" s="279"/>
      <c r="G148" s="280"/>
      <c r="H148" s="352"/>
      <c r="I148" s="352"/>
      <c r="J148" s="352"/>
      <c r="K148" s="352"/>
      <c r="L148" s="352"/>
      <c r="M148" s="352"/>
      <c r="N148" s="226" t="str">
        <f>IFERROR(VLOOKUP($P148,Presentación!$AL$3:$AM$574,2,FALSE),"")</f>
        <v/>
      </c>
      <c r="O148" s="228"/>
      <c r="P148" s="394"/>
      <c r="Q148" s="394"/>
      <c r="R148" s="394"/>
      <c r="S148" s="395"/>
      <c r="T148" s="395"/>
      <c r="U148" s="395"/>
      <c r="V148" s="352"/>
      <c r="W148" s="352"/>
      <c r="X148" s="352"/>
      <c r="Y148" s="139" t="s">
        <v>313</v>
      </c>
      <c r="Z148" s="352"/>
      <c r="AA148" s="352"/>
      <c r="AB148" s="352"/>
      <c r="AC148" s="212"/>
      <c r="AD148" s="213"/>
      <c r="AG148">
        <f t="shared" si="4"/>
        <v>0</v>
      </c>
      <c r="AK148" s="185">
        <f t="shared" si="5"/>
        <v>-2</v>
      </c>
      <c r="AL148" s="186">
        <f t="shared" si="6"/>
        <v>0</v>
      </c>
      <c r="AN148">
        <v>120</v>
      </c>
      <c r="AO148">
        <f t="shared" si="7"/>
        <v>0</v>
      </c>
      <c r="AT148">
        <f>CNGE_2023_M1_Secc12!$S307</f>
        <v>0</v>
      </c>
    </row>
    <row r="149" spans="1:46">
      <c r="AG149" s="181">
        <f>SUM(AG29:AG148)</f>
        <v>0</v>
      </c>
      <c r="AL149" s="181">
        <f>SUM(AL29:AL148)</f>
        <v>0</v>
      </c>
      <c r="AO149" s="181">
        <f>SUM(AO29:AO148)</f>
        <v>0</v>
      </c>
    </row>
    <row r="150" spans="1:46" ht="15" customHeight="1">
      <c r="A150" s="52"/>
      <c r="B150" s="14"/>
      <c r="C150" s="208" t="s">
        <v>308</v>
      </c>
      <c r="D150" s="209"/>
      <c r="E150" s="209"/>
      <c r="F150" s="209"/>
      <c r="G150" s="209"/>
      <c r="H150" s="209"/>
      <c r="I150" s="209"/>
      <c r="J150" s="209"/>
      <c r="K150" s="209"/>
      <c r="L150" s="209"/>
      <c r="M150" s="209"/>
      <c r="N150" s="209"/>
      <c r="O150" s="209"/>
      <c r="P150" s="209"/>
      <c r="Q150" s="209"/>
      <c r="R150" s="209"/>
      <c r="S150" s="209"/>
      <c r="T150" s="209"/>
      <c r="U150" s="209"/>
      <c r="V150" s="209"/>
      <c r="W150" s="209"/>
      <c r="X150" s="209"/>
      <c r="Y150" s="209"/>
      <c r="Z150" s="209"/>
      <c r="AA150" s="209"/>
      <c r="AB150" s="209"/>
      <c r="AC150" s="209"/>
      <c r="AD150" s="210"/>
    </row>
    <row r="151" spans="1:46" ht="15" customHeight="1">
      <c r="A151" s="52"/>
      <c r="B151" s="14"/>
      <c r="C151" s="46" t="s">
        <v>51</v>
      </c>
      <c r="D151" s="278" t="s">
        <v>503</v>
      </c>
      <c r="E151" s="279"/>
      <c r="F151" s="279"/>
      <c r="G151" s="279"/>
      <c r="H151" s="279"/>
      <c r="I151" s="279"/>
      <c r="J151" s="279"/>
      <c r="K151" s="279"/>
      <c r="L151" s="279"/>
      <c r="M151" s="279"/>
      <c r="N151" s="279"/>
      <c r="O151" s="279"/>
      <c r="P151" s="279"/>
      <c r="Q151" s="279"/>
      <c r="R151" s="279"/>
      <c r="S151" s="279"/>
      <c r="T151" s="279"/>
      <c r="U151" s="279"/>
      <c r="V151" s="279"/>
      <c r="W151" s="279"/>
      <c r="X151" s="279"/>
      <c r="Y151" s="279"/>
      <c r="Z151" s="279"/>
      <c r="AA151" s="279"/>
      <c r="AB151" s="279"/>
      <c r="AC151" s="279"/>
      <c r="AD151" s="280"/>
    </row>
    <row r="152" spans="1:46" ht="15" customHeight="1">
      <c r="A152" s="52"/>
      <c r="B152" s="14"/>
      <c r="C152" s="36" t="s">
        <v>52</v>
      </c>
      <c r="D152" s="278" t="s">
        <v>504</v>
      </c>
      <c r="E152" s="279"/>
      <c r="F152" s="279"/>
      <c r="G152" s="279"/>
      <c r="H152" s="279"/>
      <c r="I152" s="279"/>
      <c r="J152" s="279"/>
      <c r="K152" s="279"/>
      <c r="L152" s="279"/>
      <c r="M152" s="279"/>
      <c r="N152" s="279"/>
      <c r="O152" s="279"/>
      <c r="P152" s="279"/>
      <c r="Q152" s="279"/>
      <c r="R152" s="279"/>
      <c r="S152" s="279"/>
      <c r="T152" s="279"/>
      <c r="U152" s="279"/>
      <c r="V152" s="279"/>
      <c r="W152" s="279"/>
      <c r="X152" s="279"/>
      <c r="Y152" s="279"/>
      <c r="Z152" s="279"/>
      <c r="AA152" s="279"/>
      <c r="AB152" s="279"/>
      <c r="AC152" s="279"/>
      <c r="AD152" s="280"/>
    </row>
    <row r="153" spans="1:46" ht="15" customHeight="1">
      <c r="A153" s="52"/>
      <c r="B153" s="14"/>
      <c r="C153" s="36" t="s">
        <v>53</v>
      </c>
      <c r="D153" s="278" t="s">
        <v>309</v>
      </c>
      <c r="E153" s="279"/>
      <c r="F153" s="279"/>
      <c r="G153" s="279"/>
      <c r="H153" s="279"/>
      <c r="I153" s="279"/>
      <c r="J153" s="279"/>
      <c r="K153" s="279"/>
      <c r="L153" s="279"/>
      <c r="M153" s="279"/>
      <c r="N153" s="279"/>
      <c r="O153" s="279"/>
      <c r="P153" s="279"/>
      <c r="Q153" s="279"/>
      <c r="R153" s="279"/>
      <c r="S153" s="279"/>
      <c r="T153" s="279"/>
      <c r="U153" s="279"/>
      <c r="V153" s="279"/>
      <c r="W153" s="279"/>
      <c r="X153" s="279"/>
      <c r="Y153" s="279"/>
      <c r="Z153" s="279"/>
      <c r="AA153" s="279"/>
      <c r="AB153" s="279"/>
      <c r="AC153" s="279"/>
      <c r="AD153" s="280"/>
    </row>
    <row r="154" spans="1:46" ht="15" customHeight="1">
      <c r="A154" s="52"/>
      <c r="B154" s="14"/>
      <c r="C154" s="36" t="s">
        <v>54</v>
      </c>
      <c r="D154" s="278" t="s">
        <v>310</v>
      </c>
      <c r="E154" s="279"/>
      <c r="F154" s="279"/>
      <c r="G154" s="279"/>
      <c r="H154" s="279"/>
      <c r="I154" s="279"/>
      <c r="J154" s="279"/>
      <c r="K154" s="279"/>
      <c r="L154" s="279"/>
      <c r="M154" s="279"/>
      <c r="N154" s="279"/>
      <c r="O154" s="279"/>
      <c r="P154" s="279"/>
      <c r="Q154" s="279"/>
      <c r="R154" s="279"/>
      <c r="S154" s="279"/>
      <c r="T154" s="279"/>
      <c r="U154" s="279"/>
      <c r="V154" s="279"/>
      <c r="W154" s="279"/>
      <c r="X154" s="279"/>
      <c r="Y154" s="279"/>
      <c r="Z154" s="279"/>
      <c r="AA154" s="279"/>
      <c r="AB154" s="279"/>
      <c r="AC154" s="279"/>
      <c r="AD154" s="280"/>
    </row>
    <row r="155" spans="1:46" ht="15" customHeight="1">
      <c r="A155" s="52"/>
      <c r="B155" s="14"/>
      <c r="C155" s="45" t="s">
        <v>59</v>
      </c>
      <c r="D155" s="278" t="s">
        <v>311</v>
      </c>
      <c r="E155" s="279"/>
      <c r="F155" s="279"/>
      <c r="G155" s="279"/>
      <c r="H155" s="279"/>
      <c r="I155" s="279"/>
      <c r="J155" s="279"/>
      <c r="K155" s="279"/>
      <c r="L155" s="279"/>
      <c r="M155" s="279"/>
      <c r="N155" s="279"/>
      <c r="O155" s="279"/>
      <c r="P155" s="279"/>
      <c r="Q155" s="279"/>
      <c r="R155" s="279"/>
      <c r="S155" s="279"/>
      <c r="T155" s="279"/>
      <c r="U155" s="279"/>
      <c r="V155" s="279"/>
      <c r="W155" s="279"/>
      <c r="X155" s="279"/>
      <c r="Y155" s="279"/>
      <c r="Z155" s="279"/>
      <c r="AA155" s="279"/>
      <c r="AB155" s="279"/>
      <c r="AC155" s="279"/>
      <c r="AD155" s="280"/>
    </row>
    <row r="156" spans="1:46" ht="15" customHeight="1">
      <c r="A156" s="52"/>
      <c r="B156" s="14"/>
      <c r="C156" s="28"/>
      <c r="D156" s="50"/>
      <c r="E156" s="50"/>
      <c r="F156" s="50"/>
      <c r="G156" s="50"/>
      <c r="I156" s="51"/>
      <c r="J156" s="51"/>
      <c r="K156" s="138"/>
      <c r="L156" s="51"/>
      <c r="M156" s="25"/>
      <c r="N156" s="51"/>
      <c r="O156" s="51"/>
      <c r="P156" s="51"/>
      <c r="Q156" s="51"/>
      <c r="R156" s="51"/>
      <c r="S156" s="51"/>
      <c r="T156" s="169"/>
      <c r="U156" s="51"/>
      <c r="V156" s="51"/>
      <c r="W156" s="51"/>
      <c r="X156" s="25"/>
      <c r="Y156" s="51"/>
      <c r="Z156" s="51"/>
      <c r="AA156" s="51"/>
      <c r="AB156" s="51"/>
      <c r="AC156" s="51"/>
      <c r="AD156" s="51"/>
    </row>
    <row r="157" spans="1:46" ht="24" customHeight="1">
      <c r="A157" s="52"/>
      <c r="B157" s="14"/>
      <c r="C157" s="251" t="s">
        <v>206</v>
      </c>
      <c r="D157" s="251"/>
      <c r="E157" s="251"/>
      <c r="F157" s="251"/>
      <c r="G157" s="251"/>
      <c r="H157" s="251"/>
      <c r="I157" s="251"/>
      <c r="J157" s="251"/>
      <c r="K157" s="251"/>
      <c r="L157" s="251"/>
      <c r="M157" s="251"/>
      <c r="N157" s="251"/>
      <c r="O157" s="251"/>
      <c r="P157" s="251"/>
      <c r="Q157" s="251"/>
      <c r="R157" s="251"/>
      <c r="S157" s="251"/>
      <c r="T157" s="251"/>
      <c r="U157" s="251"/>
      <c r="V157" s="251"/>
      <c r="W157" s="251"/>
      <c r="X157" s="251"/>
      <c r="Y157" s="251"/>
      <c r="Z157" s="251"/>
      <c r="AA157" s="251"/>
      <c r="AB157" s="251"/>
      <c r="AC157" s="251"/>
      <c r="AD157" s="251"/>
    </row>
    <row r="158" spans="1:46" ht="60" customHeight="1">
      <c r="C158" s="395"/>
      <c r="D158" s="395"/>
      <c r="E158" s="395"/>
      <c r="F158" s="395"/>
      <c r="G158" s="395"/>
      <c r="H158" s="395"/>
      <c r="I158" s="395"/>
      <c r="J158" s="395"/>
      <c r="K158" s="395"/>
      <c r="L158" s="395"/>
      <c r="M158" s="395"/>
      <c r="N158" s="395"/>
      <c r="O158" s="395"/>
      <c r="P158" s="395"/>
      <c r="Q158" s="395"/>
      <c r="R158" s="395"/>
      <c r="S158" s="395"/>
      <c r="T158" s="395"/>
      <c r="U158" s="395"/>
      <c r="V158" s="395"/>
      <c r="W158" s="395"/>
      <c r="X158" s="395"/>
      <c r="Y158" s="395"/>
      <c r="Z158" s="395"/>
      <c r="AA158" s="395"/>
      <c r="AB158" s="395"/>
      <c r="AC158" s="395"/>
      <c r="AD158" s="395"/>
    </row>
    <row r="159" spans="1:46" ht="15" customHeight="1"/>
    <row r="160" spans="1:46" ht="15" customHeight="1"/>
    <row r="161" spans="2:30" ht="15" customHeight="1">
      <c r="B161" s="269" t="str">
        <f>IF(SUM(AO149)&gt;0,"Error: verificar el registro del Repositorio principal con la misma ubicación geográfica.","")</f>
        <v/>
      </c>
      <c r="C161" s="269"/>
      <c r="D161" s="269"/>
      <c r="E161" s="269"/>
      <c r="F161" s="269"/>
      <c r="G161" s="269"/>
      <c r="H161" s="269"/>
      <c r="I161" s="269"/>
      <c r="J161" s="269"/>
      <c r="K161" s="269"/>
      <c r="L161" s="269"/>
      <c r="M161" s="269"/>
      <c r="N161" s="269"/>
      <c r="O161" s="269"/>
      <c r="P161" s="269"/>
      <c r="Q161" s="269"/>
      <c r="R161" s="269"/>
      <c r="S161" s="269"/>
      <c r="T161" s="269"/>
      <c r="U161" s="269"/>
      <c r="V161" s="269"/>
      <c r="W161" s="269"/>
      <c r="X161" s="269"/>
      <c r="Y161" s="269"/>
      <c r="Z161" s="269"/>
      <c r="AA161" s="269"/>
      <c r="AB161" s="269"/>
      <c r="AC161" s="269"/>
      <c r="AD161" s="269"/>
    </row>
    <row r="162" spans="2:30" ht="15" customHeight="1">
      <c r="B162" s="269" t="str">
        <f>IF(SUM(AL149)&gt;0,"Error: verificar el registro de extensión en metros cuadrados y sin decimales.","")</f>
        <v/>
      </c>
      <c r="C162" s="269"/>
      <c r="D162" s="269"/>
      <c r="E162" s="269"/>
      <c r="F162" s="269"/>
      <c r="G162" s="269"/>
      <c r="H162" s="269"/>
      <c r="I162" s="269"/>
      <c r="J162" s="269"/>
      <c r="K162" s="269"/>
      <c r="L162" s="269"/>
      <c r="M162" s="269"/>
      <c r="N162" s="269"/>
      <c r="O162" s="269"/>
      <c r="P162" s="269"/>
      <c r="Q162" s="269"/>
      <c r="R162" s="269"/>
      <c r="S162" s="269"/>
      <c r="T162" s="269"/>
      <c r="U162" s="269"/>
      <c r="V162" s="269"/>
      <c r="W162" s="269"/>
      <c r="X162" s="269"/>
      <c r="Y162" s="269"/>
      <c r="Z162" s="269"/>
      <c r="AA162" s="269"/>
      <c r="AB162" s="269"/>
      <c r="AC162" s="269"/>
      <c r="AD162" s="269"/>
    </row>
    <row r="163" spans="2:30" ht="15" customHeight="1">
      <c r="B163" s="268" t="str">
        <f>IF(AJ27=0,"","Error: debe completar toda la información requerida.")</f>
        <v/>
      </c>
      <c r="C163" s="268"/>
      <c r="D163" s="268"/>
      <c r="E163" s="268"/>
      <c r="F163" s="268"/>
      <c r="G163" s="268"/>
      <c r="H163" s="268"/>
      <c r="I163" s="268"/>
      <c r="J163" s="268"/>
      <c r="K163" s="268"/>
      <c r="L163" s="268"/>
      <c r="M163" s="268"/>
      <c r="N163" s="268"/>
      <c r="O163" s="268"/>
      <c r="P163" s="268"/>
      <c r="Q163" s="268"/>
      <c r="R163" s="268"/>
      <c r="S163" s="268"/>
      <c r="T163" s="268"/>
      <c r="U163" s="268"/>
      <c r="V163" s="268"/>
      <c r="W163" s="268"/>
      <c r="X163" s="268"/>
      <c r="Y163" s="268"/>
      <c r="Z163" s="268"/>
      <c r="AA163" s="268"/>
      <c r="AB163" s="268"/>
      <c r="AC163" s="268"/>
      <c r="AD163" s="268"/>
    </row>
    <row r="164" spans="2:30" ht="15" customHeight="1"/>
  </sheetData>
  <sheetProtection algorithmName="SHA-512" hashValue="OcK57BOR6bGdRVzIrcJB/bPVChm79hW6fBA55/SY9LoLNuoFOIYDAmQ/GbDAklfLTvXSb7jusTBsme3DTtBWwA==" saltValue="D3dMvN+XFWY01xdYpMs2EQ==" spinCount="100000" sheet="1" objects="1" scenarios="1"/>
  <mergeCells count="1122">
    <mergeCell ref="B163:AD163"/>
    <mergeCell ref="B161:AD161"/>
    <mergeCell ref="B162:AD162"/>
    <mergeCell ref="AC140:AD140"/>
    <mergeCell ref="AC141:AD141"/>
    <mergeCell ref="AC144:AD144"/>
    <mergeCell ref="AC145:AD145"/>
    <mergeCell ref="H144:J144"/>
    <mergeCell ref="K144:M144"/>
    <mergeCell ref="N144:O144"/>
    <mergeCell ref="P144:R144"/>
    <mergeCell ref="S144:U144"/>
    <mergeCell ref="V144:X144"/>
    <mergeCell ref="Z144:AB144"/>
    <mergeCell ref="H145:J145"/>
    <mergeCell ref="K145:M145"/>
    <mergeCell ref="N145:O145"/>
    <mergeCell ref="AC146:AD146"/>
    <mergeCell ref="AC147:AD147"/>
    <mergeCell ref="H147:J147"/>
    <mergeCell ref="K147:M147"/>
    <mergeCell ref="N147:O147"/>
    <mergeCell ref="P147:R147"/>
    <mergeCell ref="S147:U147"/>
    <mergeCell ref="V147:X147"/>
    <mergeCell ref="Z147:AB147"/>
    <mergeCell ref="D154:AD154"/>
    <mergeCell ref="D155:AD155"/>
    <mergeCell ref="C157:AD157"/>
    <mergeCell ref="C158:AD158"/>
    <mergeCell ref="C150:AD150"/>
    <mergeCell ref="D151:AD151"/>
    <mergeCell ref="AC134:AD134"/>
    <mergeCell ref="AC135:AD135"/>
    <mergeCell ref="P134:R134"/>
    <mergeCell ref="S134:U134"/>
    <mergeCell ref="V134:X134"/>
    <mergeCell ref="Z134:AB134"/>
    <mergeCell ref="H135:J135"/>
    <mergeCell ref="K135:M135"/>
    <mergeCell ref="N135:O135"/>
    <mergeCell ref="P135:R135"/>
    <mergeCell ref="S135:U135"/>
    <mergeCell ref="V135:X135"/>
    <mergeCell ref="AC136:AD136"/>
    <mergeCell ref="AC137:AD137"/>
    <mergeCell ref="AC138:AD138"/>
    <mergeCell ref="AC139:AD139"/>
    <mergeCell ref="H138:J138"/>
    <mergeCell ref="K138:M138"/>
    <mergeCell ref="N138:O138"/>
    <mergeCell ref="P138:R138"/>
    <mergeCell ref="S138:U138"/>
    <mergeCell ref="V138:X138"/>
    <mergeCell ref="Z138:AB138"/>
    <mergeCell ref="H139:J139"/>
    <mergeCell ref="K139:M139"/>
    <mergeCell ref="N139:O139"/>
    <mergeCell ref="P139:R139"/>
    <mergeCell ref="S139:U139"/>
    <mergeCell ref="V139:X139"/>
    <mergeCell ref="S136:U136"/>
    <mergeCell ref="V136:X136"/>
    <mergeCell ref="Z136:AB136"/>
    <mergeCell ref="AC130:AD130"/>
    <mergeCell ref="AC131:AD131"/>
    <mergeCell ref="P130:R130"/>
    <mergeCell ref="S130:U130"/>
    <mergeCell ref="V130:X130"/>
    <mergeCell ref="Z130:AB130"/>
    <mergeCell ref="P131:R131"/>
    <mergeCell ref="S131:U131"/>
    <mergeCell ref="V131:X131"/>
    <mergeCell ref="Z131:AB131"/>
    <mergeCell ref="D131:G131"/>
    <mergeCell ref="AC132:AD132"/>
    <mergeCell ref="AC133:AD133"/>
    <mergeCell ref="P132:R132"/>
    <mergeCell ref="S132:U132"/>
    <mergeCell ref="V132:X132"/>
    <mergeCell ref="Z132:AB132"/>
    <mergeCell ref="P133:R133"/>
    <mergeCell ref="S133:U133"/>
    <mergeCell ref="V133:X133"/>
    <mergeCell ref="Z133:AB133"/>
    <mergeCell ref="D132:G132"/>
    <mergeCell ref="D133:G133"/>
    <mergeCell ref="AC124:AD124"/>
    <mergeCell ref="AC125:AD125"/>
    <mergeCell ref="AC126:AD126"/>
    <mergeCell ref="AC127:AD127"/>
    <mergeCell ref="H126:J126"/>
    <mergeCell ref="K126:M126"/>
    <mergeCell ref="N126:O126"/>
    <mergeCell ref="P126:R126"/>
    <mergeCell ref="S126:U126"/>
    <mergeCell ref="V126:X126"/>
    <mergeCell ref="Z126:AB126"/>
    <mergeCell ref="H127:J127"/>
    <mergeCell ref="K127:M127"/>
    <mergeCell ref="N127:O127"/>
    <mergeCell ref="AC128:AD128"/>
    <mergeCell ref="AC129:AD129"/>
    <mergeCell ref="H129:J129"/>
    <mergeCell ref="K129:M129"/>
    <mergeCell ref="N129:O129"/>
    <mergeCell ref="P129:R129"/>
    <mergeCell ref="S129:U129"/>
    <mergeCell ref="V129:X129"/>
    <mergeCell ref="Z129:AB129"/>
    <mergeCell ref="D119:G119"/>
    <mergeCell ref="AC120:AD120"/>
    <mergeCell ref="AC121:AD121"/>
    <mergeCell ref="P120:R120"/>
    <mergeCell ref="S120:U120"/>
    <mergeCell ref="V120:X120"/>
    <mergeCell ref="Z120:AB120"/>
    <mergeCell ref="P121:R121"/>
    <mergeCell ref="S121:U121"/>
    <mergeCell ref="V121:X121"/>
    <mergeCell ref="Z121:AB121"/>
    <mergeCell ref="D120:G120"/>
    <mergeCell ref="D121:G121"/>
    <mergeCell ref="AC122:AD122"/>
    <mergeCell ref="AC123:AD123"/>
    <mergeCell ref="P122:R122"/>
    <mergeCell ref="S122:U122"/>
    <mergeCell ref="V122:X122"/>
    <mergeCell ref="Z122:AB122"/>
    <mergeCell ref="H123:J123"/>
    <mergeCell ref="K123:M123"/>
    <mergeCell ref="N123:O123"/>
    <mergeCell ref="P123:R123"/>
    <mergeCell ref="S123:U123"/>
    <mergeCell ref="V123:X123"/>
    <mergeCell ref="H120:J120"/>
    <mergeCell ref="K120:M120"/>
    <mergeCell ref="N120:O120"/>
    <mergeCell ref="H121:J121"/>
    <mergeCell ref="K121:M121"/>
    <mergeCell ref="N121:O121"/>
    <mergeCell ref="H122:J122"/>
    <mergeCell ref="AC116:AD116"/>
    <mergeCell ref="AC117:AD117"/>
    <mergeCell ref="H117:J117"/>
    <mergeCell ref="K117:M117"/>
    <mergeCell ref="N117:O117"/>
    <mergeCell ref="P117:R117"/>
    <mergeCell ref="S117:U117"/>
    <mergeCell ref="V117:X117"/>
    <mergeCell ref="Z117:AB117"/>
    <mergeCell ref="AC118:AD118"/>
    <mergeCell ref="AC119:AD119"/>
    <mergeCell ref="P118:R118"/>
    <mergeCell ref="S118:U118"/>
    <mergeCell ref="V118:X118"/>
    <mergeCell ref="Z118:AB118"/>
    <mergeCell ref="P119:R119"/>
    <mergeCell ref="S119:U119"/>
    <mergeCell ref="V119:X119"/>
    <mergeCell ref="Z119:AB119"/>
    <mergeCell ref="AC110:AD110"/>
    <mergeCell ref="AC111:AD111"/>
    <mergeCell ref="P110:R110"/>
    <mergeCell ref="S110:U110"/>
    <mergeCell ref="V110:X110"/>
    <mergeCell ref="Z110:AB110"/>
    <mergeCell ref="H111:J111"/>
    <mergeCell ref="K111:M111"/>
    <mergeCell ref="N111:O111"/>
    <mergeCell ref="P111:R111"/>
    <mergeCell ref="S111:U111"/>
    <mergeCell ref="V111:X111"/>
    <mergeCell ref="AC112:AD112"/>
    <mergeCell ref="AC113:AD113"/>
    <mergeCell ref="AC114:AD114"/>
    <mergeCell ref="AC115:AD115"/>
    <mergeCell ref="H114:J114"/>
    <mergeCell ref="K114:M114"/>
    <mergeCell ref="N114:O114"/>
    <mergeCell ref="P114:R114"/>
    <mergeCell ref="S114:U114"/>
    <mergeCell ref="V114:X114"/>
    <mergeCell ref="Z114:AB114"/>
    <mergeCell ref="H115:J115"/>
    <mergeCell ref="K115:M115"/>
    <mergeCell ref="N115:O115"/>
    <mergeCell ref="Z111:AB111"/>
    <mergeCell ref="H112:J112"/>
    <mergeCell ref="K112:M112"/>
    <mergeCell ref="N112:O112"/>
    <mergeCell ref="P112:R112"/>
    <mergeCell ref="S112:U112"/>
    <mergeCell ref="AC106:AD106"/>
    <mergeCell ref="AC107:AD107"/>
    <mergeCell ref="P106:R106"/>
    <mergeCell ref="S106:U106"/>
    <mergeCell ref="V106:X106"/>
    <mergeCell ref="Z106:AB106"/>
    <mergeCell ref="P107:R107"/>
    <mergeCell ref="S107:U107"/>
    <mergeCell ref="V107:X107"/>
    <mergeCell ref="Z107:AB107"/>
    <mergeCell ref="D107:G107"/>
    <mergeCell ref="AC108:AD108"/>
    <mergeCell ref="AC109:AD109"/>
    <mergeCell ref="P108:R108"/>
    <mergeCell ref="S108:U108"/>
    <mergeCell ref="V108:X108"/>
    <mergeCell ref="Z108:AB108"/>
    <mergeCell ref="P109:R109"/>
    <mergeCell ref="S109:U109"/>
    <mergeCell ref="V109:X109"/>
    <mergeCell ref="Z109:AB109"/>
    <mergeCell ref="D108:G108"/>
    <mergeCell ref="D109:G109"/>
    <mergeCell ref="AC100:AD100"/>
    <mergeCell ref="AC101:AD101"/>
    <mergeCell ref="AC102:AD102"/>
    <mergeCell ref="AC103:AD103"/>
    <mergeCell ref="H102:J102"/>
    <mergeCell ref="K102:M102"/>
    <mergeCell ref="N102:O102"/>
    <mergeCell ref="P102:R102"/>
    <mergeCell ref="S102:U102"/>
    <mergeCell ref="V102:X102"/>
    <mergeCell ref="Z102:AB102"/>
    <mergeCell ref="H103:J103"/>
    <mergeCell ref="K103:M103"/>
    <mergeCell ref="N103:O103"/>
    <mergeCell ref="AC104:AD104"/>
    <mergeCell ref="AC105:AD105"/>
    <mergeCell ref="H105:J105"/>
    <mergeCell ref="K105:M105"/>
    <mergeCell ref="N105:O105"/>
    <mergeCell ref="P105:R105"/>
    <mergeCell ref="S105:U105"/>
    <mergeCell ref="V105:X105"/>
    <mergeCell ref="Z105:AB105"/>
    <mergeCell ref="P100:R100"/>
    <mergeCell ref="S100:U100"/>
    <mergeCell ref="V100:X100"/>
    <mergeCell ref="Z100:AB100"/>
    <mergeCell ref="H101:J101"/>
    <mergeCell ref="K101:M101"/>
    <mergeCell ref="N101:O101"/>
    <mergeCell ref="P101:R101"/>
    <mergeCell ref="S101:U101"/>
    <mergeCell ref="AC96:AD96"/>
    <mergeCell ref="AC97:AD97"/>
    <mergeCell ref="P96:R96"/>
    <mergeCell ref="S96:U96"/>
    <mergeCell ref="V96:X96"/>
    <mergeCell ref="Z96:AB96"/>
    <mergeCell ref="P97:R97"/>
    <mergeCell ref="S97:U97"/>
    <mergeCell ref="V97:X97"/>
    <mergeCell ref="Z97:AB97"/>
    <mergeCell ref="D96:G96"/>
    <mergeCell ref="D97:G97"/>
    <mergeCell ref="AC98:AD98"/>
    <mergeCell ref="AC99:AD99"/>
    <mergeCell ref="P98:R98"/>
    <mergeCell ref="S98:U98"/>
    <mergeCell ref="V98:X98"/>
    <mergeCell ref="Z98:AB98"/>
    <mergeCell ref="H99:J99"/>
    <mergeCell ref="K99:M99"/>
    <mergeCell ref="N99:O99"/>
    <mergeCell ref="P99:R99"/>
    <mergeCell ref="S99:U99"/>
    <mergeCell ref="V99:X99"/>
    <mergeCell ref="Z99:AB99"/>
    <mergeCell ref="D99:G99"/>
    <mergeCell ref="AC92:AD92"/>
    <mergeCell ref="AC93:AD93"/>
    <mergeCell ref="H93:J93"/>
    <mergeCell ref="K93:M93"/>
    <mergeCell ref="N93:O93"/>
    <mergeCell ref="P93:R93"/>
    <mergeCell ref="S93:U93"/>
    <mergeCell ref="V93:X93"/>
    <mergeCell ref="Z93:AB93"/>
    <mergeCell ref="AC94:AD94"/>
    <mergeCell ref="AC95:AD95"/>
    <mergeCell ref="P94:R94"/>
    <mergeCell ref="S94:U94"/>
    <mergeCell ref="V94:X94"/>
    <mergeCell ref="Z94:AB94"/>
    <mergeCell ref="P95:R95"/>
    <mergeCell ref="S95:U95"/>
    <mergeCell ref="V95:X95"/>
    <mergeCell ref="Z95:AB95"/>
    <mergeCell ref="AC86:AD86"/>
    <mergeCell ref="AC87:AD87"/>
    <mergeCell ref="P86:R86"/>
    <mergeCell ref="S86:U86"/>
    <mergeCell ref="V86:X86"/>
    <mergeCell ref="Z86:AB86"/>
    <mergeCell ref="H87:J87"/>
    <mergeCell ref="K87:M87"/>
    <mergeCell ref="N87:O87"/>
    <mergeCell ref="P87:R87"/>
    <mergeCell ref="S87:U87"/>
    <mergeCell ref="V87:X87"/>
    <mergeCell ref="AC88:AD88"/>
    <mergeCell ref="AC89:AD89"/>
    <mergeCell ref="AC90:AD90"/>
    <mergeCell ref="AC91:AD91"/>
    <mergeCell ref="H90:J90"/>
    <mergeCell ref="K90:M90"/>
    <mergeCell ref="N90:O90"/>
    <mergeCell ref="P90:R90"/>
    <mergeCell ref="S90:U90"/>
    <mergeCell ref="V90:X90"/>
    <mergeCell ref="Z90:AB90"/>
    <mergeCell ref="H91:J91"/>
    <mergeCell ref="K91:M91"/>
    <mergeCell ref="N91:O91"/>
    <mergeCell ref="Z87:AB87"/>
    <mergeCell ref="H88:J88"/>
    <mergeCell ref="K88:M88"/>
    <mergeCell ref="N88:O88"/>
    <mergeCell ref="P88:R88"/>
    <mergeCell ref="S88:U88"/>
    <mergeCell ref="AC82:AD82"/>
    <mergeCell ref="AC83:AD83"/>
    <mergeCell ref="P82:R82"/>
    <mergeCell ref="S82:U82"/>
    <mergeCell ref="V82:X82"/>
    <mergeCell ref="Z82:AB82"/>
    <mergeCell ref="P83:R83"/>
    <mergeCell ref="S83:U83"/>
    <mergeCell ref="V83:X83"/>
    <mergeCell ref="Z83:AB83"/>
    <mergeCell ref="D83:G83"/>
    <mergeCell ref="AC84:AD84"/>
    <mergeCell ref="AC85:AD85"/>
    <mergeCell ref="P84:R84"/>
    <mergeCell ref="S84:U84"/>
    <mergeCell ref="V84:X84"/>
    <mergeCell ref="Z84:AB84"/>
    <mergeCell ref="P85:R85"/>
    <mergeCell ref="S85:U85"/>
    <mergeCell ref="V85:X85"/>
    <mergeCell ref="Z85:AB85"/>
    <mergeCell ref="D84:G84"/>
    <mergeCell ref="D85:G85"/>
    <mergeCell ref="AC76:AD76"/>
    <mergeCell ref="AC77:AD77"/>
    <mergeCell ref="AC78:AD78"/>
    <mergeCell ref="AC79:AD79"/>
    <mergeCell ref="H78:J78"/>
    <mergeCell ref="K78:M78"/>
    <mergeCell ref="N78:O78"/>
    <mergeCell ref="P78:R78"/>
    <mergeCell ref="S78:U78"/>
    <mergeCell ref="V78:X78"/>
    <mergeCell ref="Z78:AB78"/>
    <mergeCell ref="H79:J79"/>
    <mergeCell ref="K79:M79"/>
    <mergeCell ref="N79:O79"/>
    <mergeCell ref="AC80:AD80"/>
    <mergeCell ref="AC81:AD81"/>
    <mergeCell ref="H81:J81"/>
    <mergeCell ref="K81:M81"/>
    <mergeCell ref="N81:O81"/>
    <mergeCell ref="P81:R81"/>
    <mergeCell ref="S81:U81"/>
    <mergeCell ref="V81:X81"/>
    <mergeCell ref="Z81:AB81"/>
    <mergeCell ref="AC72:AD72"/>
    <mergeCell ref="AC73:AD73"/>
    <mergeCell ref="P72:R72"/>
    <mergeCell ref="S72:U72"/>
    <mergeCell ref="V72:X72"/>
    <mergeCell ref="Z72:AB72"/>
    <mergeCell ref="P73:R73"/>
    <mergeCell ref="S73:U73"/>
    <mergeCell ref="V73:X73"/>
    <mergeCell ref="Z73:AB73"/>
    <mergeCell ref="D72:G72"/>
    <mergeCell ref="D73:G73"/>
    <mergeCell ref="AC74:AD74"/>
    <mergeCell ref="AC75:AD75"/>
    <mergeCell ref="P74:R74"/>
    <mergeCell ref="S74:U74"/>
    <mergeCell ref="V74:X74"/>
    <mergeCell ref="Z74:AB74"/>
    <mergeCell ref="H75:J75"/>
    <mergeCell ref="K75:M75"/>
    <mergeCell ref="N75:O75"/>
    <mergeCell ref="P75:R75"/>
    <mergeCell ref="S75:U75"/>
    <mergeCell ref="V75:X75"/>
    <mergeCell ref="H72:J72"/>
    <mergeCell ref="K72:M72"/>
    <mergeCell ref="N72:O72"/>
    <mergeCell ref="H73:J73"/>
    <mergeCell ref="K73:M73"/>
    <mergeCell ref="N73:O73"/>
    <mergeCell ref="H74:J74"/>
    <mergeCell ref="K74:M74"/>
    <mergeCell ref="AC68:AD68"/>
    <mergeCell ref="AC69:AD69"/>
    <mergeCell ref="H69:J69"/>
    <mergeCell ref="K69:M69"/>
    <mergeCell ref="N69:O69"/>
    <mergeCell ref="P69:R69"/>
    <mergeCell ref="S69:U69"/>
    <mergeCell ref="V69:X69"/>
    <mergeCell ref="Z69:AB69"/>
    <mergeCell ref="AC70:AD70"/>
    <mergeCell ref="AC71:AD71"/>
    <mergeCell ref="P70:R70"/>
    <mergeCell ref="S70:U70"/>
    <mergeCell ref="V70:X70"/>
    <mergeCell ref="Z70:AB70"/>
    <mergeCell ref="P71:R71"/>
    <mergeCell ref="S71:U71"/>
    <mergeCell ref="V71:X71"/>
    <mergeCell ref="Z71:AB71"/>
    <mergeCell ref="AC62:AD62"/>
    <mergeCell ref="AC63:AD63"/>
    <mergeCell ref="P62:R62"/>
    <mergeCell ref="S62:U62"/>
    <mergeCell ref="V62:X62"/>
    <mergeCell ref="Z62:AB62"/>
    <mergeCell ref="H63:J63"/>
    <mergeCell ref="K63:M63"/>
    <mergeCell ref="N63:O63"/>
    <mergeCell ref="P63:R63"/>
    <mergeCell ref="S63:U63"/>
    <mergeCell ref="V63:X63"/>
    <mergeCell ref="AC64:AD64"/>
    <mergeCell ref="AC65:AD65"/>
    <mergeCell ref="AC66:AD66"/>
    <mergeCell ref="AC67:AD67"/>
    <mergeCell ref="H66:J66"/>
    <mergeCell ref="K66:M66"/>
    <mergeCell ref="N66:O66"/>
    <mergeCell ref="P66:R66"/>
    <mergeCell ref="S66:U66"/>
    <mergeCell ref="V66:X66"/>
    <mergeCell ref="Z66:AB66"/>
    <mergeCell ref="H67:J67"/>
    <mergeCell ref="K67:M67"/>
    <mergeCell ref="N67:O67"/>
    <mergeCell ref="H65:J65"/>
    <mergeCell ref="K65:M65"/>
    <mergeCell ref="N65:O65"/>
    <mergeCell ref="P65:R65"/>
    <mergeCell ref="S65:U65"/>
    <mergeCell ref="V65:X65"/>
    <mergeCell ref="D56:G56"/>
    <mergeCell ref="D57:G57"/>
    <mergeCell ref="AC58:AD58"/>
    <mergeCell ref="AC59:AD59"/>
    <mergeCell ref="P58:R58"/>
    <mergeCell ref="S58:U58"/>
    <mergeCell ref="V58:X58"/>
    <mergeCell ref="Z58:AB58"/>
    <mergeCell ref="P59:R59"/>
    <mergeCell ref="S59:U59"/>
    <mergeCell ref="V59:X59"/>
    <mergeCell ref="Z59:AB59"/>
    <mergeCell ref="D58:G58"/>
    <mergeCell ref="D59:G59"/>
    <mergeCell ref="AC60:AD60"/>
    <mergeCell ref="AC61:AD61"/>
    <mergeCell ref="P60:R60"/>
    <mergeCell ref="S60:U60"/>
    <mergeCell ref="V60:X60"/>
    <mergeCell ref="Z60:AB60"/>
    <mergeCell ref="P61:R61"/>
    <mergeCell ref="S61:U61"/>
    <mergeCell ref="V61:X61"/>
    <mergeCell ref="Z61:AB61"/>
    <mergeCell ref="D60:G60"/>
    <mergeCell ref="D61:G61"/>
    <mergeCell ref="AC54:AD54"/>
    <mergeCell ref="AC55:AD55"/>
    <mergeCell ref="H54:J54"/>
    <mergeCell ref="K54:M54"/>
    <mergeCell ref="N54:O54"/>
    <mergeCell ref="P54:R54"/>
    <mergeCell ref="S54:U54"/>
    <mergeCell ref="V54:X54"/>
    <mergeCell ref="Z54:AB54"/>
    <mergeCell ref="H55:J55"/>
    <mergeCell ref="K55:M55"/>
    <mergeCell ref="N55:O55"/>
    <mergeCell ref="AC56:AD56"/>
    <mergeCell ref="AC57:AD57"/>
    <mergeCell ref="H57:J57"/>
    <mergeCell ref="K57:M57"/>
    <mergeCell ref="N57:O57"/>
    <mergeCell ref="P57:R57"/>
    <mergeCell ref="S57:U57"/>
    <mergeCell ref="V57:X57"/>
    <mergeCell ref="Z57:AB57"/>
    <mergeCell ref="AC48:AD48"/>
    <mergeCell ref="AC49:AD49"/>
    <mergeCell ref="AC50:AD50"/>
    <mergeCell ref="AC51:AD51"/>
    <mergeCell ref="H50:J50"/>
    <mergeCell ref="K50:M50"/>
    <mergeCell ref="N50:O50"/>
    <mergeCell ref="P50:R50"/>
    <mergeCell ref="S50:U50"/>
    <mergeCell ref="V50:X50"/>
    <mergeCell ref="Z50:AB50"/>
    <mergeCell ref="H51:J51"/>
    <mergeCell ref="K51:M51"/>
    <mergeCell ref="N51:O51"/>
    <mergeCell ref="AC52:AD52"/>
    <mergeCell ref="AC53:AD53"/>
    <mergeCell ref="H53:J53"/>
    <mergeCell ref="K53:M53"/>
    <mergeCell ref="N53:O53"/>
    <mergeCell ref="P53:R53"/>
    <mergeCell ref="S53:U53"/>
    <mergeCell ref="V53:X53"/>
    <mergeCell ref="Z53:AB53"/>
    <mergeCell ref="P51:R51"/>
    <mergeCell ref="S51:U51"/>
    <mergeCell ref="V51:X51"/>
    <mergeCell ref="Z51:AB51"/>
    <mergeCell ref="P52:R52"/>
    <mergeCell ref="S52:U52"/>
    <mergeCell ref="V52:X52"/>
    <mergeCell ref="Z52:AB52"/>
    <mergeCell ref="H48:J48"/>
    <mergeCell ref="AC44:AD44"/>
    <mergeCell ref="AC45:AD45"/>
    <mergeCell ref="P44:R44"/>
    <mergeCell ref="S44:U44"/>
    <mergeCell ref="V44:X44"/>
    <mergeCell ref="Z44:AB44"/>
    <mergeCell ref="K45:M45"/>
    <mergeCell ref="N45:O45"/>
    <mergeCell ref="P45:R45"/>
    <mergeCell ref="S45:U45"/>
    <mergeCell ref="V45:X45"/>
    <mergeCell ref="Z45:AB45"/>
    <mergeCell ref="AC46:AD46"/>
    <mergeCell ref="AC47:AD47"/>
    <mergeCell ref="H46:J46"/>
    <mergeCell ref="K46:M46"/>
    <mergeCell ref="N46:O46"/>
    <mergeCell ref="P46:R46"/>
    <mergeCell ref="S46:U46"/>
    <mergeCell ref="V46:X46"/>
    <mergeCell ref="Z46:AB46"/>
    <mergeCell ref="H47:J47"/>
    <mergeCell ref="K47:M47"/>
    <mergeCell ref="N47:O47"/>
    <mergeCell ref="P47:R47"/>
    <mergeCell ref="S47:U47"/>
    <mergeCell ref="V47:X47"/>
    <mergeCell ref="Z47:AB47"/>
    <mergeCell ref="AC40:AD40"/>
    <mergeCell ref="AC41:AD41"/>
    <mergeCell ref="H41:J41"/>
    <mergeCell ref="K41:M41"/>
    <mergeCell ref="N41:O41"/>
    <mergeCell ref="P41:R41"/>
    <mergeCell ref="S41:U41"/>
    <mergeCell ref="V41:X41"/>
    <mergeCell ref="Z41:AB41"/>
    <mergeCell ref="AC42:AD42"/>
    <mergeCell ref="AC43:AD43"/>
    <mergeCell ref="P42:R42"/>
    <mergeCell ref="S42:U42"/>
    <mergeCell ref="V42:X42"/>
    <mergeCell ref="Z42:AB42"/>
    <mergeCell ref="P43:R43"/>
    <mergeCell ref="S43:U43"/>
    <mergeCell ref="V43:X43"/>
    <mergeCell ref="Z43:AB43"/>
    <mergeCell ref="AC36:AD36"/>
    <mergeCell ref="AC37:AD37"/>
    <mergeCell ref="H37:J37"/>
    <mergeCell ref="K37:M37"/>
    <mergeCell ref="N37:O37"/>
    <mergeCell ref="P37:R37"/>
    <mergeCell ref="S37:U37"/>
    <mergeCell ref="V37:X37"/>
    <mergeCell ref="Z37:AB37"/>
    <mergeCell ref="AC38:AD38"/>
    <mergeCell ref="AC39:AD39"/>
    <mergeCell ref="H38:J38"/>
    <mergeCell ref="K38:M38"/>
    <mergeCell ref="N38:O38"/>
    <mergeCell ref="P38:R38"/>
    <mergeCell ref="S38:U38"/>
    <mergeCell ref="V38:X38"/>
    <mergeCell ref="Z38:AB38"/>
    <mergeCell ref="H39:J39"/>
    <mergeCell ref="K39:M39"/>
    <mergeCell ref="N39:O39"/>
    <mergeCell ref="AC33:AD33"/>
    <mergeCell ref="Z32:AB32"/>
    <mergeCell ref="H33:J33"/>
    <mergeCell ref="K33:M33"/>
    <mergeCell ref="N33:O33"/>
    <mergeCell ref="P33:R33"/>
    <mergeCell ref="S33:U33"/>
    <mergeCell ref="V33:X33"/>
    <mergeCell ref="Z33:AB33"/>
    <mergeCell ref="AC34:AD34"/>
    <mergeCell ref="AC35:AD35"/>
    <mergeCell ref="H34:J34"/>
    <mergeCell ref="K34:M34"/>
    <mergeCell ref="N34:O34"/>
    <mergeCell ref="P34:R34"/>
    <mergeCell ref="S34:U34"/>
    <mergeCell ref="V34:X34"/>
    <mergeCell ref="Z34:AB34"/>
    <mergeCell ref="H35:J35"/>
    <mergeCell ref="K35:M35"/>
    <mergeCell ref="N35:O35"/>
    <mergeCell ref="C24:AD24"/>
    <mergeCell ref="AC30:AD30"/>
    <mergeCell ref="AC29:AD29"/>
    <mergeCell ref="H27:J28"/>
    <mergeCell ref="K27:M28"/>
    <mergeCell ref="AC31:AD31"/>
    <mergeCell ref="AC32:AD32"/>
    <mergeCell ref="H31:J31"/>
    <mergeCell ref="K31:M31"/>
    <mergeCell ref="N31:O31"/>
    <mergeCell ref="P31:R31"/>
    <mergeCell ref="S31:U31"/>
    <mergeCell ref="V31:X31"/>
    <mergeCell ref="Z31:AB31"/>
    <mergeCell ref="H32:J32"/>
    <mergeCell ref="K32:M32"/>
    <mergeCell ref="N32:O32"/>
    <mergeCell ref="P32:R32"/>
    <mergeCell ref="S32:U32"/>
    <mergeCell ref="V32:X32"/>
    <mergeCell ref="D29:G29"/>
    <mergeCell ref="H29:J29"/>
    <mergeCell ref="K29:M29"/>
    <mergeCell ref="P29:R29"/>
    <mergeCell ref="N29:O29"/>
    <mergeCell ref="S29:U29"/>
    <mergeCell ref="V29:X29"/>
    <mergeCell ref="Z29:AB29"/>
    <mergeCell ref="H30:J30"/>
    <mergeCell ref="K30:M30"/>
    <mergeCell ref="N30:O30"/>
    <mergeCell ref="P30:R30"/>
    <mergeCell ref="D152:AD152"/>
    <mergeCell ref="D153:AD153"/>
    <mergeCell ref="AC142:AD142"/>
    <mergeCell ref="AC143:AD143"/>
    <mergeCell ref="H142:J142"/>
    <mergeCell ref="K142:M142"/>
    <mergeCell ref="N142:O142"/>
    <mergeCell ref="P142:R142"/>
    <mergeCell ref="S142:U142"/>
    <mergeCell ref="V142:X142"/>
    <mergeCell ref="Z142:AB142"/>
    <mergeCell ref="H143:J143"/>
    <mergeCell ref="K143:M143"/>
    <mergeCell ref="N143:O143"/>
    <mergeCell ref="P143:R143"/>
    <mergeCell ref="S143:U143"/>
    <mergeCell ref="V143:X143"/>
    <mergeCell ref="Z143:AB143"/>
    <mergeCell ref="D143:G143"/>
    <mergeCell ref="D146:G146"/>
    <mergeCell ref="D147:G147"/>
    <mergeCell ref="AC148:AD148"/>
    <mergeCell ref="D144:G144"/>
    <mergeCell ref="D145:G145"/>
    <mergeCell ref="D148:G148"/>
    <mergeCell ref="K122:M122"/>
    <mergeCell ref="N122:O122"/>
    <mergeCell ref="H130:J130"/>
    <mergeCell ref="K130:M130"/>
    <mergeCell ref="N130:O130"/>
    <mergeCell ref="H131:J131"/>
    <mergeCell ref="K131:M131"/>
    <mergeCell ref="N131:O131"/>
    <mergeCell ref="H132:J132"/>
    <mergeCell ref="K132:M132"/>
    <mergeCell ref="N132:O132"/>
    <mergeCell ref="H96:J96"/>
    <mergeCell ref="K96:M96"/>
    <mergeCell ref="N96:O96"/>
    <mergeCell ref="H97:J97"/>
    <mergeCell ref="K97:M97"/>
    <mergeCell ref="N97:O97"/>
    <mergeCell ref="H98:J98"/>
    <mergeCell ref="K98:M98"/>
    <mergeCell ref="N98:O98"/>
    <mergeCell ref="H106:J106"/>
    <mergeCell ref="K106:M106"/>
    <mergeCell ref="N106:O106"/>
    <mergeCell ref="H107:J107"/>
    <mergeCell ref="K107:M107"/>
    <mergeCell ref="N107:O107"/>
    <mergeCell ref="H108:J108"/>
    <mergeCell ref="K108:M108"/>
    <mergeCell ref="N108:O108"/>
    <mergeCell ref="H100:J100"/>
    <mergeCell ref="K100:M100"/>
    <mergeCell ref="N100:O100"/>
    <mergeCell ref="N74:O74"/>
    <mergeCell ref="H82:J82"/>
    <mergeCell ref="K82:M82"/>
    <mergeCell ref="N82:O82"/>
    <mergeCell ref="H83:J83"/>
    <mergeCell ref="K83:M83"/>
    <mergeCell ref="N83:O83"/>
    <mergeCell ref="H84:J84"/>
    <mergeCell ref="K84:M84"/>
    <mergeCell ref="N84:O84"/>
    <mergeCell ref="H42:J42"/>
    <mergeCell ref="K42:M42"/>
    <mergeCell ref="N42:O42"/>
    <mergeCell ref="H43:J43"/>
    <mergeCell ref="K43:M43"/>
    <mergeCell ref="N43:O43"/>
    <mergeCell ref="H44:J44"/>
    <mergeCell ref="K44:M44"/>
    <mergeCell ref="N44:O44"/>
    <mergeCell ref="H45:J45"/>
    <mergeCell ref="H58:J58"/>
    <mergeCell ref="K58:M58"/>
    <mergeCell ref="N58:O58"/>
    <mergeCell ref="H59:J59"/>
    <mergeCell ref="K59:M59"/>
    <mergeCell ref="N59:O59"/>
    <mergeCell ref="H60:J60"/>
    <mergeCell ref="K60:M60"/>
    <mergeCell ref="N60:O60"/>
    <mergeCell ref="H52:J52"/>
    <mergeCell ref="K52:M52"/>
    <mergeCell ref="N52:O52"/>
    <mergeCell ref="C16:AD16"/>
    <mergeCell ref="C20:AD20"/>
    <mergeCell ref="C21:AD21"/>
    <mergeCell ref="C22:AD22"/>
    <mergeCell ref="C15:AD15"/>
    <mergeCell ref="B1:AD1"/>
    <mergeCell ref="B3:AD3"/>
    <mergeCell ref="B5:AD5"/>
    <mergeCell ref="B7:AD7"/>
    <mergeCell ref="AA9:AD9"/>
    <mergeCell ref="B10:L10"/>
    <mergeCell ref="N10:O10"/>
    <mergeCell ref="AA12:AD12"/>
    <mergeCell ref="B14:AD14"/>
    <mergeCell ref="C17:AD17"/>
    <mergeCell ref="C18:AD18"/>
    <mergeCell ref="C19:AD19"/>
    <mergeCell ref="S30:U30"/>
    <mergeCell ref="V30:X30"/>
    <mergeCell ref="Z30:AB30"/>
    <mergeCell ref="N27:R27"/>
    <mergeCell ref="S27:U28"/>
    <mergeCell ref="V27:X28"/>
    <mergeCell ref="Y27:Y28"/>
    <mergeCell ref="Z27:AB28"/>
    <mergeCell ref="N28:O28"/>
    <mergeCell ref="P28:R28"/>
    <mergeCell ref="P39:R39"/>
    <mergeCell ref="S39:U39"/>
    <mergeCell ref="V39:X39"/>
    <mergeCell ref="Z39:AB39"/>
    <mergeCell ref="H40:J40"/>
    <mergeCell ref="K40:M40"/>
    <mergeCell ref="N40:O40"/>
    <mergeCell ref="P40:R40"/>
    <mergeCell ref="S40:U40"/>
    <mergeCell ref="V40:X40"/>
    <mergeCell ref="Z40:AB40"/>
    <mergeCell ref="P35:R35"/>
    <mergeCell ref="S35:U35"/>
    <mergeCell ref="V35:X35"/>
    <mergeCell ref="Z35:AB35"/>
    <mergeCell ref="H36:J36"/>
    <mergeCell ref="K36:M36"/>
    <mergeCell ref="N36:O36"/>
    <mergeCell ref="P36:R36"/>
    <mergeCell ref="S36:U36"/>
    <mergeCell ref="V36:X36"/>
    <mergeCell ref="Z36:AB36"/>
    <mergeCell ref="K48:M48"/>
    <mergeCell ref="N48:O48"/>
    <mergeCell ref="P48:R48"/>
    <mergeCell ref="S48:U48"/>
    <mergeCell ref="V48:X48"/>
    <mergeCell ref="Z48:AB48"/>
    <mergeCell ref="H49:J49"/>
    <mergeCell ref="K49:M49"/>
    <mergeCell ref="N49:O49"/>
    <mergeCell ref="P49:R49"/>
    <mergeCell ref="S49:U49"/>
    <mergeCell ref="V49:X49"/>
    <mergeCell ref="Z49:AB49"/>
    <mergeCell ref="Z63:AB63"/>
    <mergeCell ref="H64:J64"/>
    <mergeCell ref="K64:M64"/>
    <mergeCell ref="N64:O64"/>
    <mergeCell ref="P64:R64"/>
    <mergeCell ref="S64:U64"/>
    <mergeCell ref="V64:X64"/>
    <mergeCell ref="Z64:AB64"/>
    <mergeCell ref="Z65:AB65"/>
    <mergeCell ref="P55:R55"/>
    <mergeCell ref="S55:U55"/>
    <mergeCell ref="V55:X55"/>
    <mergeCell ref="Z55:AB55"/>
    <mergeCell ref="H56:J56"/>
    <mergeCell ref="K56:M56"/>
    <mergeCell ref="N56:O56"/>
    <mergeCell ref="P56:R56"/>
    <mergeCell ref="S56:U56"/>
    <mergeCell ref="V56:X56"/>
    <mergeCell ref="Z56:AB56"/>
    <mergeCell ref="H61:J61"/>
    <mergeCell ref="K61:M61"/>
    <mergeCell ref="N61:O61"/>
    <mergeCell ref="H62:J62"/>
    <mergeCell ref="K62:M62"/>
    <mergeCell ref="N62:O62"/>
    <mergeCell ref="Z75:AB75"/>
    <mergeCell ref="H76:J76"/>
    <mergeCell ref="K76:M76"/>
    <mergeCell ref="N76:O76"/>
    <mergeCell ref="P76:R76"/>
    <mergeCell ref="S76:U76"/>
    <mergeCell ref="V76:X76"/>
    <mergeCell ref="Z76:AB76"/>
    <mergeCell ref="H77:J77"/>
    <mergeCell ref="K77:M77"/>
    <mergeCell ref="N77:O77"/>
    <mergeCell ref="P77:R77"/>
    <mergeCell ref="S77:U77"/>
    <mergeCell ref="V77:X77"/>
    <mergeCell ref="Z77:AB77"/>
    <mergeCell ref="P67:R67"/>
    <mergeCell ref="S67:U67"/>
    <mergeCell ref="V67:X67"/>
    <mergeCell ref="Z67:AB67"/>
    <mergeCell ref="H68:J68"/>
    <mergeCell ref="K68:M68"/>
    <mergeCell ref="N68:O68"/>
    <mergeCell ref="P68:R68"/>
    <mergeCell ref="S68:U68"/>
    <mergeCell ref="V68:X68"/>
    <mergeCell ref="Z68:AB68"/>
    <mergeCell ref="H70:J70"/>
    <mergeCell ref="K70:M70"/>
    <mergeCell ref="N70:O70"/>
    <mergeCell ref="H71:J71"/>
    <mergeCell ref="K71:M71"/>
    <mergeCell ref="N71:O71"/>
    <mergeCell ref="V88:X88"/>
    <mergeCell ref="Z88:AB88"/>
    <mergeCell ref="H89:J89"/>
    <mergeCell ref="K89:M89"/>
    <mergeCell ref="N89:O89"/>
    <mergeCell ref="P89:R89"/>
    <mergeCell ref="S89:U89"/>
    <mergeCell ref="V89:X89"/>
    <mergeCell ref="Z89:AB89"/>
    <mergeCell ref="P79:R79"/>
    <mergeCell ref="S79:U79"/>
    <mergeCell ref="V79:X79"/>
    <mergeCell ref="Z79:AB79"/>
    <mergeCell ref="H80:J80"/>
    <mergeCell ref="K80:M80"/>
    <mergeCell ref="N80:O80"/>
    <mergeCell ref="P80:R80"/>
    <mergeCell ref="S80:U80"/>
    <mergeCell ref="V80:X80"/>
    <mergeCell ref="Z80:AB80"/>
    <mergeCell ref="H85:J85"/>
    <mergeCell ref="K85:M85"/>
    <mergeCell ref="N85:O85"/>
    <mergeCell ref="H86:J86"/>
    <mergeCell ref="K86:M86"/>
    <mergeCell ref="N86:O86"/>
    <mergeCell ref="V101:X101"/>
    <mergeCell ref="Z101:AB101"/>
    <mergeCell ref="P91:R91"/>
    <mergeCell ref="S91:U91"/>
    <mergeCell ref="V91:X91"/>
    <mergeCell ref="Z91:AB91"/>
    <mergeCell ref="H92:J92"/>
    <mergeCell ref="K92:M92"/>
    <mergeCell ref="N92:O92"/>
    <mergeCell ref="P92:R92"/>
    <mergeCell ref="S92:U92"/>
    <mergeCell ref="V92:X92"/>
    <mergeCell ref="Z92:AB92"/>
    <mergeCell ref="H94:J94"/>
    <mergeCell ref="K94:M94"/>
    <mergeCell ref="N94:O94"/>
    <mergeCell ref="H95:J95"/>
    <mergeCell ref="K95:M95"/>
    <mergeCell ref="N95:O95"/>
    <mergeCell ref="V112:X112"/>
    <mergeCell ref="Z112:AB112"/>
    <mergeCell ref="H113:J113"/>
    <mergeCell ref="K113:M113"/>
    <mergeCell ref="N113:O113"/>
    <mergeCell ref="P113:R113"/>
    <mergeCell ref="S113:U113"/>
    <mergeCell ref="V113:X113"/>
    <mergeCell ref="Z113:AB113"/>
    <mergeCell ref="P103:R103"/>
    <mergeCell ref="S103:U103"/>
    <mergeCell ref="V103:X103"/>
    <mergeCell ref="Z103:AB103"/>
    <mergeCell ref="H104:J104"/>
    <mergeCell ref="K104:M104"/>
    <mergeCell ref="N104:O104"/>
    <mergeCell ref="P104:R104"/>
    <mergeCell ref="S104:U104"/>
    <mergeCell ref="V104:X104"/>
    <mergeCell ref="Z104:AB104"/>
    <mergeCell ref="H109:J109"/>
    <mergeCell ref="K109:M109"/>
    <mergeCell ref="N109:O109"/>
    <mergeCell ref="H110:J110"/>
    <mergeCell ref="K110:M110"/>
    <mergeCell ref="N110:O110"/>
    <mergeCell ref="Z123:AB123"/>
    <mergeCell ref="H124:J124"/>
    <mergeCell ref="K124:M124"/>
    <mergeCell ref="N124:O124"/>
    <mergeCell ref="P124:R124"/>
    <mergeCell ref="S124:U124"/>
    <mergeCell ref="V124:X124"/>
    <mergeCell ref="Z124:AB124"/>
    <mergeCell ref="H125:J125"/>
    <mergeCell ref="K125:M125"/>
    <mergeCell ref="N125:O125"/>
    <mergeCell ref="P125:R125"/>
    <mergeCell ref="S125:U125"/>
    <mergeCell ref="V125:X125"/>
    <mergeCell ref="Z125:AB125"/>
    <mergeCell ref="P115:R115"/>
    <mergeCell ref="S115:U115"/>
    <mergeCell ref="V115:X115"/>
    <mergeCell ref="Z115:AB115"/>
    <mergeCell ref="H116:J116"/>
    <mergeCell ref="K116:M116"/>
    <mergeCell ref="N116:O116"/>
    <mergeCell ref="P116:R116"/>
    <mergeCell ref="S116:U116"/>
    <mergeCell ref="V116:X116"/>
    <mergeCell ref="Z116:AB116"/>
    <mergeCell ref="H118:J118"/>
    <mergeCell ref="K118:M118"/>
    <mergeCell ref="N118:O118"/>
    <mergeCell ref="H119:J119"/>
    <mergeCell ref="K119:M119"/>
    <mergeCell ref="N119:O119"/>
    <mergeCell ref="H137:J137"/>
    <mergeCell ref="K137:M137"/>
    <mergeCell ref="N137:O137"/>
    <mergeCell ref="P137:R137"/>
    <mergeCell ref="S137:U137"/>
    <mergeCell ref="V137:X137"/>
    <mergeCell ref="Z137:AB137"/>
    <mergeCell ref="P127:R127"/>
    <mergeCell ref="S127:U127"/>
    <mergeCell ref="V127:X127"/>
    <mergeCell ref="Z127:AB127"/>
    <mergeCell ref="H128:J128"/>
    <mergeCell ref="K128:M128"/>
    <mergeCell ref="N128:O128"/>
    <mergeCell ref="P128:R128"/>
    <mergeCell ref="S128:U128"/>
    <mergeCell ref="V128:X128"/>
    <mergeCell ref="Z128:AB128"/>
    <mergeCell ref="H133:J133"/>
    <mergeCell ref="K133:M133"/>
    <mergeCell ref="N133:O133"/>
    <mergeCell ref="H134:J134"/>
    <mergeCell ref="K134:M134"/>
    <mergeCell ref="N134:O134"/>
    <mergeCell ref="D46:G46"/>
    <mergeCell ref="P145:R145"/>
    <mergeCell ref="S145:U145"/>
    <mergeCell ref="V145:X145"/>
    <mergeCell ref="Z145:AB145"/>
    <mergeCell ref="H146:J146"/>
    <mergeCell ref="K146:M146"/>
    <mergeCell ref="N146:O146"/>
    <mergeCell ref="P146:R146"/>
    <mergeCell ref="S146:U146"/>
    <mergeCell ref="V146:X146"/>
    <mergeCell ref="Z146:AB146"/>
    <mergeCell ref="Z139:AB139"/>
    <mergeCell ref="H140:J140"/>
    <mergeCell ref="K140:M140"/>
    <mergeCell ref="N140:O140"/>
    <mergeCell ref="P140:R140"/>
    <mergeCell ref="S140:U140"/>
    <mergeCell ref="V140:X140"/>
    <mergeCell ref="Z140:AB140"/>
    <mergeCell ref="H141:J141"/>
    <mergeCell ref="K141:M141"/>
    <mergeCell ref="N141:O141"/>
    <mergeCell ref="P141:R141"/>
    <mergeCell ref="S141:U141"/>
    <mergeCell ref="V141:X141"/>
    <mergeCell ref="Z141:AB141"/>
    <mergeCell ref="Z135:AB135"/>
    <mergeCell ref="H136:J136"/>
    <mergeCell ref="K136:M136"/>
    <mergeCell ref="N136:O136"/>
    <mergeCell ref="P136:R136"/>
    <mergeCell ref="D47:G47"/>
    <mergeCell ref="D48:G48"/>
    <mergeCell ref="D49:G49"/>
    <mergeCell ref="D50:G50"/>
    <mergeCell ref="D51:G51"/>
    <mergeCell ref="D52:G52"/>
    <mergeCell ref="D53:G53"/>
    <mergeCell ref="D54:G54"/>
    <mergeCell ref="D55:G55"/>
    <mergeCell ref="H148:J148"/>
    <mergeCell ref="K148:M148"/>
    <mergeCell ref="N148:O148"/>
    <mergeCell ref="P148:R148"/>
    <mergeCell ref="S148:U148"/>
    <mergeCell ref="V148:X148"/>
    <mergeCell ref="Z148:AB148"/>
    <mergeCell ref="D30:G30"/>
    <mergeCell ref="D31:G31"/>
    <mergeCell ref="D32:G32"/>
    <mergeCell ref="D33:G33"/>
    <mergeCell ref="D34:G34"/>
    <mergeCell ref="D35:G35"/>
    <mergeCell ref="D36:G36"/>
    <mergeCell ref="D37:G37"/>
    <mergeCell ref="D38:G38"/>
    <mergeCell ref="D39:G39"/>
    <mergeCell ref="D40:G40"/>
    <mergeCell ref="D41:G41"/>
    <mergeCell ref="D42:G42"/>
    <mergeCell ref="D43:G43"/>
    <mergeCell ref="D44:G44"/>
    <mergeCell ref="D45:G45"/>
    <mergeCell ref="D74:G74"/>
    <mergeCell ref="D75:G75"/>
    <mergeCell ref="D76:G76"/>
    <mergeCell ref="D77:G77"/>
    <mergeCell ref="D78:G78"/>
    <mergeCell ref="D79:G79"/>
    <mergeCell ref="D80:G80"/>
    <mergeCell ref="D81:G81"/>
    <mergeCell ref="D82:G82"/>
    <mergeCell ref="D62:G62"/>
    <mergeCell ref="D63:G63"/>
    <mergeCell ref="D64:G64"/>
    <mergeCell ref="D65:G65"/>
    <mergeCell ref="D66:G66"/>
    <mergeCell ref="D67:G67"/>
    <mergeCell ref="D68:G68"/>
    <mergeCell ref="D69:G69"/>
    <mergeCell ref="D70:G70"/>
    <mergeCell ref="D71:G71"/>
    <mergeCell ref="D100:G100"/>
    <mergeCell ref="D101:G101"/>
    <mergeCell ref="D102:G102"/>
    <mergeCell ref="D103:G103"/>
    <mergeCell ref="D104:G104"/>
    <mergeCell ref="D105:G105"/>
    <mergeCell ref="D106:G106"/>
    <mergeCell ref="D86:G86"/>
    <mergeCell ref="D87:G87"/>
    <mergeCell ref="D88:G88"/>
    <mergeCell ref="D89:G89"/>
    <mergeCell ref="D90:G90"/>
    <mergeCell ref="D91:G91"/>
    <mergeCell ref="D92:G92"/>
    <mergeCell ref="D93:G93"/>
    <mergeCell ref="D94:G94"/>
    <mergeCell ref="D95:G95"/>
    <mergeCell ref="C23:AD23"/>
    <mergeCell ref="C26:G28"/>
    <mergeCell ref="AC26:AD28"/>
    <mergeCell ref="H26:AB26"/>
    <mergeCell ref="D134:G134"/>
    <mergeCell ref="D135:G135"/>
    <mergeCell ref="D136:G136"/>
    <mergeCell ref="D137:G137"/>
    <mergeCell ref="D138:G138"/>
    <mergeCell ref="D139:G139"/>
    <mergeCell ref="D140:G140"/>
    <mergeCell ref="D141:G141"/>
    <mergeCell ref="D142:G142"/>
    <mergeCell ref="D122:G122"/>
    <mergeCell ref="D123:G123"/>
    <mergeCell ref="D124:G124"/>
    <mergeCell ref="D125:G125"/>
    <mergeCell ref="D126:G126"/>
    <mergeCell ref="D127:G127"/>
    <mergeCell ref="D128:G128"/>
    <mergeCell ref="D129:G129"/>
    <mergeCell ref="D130:G130"/>
    <mergeCell ref="D110:G110"/>
    <mergeCell ref="D111:G111"/>
    <mergeCell ref="D112:G112"/>
    <mergeCell ref="D113:G113"/>
    <mergeCell ref="D114:G114"/>
    <mergeCell ref="D115:G115"/>
    <mergeCell ref="D116:G116"/>
    <mergeCell ref="D117:G117"/>
    <mergeCell ref="D118:G118"/>
    <mergeCell ref="D98:G98"/>
  </mergeCells>
  <conditionalFormatting sqref="N29:AB148">
    <cfRule type="expression" dxfId="3" priority="2">
      <formula>$AC29&lt;&gt;""</formula>
    </cfRule>
  </conditionalFormatting>
  <conditionalFormatting sqref="H29:AD148">
    <cfRule type="expression" dxfId="2" priority="1">
      <formula>OR($AT29=2,$AT29=3,$AT29=9)</formula>
    </cfRule>
  </conditionalFormatting>
  <dataValidations count="2">
    <dataValidation type="list" allowBlank="1" showInputMessage="1" showErrorMessage="1" sqref="H29:J148" xr:uid="{5AF736BB-545F-4979-B59E-9477E0B8F6FF}">
      <formula1>$AG$7:$AG$12</formula1>
    </dataValidation>
    <dataValidation type="list" allowBlank="1" showInputMessage="1" showErrorMessage="1" sqref="AC29:AD148" xr:uid="{E9702ABA-20D2-47DC-9AE5-5FD3E1FD5800}">
      <formula1>$AN$28:$AN$148</formula1>
    </dataValidation>
  </dataValidations>
  <hyperlinks>
    <hyperlink ref="AA12:AD12" location="CNGE_2023_M1_Secc12!A174" display="Pregunta 12.2" xr:uid="{09F64082-8B84-4157-BBF4-1555986D8012}"/>
    <hyperlink ref="AA9:AD9" location="Índice!B19" display="Índice" xr:uid="{D27D14BC-1F7E-4326-9A76-372C62CC96E2}"/>
  </hyperlinks>
  <pageMargins left="0.70866141732283472" right="0.70866141732283472" top="0.74803149606299213" bottom="0.74803149606299213" header="0.31496062992125984" footer="0.31496062992125984"/>
  <pageSetup scale="75" orientation="portrait" r:id="rId1"/>
  <headerFooter>
    <oddHeader>&amp;CMódulo 1 Sección XII
Complemento 1</oddHeader>
    <oddFooter>&amp;LCenso Nacional de Gobiernos Estatales 2023&amp;R&amp;P de &amp;N</oddFoot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F35914BB-52B3-4C6B-B2BA-C7BCC35186FA}">
          <x14:formula1>
            <xm:f>Presentación!$AL$3:$AL$574</xm:f>
          </x14:formula1>
          <xm:sqref>P29:R148</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8CD91-362A-487C-962C-98E9FF3B5F4D}">
  <sheetPr codeName="Hoja7"/>
  <dimension ref="A1:AT164"/>
  <sheetViews>
    <sheetView showGridLines="0" topLeftCell="A12" zoomScaleNormal="100" workbookViewId="0">
      <selection activeCell="H29" sqref="H29:J29"/>
    </sheetView>
  </sheetViews>
  <sheetFormatPr baseColWidth="10" defaultColWidth="0" defaultRowHeight="15" customHeight="1" zeroHeight="1"/>
  <cols>
    <col min="1" max="1" width="5.7109375" customWidth="1"/>
    <col min="2" max="30" width="3.7109375" customWidth="1"/>
    <col min="31" max="31" width="5.7109375" customWidth="1"/>
    <col min="32" max="32" width="3.7109375" style="162" hidden="1" customWidth="1"/>
    <col min="33" max="33" width="7.7109375" hidden="1" customWidth="1"/>
    <col min="34" max="35" width="5" hidden="1" customWidth="1"/>
    <col min="36" max="16384" width="3.7109375" hidden="1"/>
  </cols>
  <sheetData>
    <row r="1" spans="1:33" ht="173.25" customHeight="1">
      <c r="B1" s="197" t="s">
        <v>295</v>
      </c>
      <c r="C1" s="198"/>
      <c r="D1" s="198"/>
      <c r="E1" s="198"/>
      <c r="F1" s="198"/>
      <c r="G1" s="198"/>
      <c r="H1" s="198"/>
      <c r="I1" s="198"/>
      <c r="J1" s="198"/>
      <c r="K1" s="198"/>
      <c r="L1" s="198"/>
      <c r="M1" s="198"/>
      <c r="N1" s="198"/>
      <c r="O1" s="198"/>
      <c r="P1" s="198"/>
      <c r="Q1" s="198"/>
      <c r="R1" s="198"/>
      <c r="S1" s="198"/>
      <c r="T1" s="198"/>
      <c r="U1" s="198"/>
      <c r="V1" s="198"/>
      <c r="W1" s="198"/>
      <c r="X1" s="198"/>
      <c r="Y1" s="198"/>
      <c r="Z1" s="198"/>
      <c r="AA1" s="198"/>
      <c r="AB1" s="198"/>
      <c r="AC1" s="198"/>
      <c r="AD1" s="198"/>
    </row>
    <row r="2" spans="1:33"/>
    <row r="3" spans="1:33" ht="45" customHeight="1">
      <c r="B3" s="199" t="s">
        <v>0</v>
      </c>
      <c r="C3" s="200"/>
      <c r="D3" s="200"/>
      <c r="E3" s="200"/>
      <c r="F3" s="200"/>
      <c r="G3" s="200"/>
      <c r="H3" s="200"/>
      <c r="I3" s="200"/>
      <c r="J3" s="200"/>
      <c r="K3" s="200"/>
      <c r="L3" s="200"/>
      <c r="M3" s="200"/>
      <c r="N3" s="200"/>
      <c r="O3" s="200"/>
      <c r="P3" s="200"/>
      <c r="Q3" s="200"/>
      <c r="R3" s="200"/>
      <c r="S3" s="200"/>
      <c r="T3" s="200"/>
      <c r="U3" s="200"/>
      <c r="V3" s="200"/>
      <c r="W3" s="200"/>
      <c r="X3" s="200"/>
      <c r="Y3" s="200"/>
      <c r="Z3" s="200"/>
      <c r="AA3" s="200"/>
      <c r="AB3" s="200"/>
      <c r="AC3" s="200"/>
      <c r="AD3" s="200"/>
    </row>
    <row r="4" spans="1:33"/>
    <row r="5" spans="1:33" ht="45" customHeight="1">
      <c r="B5" s="199" t="s">
        <v>296</v>
      </c>
      <c r="C5" s="199"/>
      <c r="D5" s="199"/>
      <c r="E5" s="199"/>
      <c r="F5" s="199"/>
      <c r="G5" s="199"/>
      <c r="H5" s="199"/>
      <c r="I5" s="199"/>
      <c r="J5" s="199"/>
      <c r="K5" s="199"/>
      <c r="L5" s="199"/>
      <c r="M5" s="199"/>
      <c r="N5" s="199"/>
      <c r="O5" s="199"/>
      <c r="P5" s="199"/>
      <c r="Q5" s="199"/>
      <c r="R5" s="199"/>
      <c r="S5" s="199"/>
      <c r="T5" s="199"/>
      <c r="U5" s="199"/>
      <c r="V5" s="199"/>
      <c r="W5" s="199"/>
      <c r="X5" s="199"/>
      <c r="Y5" s="199"/>
      <c r="Z5" s="199"/>
      <c r="AA5" s="199"/>
      <c r="AB5" s="199"/>
      <c r="AC5" s="199"/>
      <c r="AD5" s="199"/>
    </row>
    <row r="6" spans="1:33"/>
    <row r="7" spans="1:33" ht="60" customHeight="1">
      <c r="B7" s="236" t="s">
        <v>528</v>
      </c>
      <c r="C7" s="199"/>
      <c r="D7" s="199"/>
      <c r="E7" s="199"/>
      <c r="F7" s="199"/>
      <c r="G7" s="199"/>
      <c r="H7" s="199"/>
      <c r="I7" s="199"/>
      <c r="J7" s="199"/>
      <c r="K7" s="199"/>
      <c r="L7" s="199"/>
      <c r="M7" s="199"/>
      <c r="N7" s="199"/>
      <c r="O7" s="199"/>
      <c r="P7" s="199"/>
      <c r="Q7" s="199"/>
      <c r="R7" s="199"/>
      <c r="S7" s="199"/>
      <c r="T7" s="199"/>
      <c r="U7" s="199"/>
      <c r="V7" s="199"/>
      <c r="W7" s="199"/>
      <c r="X7" s="199"/>
      <c r="Y7" s="199"/>
      <c r="Z7" s="199"/>
      <c r="AA7" s="199"/>
      <c r="AB7" s="199"/>
      <c r="AC7" s="199"/>
      <c r="AD7" s="199"/>
    </row>
    <row r="8" spans="1:33" ht="15" customHeight="1">
      <c r="D8" s="47"/>
      <c r="AG8">
        <v>1</v>
      </c>
    </row>
    <row r="9" spans="1:33" ht="15" customHeight="1" thickBot="1">
      <c r="B9" s="37" t="s">
        <v>176</v>
      </c>
      <c r="C9" s="38"/>
      <c r="D9" s="38"/>
      <c r="E9" s="38"/>
      <c r="F9" s="38"/>
      <c r="G9" s="38"/>
      <c r="H9" s="38"/>
      <c r="I9" s="38"/>
      <c r="J9" s="38"/>
      <c r="K9" s="38"/>
      <c r="L9" s="38"/>
      <c r="M9" s="38"/>
      <c r="N9" s="37" t="s">
        <v>177</v>
      </c>
      <c r="O9" s="38"/>
      <c r="AA9" s="400" t="s">
        <v>1</v>
      </c>
      <c r="AB9" s="400"/>
      <c r="AC9" s="400"/>
      <c r="AD9" s="400"/>
      <c r="AG9">
        <v>2</v>
      </c>
    </row>
    <row r="10" spans="1:33" ht="15" customHeight="1" thickBot="1">
      <c r="B10" s="201" t="str">
        <f>IF(Presentación!$B$10="","",Presentación!$B$10)</f>
        <v/>
      </c>
      <c r="C10" s="202"/>
      <c r="D10" s="202"/>
      <c r="E10" s="202"/>
      <c r="F10" s="202"/>
      <c r="G10" s="202"/>
      <c r="H10" s="202"/>
      <c r="I10" s="202"/>
      <c r="J10" s="202"/>
      <c r="K10" s="202"/>
      <c r="L10" s="203"/>
      <c r="M10" s="14"/>
      <c r="N10" s="201" t="str">
        <f>IF(Presentación!$N$10="","",Presentación!$N$10)</f>
        <v/>
      </c>
      <c r="O10" s="203"/>
      <c r="AG10">
        <v>3</v>
      </c>
    </row>
    <row r="11" spans="1:33" ht="15" customHeight="1">
      <c r="AG11">
        <v>4</v>
      </c>
    </row>
    <row r="12" spans="1:33" ht="15" customHeight="1">
      <c r="AA12" s="398" t="s">
        <v>315</v>
      </c>
      <c r="AB12" s="398"/>
      <c r="AC12" s="398"/>
      <c r="AD12" s="398"/>
      <c r="AG12">
        <v>9</v>
      </c>
    </row>
    <row r="13" spans="1:33" ht="15" customHeight="1"/>
    <row r="14" spans="1:33" ht="15" customHeight="1">
      <c r="A14" s="42"/>
      <c r="B14" s="336" t="s">
        <v>247</v>
      </c>
      <c r="C14" s="337"/>
      <c r="D14" s="337"/>
      <c r="E14" s="337"/>
      <c r="F14" s="337"/>
      <c r="G14" s="337"/>
      <c r="H14" s="337"/>
      <c r="I14" s="337"/>
      <c r="J14" s="337"/>
      <c r="K14" s="337"/>
      <c r="L14" s="337"/>
      <c r="M14" s="337"/>
      <c r="N14" s="337"/>
      <c r="O14" s="337"/>
      <c r="P14" s="337"/>
      <c r="Q14" s="337"/>
      <c r="R14" s="337"/>
      <c r="S14" s="337"/>
      <c r="T14" s="337"/>
      <c r="U14" s="337"/>
      <c r="V14" s="337"/>
      <c r="W14" s="337"/>
      <c r="X14" s="337"/>
      <c r="Y14" s="337"/>
      <c r="Z14" s="337"/>
      <c r="AA14" s="337"/>
      <c r="AB14" s="337"/>
      <c r="AC14" s="337"/>
      <c r="AD14" s="338"/>
    </row>
    <row r="15" spans="1:33" ht="24" customHeight="1">
      <c r="A15" s="42"/>
      <c r="B15" s="35"/>
      <c r="C15" s="327" t="s">
        <v>314</v>
      </c>
      <c r="D15" s="327"/>
      <c r="E15" s="327"/>
      <c r="F15" s="327"/>
      <c r="G15" s="327"/>
      <c r="H15" s="327"/>
      <c r="I15" s="327"/>
      <c r="J15" s="327"/>
      <c r="K15" s="327"/>
      <c r="L15" s="327"/>
      <c r="M15" s="327"/>
      <c r="N15" s="327"/>
      <c r="O15" s="327"/>
      <c r="P15" s="327"/>
      <c r="Q15" s="327"/>
      <c r="R15" s="327"/>
      <c r="S15" s="327"/>
      <c r="T15" s="327"/>
      <c r="U15" s="327"/>
      <c r="V15" s="327"/>
      <c r="W15" s="327"/>
      <c r="X15" s="327"/>
      <c r="Y15" s="327"/>
      <c r="Z15" s="327"/>
      <c r="AA15" s="327"/>
      <c r="AB15" s="327"/>
      <c r="AC15" s="327"/>
      <c r="AD15" s="397"/>
    </row>
    <row r="16" spans="1:33" ht="24" customHeight="1">
      <c r="A16" s="42"/>
      <c r="B16" s="43"/>
      <c r="C16" s="251" t="s">
        <v>317</v>
      </c>
      <c r="D16" s="326"/>
      <c r="E16" s="326"/>
      <c r="F16" s="326"/>
      <c r="G16" s="326"/>
      <c r="H16" s="326"/>
      <c r="I16" s="326"/>
      <c r="J16" s="326"/>
      <c r="K16" s="326"/>
      <c r="L16" s="326"/>
      <c r="M16" s="326"/>
      <c r="N16" s="326"/>
      <c r="O16" s="326"/>
      <c r="P16" s="326"/>
      <c r="Q16" s="326"/>
      <c r="R16" s="326"/>
      <c r="S16" s="326"/>
      <c r="T16" s="326"/>
      <c r="U16" s="326"/>
      <c r="V16" s="326"/>
      <c r="W16" s="326"/>
      <c r="X16" s="326"/>
      <c r="Y16" s="326"/>
      <c r="Z16" s="326"/>
      <c r="AA16" s="326"/>
      <c r="AB16" s="326"/>
      <c r="AC16" s="326"/>
      <c r="AD16" s="334"/>
      <c r="AE16" s="14"/>
    </row>
    <row r="17" spans="1:46" ht="36" customHeight="1">
      <c r="A17" s="52"/>
      <c r="B17" s="15"/>
      <c r="C17" s="312" t="s">
        <v>541</v>
      </c>
      <c r="D17" s="312"/>
      <c r="E17" s="312"/>
      <c r="F17" s="312"/>
      <c r="G17" s="312"/>
      <c r="H17" s="312"/>
      <c r="I17" s="312"/>
      <c r="J17" s="312"/>
      <c r="K17" s="312"/>
      <c r="L17" s="312"/>
      <c r="M17" s="312"/>
      <c r="N17" s="312"/>
      <c r="O17" s="312"/>
      <c r="P17" s="312"/>
      <c r="Q17" s="312"/>
      <c r="R17" s="312"/>
      <c r="S17" s="312"/>
      <c r="T17" s="312"/>
      <c r="U17" s="312"/>
      <c r="V17" s="312"/>
      <c r="W17" s="312"/>
      <c r="X17" s="312"/>
      <c r="Y17" s="312"/>
      <c r="Z17" s="312"/>
      <c r="AA17" s="312"/>
      <c r="AB17" s="312"/>
      <c r="AC17" s="312"/>
      <c r="AD17" s="335"/>
    </row>
    <row r="18" spans="1:46" ht="36" customHeight="1">
      <c r="A18" s="13"/>
      <c r="B18" s="53"/>
      <c r="C18" s="251" t="s">
        <v>536</v>
      </c>
      <c r="D18" s="326"/>
      <c r="E18" s="326"/>
      <c r="F18" s="326"/>
      <c r="G18" s="326"/>
      <c r="H18" s="326"/>
      <c r="I18" s="326"/>
      <c r="J18" s="326"/>
      <c r="K18" s="326"/>
      <c r="L18" s="326"/>
      <c r="M18" s="326"/>
      <c r="N18" s="326"/>
      <c r="O18" s="326"/>
      <c r="P18" s="326"/>
      <c r="Q18" s="326"/>
      <c r="R18" s="326"/>
      <c r="S18" s="326"/>
      <c r="T18" s="326"/>
      <c r="U18" s="326"/>
      <c r="V18" s="326"/>
      <c r="W18" s="326"/>
      <c r="X18" s="326"/>
      <c r="Y18" s="326"/>
      <c r="Z18" s="326"/>
      <c r="AA18" s="326"/>
      <c r="AB18" s="326"/>
      <c r="AC18" s="326"/>
      <c r="AD18" s="370"/>
    </row>
    <row r="19" spans="1:46" ht="24" customHeight="1">
      <c r="A19" s="61"/>
      <c r="B19" s="53"/>
      <c r="C19" s="312" t="s">
        <v>532</v>
      </c>
      <c r="D19" s="312"/>
      <c r="E19" s="312"/>
      <c r="F19" s="312"/>
      <c r="G19" s="312"/>
      <c r="H19" s="312"/>
      <c r="I19" s="312"/>
      <c r="J19" s="312"/>
      <c r="K19" s="312"/>
      <c r="L19" s="312"/>
      <c r="M19" s="312"/>
      <c r="N19" s="312"/>
      <c r="O19" s="312"/>
      <c r="P19" s="312"/>
      <c r="Q19" s="312"/>
      <c r="R19" s="312"/>
      <c r="S19" s="312"/>
      <c r="T19" s="312"/>
      <c r="U19" s="312"/>
      <c r="V19" s="312"/>
      <c r="W19" s="312"/>
      <c r="X19" s="312"/>
      <c r="Y19" s="312"/>
      <c r="Z19" s="312"/>
      <c r="AA19" s="312"/>
      <c r="AB19" s="312"/>
      <c r="AC19" s="312"/>
      <c r="AD19" s="335"/>
    </row>
    <row r="20" spans="1:46" ht="24" customHeight="1">
      <c r="A20" s="42"/>
      <c r="B20" s="43"/>
      <c r="C20" s="312" t="s">
        <v>534</v>
      </c>
      <c r="D20" s="327"/>
      <c r="E20" s="327"/>
      <c r="F20" s="327"/>
      <c r="G20" s="327"/>
      <c r="H20" s="327"/>
      <c r="I20" s="327"/>
      <c r="J20" s="327"/>
      <c r="K20" s="327"/>
      <c r="L20" s="327"/>
      <c r="M20" s="327"/>
      <c r="N20" s="327"/>
      <c r="O20" s="327"/>
      <c r="P20" s="327"/>
      <c r="Q20" s="327"/>
      <c r="R20" s="327"/>
      <c r="S20" s="327"/>
      <c r="T20" s="327"/>
      <c r="U20" s="327"/>
      <c r="V20" s="327"/>
      <c r="W20" s="327"/>
      <c r="X20" s="327"/>
      <c r="Y20" s="327"/>
      <c r="Z20" s="327"/>
      <c r="AA20" s="327"/>
      <c r="AB20" s="327"/>
      <c r="AC20" s="327"/>
      <c r="AD20" s="397"/>
      <c r="AE20" s="14"/>
    </row>
    <row r="21" spans="1:46" ht="24" customHeight="1">
      <c r="A21" s="42"/>
      <c r="B21" s="154"/>
      <c r="C21" s="312" t="s">
        <v>537</v>
      </c>
      <c r="D21" s="327"/>
      <c r="E21" s="327"/>
      <c r="F21" s="327"/>
      <c r="G21" s="327"/>
      <c r="H21" s="327"/>
      <c r="I21" s="327"/>
      <c r="J21" s="327"/>
      <c r="K21" s="327"/>
      <c r="L21" s="327"/>
      <c r="M21" s="327"/>
      <c r="N21" s="327"/>
      <c r="O21" s="327"/>
      <c r="P21" s="327"/>
      <c r="Q21" s="327"/>
      <c r="R21" s="327"/>
      <c r="S21" s="327"/>
      <c r="T21" s="327"/>
      <c r="U21" s="327"/>
      <c r="V21" s="327"/>
      <c r="W21" s="327"/>
      <c r="X21" s="327"/>
      <c r="Y21" s="327"/>
      <c r="Z21" s="327"/>
      <c r="AA21" s="327"/>
      <c r="AB21" s="327"/>
      <c r="AC21" s="327"/>
      <c r="AD21" s="397"/>
      <c r="AE21" s="14"/>
    </row>
    <row r="22" spans="1:46" ht="36" customHeight="1">
      <c r="A22" s="42"/>
      <c r="B22" s="155"/>
      <c r="C22" s="251" t="s">
        <v>538</v>
      </c>
      <c r="D22" s="251"/>
      <c r="E22" s="251"/>
      <c r="F22" s="251"/>
      <c r="G22" s="251"/>
      <c r="H22" s="251"/>
      <c r="I22" s="251"/>
      <c r="J22" s="251"/>
      <c r="K22" s="251"/>
      <c r="L22" s="251"/>
      <c r="M22" s="251"/>
      <c r="N22" s="251"/>
      <c r="O22" s="251"/>
      <c r="P22" s="251"/>
      <c r="Q22" s="251"/>
      <c r="R22" s="251"/>
      <c r="S22" s="251"/>
      <c r="T22" s="251"/>
      <c r="U22" s="251"/>
      <c r="V22" s="251"/>
      <c r="W22" s="251"/>
      <c r="X22" s="251"/>
      <c r="Y22" s="251"/>
      <c r="Z22" s="251"/>
      <c r="AA22" s="251"/>
      <c r="AB22" s="251"/>
      <c r="AC22" s="251"/>
      <c r="AD22" s="252"/>
      <c r="AE22" s="14"/>
    </row>
    <row r="23" spans="1:46" ht="24" customHeight="1">
      <c r="A23" s="42"/>
      <c r="B23" s="155"/>
      <c r="C23" s="312" t="s">
        <v>539</v>
      </c>
      <c r="D23" s="312"/>
      <c r="E23" s="312"/>
      <c r="F23" s="312"/>
      <c r="G23" s="312"/>
      <c r="H23" s="312"/>
      <c r="I23" s="312"/>
      <c r="J23" s="312"/>
      <c r="K23" s="312"/>
      <c r="L23" s="312"/>
      <c r="M23" s="312"/>
      <c r="N23" s="312"/>
      <c r="O23" s="312"/>
      <c r="P23" s="312"/>
      <c r="Q23" s="312"/>
      <c r="R23" s="312"/>
      <c r="S23" s="312"/>
      <c r="T23" s="312"/>
      <c r="U23" s="312"/>
      <c r="V23" s="312"/>
      <c r="W23" s="312"/>
      <c r="X23" s="312"/>
      <c r="Y23" s="312"/>
      <c r="Z23" s="312"/>
      <c r="AA23" s="312"/>
      <c r="AB23" s="312"/>
      <c r="AC23" s="312"/>
      <c r="AD23" s="335"/>
      <c r="AE23" s="14"/>
    </row>
    <row r="24" spans="1:46" ht="48" customHeight="1">
      <c r="A24" s="52"/>
      <c r="B24" s="55"/>
      <c r="C24" s="255" t="s">
        <v>540</v>
      </c>
      <c r="D24" s="255"/>
      <c r="E24" s="255"/>
      <c r="F24" s="255"/>
      <c r="G24" s="255"/>
      <c r="H24" s="255"/>
      <c r="I24" s="255"/>
      <c r="J24" s="255"/>
      <c r="K24" s="255"/>
      <c r="L24" s="255"/>
      <c r="M24" s="255"/>
      <c r="N24" s="255"/>
      <c r="O24" s="255"/>
      <c r="P24" s="255"/>
      <c r="Q24" s="255"/>
      <c r="R24" s="255"/>
      <c r="S24" s="255"/>
      <c r="T24" s="255"/>
      <c r="U24" s="255"/>
      <c r="V24" s="255"/>
      <c r="W24" s="255"/>
      <c r="X24" s="255"/>
      <c r="Y24" s="255"/>
      <c r="Z24" s="255"/>
      <c r="AA24" s="255"/>
      <c r="AB24" s="255"/>
      <c r="AC24" s="255"/>
      <c r="AD24" s="256"/>
    </row>
    <row r="25" spans="1:46" ht="15" customHeight="1">
      <c r="A25" s="42"/>
      <c r="B25" s="14"/>
      <c r="C25" s="14"/>
      <c r="D25" s="14"/>
      <c r="E25" s="14"/>
      <c r="F25" s="14"/>
      <c r="G25" s="14"/>
      <c r="H25" s="14"/>
      <c r="I25" s="14"/>
      <c r="J25" s="14"/>
      <c r="K25" s="14"/>
      <c r="L25" s="14"/>
      <c r="M25" s="14"/>
      <c r="N25" s="14"/>
      <c r="O25" s="14"/>
      <c r="P25" s="14"/>
      <c r="Q25" s="14"/>
      <c r="R25" s="14"/>
      <c r="S25" s="14"/>
      <c r="T25" s="14"/>
      <c r="U25" s="14"/>
      <c r="V25" s="14"/>
      <c r="W25" s="14"/>
      <c r="X25" s="14"/>
      <c r="Y25" s="14"/>
      <c r="Z25" s="14"/>
      <c r="AA25" s="14"/>
      <c r="AB25" s="14"/>
      <c r="AC25" s="14"/>
      <c r="AD25" s="14"/>
    </row>
    <row r="26" spans="1:46" ht="24" customHeight="1">
      <c r="A26" s="42"/>
      <c r="B26" s="14"/>
      <c r="C26" s="295" t="s">
        <v>49</v>
      </c>
      <c r="D26" s="295"/>
      <c r="E26" s="295"/>
      <c r="F26" s="295"/>
      <c r="G26" s="295"/>
      <c r="H26" s="281" t="s">
        <v>542</v>
      </c>
      <c r="I26" s="282"/>
      <c r="J26" s="282"/>
      <c r="K26" s="282"/>
      <c r="L26" s="282"/>
      <c r="M26" s="282"/>
      <c r="N26" s="282"/>
      <c r="O26" s="282"/>
      <c r="P26" s="282"/>
      <c r="Q26" s="282"/>
      <c r="R26" s="282"/>
      <c r="S26" s="282"/>
      <c r="T26" s="282"/>
      <c r="U26" s="282"/>
      <c r="V26" s="282"/>
      <c r="W26" s="282"/>
      <c r="X26" s="282"/>
      <c r="Y26" s="282"/>
      <c r="Z26" s="282"/>
      <c r="AA26" s="282"/>
      <c r="AB26" s="283"/>
      <c r="AC26" s="388" t="s">
        <v>531</v>
      </c>
      <c r="AD26" s="389"/>
      <c r="AG26" t="s">
        <v>5497</v>
      </c>
      <c r="AH26" t="s">
        <v>5498</v>
      </c>
      <c r="AI26" t="s">
        <v>5499</v>
      </c>
      <c r="AJ26" t="s">
        <v>5500</v>
      </c>
      <c r="AN26" t="s">
        <v>5541</v>
      </c>
    </row>
    <row r="27" spans="1:46" ht="72" customHeight="1">
      <c r="A27" s="44"/>
      <c r="C27" s="295"/>
      <c r="D27" s="295"/>
      <c r="E27" s="295"/>
      <c r="F27" s="295"/>
      <c r="G27" s="295"/>
      <c r="H27" s="399" t="s">
        <v>533</v>
      </c>
      <c r="I27" s="399"/>
      <c r="J27" s="399"/>
      <c r="K27" s="294" t="s">
        <v>312</v>
      </c>
      <c r="L27" s="294"/>
      <c r="M27" s="294"/>
      <c r="N27" s="214" t="s">
        <v>290</v>
      </c>
      <c r="O27" s="214"/>
      <c r="P27" s="214"/>
      <c r="Q27" s="214"/>
      <c r="R27" s="214"/>
      <c r="S27" s="294" t="s">
        <v>248</v>
      </c>
      <c r="T27" s="294"/>
      <c r="U27" s="294"/>
      <c r="V27" s="214" t="s">
        <v>249</v>
      </c>
      <c r="W27" s="214"/>
      <c r="X27" s="214"/>
      <c r="Y27" s="396" t="s">
        <v>313</v>
      </c>
      <c r="Z27" s="214" t="s">
        <v>250</v>
      </c>
      <c r="AA27" s="214"/>
      <c r="AB27" s="214"/>
      <c r="AC27" s="390"/>
      <c r="AD27" s="391"/>
      <c r="AG27">
        <f>COUNTBLANK(H29:AD148)</f>
        <v>2640</v>
      </c>
      <c r="AH27">
        <v>2640</v>
      </c>
      <c r="AI27">
        <f>IF(SUM(AG29:AG148)=0,AG27,1)</f>
        <v>2640</v>
      </c>
      <c r="AJ27" s="180">
        <f>IF(OR(AG27=AH27, AG27=AI27 ), 0, 1)</f>
        <v>0</v>
      </c>
      <c r="AK27" s="51"/>
      <c r="AL27" s="51"/>
      <c r="AN27" t="s">
        <v>5540</v>
      </c>
      <c r="AO27" t="s">
        <v>5521</v>
      </c>
    </row>
    <row r="28" spans="1:46" ht="15" customHeight="1">
      <c r="A28" s="44"/>
      <c r="C28" s="295"/>
      <c r="D28" s="295"/>
      <c r="E28" s="295"/>
      <c r="F28" s="295"/>
      <c r="G28" s="295"/>
      <c r="H28" s="399"/>
      <c r="I28" s="399"/>
      <c r="J28" s="399"/>
      <c r="K28" s="294"/>
      <c r="L28" s="294"/>
      <c r="M28" s="294"/>
      <c r="N28" s="214" t="s">
        <v>529</v>
      </c>
      <c r="O28" s="214"/>
      <c r="P28" s="214" t="s">
        <v>530</v>
      </c>
      <c r="Q28" s="214"/>
      <c r="R28" s="214"/>
      <c r="S28" s="294"/>
      <c r="T28" s="294"/>
      <c r="U28" s="294"/>
      <c r="V28" s="214"/>
      <c r="W28" s="214"/>
      <c r="X28" s="214"/>
      <c r="Y28" s="396"/>
      <c r="Z28" s="214"/>
      <c r="AA28" s="214"/>
      <c r="AB28" s="214"/>
      <c r="AC28" s="392"/>
      <c r="AD28" s="393"/>
      <c r="AG28" t="s">
        <v>5501</v>
      </c>
      <c r="AK28" s="185" t="s">
        <v>5514</v>
      </c>
      <c r="AL28" s="186" t="s">
        <v>5515</v>
      </c>
      <c r="AO28" t="s">
        <v>5522</v>
      </c>
      <c r="AT28" t="s">
        <v>5543</v>
      </c>
    </row>
    <row r="29" spans="1:46" ht="15" customHeight="1">
      <c r="A29" s="44"/>
      <c r="C29" s="156" t="s">
        <v>51</v>
      </c>
      <c r="D29" s="278" t="str">
        <f>IF(CNGE_2023_M1_Secc12!D32="","",CNGE_2023_M1_Secc12!D32)</f>
        <v/>
      </c>
      <c r="E29" s="279"/>
      <c r="F29" s="279"/>
      <c r="G29" s="280"/>
      <c r="H29" s="352"/>
      <c r="I29" s="352"/>
      <c r="J29" s="352"/>
      <c r="K29" s="352"/>
      <c r="L29" s="352"/>
      <c r="M29" s="352"/>
      <c r="N29" s="226" t="str">
        <f>IFERROR(VLOOKUP($P29,Presentación!$AL$3:$AM$574,2,FALSE),"")</f>
        <v/>
      </c>
      <c r="O29" s="228"/>
      <c r="P29" s="395"/>
      <c r="Q29" s="395"/>
      <c r="R29" s="395"/>
      <c r="S29" s="395"/>
      <c r="T29" s="395"/>
      <c r="U29" s="395"/>
      <c r="V29" s="352"/>
      <c r="W29" s="352"/>
      <c r="X29" s="352"/>
      <c r="Y29" s="139" t="s">
        <v>313</v>
      </c>
      <c r="Z29" s="352"/>
      <c r="AA29" s="352"/>
      <c r="AB29" s="352"/>
      <c r="AC29" s="212"/>
      <c r="AD29" s="213"/>
      <c r="AG29">
        <f>IF(OR(
$AH$27=$AG$27,
AND(AT29&lt;&gt;1,COUNTBLANK(H29:AD29)=22),
AND(AT29=1,AC29&lt;&gt;"",H29&lt;&gt;"",K29&lt;&gt;"",COUNTBLANK(N29:AB29)=14),
AND(AT29=1,AC29="",COUNTBLANK(H29:AB29)=13)),0,1)</f>
        <v>0</v>
      </c>
      <c r="AK29" s="185">
        <f>IF(OR(K29="NS",K29="NA"),0,LEN(K29)-LEN(INT(K29))-1)</f>
        <v>-2</v>
      </c>
      <c r="AL29" s="186">
        <f>IF(AK29&lt;1,0,1)</f>
        <v>0</v>
      </c>
      <c r="AN29">
        <v>1</v>
      </c>
      <c r="AO29">
        <f>IF($AG$27=$AH$27,0,IF(AND(AN29=AC29,AC29&lt;&gt;""),1,0))</f>
        <v>0</v>
      </c>
      <c r="AT29">
        <f>CNGE_2023_M1_Secc12!$Y188</f>
        <v>0</v>
      </c>
    </row>
    <row r="30" spans="1:46" ht="15" customHeight="1">
      <c r="A30" s="44"/>
      <c r="C30" s="157" t="s">
        <v>52</v>
      </c>
      <c r="D30" s="278" t="str">
        <f>IF(CNGE_2023_M1_Secc12!D33="","",CNGE_2023_M1_Secc12!D33)</f>
        <v/>
      </c>
      <c r="E30" s="279"/>
      <c r="F30" s="279"/>
      <c r="G30" s="280"/>
      <c r="H30" s="352"/>
      <c r="I30" s="352"/>
      <c r="J30" s="352"/>
      <c r="K30" s="352"/>
      <c r="L30" s="352"/>
      <c r="M30" s="352"/>
      <c r="N30" s="226" t="str">
        <f>IFERROR(VLOOKUP($P30,Presentación!$AL$3:$AM$574,2,FALSE),"")</f>
        <v/>
      </c>
      <c r="O30" s="228"/>
      <c r="P30" s="395"/>
      <c r="Q30" s="395"/>
      <c r="R30" s="395"/>
      <c r="S30" s="395"/>
      <c r="T30" s="395"/>
      <c r="U30" s="395"/>
      <c r="V30" s="352"/>
      <c r="W30" s="352"/>
      <c r="X30" s="352"/>
      <c r="Y30" s="139" t="s">
        <v>313</v>
      </c>
      <c r="Z30" s="352"/>
      <c r="AA30" s="352"/>
      <c r="AB30" s="352"/>
      <c r="AC30" s="212"/>
      <c r="AD30" s="213"/>
      <c r="AG30">
        <f t="shared" ref="AG30:AG93" si="0">IF(OR(
$AH$27=$AG$27,
AND(AT30&lt;&gt;1,COUNTBLANK(H30:AD30)=22),
AND(AT30=1,AC30&lt;&gt;"",H30&lt;&gt;"",K30&lt;&gt;"",COUNTBLANK(N30:AB30)=14),
AND(AT30=1,AC30="",COUNTBLANK(H30:AB30)=13)),0,1)</f>
        <v>0</v>
      </c>
      <c r="AK30" s="185">
        <f t="shared" ref="AK30:AK93" si="1">IF(OR(K30="NS",K30="NA"),0,LEN(K30)-LEN(INT(K30))-1)</f>
        <v>-2</v>
      </c>
      <c r="AL30" s="186">
        <f t="shared" ref="AL30:AL93" si="2">IF(AK30&lt;1,0,1)</f>
        <v>0</v>
      </c>
      <c r="AN30">
        <v>2</v>
      </c>
      <c r="AO30">
        <f t="shared" ref="AO30:AO93" si="3">IF($AG$27=$AH$27,0,IF(AND(AN30=AC30,AC30&lt;&gt;""),1,0))</f>
        <v>0</v>
      </c>
      <c r="AT30">
        <f>CNGE_2023_M1_Secc12!$Y189</f>
        <v>0</v>
      </c>
    </row>
    <row r="31" spans="1:46" ht="15" customHeight="1">
      <c r="A31" s="44"/>
      <c r="C31" s="157" t="s">
        <v>53</v>
      </c>
      <c r="D31" s="278" t="str">
        <f>IF(CNGE_2023_M1_Secc12!D34="","",CNGE_2023_M1_Secc12!D34)</f>
        <v/>
      </c>
      <c r="E31" s="279"/>
      <c r="F31" s="279"/>
      <c r="G31" s="280"/>
      <c r="H31" s="352"/>
      <c r="I31" s="352"/>
      <c r="J31" s="352"/>
      <c r="K31" s="352"/>
      <c r="L31" s="352"/>
      <c r="M31" s="352"/>
      <c r="N31" s="226" t="str">
        <f>IFERROR(VLOOKUP($P31,Presentación!$AL$3:$AM$574,2,FALSE),"")</f>
        <v/>
      </c>
      <c r="O31" s="228"/>
      <c r="P31" s="395"/>
      <c r="Q31" s="395"/>
      <c r="R31" s="395"/>
      <c r="S31" s="395"/>
      <c r="T31" s="395"/>
      <c r="U31" s="395"/>
      <c r="V31" s="352"/>
      <c r="W31" s="352"/>
      <c r="X31" s="352"/>
      <c r="Y31" s="139" t="s">
        <v>313</v>
      </c>
      <c r="Z31" s="352"/>
      <c r="AA31" s="352"/>
      <c r="AB31" s="352"/>
      <c r="AC31" s="212"/>
      <c r="AD31" s="213"/>
      <c r="AG31">
        <f t="shared" si="0"/>
        <v>0</v>
      </c>
      <c r="AK31" s="185">
        <f t="shared" si="1"/>
        <v>-2</v>
      </c>
      <c r="AL31" s="186">
        <f t="shared" si="2"/>
        <v>0</v>
      </c>
      <c r="AN31">
        <v>3</v>
      </c>
      <c r="AO31">
        <f t="shared" si="3"/>
        <v>0</v>
      </c>
      <c r="AT31">
        <f>CNGE_2023_M1_Secc12!$Y190</f>
        <v>0</v>
      </c>
    </row>
    <row r="32" spans="1:46" ht="15" customHeight="1">
      <c r="A32" s="44"/>
      <c r="C32" s="157" t="s">
        <v>54</v>
      </c>
      <c r="D32" s="278" t="str">
        <f>IF(CNGE_2023_M1_Secc12!D35="","",CNGE_2023_M1_Secc12!D35)</f>
        <v/>
      </c>
      <c r="E32" s="279"/>
      <c r="F32" s="279"/>
      <c r="G32" s="280"/>
      <c r="H32" s="352"/>
      <c r="I32" s="352"/>
      <c r="J32" s="352"/>
      <c r="K32" s="352"/>
      <c r="L32" s="352"/>
      <c r="M32" s="352"/>
      <c r="N32" s="226" t="str">
        <f>IFERROR(VLOOKUP($P32,Presentación!$AL$3:$AM$574,2,FALSE),"")</f>
        <v/>
      </c>
      <c r="O32" s="228"/>
      <c r="P32" s="395"/>
      <c r="Q32" s="395"/>
      <c r="R32" s="395"/>
      <c r="S32" s="395"/>
      <c r="T32" s="395"/>
      <c r="U32" s="395"/>
      <c r="V32" s="352"/>
      <c r="W32" s="352"/>
      <c r="X32" s="352"/>
      <c r="Y32" s="139" t="s">
        <v>313</v>
      </c>
      <c r="Z32" s="352"/>
      <c r="AA32" s="352"/>
      <c r="AB32" s="352"/>
      <c r="AC32" s="212"/>
      <c r="AD32" s="213"/>
      <c r="AG32">
        <f t="shared" si="0"/>
        <v>0</v>
      </c>
      <c r="AK32" s="185">
        <f t="shared" si="1"/>
        <v>-2</v>
      </c>
      <c r="AL32" s="186">
        <f t="shared" si="2"/>
        <v>0</v>
      </c>
      <c r="AN32">
        <v>4</v>
      </c>
      <c r="AO32">
        <f t="shared" si="3"/>
        <v>0</v>
      </c>
      <c r="AT32">
        <f>CNGE_2023_M1_Secc12!$Y191</f>
        <v>0</v>
      </c>
    </row>
    <row r="33" spans="1:46" ht="15" customHeight="1">
      <c r="A33" s="44"/>
      <c r="C33" s="157" t="s">
        <v>55</v>
      </c>
      <c r="D33" s="278" t="str">
        <f>IF(CNGE_2023_M1_Secc12!D36="","",CNGE_2023_M1_Secc12!D36)</f>
        <v/>
      </c>
      <c r="E33" s="279"/>
      <c r="F33" s="279"/>
      <c r="G33" s="280"/>
      <c r="H33" s="352"/>
      <c r="I33" s="352"/>
      <c r="J33" s="352"/>
      <c r="K33" s="352"/>
      <c r="L33" s="352"/>
      <c r="M33" s="352"/>
      <c r="N33" s="226" t="str">
        <f>IFERROR(VLOOKUP($P33,Presentación!$AL$3:$AM$574,2,FALSE),"")</f>
        <v/>
      </c>
      <c r="O33" s="228"/>
      <c r="P33" s="395"/>
      <c r="Q33" s="395"/>
      <c r="R33" s="395"/>
      <c r="S33" s="395"/>
      <c r="T33" s="395"/>
      <c r="U33" s="395"/>
      <c r="V33" s="352"/>
      <c r="W33" s="352"/>
      <c r="X33" s="352"/>
      <c r="Y33" s="139" t="s">
        <v>313</v>
      </c>
      <c r="Z33" s="352"/>
      <c r="AA33" s="352"/>
      <c r="AB33" s="352"/>
      <c r="AC33" s="212"/>
      <c r="AD33" s="213"/>
      <c r="AG33">
        <f t="shared" si="0"/>
        <v>0</v>
      </c>
      <c r="AK33" s="185">
        <f t="shared" si="1"/>
        <v>-2</v>
      </c>
      <c r="AL33" s="186">
        <f t="shared" si="2"/>
        <v>0</v>
      </c>
      <c r="AN33">
        <v>5</v>
      </c>
      <c r="AO33">
        <f t="shared" si="3"/>
        <v>0</v>
      </c>
      <c r="AT33">
        <f>CNGE_2023_M1_Secc12!$Y192</f>
        <v>0</v>
      </c>
    </row>
    <row r="34" spans="1:46" ht="15" customHeight="1">
      <c r="A34" s="44"/>
      <c r="C34" s="157" t="s">
        <v>56</v>
      </c>
      <c r="D34" s="278" t="str">
        <f>IF(CNGE_2023_M1_Secc12!D37="","",CNGE_2023_M1_Secc12!D37)</f>
        <v/>
      </c>
      <c r="E34" s="279"/>
      <c r="F34" s="279"/>
      <c r="G34" s="280"/>
      <c r="H34" s="352"/>
      <c r="I34" s="352"/>
      <c r="J34" s="352"/>
      <c r="K34" s="352"/>
      <c r="L34" s="352"/>
      <c r="M34" s="352"/>
      <c r="N34" s="226" t="str">
        <f>IFERROR(VLOOKUP($P34,Presentación!$AL$3:$AM$574,2,FALSE),"")</f>
        <v/>
      </c>
      <c r="O34" s="228"/>
      <c r="P34" s="395"/>
      <c r="Q34" s="395"/>
      <c r="R34" s="395"/>
      <c r="S34" s="395"/>
      <c r="T34" s="395"/>
      <c r="U34" s="395"/>
      <c r="V34" s="352"/>
      <c r="W34" s="352"/>
      <c r="X34" s="352"/>
      <c r="Y34" s="139" t="s">
        <v>313</v>
      </c>
      <c r="Z34" s="352"/>
      <c r="AA34" s="352"/>
      <c r="AB34" s="352"/>
      <c r="AC34" s="212"/>
      <c r="AD34" s="213"/>
      <c r="AG34">
        <f t="shared" si="0"/>
        <v>0</v>
      </c>
      <c r="AK34" s="185">
        <f t="shared" si="1"/>
        <v>-2</v>
      </c>
      <c r="AL34" s="186">
        <f t="shared" si="2"/>
        <v>0</v>
      </c>
      <c r="AN34">
        <v>6</v>
      </c>
      <c r="AO34">
        <f t="shared" si="3"/>
        <v>0</v>
      </c>
      <c r="AT34">
        <f>CNGE_2023_M1_Secc12!$Y193</f>
        <v>0</v>
      </c>
    </row>
    <row r="35" spans="1:46" ht="15" customHeight="1">
      <c r="A35" s="44"/>
      <c r="C35" s="157" t="s">
        <v>57</v>
      </c>
      <c r="D35" s="278" t="str">
        <f>IF(CNGE_2023_M1_Secc12!D38="","",CNGE_2023_M1_Secc12!D38)</f>
        <v/>
      </c>
      <c r="E35" s="279"/>
      <c r="F35" s="279"/>
      <c r="G35" s="280"/>
      <c r="H35" s="352"/>
      <c r="I35" s="352"/>
      <c r="J35" s="352"/>
      <c r="K35" s="352"/>
      <c r="L35" s="352"/>
      <c r="M35" s="352"/>
      <c r="N35" s="226" t="str">
        <f>IFERROR(VLOOKUP($P35,Presentación!$AL$3:$AM$574,2,FALSE),"")</f>
        <v/>
      </c>
      <c r="O35" s="228"/>
      <c r="P35" s="395"/>
      <c r="Q35" s="395"/>
      <c r="R35" s="395"/>
      <c r="S35" s="395"/>
      <c r="T35" s="395"/>
      <c r="U35" s="395"/>
      <c r="V35" s="352"/>
      <c r="W35" s="352"/>
      <c r="X35" s="352"/>
      <c r="Y35" s="139" t="s">
        <v>313</v>
      </c>
      <c r="Z35" s="352"/>
      <c r="AA35" s="352"/>
      <c r="AB35" s="352"/>
      <c r="AC35" s="212"/>
      <c r="AD35" s="213"/>
      <c r="AG35">
        <f t="shared" si="0"/>
        <v>0</v>
      </c>
      <c r="AK35" s="185">
        <f t="shared" si="1"/>
        <v>-2</v>
      </c>
      <c r="AL35" s="186">
        <f t="shared" si="2"/>
        <v>0</v>
      </c>
      <c r="AN35">
        <v>7</v>
      </c>
      <c r="AO35">
        <f t="shared" si="3"/>
        <v>0</v>
      </c>
      <c r="AT35">
        <f>CNGE_2023_M1_Secc12!$Y194</f>
        <v>0</v>
      </c>
    </row>
    <row r="36" spans="1:46" ht="15" customHeight="1">
      <c r="A36" s="44"/>
      <c r="C36" s="157" t="s">
        <v>58</v>
      </c>
      <c r="D36" s="278" t="str">
        <f>IF(CNGE_2023_M1_Secc12!D39="","",CNGE_2023_M1_Secc12!D39)</f>
        <v/>
      </c>
      <c r="E36" s="279"/>
      <c r="F36" s="279"/>
      <c r="G36" s="280"/>
      <c r="H36" s="352"/>
      <c r="I36" s="352"/>
      <c r="J36" s="352"/>
      <c r="K36" s="352"/>
      <c r="L36" s="352"/>
      <c r="M36" s="352"/>
      <c r="N36" s="226" t="str">
        <f>IFERROR(VLOOKUP($P36,Presentación!$AL$3:$AM$574,2,FALSE),"")</f>
        <v/>
      </c>
      <c r="O36" s="228"/>
      <c r="P36" s="395"/>
      <c r="Q36" s="395"/>
      <c r="R36" s="395"/>
      <c r="S36" s="395"/>
      <c r="T36" s="395"/>
      <c r="U36" s="395"/>
      <c r="V36" s="352"/>
      <c r="W36" s="352"/>
      <c r="X36" s="352"/>
      <c r="Y36" s="139" t="s">
        <v>313</v>
      </c>
      <c r="Z36" s="352"/>
      <c r="AA36" s="352"/>
      <c r="AB36" s="352"/>
      <c r="AC36" s="212"/>
      <c r="AD36" s="213"/>
      <c r="AG36">
        <f t="shared" si="0"/>
        <v>0</v>
      </c>
      <c r="AK36" s="185">
        <f t="shared" si="1"/>
        <v>-2</v>
      </c>
      <c r="AL36" s="186">
        <f t="shared" si="2"/>
        <v>0</v>
      </c>
      <c r="AN36">
        <v>8</v>
      </c>
      <c r="AO36">
        <f t="shared" si="3"/>
        <v>0</v>
      </c>
      <c r="AT36">
        <f>CNGE_2023_M1_Secc12!$Y195</f>
        <v>0</v>
      </c>
    </row>
    <row r="37" spans="1:46" ht="15" customHeight="1">
      <c r="A37" s="44"/>
      <c r="C37" s="157" t="s">
        <v>59</v>
      </c>
      <c r="D37" s="278" t="str">
        <f>IF(CNGE_2023_M1_Secc12!D40="","",CNGE_2023_M1_Secc12!D40)</f>
        <v/>
      </c>
      <c r="E37" s="279"/>
      <c r="F37" s="279"/>
      <c r="G37" s="280"/>
      <c r="H37" s="352"/>
      <c r="I37" s="352"/>
      <c r="J37" s="352"/>
      <c r="K37" s="352"/>
      <c r="L37" s="352"/>
      <c r="M37" s="352"/>
      <c r="N37" s="226" t="str">
        <f>IFERROR(VLOOKUP($P37,Presentación!$AL$3:$AM$574,2,FALSE),"")</f>
        <v/>
      </c>
      <c r="O37" s="228"/>
      <c r="P37" s="395"/>
      <c r="Q37" s="395"/>
      <c r="R37" s="395"/>
      <c r="S37" s="395"/>
      <c r="T37" s="395"/>
      <c r="U37" s="395"/>
      <c r="V37" s="352"/>
      <c r="W37" s="352"/>
      <c r="X37" s="352"/>
      <c r="Y37" s="139" t="s">
        <v>313</v>
      </c>
      <c r="Z37" s="352"/>
      <c r="AA37" s="352"/>
      <c r="AB37" s="352"/>
      <c r="AC37" s="212"/>
      <c r="AD37" s="213"/>
      <c r="AG37">
        <f t="shared" si="0"/>
        <v>0</v>
      </c>
      <c r="AK37" s="185">
        <f t="shared" si="1"/>
        <v>-2</v>
      </c>
      <c r="AL37" s="186">
        <f t="shared" si="2"/>
        <v>0</v>
      </c>
      <c r="AN37">
        <v>9</v>
      </c>
      <c r="AO37">
        <f t="shared" si="3"/>
        <v>0</v>
      </c>
      <c r="AT37">
        <f>CNGE_2023_M1_Secc12!$Y196</f>
        <v>0</v>
      </c>
    </row>
    <row r="38" spans="1:46" ht="15" customHeight="1">
      <c r="A38" s="44"/>
      <c r="C38" s="157" t="s">
        <v>60</v>
      </c>
      <c r="D38" s="278" t="str">
        <f>IF(CNGE_2023_M1_Secc12!D41="","",CNGE_2023_M1_Secc12!D41)</f>
        <v/>
      </c>
      <c r="E38" s="279"/>
      <c r="F38" s="279"/>
      <c r="G38" s="280"/>
      <c r="H38" s="352"/>
      <c r="I38" s="352"/>
      <c r="J38" s="352"/>
      <c r="K38" s="352"/>
      <c r="L38" s="352"/>
      <c r="M38" s="352"/>
      <c r="N38" s="226" t="str">
        <f>IFERROR(VLOOKUP($P38,Presentación!$AL$3:$AM$574,2,FALSE),"")</f>
        <v/>
      </c>
      <c r="O38" s="228"/>
      <c r="P38" s="395"/>
      <c r="Q38" s="395"/>
      <c r="R38" s="395"/>
      <c r="S38" s="395"/>
      <c r="T38" s="395"/>
      <c r="U38" s="395"/>
      <c r="V38" s="352"/>
      <c r="W38" s="352"/>
      <c r="X38" s="352"/>
      <c r="Y38" s="139" t="s">
        <v>313</v>
      </c>
      <c r="Z38" s="352"/>
      <c r="AA38" s="352"/>
      <c r="AB38" s="352"/>
      <c r="AC38" s="212"/>
      <c r="AD38" s="213"/>
      <c r="AG38">
        <f t="shared" si="0"/>
        <v>0</v>
      </c>
      <c r="AK38" s="185">
        <f t="shared" si="1"/>
        <v>-2</v>
      </c>
      <c r="AL38" s="186">
        <f t="shared" si="2"/>
        <v>0</v>
      </c>
      <c r="AN38">
        <v>10</v>
      </c>
      <c r="AO38">
        <f t="shared" si="3"/>
        <v>0</v>
      </c>
      <c r="AT38">
        <f>CNGE_2023_M1_Secc12!$Y197</f>
        <v>0</v>
      </c>
    </row>
    <row r="39" spans="1:46" ht="15" customHeight="1">
      <c r="A39" s="44"/>
      <c r="C39" s="157" t="s">
        <v>61</v>
      </c>
      <c r="D39" s="278" t="str">
        <f>IF(CNGE_2023_M1_Secc12!D42="","",CNGE_2023_M1_Secc12!D42)</f>
        <v/>
      </c>
      <c r="E39" s="279"/>
      <c r="F39" s="279"/>
      <c r="G39" s="280"/>
      <c r="H39" s="352"/>
      <c r="I39" s="352"/>
      <c r="J39" s="352"/>
      <c r="K39" s="352"/>
      <c r="L39" s="352"/>
      <c r="M39" s="352"/>
      <c r="N39" s="226" t="str">
        <f>IFERROR(VLOOKUP($P39,Presentación!$AL$3:$AM$574,2,FALSE),"")</f>
        <v/>
      </c>
      <c r="O39" s="228"/>
      <c r="P39" s="395"/>
      <c r="Q39" s="395"/>
      <c r="R39" s="395"/>
      <c r="S39" s="395"/>
      <c r="T39" s="395"/>
      <c r="U39" s="395"/>
      <c r="V39" s="352"/>
      <c r="W39" s="352"/>
      <c r="X39" s="352"/>
      <c r="Y39" s="139" t="s">
        <v>313</v>
      </c>
      <c r="Z39" s="352"/>
      <c r="AA39" s="352"/>
      <c r="AB39" s="352"/>
      <c r="AC39" s="212"/>
      <c r="AD39" s="213"/>
      <c r="AG39">
        <f t="shared" si="0"/>
        <v>0</v>
      </c>
      <c r="AK39" s="185">
        <f t="shared" si="1"/>
        <v>-2</v>
      </c>
      <c r="AL39" s="186">
        <f t="shared" si="2"/>
        <v>0</v>
      </c>
      <c r="AN39">
        <v>11</v>
      </c>
      <c r="AO39">
        <f t="shared" si="3"/>
        <v>0</v>
      </c>
      <c r="AT39">
        <f>CNGE_2023_M1_Secc12!$Y198</f>
        <v>0</v>
      </c>
    </row>
    <row r="40" spans="1:46" ht="15" customHeight="1">
      <c r="A40" s="44"/>
      <c r="C40" s="157" t="s">
        <v>62</v>
      </c>
      <c r="D40" s="278" t="str">
        <f>IF(CNGE_2023_M1_Secc12!D43="","",CNGE_2023_M1_Secc12!D43)</f>
        <v/>
      </c>
      <c r="E40" s="279"/>
      <c r="F40" s="279"/>
      <c r="G40" s="280"/>
      <c r="H40" s="352"/>
      <c r="I40" s="352"/>
      <c r="J40" s="352"/>
      <c r="K40" s="352"/>
      <c r="L40" s="352"/>
      <c r="M40" s="352"/>
      <c r="N40" s="226" t="str">
        <f>IFERROR(VLOOKUP($P40,Presentación!$AL$3:$AM$574,2,FALSE),"")</f>
        <v/>
      </c>
      <c r="O40" s="228"/>
      <c r="P40" s="395"/>
      <c r="Q40" s="395"/>
      <c r="R40" s="395"/>
      <c r="S40" s="395"/>
      <c r="T40" s="395"/>
      <c r="U40" s="395"/>
      <c r="V40" s="352"/>
      <c r="W40" s="352"/>
      <c r="X40" s="352"/>
      <c r="Y40" s="139" t="s">
        <v>313</v>
      </c>
      <c r="Z40" s="352"/>
      <c r="AA40" s="352"/>
      <c r="AB40" s="352"/>
      <c r="AC40" s="212"/>
      <c r="AD40" s="213"/>
      <c r="AG40">
        <f t="shared" si="0"/>
        <v>0</v>
      </c>
      <c r="AK40" s="185">
        <f t="shared" si="1"/>
        <v>-2</v>
      </c>
      <c r="AL40" s="186">
        <f t="shared" si="2"/>
        <v>0</v>
      </c>
      <c r="AN40">
        <v>12</v>
      </c>
      <c r="AO40">
        <f t="shared" si="3"/>
        <v>0</v>
      </c>
      <c r="AT40">
        <f>CNGE_2023_M1_Secc12!$Y199</f>
        <v>0</v>
      </c>
    </row>
    <row r="41" spans="1:46" ht="15" customHeight="1">
      <c r="A41" s="44"/>
      <c r="C41" s="157" t="s">
        <v>63</v>
      </c>
      <c r="D41" s="278" t="str">
        <f>IF(CNGE_2023_M1_Secc12!D44="","",CNGE_2023_M1_Secc12!D44)</f>
        <v/>
      </c>
      <c r="E41" s="279"/>
      <c r="F41" s="279"/>
      <c r="G41" s="280"/>
      <c r="H41" s="352"/>
      <c r="I41" s="352"/>
      <c r="J41" s="352"/>
      <c r="K41" s="352"/>
      <c r="L41" s="352"/>
      <c r="M41" s="352"/>
      <c r="N41" s="226" t="str">
        <f>IFERROR(VLOOKUP($P41,Presentación!$AL$3:$AM$574,2,FALSE),"")</f>
        <v/>
      </c>
      <c r="O41" s="228"/>
      <c r="P41" s="395"/>
      <c r="Q41" s="395"/>
      <c r="R41" s="395"/>
      <c r="S41" s="395"/>
      <c r="T41" s="395"/>
      <c r="U41" s="395"/>
      <c r="V41" s="352"/>
      <c r="W41" s="352"/>
      <c r="X41" s="352"/>
      <c r="Y41" s="139" t="s">
        <v>313</v>
      </c>
      <c r="Z41" s="352"/>
      <c r="AA41" s="352"/>
      <c r="AB41" s="352"/>
      <c r="AC41" s="212"/>
      <c r="AD41" s="213"/>
      <c r="AG41">
        <f t="shared" si="0"/>
        <v>0</v>
      </c>
      <c r="AK41" s="185">
        <f t="shared" si="1"/>
        <v>-2</v>
      </c>
      <c r="AL41" s="186">
        <f t="shared" si="2"/>
        <v>0</v>
      </c>
      <c r="AN41">
        <v>13</v>
      </c>
      <c r="AO41">
        <f t="shared" si="3"/>
        <v>0</v>
      </c>
      <c r="AT41">
        <f>CNGE_2023_M1_Secc12!$Y200</f>
        <v>0</v>
      </c>
    </row>
    <row r="42" spans="1:46" ht="15" customHeight="1">
      <c r="A42" s="44"/>
      <c r="C42" s="157" t="s">
        <v>64</v>
      </c>
      <c r="D42" s="278" t="str">
        <f>IF(CNGE_2023_M1_Secc12!D45="","",CNGE_2023_M1_Secc12!D45)</f>
        <v/>
      </c>
      <c r="E42" s="279"/>
      <c r="F42" s="279"/>
      <c r="G42" s="280"/>
      <c r="H42" s="352"/>
      <c r="I42" s="352"/>
      <c r="J42" s="352"/>
      <c r="K42" s="352"/>
      <c r="L42" s="352"/>
      <c r="M42" s="352"/>
      <c r="N42" s="226" t="str">
        <f>IFERROR(VLOOKUP($P42,Presentación!$AL$3:$AM$574,2,FALSE),"")</f>
        <v/>
      </c>
      <c r="O42" s="228"/>
      <c r="P42" s="395"/>
      <c r="Q42" s="395"/>
      <c r="R42" s="395"/>
      <c r="S42" s="395"/>
      <c r="T42" s="395"/>
      <c r="U42" s="395"/>
      <c r="V42" s="352"/>
      <c r="W42" s="352"/>
      <c r="X42" s="352"/>
      <c r="Y42" s="139" t="s">
        <v>313</v>
      </c>
      <c r="Z42" s="352"/>
      <c r="AA42" s="352"/>
      <c r="AB42" s="352"/>
      <c r="AC42" s="212"/>
      <c r="AD42" s="213"/>
      <c r="AG42">
        <f t="shared" si="0"/>
        <v>0</v>
      </c>
      <c r="AK42" s="185">
        <f t="shared" si="1"/>
        <v>-2</v>
      </c>
      <c r="AL42" s="186">
        <f t="shared" si="2"/>
        <v>0</v>
      </c>
      <c r="AN42">
        <v>14</v>
      </c>
      <c r="AO42">
        <f t="shared" si="3"/>
        <v>0</v>
      </c>
      <c r="AT42">
        <f>CNGE_2023_M1_Secc12!$Y201</f>
        <v>0</v>
      </c>
    </row>
    <row r="43" spans="1:46" ht="15" customHeight="1">
      <c r="A43" s="44"/>
      <c r="C43" s="157" t="s">
        <v>65</v>
      </c>
      <c r="D43" s="278" t="str">
        <f>IF(CNGE_2023_M1_Secc12!D46="","",CNGE_2023_M1_Secc12!D46)</f>
        <v/>
      </c>
      <c r="E43" s="279"/>
      <c r="F43" s="279"/>
      <c r="G43" s="280"/>
      <c r="H43" s="352"/>
      <c r="I43" s="352"/>
      <c r="J43" s="352"/>
      <c r="K43" s="352"/>
      <c r="L43" s="352"/>
      <c r="M43" s="352"/>
      <c r="N43" s="226" t="str">
        <f>IFERROR(VLOOKUP($P43,Presentación!$AL$3:$AM$574,2,FALSE),"")</f>
        <v/>
      </c>
      <c r="O43" s="228"/>
      <c r="P43" s="395"/>
      <c r="Q43" s="395"/>
      <c r="R43" s="395"/>
      <c r="S43" s="395"/>
      <c r="T43" s="395"/>
      <c r="U43" s="395"/>
      <c r="V43" s="352"/>
      <c r="W43" s="352"/>
      <c r="X43" s="352"/>
      <c r="Y43" s="139" t="s">
        <v>313</v>
      </c>
      <c r="Z43" s="352"/>
      <c r="AA43" s="352"/>
      <c r="AB43" s="352"/>
      <c r="AC43" s="212"/>
      <c r="AD43" s="213"/>
      <c r="AG43">
        <f t="shared" si="0"/>
        <v>0</v>
      </c>
      <c r="AK43" s="185">
        <f t="shared" si="1"/>
        <v>-2</v>
      </c>
      <c r="AL43" s="186">
        <f t="shared" si="2"/>
        <v>0</v>
      </c>
      <c r="AN43">
        <v>15</v>
      </c>
      <c r="AO43">
        <f t="shared" si="3"/>
        <v>0</v>
      </c>
      <c r="AT43">
        <f>CNGE_2023_M1_Secc12!$Y202</f>
        <v>0</v>
      </c>
    </row>
    <row r="44" spans="1:46" ht="15" customHeight="1">
      <c r="A44" s="44"/>
      <c r="C44" s="157" t="s">
        <v>66</v>
      </c>
      <c r="D44" s="278" t="str">
        <f>IF(CNGE_2023_M1_Secc12!D47="","",CNGE_2023_M1_Secc12!D47)</f>
        <v/>
      </c>
      <c r="E44" s="279"/>
      <c r="F44" s="279"/>
      <c r="G44" s="280"/>
      <c r="H44" s="352"/>
      <c r="I44" s="352"/>
      <c r="J44" s="352"/>
      <c r="K44" s="352"/>
      <c r="L44" s="352"/>
      <c r="M44" s="352"/>
      <c r="N44" s="226" t="str">
        <f>IFERROR(VLOOKUP($P44,Presentación!$AL$3:$AM$574,2,FALSE),"")</f>
        <v/>
      </c>
      <c r="O44" s="228"/>
      <c r="P44" s="395"/>
      <c r="Q44" s="395"/>
      <c r="R44" s="395"/>
      <c r="S44" s="395"/>
      <c r="T44" s="395"/>
      <c r="U44" s="395"/>
      <c r="V44" s="352"/>
      <c r="W44" s="352"/>
      <c r="X44" s="352"/>
      <c r="Y44" s="139" t="s">
        <v>313</v>
      </c>
      <c r="Z44" s="352"/>
      <c r="AA44" s="352"/>
      <c r="AB44" s="352"/>
      <c r="AC44" s="212"/>
      <c r="AD44" s="213"/>
      <c r="AG44">
        <f t="shared" si="0"/>
        <v>0</v>
      </c>
      <c r="AK44" s="185">
        <f t="shared" si="1"/>
        <v>-2</v>
      </c>
      <c r="AL44" s="186">
        <f t="shared" si="2"/>
        <v>0</v>
      </c>
      <c r="AN44">
        <v>16</v>
      </c>
      <c r="AO44">
        <f t="shared" si="3"/>
        <v>0</v>
      </c>
      <c r="AT44">
        <f>CNGE_2023_M1_Secc12!$Y203</f>
        <v>0</v>
      </c>
    </row>
    <row r="45" spans="1:46" ht="15" customHeight="1">
      <c r="A45" s="44"/>
      <c r="C45" s="157" t="s">
        <v>67</v>
      </c>
      <c r="D45" s="278" t="str">
        <f>IF(CNGE_2023_M1_Secc12!D48="","",CNGE_2023_M1_Secc12!D48)</f>
        <v/>
      </c>
      <c r="E45" s="279"/>
      <c r="F45" s="279"/>
      <c r="G45" s="280"/>
      <c r="H45" s="352"/>
      <c r="I45" s="352"/>
      <c r="J45" s="352"/>
      <c r="K45" s="352"/>
      <c r="L45" s="352"/>
      <c r="M45" s="352"/>
      <c r="N45" s="226" t="str">
        <f>IFERROR(VLOOKUP($P45,Presentación!$AL$3:$AM$574,2,FALSE),"")</f>
        <v/>
      </c>
      <c r="O45" s="228"/>
      <c r="P45" s="395"/>
      <c r="Q45" s="395"/>
      <c r="R45" s="395"/>
      <c r="S45" s="395"/>
      <c r="T45" s="395"/>
      <c r="U45" s="395"/>
      <c r="V45" s="352"/>
      <c r="W45" s="352"/>
      <c r="X45" s="352"/>
      <c r="Y45" s="139" t="s">
        <v>313</v>
      </c>
      <c r="Z45" s="352"/>
      <c r="AA45" s="352"/>
      <c r="AB45" s="352"/>
      <c r="AC45" s="212"/>
      <c r="AD45" s="213"/>
      <c r="AG45">
        <f t="shared" si="0"/>
        <v>0</v>
      </c>
      <c r="AK45" s="185">
        <f t="shared" si="1"/>
        <v>-2</v>
      </c>
      <c r="AL45" s="186">
        <f t="shared" si="2"/>
        <v>0</v>
      </c>
      <c r="AN45">
        <v>17</v>
      </c>
      <c r="AO45">
        <f t="shared" si="3"/>
        <v>0</v>
      </c>
      <c r="AT45">
        <f>CNGE_2023_M1_Secc12!$Y204</f>
        <v>0</v>
      </c>
    </row>
    <row r="46" spans="1:46" ht="15" customHeight="1">
      <c r="A46" s="44"/>
      <c r="C46" s="157" t="s">
        <v>68</v>
      </c>
      <c r="D46" s="278" t="str">
        <f>IF(CNGE_2023_M1_Secc12!D49="","",CNGE_2023_M1_Secc12!D49)</f>
        <v/>
      </c>
      <c r="E46" s="279"/>
      <c r="F46" s="279"/>
      <c r="G46" s="280"/>
      <c r="H46" s="352"/>
      <c r="I46" s="352"/>
      <c r="J46" s="352"/>
      <c r="K46" s="352"/>
      <c r="L46" s="352"/>
      <c r="M46" s="352"/>
      <c r="N46" s="226" t="str">
        <f>IFERROR(VLOOKUP($P46,Presentación!$AL$3:$AM$574,2,FALSE),"")</f>
        <v/>
      </c>
      <c r="O46" s="228"/>
      <c r="P46" s="395"/>
      <c r="Q46" s="395"/>
      <c r="R46" s="395"/>
      <c r="S46" s="395"/>
      <c r="T46" s="395"/>
      <c r="U46" s="395"/>
      <c r="V46" s="352"/>
      <c r="W46" s="352"/>
      <c r="X46" s="352"/>
      <c r="Y46" s="139" t="s">
        <v>313</v>
      </c>
      <c r="Z46" s="352"/>
      <c r="AA46" s="352"/>
      <c r="AB46" s="352"/>
      <c r="AC46" s="212"/>
      <c r="AD46" s="213"/>
      <c r="AG46">
        <f t="shared" si="0"/>
        <v>0</v>
      </c>
      <c r="AK46" s="185">
        <f t="shared" si="1"/>
        <v>-2</v>
      </c>
      <c r="AL46" s="186">
        <f t="shared" si="2"/>
        <v>0</v>
      </c>
      <c r="AN46">
        <v>18</v>
      </c>
      <c r="AO46">
        <f t="shared" si="3"/>
        <v>0</v>
      </c>
      <c r="AT46">
        <f>CNGE_2023_M1_Secc12!$Y205</f>
        <v>0</v>
      </c>
    </row>
    <row r="47" spans="1:46" ht="15" customHeight="1">
      <c r="A47" s="44"/>
      <c r="C47" s="157" t="s">
        <v>69</v>
      </c>
      <c r="D47" s="278" t="str">
        <f>IF(CNGE_2023_M1_Secc12!D50="","",CNGE_2023_M1_Secc12!D50)</f>
        <v/>
      </c>
      <c r="E47" s="279"/>
      <c r="F47" s="279"/>
      <c r="G47" s="280"/>
      <c r="H47" s="352"/>
      <c r="I47" s="352"/>
      <c r="J47" s="352"/>
      <c r="K47" s="352"/>
      <c r="L47" s="352"/>
      <c r="M47" s="352"/>
      <c r="N47" s="226" t="str">
        <f>IFERROR(VLOOKUP($P47,Presentación!$AL$3:$AM$574,2,FALSE),"")</f>
        <v/>
      </c>
      <c r="O47" s="228"/>
      <c r="P47" s="395"/>
      <c r="Q47" s="395"/>
      <c r="R47" s="395"/>
      <c r="S47" s="395"/>
      <c r="T47" s="395"/>
      <c r="U47" s="395"/>
      <c r="V47" s="352"/>
      <c r="W47" s="352"/>
      <c r="X47" s="352"/>
      <c r="Y47" s="139" t="s">
        <v>313</v>
      </c>
      <c r="Z47" s="352"/>
      <c r="AA47" s="352"/>
      <c r="AB47" s="352"/>
      <c r="AC47" s="212"/>
      <c r="AD47" s="213"/>
      <c r="AG47">
        <f t="shared" si="0"/>
        <v>0</v>
      </c>
      <c r="AK47" s="185">
        <f t="shared" si="1"/>
        <v>-2</v>
      </c>
      <c r="AL47" s="186">
        <f t="shared" si="2"/>
        <v>0</v>
      </c>
      <c r="AN47">
        <v>19</v>
      </c>
      <c r="AO47">
        <f t="shared" si="3"/>
        <v>0</v>
      </c>
      <c r="AT47">
        <f>CNGE_2023_M1_Secc12!$Y206</f>
        <v>0</v>
      </c>
    </row>
    <row r="48" spans="1:46" ht="15" customHeight="1">
      <c r="A48" s="44"/>
      <c r="C48" s="157" t="s">
        <v>70</v>
      </c>
      <c r="D48" s="278" t="str">
        <f>IF(CNGE_2023_M1_Secc12!D51="","",CNGE_2023_M1_Secc12!D51)</f>
        <v/>
      </c>
      <c r="E48" s="279"/>
      <c r="F48" s="279"/>
      <c r="G48" s="280"/>
      <c r="H48" s="352"/>
      <c r="I48" s="352"/>
      <c r="J48" s="352"/>
      <c r="K48" s="352"/>
      <c r="L48" s="352"/>
      <c r="M48" s="352"/>
      <c r="N48" s="226" t="str">
        <f>IFERROR(VLOOKUP($P48,Presentación!$AL$3:$AM$574,2,FALSE),"")</f>
        <v/>
      </c>
      <c r="O48" s="228"/>
      <c r="P48" s="395"/>
      <c r="Q48" s="395"/>
      <c r="R48" s="395"/>
      <c r="S48" s="395"/>
      <c r="T48" s="395"/>
      <c r="U48" s="395"/>
      <c r="V48" s="352"/>
      <c r="W48" s="352"/>
      <c r="X48" s="352"/>
      <c r="Y48" s="139" t="s">
        <v>313</v>
      </c>
      <c r="Z48" s="352"/>
      <c r="AA48" s="352"/>
      <c r="AB48" s="352"/>
      <c r="AC48" s="212"/>
      <c r="AD48" s="213"/>
      <c r="AG48">
        <f t="shared" si="0"/>
        <v>0</v>
      </c>
      <c r="AK48" s="185">
        <f t="shared" si="1"/>
        <v>-2</v>
      </c>
      <c r="AL48" s="186">
        <f t="shared" si="2"/>
        <v>0</v>
      </c>
      <c r="AN48">
        <v>20</v>
      </c>
      <c r="AO48">
        <f t="shared" si="3"/>
        <v>0</v>
      </c>
      <c r="AT48">
        <f>CNGE_2023_M1_Secc12!$Y207</f>
        <v>0</v>
      </c>
    </row>
    <row r="49" spans="1:46" ht="15" customHeight="1">
      <c r="A49" s="44"/>
      <c r="C49" s="157" t="s">
        <v>71</v>
      </c>
      <c r="D49" s="278" t="str">
        <f>IF(CNGE_2023_M1_Secc12!D52="","",CNGE_2023_M1_Secc12!D52)</f>
        <v/>
      </c>
      <c r="E49" s="279"/>
      <c r="F49" s="279"/>
      <c r="G49" s="280"/>
      <c r="H49" s="352"/>
      <c r="I49" s="352"/>
      <c r="J49" s="352"/>
      <c r="K49" s="352"/>
      <c r="L49" s="352"/>
      <c r="M49" s="352"/>
      <c r="N49" s="226" t="str">
        <f>IFERROR(VLOOKUP($P49,Presentación!$AL$3:$AM$574,2,FALSE),"")</f>
        <v/>
      </c>
      <c r="O49" s="228"/>
      <c r="P49" s="395"/>
      <c r="Q49" s="395"/>
      <c r="R49" s="395"/>
      <c r="S49" s="395"/>
      <c r="T49" s="395"/>
      <c r="U49" s="395"/>
      <c r="V49" s="352"/>
      <c r="W49" s="352"/>
      <c r="X49" s="352"/>
      <c r="Y49" s="139" t="s">
        <v>313</v>
      </c>
      <c r="Z49" s="352"/>
      <c r="AA49" s="352"/>
      <c r="AB49" s="352"/>
      <c r="AC49" s="212"/>
      <c r="AD49" s="213"/>
      <c r="AG49">
        <f t="shared" si="0"/>
        <v>0</v>
      </c>
      <c r="AK49" s="185">
        <f t="shared" si="1"/>
        <v>-2</v>
      </c>
      <c r="AL49" s="186">
        <f t="shared" si="2"/>
        <v>0</v>
      </c>
      <c r="AN49">
        <v>21</v>
      </c>
      <c r="AO49">
        <f t="shared" si="3"/>
        <v>0</v>
      </c>
      <c r="AT49">
        <f>CNGE_2023_M1_Secc12!$Y208</f>
        <v>0</v>
      </c>
    </row>
    <row r="50" spans="1:46" ht="15" customHeight="1">
      <c r="A50" s="44"/>
      <c r="C50" s="157" t="s">
        <v>72</v>
      </c>
      <c r="D50" s="278" t="str">
        <f>IF(CNGE_2023_M1_Secc12!D53="","",CNGE_2023_M1_Secc12!D53)</f>
        <v/>
      </c>
      <c r="E50" s="279"/>
      <c r="F50" s="279"/>
      <c r="G50" s="280"/>
      <c r="H50" s="352"/>
      <c r="I50" s="352"/>
      <c r="J50" s="352"/>
      <c r="K50" s="352"/>
      <c r="L50" s="352"/>
      <c r="M50" s="352"/>
      <c r="N50" s="226" t="str">
        <f>IFERROR(VLOOKUP($P50,Presentación!$AL$3:$AM$574,2,FALSE),"")</f>
        <v/>
      </c>
      <c r="O50" s="228"/>
      <c r="P50" s="395"/>
      <c r="Q50" s="395"/>
      <c r="R50" s="395"/>
      <c r="S50" s="395"/>
      <c r="T50" s="395"/>
      <c r="U50" s="395"/>
      <c r="V50" s="352"/>
      <c r="W50" s="352"/>
      <c r="X50" s="352"/>
      <c r="Y50" s="139" t="s">
        <v>313</v>
      </c>
      <c r="Z50" s="352"/>
      <c r="AA50" s="352"/>
      <c r="AB50" s="352"/>
      <c r="AC50" s="212"/>
      <c r="AD50" s="213"/>
      <c r="AG50">
        <f t="shared" si="0"/>
        <v>0</v>
      </c>
      <c r="AK50" s="185">
        <f t="shared" si="1"/>
        <v>-2</v>
      </c>
      <c r="AL50" s="186">
        <f t="shared" si="2"/>
        <v>0</v>
      </c>
      <c r="AN50">
        <v>22</v>
      </c>
      <c r="AO50">
        <f t="shared" si="3"/>
        <v>0</v>
      </c>
      <c r="AT50">
        <f>CNGE_2023_M1_Secc12!$Y209</f>
        <v>0</v>
      </c>
    </row>
    <row r="51" spans="1:46" ht="15" customHeight="1">
      <c r="A51" s="44"/>
      <c r="C51" s="157" t="s">
        <v>73</v>
      </c>
      <c r="D51" s="278" t="str">
        <f>IF(CNGE_2023_M1_Secc12!D54="","",CNGE_2023_M1_Secc12!D54)</f>
        <v/>
      </c>
      <c r="E51" s="279"/>
      <c r="F51" s="279"/>
      <c r="G51" s="280"/>
      <c r="H51" s="352"/>
      <c r="I51" s="352"/>
      <c r="J51" s="352"/>
      <c r="K51" s="352"/>
      <c r="L51" s="352"/>
      <c r="M51" s="352"/>
      <c r="N51" s="226" t="str">
        <f>IFERROR(VLOOKUP($P51,Presentación!$AL$3:$AM$574,2,FALSE),"")</f>
        <v/>
      </c>
      <c r="O51" s="228"/>
      <c r="P51" s="395"/>
      <c r="Q51" s="395"/>
      <c r="R51" s="395"/>
      <c r="S51" s="395"/>
      <c r="T51" s="395"/>
      <c r="U51" s="395"/>
      <c r="V51" s="352"/>
      <c r="W51" s="352"/>
      <c r="X51" s="352"/>
      <c r="Y51" s="139" t="s">
        <v>313</v>
      </c>
      <c r="Z51" s="352"/>
      <c r="AA51" s="352"/>
      <c r="AB51" s="352"/>
      <c r="AC51" s="212"/>
      <c r="AD51" s="213"/>
      <c r="AG51">
        <f t="shared" si="0"/>
        <v>0</v>
      </c>
      <c r="AK51" s="185">
        <f t="shared" si="1"/>
        <v>-2</v>
      </c>
      <c r="AL51" s="186">
        <f t="shared" si="2"/>
        <v>0</v>
      </c>
      <c r="AN51">
        <v>23</v>
      </c>
      <c r="AO51">
        <f t="shared" si="3"/>
        <v>0</v>
      </c>
      <c r="AT51">
        <f>CNGE_2023_M1_Secc12!$Y210</f>
        <v>0</v>
      </c>
    </row>
    <row r="52" spans="1:46" ht="15" customHeight="1">
      <c r="A52" s="44"/>
      <c r="C52" s="157" t="s">
        <v>74</v>
      </c>
      <c r="D52" s="278" t="str">
        <f>IF(CNGE_2023_M1_Secc12!D55="","",CNGE_2023_M1_Secc12!D55)</f>
        <v/>
      </c>
      <c r="E52" s="279"/>
      <c r="F52" s="279"/>
      <c r="G52" s="280"/>
      <c r="H52" s="352"/>
      <c r="I52" s="352"/>
      <c r="J52" s="352"/>
      <c r="K52" s="352"/>
      <c r="L52" s="352"/>
      <c r="M52" s="352"/>
      <c r="N52" s="226" t="str">
        <f>IFERROR(VLOOKUP($P52,Presentación!$AL$3:$AM$574,2,FALSE),"")</f>
        <v/>
      </c>
      <c r="O52" s="228"/>
      <c r="P52" s="395"/>
      <c r="Q52" s="395"/>
      <c r="R52" s="395"/>
      <c r="S52" s="395"/>
      <c r="T52" s="395"/>
      <c r="U52" s="395"/>
      <c r="V52" s="352"/>
      <c r="W52" s="352"/>
      <c r="X52" s="352"/>
      <c r="Y52" s="139" t="s">
        <v>313</v>
      </c>
      <c r="Z52" s="352"/>
      <c r="AA52" s="352"/>
      <c r="AB52" s="352"/>
      <c r="AC52" s="212"/>
      <c r="AD52" s="213"/>
      <c r="AG52">
        <f t="shared" si="0"/>
        <v>0</v>
      </c>
      <c r="AK52" s="185">
        <f t="shared" si="1"/>
        <v>-2</v>
      </c>
      <c r="AL52" s="186">
        <f t="shared" si="2"/>
        <v>0</v>
      </c>
      <c r="AN52">
        <v>24</v>
      </c>
      <c r="AO52">
        <f t="shared" si="3"/>
        <v>0</v>
      </c>
      <c r="AT52">
        <f>CNGE_2023_M1_Secc12!$Y211</f>
        <v>0</v>
      </c>
    </row>
    <row r="53" spans="1:46" ht="15" customHeight="1">
      <c r="A53" s="44"/>
      <c r="C53" s="157" t="s">
        <v>75</v>
      </c>
      <c r="D53" s="278" t="str">
        <f>IF(CNGE_2023_M1_Secc12!D56="","",CNGE_2023_M1_Secc12!D56)</f>
        <v/>
      </c>
      <c r="E53" s="279"/>
      <c r="F53" s="279"/>
      <c r="G53" s="280"/>
      <c r="H53" s="352"/>
      <c r="I53" s="352"/>
      <c r="J53" s="352"/>
      <c r="K53" s="352"/>
      <c r="L53" s="352"/>
      <c r="M53" s="352"/>
      <c r="N53" s="226" t="str">
        <f>IFERROR(VLOOKUP($P53,Presentación!$AL$3:$AM$574,2,FALSE),"")</f>
        <v/>
      </c>
      <c r="O53" s="228"/>
      <c r="P53" s="395"/>
      <c r="Q53" s="395"/>
      <c r="R53" s="395"/>
      <c r="S53" s="395"/>
      <c r="T53" s="395"/>
      <c r="U53" s="395"/>
      <c r="V53" s="352"/>
      <c r="W53" s="352"/>
      <c r="X53" s="352"/>
      <c r="Y53" s="139" t="s">
        <v>313</v>
      </c>
      <c r="Z53" s="352"/>
      <c r="AA53" s="352"/>
      <c r="AB53" s="352"/>
      <c r="AC53" s="212"/>
      <c r="AD53" s="213"/>
      <c r="AG53">
        <f t="shared" si="0"/>
        <v>0</v>
      </c>
      <c r="AK53" s="185">
        <f t="shared" si="1"/>
        <v>-2</v>
      </c>
      <c r="AL53" s="186">
        <f t="shared" si="2"/>
        <v>0</v>
      </c>
      <c r="AN53">
        <v>25</v>
      </c>
      <c r="AO53">
        <f t="shared" si="3"/>
        <v>0</v>
      </c>
      <c r="AT53">
        <f>CNGE_2023_M1_Secc12!$Y212</f>
        <v>0</v>
      </c>
    </row>
    <row r="54" spans="1:46" ht="15" customHeight="1">
      <c r="A54" s="44"/>
      <c r="C54" s="157" t="s">
        <v>76</v>
      </c>
      <c r="D54" s="278" t="str">
        <f>IF(CNGE_2023_M1_Secc12!D57="","",CNGE_2023_M1_Secc12!D57)</f>
        <v/>
      </c>
      <c r="E54" s="279"/>
      <c r="F54" s="279"/>
      <c r="G54" s="280"/>
      <c r="H54" s="352"/>
      <c r="I54" s="352"/>
      <c r="J54" s="352"/>
      <c r="K54" s="352"/>
      <c r="L54" s="352"/>
      <c r="M54" s="352"/>
      <c r="N54" s="226" t="str">
        <f>IFERROR(VLOOKUP($P54,Presentación!$AL$3:$AM$574,2,FALSE),"")</f>
        <v/>
      </c>
      <c r="O54" s="228"/>
      <c r="P54" s="395"/>
      <c r="Q54" s="395"/>
      <c r="R54" s="395"/>
      <c r="S54" s="395"/>
      <c r="T54" s="395"/>
      <c r="U54" s="395"/>
      <c r="V54" s="352"/>
      <c r="W54" s="352"/>
      <c r="X54" s="352"/>
      <c r="Y54" s="139" t="s">
        <v>313</v>
      </c>
      <c r="Z54" s="352"/>
      <c r="AA54" s="352"/>
      <c r="AB54" s="352"/>
      <c r="AC54" s="212"/>
      <c r="AD54" s="213"/>
      <c r="AG54">
        <f t="shared" si="0"/>
        <v>0</v>
      </c>
      <c r="AK54" s="185">
        <f t="shared" si="1"/>
        <v>-2</v>
      </c>
      <c r="AL54" s="186">
        <f t="shared" si="2"/>
        <v>0</v>
      </c>
      <c r="AN54">
        <v>26</v>
      </c>
      <c r="AO54">
        <f t="shared" si="3"/>
        <v>0</v>
      </c>
      <c r="AT54">
        <f>CNGE_2023_M1_Secc12!$Y213</f>
        <v>0</v>
      </c>
    </row>
    <row r="55" spans="1:46" ht="15" customHeight="1">
      <c r="A55" s="44"/>
      <c r="C55" s="157" t="s">
        <v>77</v>
      </c>
      <c r="D55" s="278" t="str">
        <f>IF(CNGE_2023_M1_Secc12!D58="","",CNGE_2023_M1_Secc12!D58)</f>
        <v/>
      </c>
      <c r="E55" s="279"/>
      <c r="F55" s="279"/>
      <c r="G55" s="280"/>
      <c r="H55" s="352"/>
      <c r="I55" s="352"/>
      <c r="J55" s="352"/>
      <c r="K55" s="352"/>
      <c r="L55" s="352"/>
      <c r="M55" s="352"/>
      <c r="N55" s="226" t="str">
        <f>IFERROR(VLOOKUP($P55,Presentación!$AL$3:$AM$574,2,FALSE),"")</f>
        <v/>
      </c>
      <c r="O55" s="228"/>
      <c r="P55" s="395"/>
      <c r="Q55" s="395"/>
      <c r="R55" s="395"/>
      <c r="S55" s="395"/>
      <c r="T55" s="395"/>
      <c r="U55" s="395"/>
      <c r="V55" s="352"/>
      <c r="W55" s="352"/>
      <c r="X55" s="352"/>
      <c r="Y55" s="139" t="s">
        <v>313</v>
      </c>
      <c r="Z55" s="352"/>
      <c r="AA55" s="352"/>
      <c r="AB55" s="352"/>
      <c r="AC55" s="212"/>
      <c r="AD55" s="213"/>
      <c r="AG55">
        <f t="shared" si="0"/>
        <v>0</v>
      </c>
      <c r="AK55" s="185">
        <f t="shared" si="1"/>
        <v>-2</v>
      </c>
      <c r="AL55" s="186">
        <f t="shared" si="2"/>
        <v>0</v>
      </c>
      <c r="AN55">
        <v>27</v>
      </c>
      <c r="AO55">
        <f t="shared" si="3"/>
        <v>0</v>
      </c>
      <c r="AT55">
        <f>CNGE_2023_M1_Secc12!$Y214</f>
        <v>0</v>
      </c>
    </row>
    <row r="56" spans="1:46" ht="15" customHeight="1">
      <c r="A56" s="44"/>
      <c r="C56" s="157" t="s">
        <v>78</v>
      </c>
      <c r="D56" s="278" t="str">
        <f>IF(CNGE_2023_M1_Secc12!D59="","",CNGE_2023_M1_Secc12!D59)</f>
        <v/>
      </c>
      <c r="E56" s="279"/>
      <c r="F56" s="279"/>
      <c r="G56" s="280"/>
      <c r="H56" s="352"/>
      <c r="I56" s="352"/>
      <c r="J56" s="352"/>
      <c r="K56" s="352"/>
      <c r="L56" s="352"/>
      <c r="M56" s="352"/>
      <c r="N56" s="226" t="str">
        <f>IFERROR(VLOOKUP($P56,Presentación!$AL$3:$AM$574,2,FALSE),"")</f>
        <v/>
      </c>
      <c r="O56" s="228"/>
      <c r="P56" s="395"/>
      <c r="Q56" s="395"/>
      <c r="R56" s="395"/>
      <c r="S56" s="395"/>
      <c r="T56" s="395"/>
      <c r="U56" s="395"/>
      <c r="V56" s="352"/>
      <c r="W56" s="352"/>
      <c r="X56" s="352"/>
      <c r="Y56" s="139" t="s">
        <v>313</v>
      </c>
      <c r="Z56" s="352"/>
      <c r="AA56" s="352"/>
      <c r="AB56" s="352"/>
      <c r="AC56" s="212"/>
      <c r="AD56" s="213"/>
      <c r="AG56">
        <f t="shared" si="0"/>
        <v>0</v>
      </c>
      <c r="AK56" s="185">
        <f t="shared" si="1"/>
        <v>-2</v>
      </c>
      <c r="AL56" s="186">
        <f t="shared" si="2"/>
        <v>0</v>
      </c>
      <c r="AN56">
        <v>28</v>
      </c>
      <c r="AO56">
        <f t="shared" si="3"/>
        <v>0</v>
      </c>
      <c r="AT56">
        <f>CNGE_2023_M1_Secc12!$Y215</f>
        <v>0</v>
      </c>
    </row>
    <row r="57" spans="1:46" ht="15" customHeight="1">
      <c r="A57" s="44"/>
      <c r="C57" s="157" t="s">
        <v>79</v>
      </c>
      <c r="D57" s="278" t="str">
        <f>IF(CNGE_2023_M1_Secc12!D60="","",CNGE_2023_M1_Secc12!D60)</f>
        <v/>
      </c>
      <c r="E57" s="279"/>
      <c r="F57" s="279"/>
      <c r="G57" s="280"/>
      <c r="H57" s="352"/>
      <c r="I57" s="352"/>
      <c r="J57" s="352"/>
      <c r="K57" s="352"/>
      <c r="L57" s="352"/>
      <c r="M57" s="352"/>
      <c r="N57" s="226" t="str">
        <f>IFERROR(VLOOKUP($P57,Presentación!$AL$3:$AM$574,2,FALSE),"")</f>
        <v/>
      </c>
      <c r="O57" s="228"/>
      <c r="P57" s="395"/>
      <c r="Q57" s="395"/>
      <c r="R57" s="395"/>
      <c r="S57" s="395"/>
      <c r="T57" s="395"/>
      <c r="U57" s="395"/>
      <c r="V57" s="352"/>
      <c r="W57" s="352"/>
      <c r="X57" s="352"/>
      <c r="Y57" s="139" t="s">
        <v>313</v>
      </c>
      <c r="Z57" s="352"/>
      <c r="AA57" s="352"/>
      <c r="AB57" s="352"/>
      <c r="AC57" s="212"/>
      <c r="AD57" s="213"/>
      <c r="AG57">
        <f t="shared" si="0"/>
        <v>0</v>
      </c>
      <c r="AK57" s="185">
        <f t="shared" si="1"/>
        <v>-2</v>
      </c>
      <c r="AL57" s="186">
        <f t="shared" si="2"/>
        <v>0</v>
      </c>
      <c r="AN57">
        <v>29</v>
      </c>
      <c r="AO57">
        <f t="shared" si="3"/>
        <v>0</v>
      </c>
      <c r="AT57">
        <f>CNGE_2023_M1_Secc12!$Y216</f>
        <v>0</v>
      </c>
    </row>
    <row r="58" spans="1:46" ht="15" customHeight="1">
      <c r="A58" s="44"/>
      <c r="C58" s="157" t="s">
        <v>80</v>
      </c>
      <c r="D58" s="278" t="str">
        <f>IF(CNGE_2023_M1_Secc12!D61="","",CNGE_2023_M1_Secc12!D61)</f>
        <v/>
      </c>
      <c r="E58" s="279"/>
      <c r="F58" s="279"/>
      <c r="G58" s="280"/>
      <c r="H58" s="352"/>
      <c r="I58" s="352"/>
      <c r="J58" s="352"/>
      <c r="K58" s="352"/>
      <c r="L58" s="352"/>
      <c r="M58" s="352"/>
      <c r="N58" s="226" t="str">
        <f>IFERROR(VLOOKUP($P58,Presentación!$AL$3:$AM$574,2,FALSE),"")</f>
        <v/>
      </c>
      <c r="O58" s="228"/>
      <c r="P58" s="395"/>
      <c r="Q58" s="395"/>
      <c r="R58" s="395"/>
      <c r="S58" s="395"/>
      <c r="T58" s="395"/>
      <c r="U58" s="395"/>
      <c r="V58" s="352"/>
      <c r="W58" s="352"/>
      <c r="X58" s="352"/>
      <c r="Y58" s="139" t="s">
        <v>313</v>
      </c>
      <c r="Z58" s="352"/>
      <c r="AA58" s="352"/>
      <c r="AB58" s="352"/>
      <c r="AC58" s="212"/>
      <c r="AD58" s="213"/>
      <c r="AG58">
        <f t="shared" si="0"/>
        <v>0</v>
      </c>
      <c r="AK58" s="185">
        <f t="shared" si="1"/>
        <v>-2</v>
      </c>
      <c r="AL58" s="186">
        <f t="shared" si="2"/>
        <v>0</v>
      </c>
      <c r="AN58">
        <v>30</v>
      </c>
      <c r="AO58">
        <f t="shared" si="3"/>
        <v>0</v>
      </c>
      <c r="AT58">
        <f>CNGE_2023_M1_Secc12!$Y217</f>
        <v>0</v>
      </c>
    </row>
    <row r="59" spans="1:46" ht="15" customHeight="1">
      <c r="A59" s="44"/>
      <c r="C59" s="157" t="s">
        <v>81</v>
      </c>
      <c r="D59" s="278" t="str">
        <f>IF(CNGE_2023_M1_Secc12!D62="","",CNGE_2023_M1_Secc12!D62)</f>
        <v/>
      </c>
      <c r="E59" s="279"/>
      <c r="F59" s="279"/>
      <c r="G59" s="280"/>
      <c r="H59" s="352"/>
      <c r="I59" s="352"/>
      <c r="J59" s="352"/>
      <c r="K59" s="352"/>
      <c r="L59" s="352"/>
      <c r="M59" s="352"/>
      <c r="N59" s="226" t="str">
        <f>IFERROR(VLOOKUP($P59,Presentación!$AL$3:$AM$574,2,FALSE),"")</f>
        <v/>
      </c>
      <c r="O59" s="228"/>
      <c r="P59" s="395"/>
      <c r="Q59" s="395"/>
      <c r="R59" s="395"/>
      <c r="S59" s="395"/>
      <c r="T59" s="395"/>
      <c r="U59" s="395"/>
      <c r="V59" s="352"/>
      <c r="W59" s="352"/>
      <c r="X59" s="352"/>
      <c r="Y59" s="139" t="s">
        <v>313</v>
      </c>
      <c r="Z59" s="352"/>
      <c r="AA59" s="352"/>
      <c r="AB59" s="352"/>
      <c r="AC59" s="212"/>
      <c r="AD59" s="213"/>
      <c r="AG59">
        <f t="shared" si="0"/>
        <v>0</v>
      </c>
      <c r="AK59" s="185">
        <f t="shared" si="1"/>
        <v>-2</v>
      </c>
      <c r="AL59" s="186">
        <f t="shared" si="2"/>
        <v>0</v>
      </c>
      <c r="AN59">
        <v>31</v>
      </c>
      <c r="AO59">
        <f t="shared" si="3"/>
        <v>0</v>
      </c>
      <c r="AT59">
        <f>CNGE_2023_M1_Secc12!$Y218</f>
        <v>0</v>
      </c>
    </row>
    <row r="60" spans="1:46" ht="15" customHeight="1">
      <c r="A60" s="44"/>
      <c r="C60" s="157" t="s">
        <v>82</v>
      </c>
      <c r="D60" s="278" t="str">
        <f>IF(CNGE_2023_M1_Secc12!D63="","",CNGE_2023_M1_Secc12!D63)</f>
        <v/>
      </c>
      <c r="E60" s="279"/>
      <c r="F60" s="279"/>
      <c r="G60" s="280"/>
      <c r="H60" s="352"/>
      <c r="I60" s="352"/>
      <c r="J60" s="352"/>
      <c r="K60" s="352"/>
      <c r="L60" s="352"/>
      <c r="M60" s="352"/>
      <c r="N60" s="226" t="str">
        <f>IFERROR(VLOOKUP($P60,Presentación!$AL$3:$AM$574,2,FALSE),"")</f>
        <v/>
      </c>
      <c r="O60" s="228"/>
      <c r="P60" s="395"/>
      <c r="Q60" s="395"/>
      <c r="R60" s="395"/>
      <c r="S60" s="395"/>
      <c r="T60" s="395"/>
      <c r="U60" s="395"/>
      <c r="V60" s="352"/>
      <c r="W60" s="352"/>
      <c r="X60" s="352"/>
      <c r="Y60" s="139" t="s">
        <v>313</v>
      </c>
      <c r="Z60" s="352"/>
      <c r="AA60" s="352"/>
      <c r="AB60" s="352"/>
      <c r="AC60" s="212"/>
      <c r="AD60" s="213"/>
      <c r="AG60">
        <f t="shared" si="0"/>
        <v>0</v>
      </c>
      <c r="AK60" s="185">
        <f t="shared" si="1"/>
        <v>-2</v>
      </c>
      <c r="AL60" s="186">
        <f t="shared" si="2"/>
        <v>0</v>
      </c>
      <c r="AN60">
        <v>32</v>
      </c>
      <c r="AO60">
        <f t="shared" si="3"/>
        <v>0</v>
      </c>
      <c r="AT60">
        <f>CNGE_2023_M1_Secc12!$Y219</f>
        <v>0</v>
      </c>
    </row>
    <row r="61" spans="1:46" ht="15" customHeight="1">
      <c r="A61" s="44"/>
      <c r="C61" s="157" t="s">
        <v>83</v>
      </c>
      <c r="D61" s="278" t="str">
        <f>IF(CNGE_2023_M1_Secc12!D64="","",CNGE_2023_M1_Secc12!D64)</f>
        <v/>
      </c>
      <c r="E61" s="279"/>
      <c r="F61" s="279"/>
      <c r="G61" s="280"/>
      <c r="H61" s="352"/>
      <c r="I61" s="352"/>
      <c r="J61" s="352"/>
      <c r="K61" s="352"/>
      <c r="L61" s="352"/>
      <c r="M61" s="352"/>
      <c r="N61" s="226" t="str">
        <f>IFERROR(VLOOKUP($P61,Presentación!$AL$3:$AM$574,2,FALSE),"")</f>
        <v/>
      </c>
      <c r="O61" s="228"/>
      <c r="P61" s="395"/>
      <c r="Q61" s="395"/>
      <c r="R61" s="395"/>
      <c r="S61" s="395"/>
      <c r="T61" s="395"/>
      <c r="U61" s="395"/>
      <c r="V61" s="352"/>
      <c r="W61" s="352"/>
      <c r="X61" s="352"/>
      <c r="Y61" s="139" t="s">
        <v>313</v>
      </c>
      <c r="Z61" s="352"/>
      <c r="AA61" s="352"/>
      <c r="AB61" s="352"/>
      <c r="AC61" s="212"/>
      <c r="AD61" s="213"/>
      <c r="AG61">
        <f t="shared" si="0"/>
        <v>0</v>
      </c>
      <c r="AK61" s="185">
        <f t="shared" si="1"/>
        <v>-2</v>
      </c>
      <c r="AL61" s="186">
        <f t="shared" si="2"/>
        <v>0</v>
      </c>
      <c r="AN61">
        <v>33</v>
      </c>
      <c r="AO61">
        <f t="shared" si="3"/>
        <v>0</v>
      </c>
      <c r="AT61">
        <f>CNGE_2023_M1_Secc12!$Y220</f>
        <v>0</v>
      </c>
    </row>
    <row r="62" spans="1:46" ht="15" customHeight="1">
      <c r="A62" s="44"/>
      <c r="C62" s="157" t="s">
        <v>84</v>
      </c>
      <c r="D62" s="278" t="str">
        <f>IF(CNGE_2023_M1_Secc12!D65="","",CNGE_2023_M1_Secc12!D65)</f>
        <v/>
      </c>
      <c r="E62" s="279"/>
      <c r="F62" s="279"/>
      <c r="G62" s="280"/>
      <c r="H62" s="352"/>
      <c r="I62" s="352"/>
      <c r="J62" s="352"/>
      <c r="K62" s="352"/>
      <c r="L62" s="352"/>
      <c r="M62" s="352"/>
      <c r="N62" s="226" t="str">
        <f>IFERROR(VLOOKUP($P62,Presentación!$AL$3:$AM$574,2,FALSE),"")</f>
        <v/>
      </c>
      <c r="O62" s="228"/>
      <c r="P62" s="395"/>
      <c r="Q62" s="395"/>
      <c r="R62" s="395"/>
      <c r="S62" s="395"/>
      <c r="T62" s="395"/>
      <c r="U62" s="395"/>
      <c r="V62" s="352"/>
      <c r="W62" s="352"/>
      <c r="X62" s="352"/>
      <c r="Y62" s="139" t="s">
        <v>313</v>
      </c>
      <c r="Z62" s="352"/>
      <c r="AA62" s="352"/>
      <c r="AB62" s="352"/>
      <c r="AC62" s="212"/>
      <c r="AD62" s="213"/>
      <c r="AG62">
        <f t="shared" si="0"/>
        <v>0</v>
      </c>
      <c r="AK62" s="185">
        <f t="shared" si="1"/>
        <v>-2</v>
      </c>
      <c r="AL62" s="186">
        <f t="shared" si="2"/>
        <v>0</v>
      </c>
      <c r="AN62">
        <v>34</v>
      </c>
      <c r="AO62">
        <f t="shared" si="3"/>
        <v>0</v>
      </c>
      <c r="AT62">
        <f>CNGE_2023_M1_Secc12!$Y221</f>
        <v>0</v>
      </c>
    </row>
    <row r="63" spans="1:46" ht="15" customHeight="1">
      <c r="A63" s="44"/>
      <c r="C63" s="157" t="s">
        <v>85</v>
      </c>
      <c r="D63" s="278" t="str">
        <f>IF(CNGE_2023_M1_Secc12!D66="","",CNGE_2023_M1_Secc12!D66)</f>
        <v/>
      </c>
      <c r="E63" s="279"/>
      <c r="F63" s="279"/>
      <c r="G63" s="280"/>
      <c r="H63" s="352"/>
      <c r="I63" s="352"/>
      <c r="J63" s="352"/>
      <c r="K63" s="352"/>
      <c r="L63" s="352"/>
      <c r="M63" s="352"/>
      <c r="N63" s="226" t="str">
        <f>IFERROR(VLOOKUP($P63,Presentación!$AL$3:$AM$574,2,FALSE),"")</f>
        <v/>
      </c>
      <c r="O63" s="228"/>
      <c r="P63" s="395"/>
      <c r="Q63" s="395"/>
      <c r="R63" s="395"/>
      <c r="S63" s="395"/>
      <c r="T63" s="395"/>
      <c r="U63" s="395"/>
      <c r="V63" s="352"/>
      <c r="W63" s="352"/>
      <c r="X63" s="352"/>
      <c r="Y63" s="139" t="s">
        <v>313</v>
      </c>
      <c r="Z63" s="352"/>
      <c r="AA63" s="352"/>
      <c r="AB63" s="352"/>
      <c r="AC63" s="212"/>
      <c r="AD63" s="213"/>
      <c r="AG63">
        <f t="shared" si="0"/>
        <v>0</v>
      </c>
      <c r="AK63" s="185">
        <f t="shared" si="1"/>
        <v>-2</v>
      </c>
      <c r="AL63" s="186">
        <f t="shared" si="2"/>
        <v>0</v>
      </c>
      <c r="AN63">
        <v>35</v>
      </c>
      <c r="AO63">
        <f t="shared" si="3"/>
        <v>0</v>
      </c>
      <c r="AT63">
        <f>CNGE_2023_M1_Secc12!$Y222</f>
        <v>0</v>
      </c>
    </row>
    <row r="64" spans="1:46" ht="15" customHeight="1">
      <c r="A64" s="44"/>
      <c r="C64" s="157" t="s">
        <v>86</v>
      </c>
      <c r="D64" s="278" t="str">
        <f>IF(CNGE_2023_M1_Secc12!D67="","",CNGE_2023_M1_Secc12!D67)</f>
        <v/>
      </c>
      <c r="E64" s="279"/>
      <c r="F64" s="279"/>
      <c r="G64" s="280"/>
      <c r="H64" s="352"/>
      <c r="I64" s="352"/>
      <c r="J64" s="352"/>
      <c r="K64" s="352"/>
      <c r="L64" s="352"/>
      <c r="M64" s="352"/>
      <c r="N64" s="226" t="str">
        <f>IFERROR(VLOOKUP($P64,Presentación!$AL$3:$AM$574,2,FALSE),"")</f>
        <v/>
      </c>
      <c r="O64" s="228"/>
      <c r="P64" s="395"/>
      <c r="Q64" s="395"/>
      <c r="R64" s="395"/>
      <c r="S64" s="395"/>
      <c r="T64" s="395"/>
      <c r="U64" s="395"/>
      <c r="V64" s="352"/>
      <c r="W64" s="352"/>
      <c r="X64" s="352"/>
      <c r="Y64" s="139" t="s">
        <v>313</v>
      </c>
      <c r="Z64" s="352"/>
      <c r="AA64" s="352"/>
      <c r="AB64" s="352"/>
      <c r="AC64" s="212"/>
      <c r="AD64" s="213"/>
      <c r="AG64">
        <f t="shared" si="0"/>
        <v>0</v>
      </c>
      <c r="AK64" s="185">
        <f t="shared" si="1"/>
        <v>-2</v>
      </c>
      <c r="AL64" s="186">
        <f t="shared" si="2"/>
        <v>0</v>
      </c>
      <c r="AN64">
        <v>36</v>
      </c>
      <c r="AO64">
        <f t="shared" si="3"/>
        <v>0</v>
      </c>
      <c r="AT64">
        <f>CNGE_2023_M1_Secc12!$Y223</f>
        <v>0</v>
      </c>
    </row>
    <row r="65" spans="1:46" ht="15" customHeight="1">
      <c r="A65" s="44"/>
      <c r="C65" s="157" t="s">
        <v>87</v>
      </c>
      <c r="D65" s="278" t="str">
        <f>IF(CNGE_2023_M1_Secc12!D68="","",CNGE_2023_M1_Secc12!D68)</f>
        <v/>
      </c>
      <c r="E65" s="279"/>
      <c r="F65" s="279"/>
      <c r="G65" s="280"/>
      <c r="H65" s="352"/>
      <c r="I65" s="352"/>
      <c r="J65" s="352"/>
      <c r="K65" s="352"/>
      <c r="L65" s="352"/>
      <c r="M65" s="352"/>
      <c r="N65" s="226" t="str">
        <f>IFERROR(VLOOKUP($P65,Presentación!$AL$3:$AM$574,2,FALSE),"")</f>
        <v/>
      </c>
      <c r="O65" s="228"/>
      <c r="P65" s="395"/>
      <c r="Q65" s="395"/>
      <c r="R65" s="395"/>
      <c r="S65" s="395"/>
      <c r="T65" s="395"/>
      <c r="U65" s="395"/>
      <c r="V65" s="352"/>
      <c r="W65" s="352"/>
      <c r="X65" s="352"/>
      <c r="Y65" s="139" t="s">
        <v>313</v>
      </c>
      <c r="Z65" s="352"/>
      <c r="AA65" s="352"/>
      <c r="AB65" s="352"/>
      <c r="AC65" s="212"/>
      <c r="AD65" s="213"/>
      <c r="AG65">
        <f t="shared" si="0"/>
        <v>0</v>
      </c>
      <c r="AK65" s="185">
        <f t="shared" si="1"/>
        <v>-2</v>
      </c>
      <c r="AL65" s="186">
        <f t="shared" si="2"/>
        <v>0</v>
      </c>
      <c r="AN65">
        <v>37</v>
      </c>
      <c r="AO65">
        <f t="shared" si="3"/>
        <v>0</v>
      </c>
      <c r="AT65">
        <f>CNGE_2023_M1_Secc12!$Y224</f>
        <v>0</v>
      </c>
    </row>
    <row r="66" spans="1:46" ht="15" customHeight="1">
      <c r="A66" s="44"/>
      <c r="C66" s="157" t="s">
        <v>88</v>
      </c>
      <c r="D66" s="278" t="str">
        <f>IF(CNGE_2023_M1_Secc12!D69="","",CNGE_2023_M1_Secc12!D69)</f>
        <v/>
      </c>
      <c r="E66" s="279"/>
      <c r="F66" s="279"/>
      <c r="G66" s="280"/>
      <c r="H66" s="352"/>
      <c r="I66" s="352"/>
      <c r="J66" s="352"/>
      <c r="K66" s="352"/>
      <c r="L66" s="352"/>
      <c r="M66" s="352"/>
      <c r="N66" s="226" t="str">
        <f>IFERROR(VLOOKUP($P66,Presentación!$AL$3:$AM$574,2,FALSE),"")</f>
        <v/>
      </c>
      <c r="O66" s="228"/>
      <c r="P66" s="395"/>
      <c r="Q66" s="395"/>
      <c r="R66" s="395"/>
      <c r="S66" s="395"/>
      <c r="T66" s="395"/>
      <c r="U66" s="395"/>
      <c r="V66" s="352"/>
      <c r="W66" s="352"/>
      <c r="X66" s="352"/>
      <c r="Y66" s="139" t="s">
        <v>313</v>
      </c>
      <c r="Z66" s="352"/>
      <c r="AA66" s="352"/>
      <c r="AB66" s="352"/>
      <c r="AC66" s="212"/>
      <c r="AD66" s="213"/>
      <c r="AG66">
        <f t="shared" si="0"/>
        <v>0</v>
      </c>
      <c r="AK66" s="185">
        <f t="shared" si="1"/>
        <v>-2</v>
      </c>
      <c r="AL66" s="186">
        <f t="shared" si="2"/>
        <v>0</v>
      </c>
      <c r="AN66">
        <v>38</v>
      </c>
      <c r="AO66">
        <f t="shared" si="3"/>
        <v>0</v>
      </c>
      <c r="AT66">
        <f>CNGE_2023_M1_Secc12!$Y225</f>
        <v>0</v>
      </c>
    </row>
    <row r="67" spans="1:46" ht="15" customHeight="1">
      <c r="A67" s="44"/>
      <c r="C67" s="157" t="s">
        <v>89</v>
      </c>
      <c r="D67" s="278" t="str">
        <f>IF(CNGE_2023_M1_Secc12!D70="","",CNGE_2023_M1_Secc12!D70)</f>
        <v/>
      </c>
      <c r="E67" s="279"/>
      <c r="F67" s="279"/>
      <c r="G67" s="280"/>
      <c r="H67" s="352"/>
      <c r="I67" s="352"/>
      <c r="J67" s="352"/>
      <c r="K67" s="352"/>
      <c r="L67" s="352"/>
      <c r="M67" s="352"/>
      <c r="N67" s="226" t="str">
        <f>IFERROR(VLOOKUP($P67,Presentación!$AL$3:$AM$574,2,FALSE),"")</f>
        <v/>
      </c>
      <c r="O67" s="228"/>
      <c r="P67" s="395"/>
      <c r="Q67" s="395"/>
      <c r="R67" s="395"/>
      <c r="S67" s="395"/>
      <c r="T67" s="395"/>
      <c r="U67" s="395"/>
      <c r="V67" s="352"/>
      <c r="W67" s="352"/>
      <c r="X67" s="352"/>
      <c r="Y67" s="139" t="s">
        <v>313</v>
      </c>
      <c r="Z67" s="352"/>
      <c r="AA67" s="352"/>
      <c r="AB67" s="352"/>
      <c r="AC67" s="212"/>
      <c r="AD67" s="213"/>
      <c r="AG67">
        <f t="shared" si="0"/>
        <v>0</v>
      </c>
      <c r="AK67" s="185">
        <f t="shared" si="1"/>
        <v>-2</v>
      </c>
      <c r="AL67" s="186">
        <f t="shared" si="2"/>
        <v>0</v>
      </c>
      <c r="AN67">
        <v>39</v>
      </c>
      <c r="AO67">
        <f t="shared" si="3"/>
        <v>0</v>
      </c>
      <c r="AT67">
        <f>CNGE_2023_M1_Secc12!$Y226</f>
        <v>0</v>
      </c>
    </row>
    <row r="68" spans="1:46" ht="15" customHeight="1">
      <c r="A68" s="44"/>
      <c r="C68" s="157" t="s">
        <v>90</v>
      </c>
      <c r="D68" s="278" t="str">
        <f>IF(CNGE_2023_M1_Secc12!D71="","",CNGE_2023_M1_Secc12!D71)</f>
        <v/>
      </c>
      <c r="E68" s="279"/>
      <c r="F68" s="279"/>
      <c r="G68" s="280"/>
      <c r="H68" s="352"/>
      <c r="I68" s="352"/>
      <c r="J68" s="352"/>
      <c r="K68" s="352"/>
      <c r="L68" s="352"/>
      <c r="M68" s="352"/>
      <c r="N68" s="226" t="str">
        <f>IFERROR(VLOOKUP($P68,Presentación!$AL$3:$AM$574,2,FALSE),"")</f>
        <v/>
      </c>
      <c r="O68" s="228"/>
      <c r="P68" s="395"/>
      <c r="Q68" s="395"/>
      <c r="R68" s="395"/>
      <c r="S68" s="395"/>
      <c r="T68" s="395"/>
      <c r="U68" s="395"/>
      <c r="V68" s="352"/>
      <c r="W68" s="352"/>
      <c r="X68" s="352"/>
      <c r="Y68" s="139" t="s">
        <v>313</v>
      </c>
      <c r="Z68" s="352"/>
      <c r="AA68" s="352"/>
      <c r="AB68" s="352"/>
      <c r="AC68" s="212"/>
      <c r="AD68" s="213"/>
      <c r="AG68">
        <f t="shared" si="0"/>
        <v>0</v>
      </c>
      <c r="AK68" s="185">
        <f t="shared" si="1"/>
        <v>-2</v>
      </c>
      <c r="AL68" s="186">
        <f t="shared" si="2"/>
        <v>0</v>
      </c>
      <c r="AN68">
        <v>40</v>
      </c>
      <c r="AO68">
        <f t="shared" si="3"/>
        <v>0</v>
      </c>
      <c r="AT68">
        <f>CNGE_2023_M1_Secc12!$Y227</f>
        <v>0</v>
      </c>
    </row>
    <row r="69" spans="1:46" ht="15" customHeight="1">
      <c r="A69" s="44"/>
      <c r="C69" s="157" t="s">
        <v>91</v>
      </c>
      <c r="D69" s="278" t="str">
        <f>IF(CNGE_2023_M1_Secc12!D72="","",CNGE_2023_M1_Secc12!D72)</f>
        <v/>
      </c>
      <c r="E69" s="279"/>
      <c r="F69" s="279"/>
      <c r="G69" s="280"/>
      <c r="H69" s="352"/>
      <c r="I69" s="352"/>
      <c r="J69" s="352"/>
      <c r="K69" s="352"/>
      <c r="L69" s="352"/>
      <c r="M69" s="352"/>
      <c r="N69" s="226" t="str">
        <f>IFERROR(VLOOKUP($P69,Presentación!$AL$3:$AM$574,2,FALSE),"")</f>
        <v/>
      </c>
      <c r="O69" s="228"/>
      <c r="P69" s="395"/>
      <c r="Q69" s="395"/>
      <c r="R69" s="395"/>
      <c r="S69" s="395"/>
      <c r="T69" s="395"/>
      <c r="U69" s="395"/>
      <c r="V69" s="352"/>
      <c r="W69" s="352"/>
      <c r="X69" s="352"/>
      <c r="Y69" s="139" t="s">
        <v>313</v>
      </c>
      <c r="Z69" s="352"/>
      <c r="AA69" s="352"/>
      <c r="AB69" s="352"/>
      <c r="AC69" s="212"/>
      <c r="AD69" s="213"/>
      <c r="AG69">
        <f t="shared" si="0"/>
        <v>0</v>
      </c>
      <c r="AK69" s="185">
        <f t="shared" si="1"/>
        <v>-2</v>
      </c>
      <c r="AL69" s="186">
        <f t="shared" si="2"/>
        <v>0</v>
      </c>
      <c r="AN69">
        <v>41</v>
      </c>
      <c r="AO69">
        <f t="shared" si="3"/>
        <v>0</v>
      </c>
      <c r="AT69">
        <f>CNGE_2023_M1_Secc12!$Y228</f>
        <v>0</v>
      </c>
    </row>
    <row r="70" spans="1:46" ht="15" customHeight="1">
      <c r="A70" s="44"/>
      <c r="C70" s="157" t="s">
        <v>92</v>
      </c>
      <c r="D70" s="278" t="str">
        <f>IF(CNGE_2023_M1_Secc12!D73="","",CNGE_2023_M1_Secc12!D73)</f>
        <v/>
      </c>
      <c r="E70" s="279"/>
      <c r="F70" s="279"/>
      <c r="G70" s="280"/>
      <c r="H70" s="352"/>
      <c r="I70" s="352"/>
      <c r="J70" s="352"/>
      <c r="K70" s="352"/>
      <c r="L70" s="352"/>
      <c r="M70" s="352"/>
      <c r="N70" s="226" t="str">
        <f>IFERROR(VLOOKUP($P70,Presentación!$AL$3:$AM$574,2,FALSE),"")</f>
        <v/>
      </c>
      <c r="O70" s="228"/>
      <c r="P70" s="395"/>
      <c r="Q70" s="395"/>
      <c r="R70" s="395"/>
      <c r="S70" s="395"/>
      <c r="T70" s="395"/>
      <c r="U70" s="395"/>
      <c r="V70" s="352"/>
      <c r="W70" s="352"/>
      <c r="X70" s="352"/>
      <c r="Y70" s="139" t="s">
        <v>313</v>
      </c>
      <c r="Z70" s="352"/>
      <c r="AA70" s="352"/>
      <c r="AB70" s="352"/>
      <c r="AC70" s="212"/>
      <c r="AD70" s="213"/>
      <c r="AG70">
        <f t="shared" si="0"/>
        <v>0</v>
      </c>
      <c r="AK70" s="185">
        <f t="shared" si="1"/>
        <v>-2</v>
      </c>
      <c r="AL70" s="186">
        <f t="shared" si="2"/>
        <v>0</v>
      </c>
      <c r="AN70">
        <v>42</v>
      </c>
      <c r="AO70">
        <f t="shared" si="3"/>
        <v>0</v>
      </c>
      <c r="AT70">
        <f>CNGE_2023_M1_Secc12!$Y229</f>
        <v>0</v>
      </c>
    </row>
    <row r="71" spans="1:46" ht="15" customHeight="1">
      <c r="A71" s="44"/>
      <c r="C71" s="157" t="s">
        <v>93</v>
      </c>
      <c r="D71" s="278" t="str">
        <f>IF(CNGE_2023_M1_Secc12!D74="","",CNGE_2023_M1_Secc12!D74)</f>
        <v/>
      </c>
      <c r="E71" s="279"/>
      <c r="F71" s="279"/>
      <c r="G71" s="280"/>
      <c r="H71" s="352"/>
      <c r="I71" s="352"/>
      <c r="J71" s="352"/>
      <c r="K71" s="352"/>
      <c r="L71" s="352"/>
      <c r="M71" s="352"/>
      <c r="N71" s="226" t="str">
        <f>IFERROR(VLOOKUP($P71,Presentación!$AL$3:$AM$574,2,FALSE),"")</f>
        <v/>
      </c>
      <c r="O71" s="228"/>
      <c r="P71" s="395"/>
      <c r="Q71" s="395"/>
      <c r="R71" s="395"/>
      <c r="S71" s="395"/>
      <c r="T71" s="395"/>
      <c r="U71" s="395"/>
      <c r="V71" s="352"/>
      <c r="W71" s="352"/>
      <c r="X71" s="352"/>
      <c r="Y71" s="139" t="s">
        <v>313</v>
      </c>
      <c r="Z71" s="352"/>
      <c r="AA71" s="352"/>
      <c r="AB71" s="352"/>
      <c r="AC71" s="212"/>
      <c r="AD71" s="213"/>
      <c r="AG71">
        <f t="shared" si="0"/>
        <v>0</v>
      </c>
      <c r="AK71" s="185">
        <f t="shared" si="1"/>
        <v>-2</v>
      </c>
      <c r="AL71" s="186">
        <f t="shared" si="2"/>
        <v>0</v>
      </c>
      <c r="AN71">
        <v>43</v>
      </c>
      <c r="AO71">
        <f t="shared" si="3"/>
        <v>0</v>
      </c>
      <c r="AT71">
        <f>CNGE_2023_M1_Secc12!$Y230</f>
        <v>0</v>
      </c>
    </row>
    <row r="72" spans="1:46" ht="15" customHeight="1">
      <c r="A72" s="44"/>
      <c r="C72" s="157" t="s">
        <v>94</v>
      </c>
      <c r="D72" s="278" t="str">
        <f>IF(CNGE_2023_M1_Secc12!D75="","",CNGE_2023_M1_Secc12!D75)</f>
        <v/>
      </c>
      <c r="E72" s="279"/>
      <c r="F72" s="279"/>
      <c r="G72" s="280"/>
      <c r="H72" s="352"/>
      <c r="I72" s="352"/>
      <c r="J72" s="352"/>
      <c r="K72" s="352"/>
      <c r="L72" s="352"/>
      <c r="M72" s="352"/>
      <c r="N72" s="226" t="str">
        <f>IFERROR(VLOOKUP($P72,Presentación!$AL$3:$AM$574,2,FALSE),"")</f>
        <v/>
      </c>
      <c r="O72" s="228"/>
      <c r="P72" s="395"/>
      <c r="Q72" s="395"/>
      <c r="R72" s="395"/>
      <c r="S72" s="395"/>
      <c r="T72" s="395"/>
      <c r="U72" s="395"/>
      <c r="V72" s="352"/>
      <c r="W72" s="352"/>
      <c r="X72" s="352"/>
      <c r="Y72" s="139" t="s">
        <v>313</v>
      </c>
      <c r="Z72" s="352"/>
      <c r="AA72" s="352"/>
      <c r="AB72" s="352"/>
      <c r="AC72" s="212"/>
      <c r="AD72" s="213"/>
      <c r="AG72">
        <f t="shared" si="0"/>
        <v>0</v>
      </c>
      <c r="AK72" s="185">
        <f t="shared" si="1"/>
        <v>-2</v>
      </c>
      <c r="AL72" s="186">
        <f t="shared" si="2"/>
        <v>0</v>
      </c>
      <c r="AN72">
        <v>44</v>
      </c>
      <c r="AO72">
        <f t="shared" si="3"/>
        <v>0</v>
      </c>
      <c r="AT72">
        <f>CNGE_2023_M1_Secc12!$Y231</f>
        <v>0</v>
      </c>
    </row>
    <row r="73" spans="1:46" ht="15" customHeight="1">
      <c r="A73" s="44"/>
      <c r="C73" s="157" t="s">
        <v>95</v>
      </c>
      <c r="D73" s="278" t="str">
        <f>IF(CNGE_2023_M1_Secc12!D76="","",CNGE_2023_M1_Secc12!D76)</f>
        <v/>
      </c>
      <c r="E73" s="279"/>
      <c r="F73" s="279"/>
      <c r="G73" s="280"/>
      <c r="H73" s="352"/>
      <c r="I73" s="352"/>
      <c r="J73" s="352"/>
      <c r="K73" s="352"/>
      <c r="L73" s="352"/>
      <c r="M73" s="352"/>
      <c r="N73" s="226" t="str">
        <f>IFERROR(VLOOKUP($P73,Presentación!$AL$3:$AM$574,2,FALSE),"")</f>
        <v/>
      </c>
      <c r="O73" s="228"/>
      <c r="P73" s="395"/>
      <c r="Q73" s="395"/>
      <c r="R73" s="395"/>
      <c r="S73" s="395"/>
      <c r="T73" s="395"/>
      <c r="U73" s="395"/>
      <c r="V73" s="352"/>
      <c r="W73" s="352"/>
      <c r="X73" s="352"/>
      <c r="Y73" s="139" t="s">
        <v>313</v>
      </c>
      <c r="Z73" s="352"/>
      <c r="AA73" s="352"/>
      <c r="AB73" s="352"/>
      <c r="AC73" s="212"/>
      <c r="AD73" s="213"/>
      <c r="AG73">
        <f t="shared" si="0"/>
        <v>0</v>
      </c>
      <c r="AK73" s="185">
        <f t="shared" si="1"/>
        <v>-2</v>
      </c>
      <c r="AL73" s="186">
        <f t="shared" si="2"/>
        <v>0</v>
      </c>
      <c r="AN73">
        <v>45</v>
      </c>
      <c r="AO73">
        <f t="shared" si="3"/>
        <v>0</v>
      </c>
      <c r="AT73">
        <f>CNGE_2023_M1_Secc12!$Y232</f>
        <v>0</v>
      </c>
    </row>
    <row r="74" spans="1:46" ht="15" customHeight="1">
      <c r="A74" s="44"/>
      <c r="C74" s="157" t="s">
        <v>96</v>
      </c>
      <c r="D74" s="278" t="str">
        <f>IF(CNGE_2023_M1_Secc12!D77="","",CNGE_2023_M1_Secc12!D77)</f>
        <v/>
      </c>
      <c r="E74" s="279"/>
      <c r="F74" s="279"/>
      <c r="G74" s="280"/>
      <c r="H74" s="352"/>
      <c r="I74" s="352"/>
      <c r="J74" s="352"/>
      <c r="K74" s="352"/>
      <c r="L74" s="352"/>
      <c r="M74" s="352"/>
      <c r="N74" s="226" t="str">
        <f>IFERROR(VLOOKUP($P74,Presentación!$AL$3:$AM$574,2,FALSE),"")</f>
        <v/>
      </c>
      <c r="O74" s="228"/>
      <c r="P74" s="395"/>
      <c r="Q74" s="395"/>
      <c r="R74" s="395"/>
      <c r="S74" s="395"/>
      <c r="T74" s="395"/>
      <c r="U74" s="395"/>
      <c r="V74" s="352"/>
      <c r="W74" s="352"/>
      <c r="X74" s="352"/>
      <c r="Y74" s="139" t="s">
        <v>313</v>
      </c>
      <c r="Z74" s="352"/>
      <c r="AA74" s="352"/>
      <c r="AB74" s="352"/>
      <c r="AC74" s="212"/>
      <c r="AD74" s="213"/>
      <c r="AG74">
        <f t="shared" si="0"/>
        <v>0</v>
      </c>
      <c r="AK74" s="185">
        <f t="shared" si="1"/>
        <v>-2</v>
      </c>
      <c r="AL74" s="186">
        <f t="shared" si="2"/>
        <v>0</v>
      </c>
      <c r="AN74">
        <v>46</v>
      </c>
      <c r="AO74">
        <f t="shared" si="3"/>
        <v>0</v>
      </c>
      <c r="AT74">
        <f>CNGE_2023_M1_Secc12!$Y233</f>
        <v>0</v>
      </c>
    </row>
    <row r="75" spans="1:46" ht="15" customHeight="1">
      <c r="A75" s="44"/>
      <c r="C75" s="157" t="s">
        <v>97</v>
      </c>
      <c r="D75" s="278" t="str">
        <f>IF(CNGE_2023_M1_Secc12!D78="","",CNGE_2023_M1_Secc12!D78)</f>
        <v/>
      </c>
      <c r="E75" s="279"/>
      <c r="F75" s="279"/>
      <c r="G75" s="280"/>
      <c r="H75" s="352"/>
      <c r="I75" s="352"/>
      <c r="J75" s="352"/>
      <c r="K75" s="352"/>
      <c r="L75" s="352"/>
      <c r="M75" s="352"/>
      <c r="N75" s="226" t="str">
        <f>IFERROR(VLOOKUP($P75,Presentación!$AL$3:$AM$574,2,FALSE),"")</f>
        <v/>
      </c>
      <c r="O75" s="228"/>
      <c r="P75" s="395"/>
      <c r="Q75" s="395"/>
      <c r="R75" s="395"/>
      <c r="S75" s="395"/>
      <c r="T75" s="395"/>
      <c r="U75" s="395"/>
      <c r="V75" s="352"/>
      <c r="W75" s="352"/>
      <c r="X75" s="352"/>
      <c r="Y75" s="139" t="s">
        <v>313</v>
      </c>
      <c r="Z75" s="352"/>
      <c r="AA75" s="352"/>
      <c r="AB75" s="352"/>
      <c r="AC75" s="212"/>
      <c r="AD75" s="213"/>
      <c r="AG75">
        <f t="shared" si="0"/>
        <v>0</v>
      </c>
      <c r="AK75" s="185">
        <f t="shared" si="1"/>
        <v>-2</v>
      </c>
      <c r="AL75" s="186">
        <f t="shared" si="2"/>
        <v>0</v>
      </c>
      <c r="AN75">
        <v>47</v>
      </c>
      <c r="AO75">
        <f t="shared" si="3"/>
        <v>0</v>
      </c>
      <c r="AT75">
        <f>CNGE_2023_M1_Secc12!$Y234</f>
        <v>0</v>
      </c>
    </row>
    <row r="76" spans="1:46" ht="15" customHeight="1">
      <c r="A76" s="44"/>
      <c r="C76" s="157" t="s">
        <v>98</v>
      </c>
      <c r="D76" s="278" t="str">
        <f>IF(CNGE_2023_M1_Secc12!D79="","",CNGE_2023_M1_Secc12!D79)</f>
        <v/>
      </c>
      <c r="E76" s="279"/>
      <c r="F76" s="279"/>
      <c r="G76" s="280"/>
      <c r="H76" s="352"/>
      <c r="I76" s="352"/>
      <c r="J76" s="352"/>
      <c r="K76" s="352"/>
      <c r="L76" s="352"/>
      <c r="M76" s="352"/>
      <c r="N76" s="226" t="str">
        <f>IFERROR(VLOOKUP($P76,Presentación!$AL$3:$AM$574,2,FALSE),"")</f>
        <v/>
      </c>
      <c r="O76" s="228"/>
      <c r="P76" s="395"/>
      <c r="Q76" s="395"/>
      <c r="R76" s="395"/>
      <c r="S76" s="395"/>
      <c r="T76" s="395"/>
      <c r="U76" s="395"/>
      <c r="V76" s="352"/>
      <c r="W76" s="352"/>
      <c r="X76" s="352"/>
      <c r="Y76" s="139" t="s">
        <v>313</v>
      </c>
      <c r="Z76" s="352"/>
      <c r="AA76" s="352"/>
      <c r="AB76" s="352"/>
      <c r="AC76" s="212"/>
      <c r="AD76" s="213"/>
      <c r="AG76">
        <f t="shared" si="0"/>
        <v>0</v>
      </c>
      <c r="AK76" s="185">
        <f t="shared" si="1"/>
        <v>-2</v>
      </c>
      <c r="AL76" s="186">
        <f t="shared" si="2"/>
        <v>0</v>
      </c>
      <c r="AN76">
        <v>48</v>
      </c>
      <c r="AO76">
        <f t="shared" si="3"/>
        <v>0</v>
      </c>
      <c r="AT76">
        <f>CNGE_2023_M1_Secc12!$Y235</f>
        <v>0</v>
      </c>
    </row>
    <row r="77" spans="1:46" ht="15" customHeight="1">
      <c r="A77" s="44"/>
      <c r="C77" s="157" t="s">
        <v>99</v>
      </c>
      <c r="D77" s="278" t="str">
        <f>IF(CNGE_2023_M1_Secc12!D80="","",CNGE_2023_M1_Secc12!D80)</f>
        <v/>
      </c>
      <c r="E77" s="279"/>
      <c r="F77" s="279"/>
      <c r="G77" s="280"/>
      <c r="H77" s="352"/>
      <c r="I77" s="352"/>
      <c r="J77" s="352"/>
      <c r="K77" s="352"/>
      <c r="L77" s="352"/>
      <c r="M77" s="352"/>
      <c r="N77" s="226" t="str">
        <f>IFERROR(VLOOKUP($P77,Presentación!$AL$3:$AM$574,2,FALSE),"")</f>
        <v/>
      </c>
      <c r="O77" s="228"/>
      <c r="P77" s="395"/>
      <c r="Q77" s="395"/>
      <c r="R77" s="395"/>
      <c r="S77" s="395"/>
      <c r="T77" s="395"/>
      <c r="U77" s="395"/>
      <c r="V77" s="352"/>
      <c r="W77" s="352"/>
      <c r="X77" s="352"/>
      <c r="Y77" s="139" t="s">
        <v>313</v>
      </c>
      <c r="Z77" s="352"/>
      <c r="AA77" s="352"/>
      <c r="AB77" s="352"/>
      <c r="AC77" s="212"/>
      <c r="AD77" s="213"/>
      <c r="AG77">
        <f t="shared" si="0"/>
        <v>0</v>
      </c>
      <c r="AK77" s="185">
        <f t="shared" si="1"/>
        <v>-2</v>
      </c>
      <c r="AL77" s="186">
        <f t="shared" si="2"/>
        <v>0</v>
      </c>
      <c r="AN77">
        <v>49</v>
      </c>
      <c r="AO77">
        <f t="shared" si="3"/>
        <v>0</v>
      </c>
      <c r="AT77">
        <f>CNGE_2023_M1_Secc12!$Y236</f>
        <v>0</v>
      </c>
    </row>
    <row r="78" spans="1:46" ht="15" customHeight="1">
      <c r="A78" s="44"/>
      <c r="C78" s="157" t="s">
        <v>100</v>
      </c>
      <c r="D78" s="278" t="str">
        <f>IF(CNGE_2023_M1_Secc12!D81="","",CNGE_2023_M1_Secc12!D81)</f>
        <v/>
      </c>
      <c r="E78" s="279"/>
      <c r="F78" s="279"/>
      <c r="G78" s="280"/>
      <c r="H78" s="352"/>
      <c r="I78" s="352"/>
      <c r="J78" s="352"/>
      <c r="K78" s="352"/>
      <c r="L78" s="352"/>
      <c r="M78" s="352"/>
      <c r="N78" s="226" t="str">
        <f>IFERROR(VLOOKUP($P78,Presentación!$AL$3:$AM$574,2,FALSE),"")</f>
        <v/>
      </c>
      <c r="O78" s="228"/>
      <c r="P78" s="395"/>
      <c r="Q78" s="395"/>
      <c r="R78" s="395"/>
      <c r="S78" s="395"/>
      <c r="T78" s="395"/>
      <c r="U78" s="395"/>
      <c r="V78" s="352"/>
      <c r="W78" s="352"/>
      <c r="X78" s="352"/>
      <c r="Y78" s="139" t="s">
        <v>313</v>
      </c>
      <c r="Z78" s="352"/>
      <c r="AA78" s="352"/>
      <c r="AB78" s="352"/>
      <c r="AC78" s="212"/>
      <c r="AD78" s="213"/>
      <c r="AG78">
        <f t="shared" si="0"/>
        <v>0</v>
      </c>
      <c r="AK78" s="185">
        <f t="shared" si="1"/>
        <v>-2</v>
      </c>
      <c r="AL78" s="186">
        <f t="shared" si="2"/>
        <v>0</v>
      </c>
      <c r="AN78">
        <v>50</v>
      </c>
      <c r="AO78">
        <f t="shared" si="3"/>
        <v>0</v>
      </c>
      <c r="AT78">
        <f>CNGE_2023_M1_Secc12!$Y237</f>
        <v>0</v>
      </c>
    </row>
    <row r="79" spans="1:46" ht="15" customHeight="1">
      <c r="A79" s="44"/>
      <c r="C79" s="157" t="s">
        <v>101</v>
      </c>
      <c r="D79" s="278" t="str">
        <f>IF(CNGE_2023_M1_Secc12!D82="","",CNGE_2023_M1_Secc12!D82)</f>
        <v/>
      </c>
      <c r="E79" s="279"/>
      <c r="F79" s="279"/>
      <c r="G79" s="280"/>
      <c r="H79" s="352"/>
      <c r="I79" s="352"/>
      <c r="J79" s="352"/>
      <c r="K79" s="352"/>
      <c r="L79" s="352"/>
      <c r="M79" s="352"/>
      <c r="N79" s="226" t="str">
        <f>IFERROR(VLOOKUP($P79,Presentación!$AL$3:$AM$574,2,FALSE),"")</f>
        <v/>
      </c>
      <c r="O79" s="228"/>
      <c r="P79" s="395"/>
      <c r="Q79" s="395"/>
      <c r="R79" s="395"/>
      <c r="S79" s="395"/>
      <c r="T79" s="395"/>
      <c r="U79" s="395"/>
      <c r="V79" s="352"/>
      <c r="W79" s="352"/>
      <c r="X79" s="352"/>
      <c r="Y79" s="139" t="s">
        <v>313</v>
      </c>
      <c r="Z79" s="352"/>
      <c r="AA79" s="352"/>
      <c r="AB79" s="352"/>
      <c r="AC79" s="212"/>
      <c r="AD79" s="213"/>
      <c r="AG79">
        <f t="shared" si="0"/>
        <v>0</v>
      </c>
      <c r="AK79" s="185">
        <f t="shared" si="1"/>
        <v>-2</v>
      </c>
      <c r="AL79" s="186">
        <f t="shared" si="2"/>
        <v>0</v>
      </c>
      <c r="AN79">
        <v>51</v>
      </c>
      <c r="AO79">
        <f t="shared" si="3"/>
        <v>0</v>
      </c>
      <c r="AT79">
        <f>CNGE_2023_M1_Secc12!$Y238</f>
        <v>0</v>
      </c>
    </row>
    <row r="80" spans="1:46" ht="15" customHeight="1">
      <c r="A80" s="44"/>
      <c r="C80" s="157" t="s">
        <v>102</v>
      </c>
      <c r="D80" s="278" t="str">
        <f>IF(CNGE_2023_M1_Secc12!D83="","",CNGE_2023_M1_Secc12!D83)</f>
        <v/>
      </c>
      <c r="E80" s="279"/>
      <c r="F80" s="279"/>
      <c r="G80" s="280"/>
      <c r="H80" s="352"/>
      <c r="I80" s="352"/>
      <c r="J80" s="352"/>
      <c r="K80" s="352"/>
      <c r="L80" s="352"/>
      <c r="M80" s="352"/>
      <c r="N80" s="226" t="str">
        <f>IFERROR(VLOOKUP($P80,Presentación!$AL$3:$AM$574,2,FALSE),"")</f>
        <v/>
      </c>
      <c r="O80" s="228"/>
      <c r="P80" s="395"/>
      <c r="Q80" s="395"/>
      <c r="R80" s="395"/>
      <c r="S80" s="395"/>
      <c r="T80" s="395"/>
      <c r="U80" s="395"/>
      <c r="V80" s="352"/>
      <c r="W80" s="352"/>
      <c r="X80" s="352"/>
      <c r="Y80" s="139" t="s">
        <v>313</v>
      </c>
      <c r="Z80" s="352"/>
      <c r="AA80" s="352"/>
      <c r="AB80" s="352"/>
      <c r="AC80" s="212"/>
      <c r="AD80" s="213"/>
      <c r="AG80">
        <f t="shared" si="0"/>
        <v>0</v>
      </c>
      <c r="AK80" s="185">
        <f t="shared" si="1"/>
        <v>-2</v>
      </c>
      <c r="AL80" s="186">
        <f t="shared" si="2"/>
        <v>0</v>
      </c>
      <c r="AN80">
        <v>52</v>
      </c>
      <c r="AO80">
        <f t="shared" si="3"/>
        <v>0</v>
      </c>
      <c r="AT80">
        <f>CNGE_2023_M1_Secc12!$Y239</f>
        <v>0</v>
      </c>
    </row>
    <row r="81" spans="1:46" ht="15" customHeight="1">
      <c r="A81" s="44"/>
      <c r="C81" s="157" t="s">
        <v>103</v>
      </c>
      <c r="D81" s="278" t="str">
        <f>IF(CNGE_2023_M1_Secc12!D84="","",CNGE_2023_M1_Secc12!D84)</f>
        <v/>
      </c>
      <c r="E81" s="279"/>
      <c r="F81" s="279"/>
      <c r="G81" s="280"/>
      <c r="H81" s="352"/>
      <c r="I81" s="352"/>
      <c r="J81" s="352"/>
      <c r="K81" s="352"/>
      <c r="L81" s="352"/>
      <c r="M81" s="352"/>
      <c r="N81" s="226" t="str">
        <f>IFERROR(VLOOKUP($P81,Presentación!$AL$3:$AM$574,2,FALSE),"")</f>
        <v/>
      </c>
      <c r="O81" s="228"/>
      <c r="P81" s="395"/>
      <c r="Q81" s="395"/>
      <c r="R81" s="395"/>
      <c r="S81" s="395"/>
      <c r="T81" s="395"/>
      <c r="U81" s="395"/>
      <c r="V81" s="352"/>
      <c r="W81" s="352"/>
      <c r="X81" s="352"/>
      <c r="Y81" s="139" t="s">
        <v>313</v>
      </c>
      <c r="Z81" s="352"/>
      <c r="AA81" s="352"/>
      <c r="AB81" s="352"/>
      <c r="AC81" s="212"/>
      <c r="AD81" s="213"/>
      <c r="AG81">
        <f t="shared" si="0"/>
        <v>0</v>
      </c>
      <c r="AK81" s="185">
        <f t="shared" si="1"/>
        <v>-2</v>
      </c>
      <c r="AL81" s="186">
        <f t="shared" si="2"/>
        <v>0</v>
      </c>
      <c r="AN81">
        <v>53</v>
      </c>
      <c r="AO81">
        <f t="shared" si="3"/>
        <v>0</v>
      </c>
      <c r="AT81">
        <f>CNGE_2023_M1_Secc12!$Y240</f>
        <v>0</v>
      </c>
    </row>
    <row r="82" spans="1:46" ht="15" customHeight="1">
      <c r="A82" s="44"/>
      <c r="C82" s="157" t="s">
        <v>104</v>
      </c>
      <c r="D82" s="278" t="str">
        <f>IF(CNGE_2023_M1_Secc12!D85="","",CNGE_2023_M1_Secc12!D85)</f>
        <v/>
      </c>
      <c r="E82" s="279"/>
      <c r="F82" s="279"/>
      <c r="G82" s="280"/>
      <c r="H82" s="352"/>
      <c r="I82" s="352"/>
      <c r="J82" s="352"/>
      <c r="K82" s="352"/>
      <c r="L82" s="352"/>
      <c r="M82" s="352"/>
      <c r="N82" s="226" t="str">
        <f>IFERROR(VLOOKUP($P82,Presentación!$AL$3:$AM$574,2,FALSE),"")</f>
        <v/>
      </c>
      <c r="O82" s="228"/>
      <c r="P82" s="395"/>
      <c r="Q82" s="395"/>
      <c r="R82" s="395"/>
      <c r="S82" s="395"/>
      <c r="T82" s="395"/>
      <c r="U82" s="395"/>
      <c r="V82" s="352"/>
      <c r="W82" s="352"/>
      <c r="X82" s="352"/>
      <c r="Y82" s="139" t="s">
        <v>313</v>
      </c>
      <c r="Z82" s="352"/>
      <c r="AA82" s="352"/>
      <c r="AB82" s="352"/>
      <c r="AC82" s="212"/>
      <c r="AD82" s="213"/>
      <c r="AG82">
        <f t="shared" si="0"/>
        <v>0</v>
      </c>
      <c r="AK82" s="185">
        <f t="shared" si="1"/>
        <v>-2</v>
      </c>
      <c r="AL82" s="186">
        <f t="shared" si="2"/>
        <v>0</v>
      </c>
      <c r="AN82">
        <v>54</v>
      </c>
      <c r="AO82">
        <f t="shared" si="3"/>
        <v>0</v>
      </c>
      <c r="AT82">
        <f>CNGE_2023_M1_Secc12!$Y241</f>
        <v>0</v>
      </c>
    </row>
    <row r="83" spans="1:46" ht="15" customHeight="1">
      <c r="A83" s="44"/>
      <c r="C83" s="157" t="s">
        <v>105</v>
      </c>
      <c r="D83" s="278" t="str">
        <f>IF(CNGE_2023_M1_Secc12!D86="","",CNGE_2023_M1_Secc12!D86)</f>
        <v/>
      </c>
      <c r="E83" s="279"/>
      <c r="F83" s="279"/>
      <c r="G83" s="280"/>
      <c r="H83" s="352"/>
      <c r="I83" s="352"/>
      <c r="J83" s="352"/>
      <c r="K83" s="352"/>
      <c r="L83" s="352"/>
      <c r="M83" s="352"/>
      <c r="N83" s="226" t="str">
        <f>IFERROR(VLOOKUP($P83,Presentación!$AL$3:$AM$574,2,FALSE),"")</f>
        <v/>
      </c>
      <c r="O83" s="228"/>
      <c r="P83" s="395"/>
      <c r="Q83" s="395"/>
      <c r="R83" s="395"/>
      <c r="S83" s="395"/>
      <c r="T83" s="395"/>
      <c r="U83" s="395"/>
      <c r="V83" s="352"/>
      <c r="W83" s="352"/>
      <c r="X83" s="352"/>
      <c r="Y83" s="139" t="s">
        <v>313</v>
      </c>
      <c r="Z83" s="352"/>
      <c r="AA83" s="352"/>
      <c r="AB83" s="352"/>
      <c r="AC83" s="212"/>
      <c r="AD83" s="213"/>
      <c r="AG83">
        <f t="shared" si="0"/>
        <v>0</v>
      </c>
      <c r="AK83" s="185">
        <f t="shared" si="1"/>
        <v>-2</v>
      </c>
      <c r="AL83" s="186">
        <f t="shared" si="2"/>
        <v>0</v>
      </c>
      <c r="AN83">
        <v>55</v>
      </c>
      <c r="AO83">
        <f t="shared" si="3"/>
        <v>0</v>
      </c>
      <c r="AT83">
        <f>CNGE_2023_M1_Secc12!$Y242</f>
        <v>0</v>
      </c>
    </row>
    <row r="84" spans="1:46" ht="15" customHeight="1">
      <c r="A84" s="44"/>
      <c r="C84" s="157" t="s">
        <v>106</v>
      </c>
      <c r="D84" s="278" t="str">
        <f>IF(CNGE_2023_M1_Secc12!D87="","",CNGE_2023_M1_Secc12!D87)</f>
        <v/>
      </c>
      <c r="E84" s="279"/>
      <c r="F84" s="279"/>
      <c r="G84" s="280"/>
      <c r="H84" s="352"/>
      <c r="I84" s="352"/>
      <c r="J84" s="352"/>
      <c r="K84" s="352"/>
      <c r="L84" s="352"/>
      <c r="M84" s="352"/>
      <c r="N84" s="226" t="str">
        <f>IFERROR(VLOOKUP($P84,Presentación!$AL$3:$AM$574,2,FALSE),"")</f>
        <v/>
      </c>
      <c r="O84" s="228"/>
      <c r="P84" s="395"/>
      <c r="Q84" s="395"/>
      <c r="R84" s="395"/>
      <c r="S84" s="395"/>
      <c r="T84" s="395"/>
      <c r="U84" s="395"/>
      <c r="V84" s="352"/>
      <c r="W84" s="352"/>
      <c r="X84" s="352"/>
      <c r="Y84" s="139" t="s">
        <v>313</v>
      </c>
      <c r="Z84" s="352"/>
      <c r="AA84" s="352"/>
      <c r="AB84" s="352"/>
      <c r="AC84" s="212"/>
      <c r="AD84" s="213"/>
      <c r="AG84">
        <f t="shared" si="0"/>
        <v>0</v>
      </c>
      <c r="AK84" s="185">
        <f t="shared" si="1"/>
        <v>-2</v>
      </c>
      <c r="AL84" s="186">
        <f t="shared" si="2"/>
        <v>0</v>
      </c>
      <c r="AN84">
        <v>56</v>
      </c>
      <c r="AO84">
        <f t="shared" si="3"/>
        <v>0</v>
      </c>
      <c r="AT84">
        <f>CNGE_2023_M1_Secc12!$Y243</f>
        <v>0</v>
      </c>
    </row>
    <row r="85" spans="1:46" ht="15" customHeight="1">
      <c r="A85" s="44"/>
      <c r="C85" s="157" t="s">
        <v>107</v>
      </c>
      <c r="D85" s="278" t="str">
        <f>IF(CNGE_2023_M1_Secc12!D88="","",CNGE_2023_M1_Secc12!D88)</f>
        <v/>
      </c>
      <c r="E85" s="279"/>
      <c r="F85" s="279"/>
      <c r="G85" s="280"/>
      <c r="H85" s="352"/>
      <c r="I85" s="352"/>
      <c r="J85" s="352"/>
      <c r="K85" s="352"/>
      <c r="L85" s="352"/>
      <c r="M85" s="352"/>
      <c r="N85" s="226" t="str">
        <f>IFERROR(VLOOKUP($P85,Presentación!$AL$3:$AM$574,2,FALSE),"")</f>
        <v/>
      </c>
      <c r="O85" s="228"/>
      <c r="P85" s="395"/>
      <c r="Q85" s="395"/>
      <c r="R85" s="395"/>
      <c r="S85" s="395"/>
      <c r="T85" s="395"/>
      <c r="U85" s="395"/>
      <c r="V85" s="352"/>
      <c r="W85" s="352"/>
      <c r="X85" s="352"/>
      <c r="Y85" s="139" t="s">
        <v>313</v>
      </c>
      <c r="Z85" s="352"/>
      <c r="AA85" s="352"/>
      <c r="AB85" s="352"/>
      <c r="AC85" s="212"/>
      <c r="AD85" s="213"/>
      <c r="AG85">
        <f t="shared" si="0"/>
        <v>0</v>
      </c>
      <c r="AK85" s="185">
        <f t="shared" si="1"/>
        <v>-2</v>
      </c>
      <c r="AL85" s="186">
        <f t="shared" si="2"/>
        <v>0</v>
      </c>
      <c r="AN85">
        <v>57</v>
      </c>
      <c r="AO85">
        <f t="shared" si="3"/>
        <v>0</v>
      </c>
      <c r="AT85">
        <f>CNGE_2023_M1_Secc12!$Y244</f>
        <v>0</v>
      </c>
    </row>
    <row r="86" spans="1:46" ht="15" customHeight="1">
      <c r="A86" s="44"/>
      <c r="C86" s="157" t="s">
        <v>108</v>
      </c>
      <c r="D86" s="278" t="str">
        <f>IF(CNGE_2023_M1_Secc12!D89="","",CNGE_2023_M1_Secc12!D89)</f>
        <v/>
      </c>
      <c r="E86" s="279"/>
      <c r="F86" s="279"/>
      <c r="G86" s="280"/>
      <c r="H86" s="352"/>
      <c r="I86" s="352"/>
      <c r="J86" s="352"/>
      <c r="K86" s="352"/>
      <c r="L86" s="352"/>
      <c r="M86" s="352"/>
      <c r="N86" s="226" t="str">
        <f>IFERROR(VLOOKUP($P86,Presentación!$AL$3:$AM$574,2,FALSE),"")</f>
        <v/>
      </c>
      <c r="O86" s="228"/>
      <c r="P86" s="395"/>
      <c r="Q86" s="395"/>
      <c r="R86" s="395"/>
      <c r="S86" s="395"/>
      <c r="T86" s="395"/>
      <c r="U86" s="395"/>
      <c r="V86" s="352"/>
      <c r="W86" s="352"/>
      <c r="X86" s="352"/>
      <c r="Y86" s="139" t="s">
        <v>313</v>
      </c>
      <c r="Z86" s="352"/>
      <c r="AA86" s="352"/>
      <c r="AB86" s="352"/>
      <c r="AC86" s="212"/>
      <c r="AD86" s="213"/>
      <c r="AG86">
        <f t="shared" si="0"/>
        <v>0</v>
      </c>
      <c r="AK86" s="185">
        <f t="shared" si="1"/>
        <v>-2</v>
      </c>
      <c r="AL86" s="186">
        <f t="shared" si="2"/>
        <v>0</v>
      </c>
      <c r="AN86">
        <v>58</v>
      </c>
      <c r="AO86">
        <f t="shared" si="3"/>
        <v>0</v>
      </c>
      <c r="AT86">
        <f>CNGE_2023_M1_Secc12!$Y245</f>
        <v>0</v>
      </c>
    </row>
    <row r="87" spans="1:46" ht="15" customHeight="1">
      <c r="A87" s="44"/>
      <c r="C87" s="157" t="s">
        <v>109</v>
      </c>
      <c r="D87" s="278" t="str">
        <f>IF(CNGE_2023_M1_Secc12!D90="","",CNGE_2023_M1_Secc12!D90)</f>
        <v/>
      </c>
      <c r="E87" s="279"/>
      <c r="F87" s="279"/>
      <c r="G87" s="280"/>
      <c r="H87" s="352"/>
      <c r="I87" s="352"/>
      <c r="J87" s="352"/>
      <c r="K87" s="352"/>
      <c r="L87" s="352"/>
      <c r="M87" s="352"/>
      <c r="N87" s="226" t="str">
        <f>IFERROR(VLOOKUP($P87,Presentación!$AL$3:$AM$574,2,FALSE),"")</f>
        <v/>
      </c>
      <c r="O87" s="228"/>
      <c r="P87" s="395"/>
      <c r="Q87" s="395"/>
      <c r="R87" s="395"/>
      <c r="S87" s="395"/>
      <c r="T87" s="395"/>
      <c r="U87" s="395"/>
      <c r="V87" s="352"/>
      <c r="W87" s="352"/>
      <c r="X87" s="352"/>
      <c r="Y87" s="139" t="s">
        <v>313</v>
      </c>
      <c r="Z87" s="352"/>
      <c r="AA87" s="352"/>
      <c r="AB87" s="352"/>
      <c r="AC87" s="212"/>
      <c r="AD87" s="213"/>
      <c r="AG87">
        <f t="shared" si="0"/>
        <v>0</v>
      </c>
      <c r="AK87" s="185">
        <f t="shared" si="1"/>
        <v>-2</v>
      </c>
      <c r="AL87" s="186">
        <f t="shared" si="2"/>
        <v>0</v>
      </c>
      <c r="AN87">
        <v>59</v>
      </c>
      <c r="AO87">
        <f t="shared" si="3"/>
        <v>0</v>
      </c>
      <c r="AT87">
        <f>CNGE_2023_M1_Secc12!$Y246</f>
        <v>0</v>
      </c>
    </row>
    <row r="88" spans="1:46" ht="15" customHeight="1">
      <c r="A88" s="44"/>
      <c r="C88" s="157" t="s">
        <v>110</v>
      </c>
      <c r="D88" s="278" t="str">
        <f>IF(CNGE_2023_M1_Secc12!D91="","",CNGE_2023_M1_Secc12!D91)</f>
        <v/>
      </c>
      <c r="E88" s="279"/>
      <c r="F88" s="279"/>
      <c r="G88" s="280"/>
      <c r="H88" s="352"/>
      <c r="I88" s="352"/>
      <c r="J88" s="352"/>
      <c r="K88" s="352"/>
      <c r="L88" s="352"/>
      <c r="M88" s="352"/>
      <c r="N88" s="226" t="str">
        <f>IFERROR(VLOOKUP($P88,Presentación!$AL$3:$AM$574,2,FALSE),"")</f>
        <v/>
      </c>
      <c r="O88" s="228"/>
      <c r="P88" s="395"/>
      <c r="Q88" s="395"/>
      <c r="R88" s="395"/>
      <c r="S88" s="395"/>
      <c r="T88" s="395"/>
      <c r="U88" s="395"/>
      <c r="V88" s="352"/>
      <c r="W88" s="352"/>
      <c r="X88" s="352"/>
      <c r="Y88" s="139" t="s">
        <v>313</v>
      </c>
      <c r="Z88" s="352"/>
      <c r="AA88" s="352"/>
      <c r="AB88" s="352"/>
      <c r="AC88" s="212"/>
      <c r="AD88" s="213"/>
      <c r="AG88">
        <f t="shared" si="0"/>
        <v>0</v>
      </c>
      <c r="AK88" s="185">
        <f t="shared" si="1"/>
        <v>-2</v>
      </c>
      <c r="AL88" s="186">
        <f t="shared" si="2"/>
        <v>0</v>
      </c>
      <c r="AN88">
        <v>60</v>
      </c>
      <c r="AO88">
        <f t="shared" si="3"/>
        <v>0</v>
      </c>
      <c r="AT88">
        <f>CNGE_2023_M1_Secc12!$Y247</f>
        <v>0</v>
      </c>
    </row>
    <row r="89" spans="1:46" ht="15" customHeight="1">
      <c r="A89" s="44"/>
      <c r="C89" s="157" t="s">
        <v>111</v>
      </c>
      <c r="D89" s="278" t="str">
        <f>IF(CNGE_2023_M1_Secc12!D92="","",CNGE_2023_M1_Secc12!D92)</f>
        <v/>
      </c>
      <c r="E89" s="279"/>
      <c r="F89" s="279"/>
      <c r="G89" s="280"/>
      <c r="H89" s="352"/>
      <c r="I89" s="352"/>
      <c r="J89" s="352"/>
      <c r="K89" s="352"/>
      <c r="L89" s="352"/>
      <c r="M89" s="352"/>
      <c r="N89" s="226" t="str">
        <f>IFERROR(VLOOKUP($P89,Presentación!$AL$3:$AM$574,2,FALSE),"")</f>
        <v/>
      </c>
      <c r="O89" s="228"/>
      <c r="P89" s="395"/>
      <c r="Q89" s="395"/>
      <c r="R89" s="395"/>
      <c r="S89" s="395"/>
      <c r="T89" s="395"/>
      <c r="U89" s="395"/>
      <c r="V89" s="352"/>
      <c r="W89" s="352"/>
      <c r="X89" s="352"/>
      <c r="Y89" s="139" t="s">
        <v>313</v>
      </c>
      <c r="Z89" s="352"/>
      <c r="AA89" s="352"/>
      <c r="AB89" s="352"/>
      <c r="AC89" s="212"/>
      <c r="AD89" s="213"/>
      <c r="AG89">
        <f t="shared" si="0"/>
        <v>0</v>
      </c>
      <c r="AK89" s="185">
        <f t="shared" si="1"/>
        <v>-2</v>
      </c>
      <c r="AL89" s="186">
        <f t="shared" si="2"/>
        <v>0</v>
      </c>
      <c r="AN89">
        <v>61</v>
      </c>
      <c r="AO89">
        <f t="shared" si="3"/>
        <v>0</v>
      </c>
      <c r="AT89">
        <f>CNGE_2023_M1_Secc12!$Y248</f>
        <v>0</v>
      </c>
    </row>
    <row r="90" spans="1:46" ht="15" customHeight="1">
      <c r="A90" s="44"/>
      <c r="C90" s="157" t="s">
        <v>112</v>
      </c>
      <c r="D90" s="278" t="str">
        <f>IF(CNGE_2023_M1_Secc12!D93="","",CNGE_2023_M1_Secc12!D93)</f>
        <v/>
      </c>
      <c r="E90" s="279"/>
      <c r="F90" s="279"/>
      <c r="G90" s="280"/>
      <c r="H90" s="352"/>
      <c r="I90" s="352"/>
      <c r="J90" s="352"/>
      <c r="K90" s="352"/>
      <c r="L90" s="352"/>
      <c r="M90" s="352"/>
      <c r="N90" s="226" t="str">
        <f>IFERROR(VLOOKUP($P90,Presentación!$AL$3:$AM$574,2,FALSE),"")</f>
        <v/>
      </c>
      <c r="O90" s="228"/>
      <c r="P90" s="395"/>
      <c r="Q90" s="395"/>
      <c r="R90" s="395"/>
      <c r="S90" s="395"/>
      <c r="T90" s="395"/>
      <c r="U90" s="395"/>
      <c r="V90" s="352"/>
      <c r="W90" s="352"/>
      <c r="X90" s="352"/>
      <c r="Y90" s="139" t="s">
        <v>313</v>
      </c>
      <c r="Z90" s="352"/>
      <c r="AA90" s="352"/>
      <c r="AB90" s="352"/>
      <c r="AC90" s="212"/>
      <c r="AD90" s="213"/>
      <c r="AG90">
        <f t="shared" si="0"/>
        <v>0</v>
      </c>
      <c r="AK90" s="185">
        <f t="shared" si="1"/>
        <v>-2</v>
      </c>
      <c r="AL90" s="186">
        <f t="shared" si="2"/>
        <v>0</v>
      </c>
      <c r="AN90">
        <v>62</v>
      </c>
      <c r="AO90">
        <f t="shared" si="3"/>
        <v>0</v>
      </c>
      <c r="AT90">
        <f>CNGE_2023_M1_Secc12!$Y249</f>
        <v>0</v>
      </c>
    </row>
    <row r="91" spans="1:46" ht="15" customHeight="1">
      <c r="A91" s="44"/>
      <c r="C91" s="157" t="s">
        <v>113</v>
      </c>
      <c r="D91" s="278" t="str">
        <f>IF(CNGE_2023_M1_Secc12!D94="","",CNGE_2023_M1_Secc12!D94)</f>
        <v/>
      </c>
      <c r="E91" s="279"/>
      <c r="F91" s="279"/>
      <c r="G91" s="280"/>
      <c r="H91" s="352"/>
      <c r="I91" s="352"/>
      <c r="J91" s="352"/>
      <c r="K91" s="352"/>
      <c r="L91" s="352"/>
      <c r="M91" s="352"/>
      <c r="N91" s="226" t="str">
        <f>IFERROR(VLOOKUP($P91,Presentación!$AL$3:$AM$574,2,FALSE),"")</f>
        <v/>
      </c>
      <c r="O91" s="228"/>
      <c r="P91" s="395"/>
      <c r="Q91" s="395"/>
      <c r="R91" s="395"/>
      <c r="S91" s="395"/>
      <c r="T91" s="395"/>
      <c r="U91" s="395"/>
      <c r="V91" s="352"/>
      <c r="W91" s="352"/>
      <c r="X91" s="352"/>
      <c r="Y91" s="139" t="s">
        <v>313</v>
      </c>
      <c r="Z91" s="352"/>
      <c r="AA91" s="352"/>
      <c r="AB91" s="352"/>
      <c r="AC91" s="212"/>
      <c r="AD91" s="213"/>
      <c r="AG91">
        <f t="shared" si="0"/>
        <v>0</v>
      </c>
      <c r="AK91" s="185">
        <f t="shared" si="1"/>
        <v>-2</v>
      </c>
      <c r="AL91" s="186">
        <f t="shared" si="2"/>
        <v>0</v>
      </c>
      <c r="AN91">
        <v>63</v>
      </c>
      <c r="AO91">
        <f t="shared" si="3"/>
        <v>0</v>
      </c>
      <c r="AT91">
        <f>CNGE_2023_M1_Secc12!$Y250</f>
        <v>0</v>
      </c>
    </row>
    <row r="92" spans="1:46" ht="15" customHeight="1">
      <c r="A92" s="44"/>
      <c r="C92" s="157" t="s">
        <v>114</v>
      </c>
      <c r="D92" s="278" t="str">
        <f>IF(CNGE_2023_M1_Secc12!D95="","",CNGE_2023_M1_Secc12!D95)</f>
        <v/>
      </c>
      <c r="E92" s="279"/>
      <c r="F92" s="279"/>
      <c r="G92" s="280"/>
      <c r="H92" s="352"/>
      <c r="I92" s="352"/>
      <c r="J92" s="352"/>
      <c r="K92" s="352"/>
      <c r="L92" s="352"/>
      <c r="M92" s="352"/>
      <c r="N92" s="226" t="str">
        <f>IFERROR(VLOOKUP($P92,Presentación!$AL$3:$AM$574,2,FALSE),"")</f>
        <v/>
      </c>
      <c r="O92" s="228"/>
      <c r="P92" s="395"/>
      <c r="Q92" s="395"/>
      <c r="R92" s="395"/>
      <c r="S92" s="395"/>
      <c r="T92" s="395"/>
      <c r="U92" s="395"/>
      <c r="V92" s="352"/>
      <c r="W92" s="352"/>
      <c r="X92" s="352"/>
      <c r="Y92" s="139" t="s">
        <v>313</v>
      </c>
      <c r="Z92" s="352"/>
      <c r="AA92" s="352"/>
      <c r="AB92" s="352"/>
      <c r="AC92" s="212"/>
      <c r="AD92" s="213"/>
      <c r="AG92">
        <f t="shared" si="0"/>
        <v>0</v>
      </c>
      <c r="AK92" s="185">
        <f t="shared" si="1"/>
        <v>-2</v>
      </c>
      <c r="AL92" s="186">
        <f t="shared" si="2"/>
        <v>0</v>
      </c>
      <c r="AN92">
        <v>64</v>
      </c>
      <c r="AO92">
        <f t="shared" si="3"/>
        <v>0</v>
      </c>
      <c r="AT92">
        <f>CNGE_2023_M1_Secc12!$Y251</f>
        <v>0</v>
      </c>
    </row>
    <row r="93" spans="1:46" ht="15" customHeight="1">
      <c r="A93" s="44"/>
      <c r="C93" s="157" t="s">
        <v>115</v>
      </c>
      <c r="D93" s="278" t="str">
        <f>IF(CNGE_2023_M1_Secc12!D96="","",CNGE_2023_M1_Secc12!D96)</f>
        <v/>
      </c>
      <c r="E93" s="279"/>
      <c r="F93" s="279"/>
      <c r="G93" s="280"/>
      <c r="H93" s="352"/>
      <c r="I93" s="352"/>
      <c r="J93" s="352"/>
      <c r="K93" s="352"/>
      <c r="L93" s="352"/>
      <c r="M93" s="352"/>
      <c r="N93" s="226" t="str">
        <f>IFERROR(VLOOKUP($P93,Presentación!$AL$3:$AM$574,2,FALSE),"")</f>
        <v/>
      </c>
      <c r="O93" s="228"/>
      <c r="P93" s="395"/>
      <c r="Q93" s="395"/>
      <c r="R93" s="395"/>
      <c r="S93" s="395"/>
      <c r="T93" s="395"/>
      <c r="U93" s="395"/>
      <c r="V93" s="352"/>
      <c r="W93" s="352"/>
      <c r="X93" s="352"/>
      <c r="Y93" s="139" t="s">
        <v>313</v>
      </c>
      <c r="Z93" s="352"/>
      <c r="AA93" s="352"/>
      <c r="AB93" s="352"/>
      <c r="AC93" s="212"/>
      <c r="AD93" s="213"/>
      <c r="AG93">
        <f t="shared" si="0"/>
        <v>0</v>
      </c>
      <c r="AK93" s="185">
        <f t="shared" si="1"/>
        <v>-2</v>
      </c>
      <c r="AL93" s="186">
        <f t="shared" si="2"/>
        <v>0</v>
      </c>
      <c r="AN93">
        <v>65</v>
      </c>
      <c r="AO93">
        <f t="shared" si="3"/>
        <v>0</v>
      </c>
      <c r="AT93">
        <f>CNGE_2023_M1_Secc12!$Y252</f>
        <v>0</v>
      </c>
    </row>
    <row r="94" spans="1:46" ht="15" customHeight="1">
      <c r="A94" s="44"/>
      <c r="C94" s="157" t="s">
        <v>116</v>
      </c>
      <c r="D94" s="278" t="str">
        <f>IF(CNGE_2023_M1_Secc12!D97="","",CNGE_2023_M1_Secc12!D97)</f>
        <v/>
      </c>
      <c r="E94" s="279"/>
      <c r="F94" s="279"/>
      <c r="G94" s="280"/>
      <c r="H94" s="352"/>
      <c r="I94" s="352"/>
      <c r="J94" s="352"/>
      <c r="K94" s="352"/>
      <c r="L94" s="352"/>
      <c r="M94" s="352"/>
      <c r="N94" s="226" t="str">
        <f>IFERROR(VLOOKUP($P94,Presentación!$AL$3:$AM$574,2,FALSE),"")</f>
        <v/>
      </c>
      <c r="O94" s="228"/>
      <c r="P94" s="395"/>
      <c r="Q94" s="395"/>
      <c r="R94" s="395"/>
      <c r="S94" s="395"/>
      <c r="T94" s="395"/>
      <c r="U94" s="395"/>
      <c r="V94" s="352"/>
      <c r="W94" s="352"/>
      <c r="X94" s="352"/>
      <c r="Y94" s="139" t="s">
        <v>313</v>
      </c>
      <c r="Z94" s="352"/>
      <c r="AA94" s="352"/>
      <c r="AB94" s="352"/>
      <c r="AC94" s="212"/>
      <c r="AD94" s="213"/>
      <c r="AG94">
        <f t="shared" ref="AG94:AG148" si="4">IF(OR(
$AH$27=$AG$27,
AND(AT94&lt;&gt;1,COUNTBLANK(H94:AD94)=22),
AND(AT94=1,AC94&lt;&gt;"",H94&lt;&gt;"",K94&lt;&gt;"",COUNTBLANK(N94:AB94)=14),
AND(AT94=1,AC94="",COUNTBLANK(H94:AB94)=13)),0,1)</f>
        <v>0</v>
      </c>
      <c r="AK94" s="185">
        <f t="shared" ref="AK94:AK148" si="5">IF(OR(K94="NS",K94="NA"),0,LEN(K94)-LEN(INT(K94))-1)</f>
        <v>-2</v>
      </c>
      <c r="AL94" s="186">
        <f t="shared" ref="AL94:AL148" si="6">IF(AK94&lt;1,0,1)</f>
        <v>0</v>
      </c>
      <c r="AN94">
        <v>66</v>
      </c>
      <c r="AO94">
        <f t="shared" ref="AO94:AO148" si="7">IF($AG$27=$AH$27,0,IF(AND(AN94=AC94,AC94&lt;&gt;""),1,0))</f>
        <v>0</v>
      </c>
      <c r="AT94">
        <f>CNGE_2023_M1_Secc12!$Y253</f>
        <v>0</v>
      </c>
    </row>
    <row r="95" spans="1:46" ht="15" customHeight="1">
      <c r="A95" s="44"/>
      <c r="C95" s="157" t="s">
        <v>117</v>
      </c>
      <c r="D95" s="278" t="str">
        <f>IF(CNGE_2023_M1_Secc12!D98="","",CNGE_2023_M1_Secc12!D98)</f>
        <v/>
      </c>
      <c r="E95" s="279"/>
      <c r="F95" s="279"/>
      <c r="G95" s="280"/>
      <c r="H95" s="352"/>
      <c r="I95" s="352"/>
      <c r="J95" s="352"/>
      <c r="K95" s="352"/>
      <c r="L95" s="352"/>
      <c r="M95" s="352"/>
      <c r="N95" s="226" t="str">
        <f>IFERROR(VLOOKUP($P95,Presentación!$AL$3:$AM$574,2,FALSE),"")</f>
        <v/>
      </c>
      <c r="O95" s="228"/>
      <c r="P95" s="395"/>
      <c r="Q95" s="395"/>
      <c r="R95" s="395"/>
      <c r="S95" s="395"/>
      <c r="T95" s="395"/>
      <c r="U95" s="395"/>
      <c r="V95" s="352"/>
      <c r="W95" s="352"/>
      <c r="X95" s="352"/>
      <c r="Y95" s="139" t="s">
        <v>313</v>
      </c>
      <c r="Z95" s="352"/>
      <c r="AA95" s="352"/>
      <c r="AB95" s="352"/>
      <c r="AC95" s="212"/>
      <c r="AD95" s="213"/>
      <c r="AG95">
        <f t="shared" si="4"/>
        <v>0</v>
      </c>
      <c r="AK95" s="185">
        <f t="shared" si="5"/>
        <v>-2</v>
      </c>
      <c r="AL95" s="186">
        <f t="shared" si="6"/>
        <v>0</v>
      </c>
      <c r="AN95">
        <v>67</v>
      </c>
      <c r="AO95">
        <f t="shared" si="7"/>
        <v>0</v>
      </c>
      <c r="AT95">
        <f>CNGE_2023_M1_Secc12!$Y254</f>
        <v>0</v>
      </c>
    </row>
    <row r="96" spans="1:46" ht="15" customHeight="1">
      <c r="A96" s="44"/>
      <c r="C96" s="157" t="s">
        <v>118</v>
      </c>
      <c r="D96" s="278" t="str">
        <f>IF(CNGE_2023_M1_Secc12!D99="","",CNGE_2023_M1_Secc12!D99)</f>
        <v/>
      </c>
      <c r="E96" s="279"/>
      <c r="F96" s="279"/>
      <c r="G96" s="280"/>
      <c r="H96" s="352"/>
      <c r="I96" s="352"/>
      <c r="J96" s="352"/>
      <c r="K96" s="352"/>
      <c r="L96" s="352"/>
      <c r="M96" s="352"/>
      <c r="N96" s="226" t="str">
        <f>IFERROR(VLOOKUP($P96,Presentación!$AL$3:$AM$574,2,FALSE),"")</f>
        <v/>
      </c>
      <c r="O96" s="228"/>
      <c r="P96" s="395"/>
      <c r="Q96" s="395"/>
      <c r="R96" s="395"/>
      <c r="S96" s="395"/>
      <c r="T96" s="395"/>
      <c r="U96" s="395"/>
      <c r="V96" s="352"/>
      <c r="W96" s="352"/>
      <c r="X96" s="352"/>
      <c r="Y96" s="139" t="s">
        <v>313</v>
      </c>
      <c r="Z96" s="352"/>
      <c r="AA96" s="352"/>
      <c r="AB96" s="352"/>
      <c r="AC96" s="212"/>
      <c r="AD96" s="213"/>
      <c r="AG96">
        <f t="shared" si="4"/>
        <v>0</v>
      </c>
      <c r="AK96" s="185">
        <f t="shared" si="5"/>
        <v>-2</v>
      </c>
      <c r="AL96" s="186">
        <f t="shared" si="6"/>
        <v>0</v>
      </c>
      <c r="AN96">
        <v>68</v>
      </c>
      <c r="AO96">
        <f t="shared" si="7"/>
        <v>0</v>
      </c>
      <c r="AT96">
        <f>CNGE_2023_M1_Secc12!$Y255</f>
        <v>0</v>
      </c>
    </row>
    <row r="97" spans="1:46" ht="15" customHeight="1">
      <c r="A97" s="44"/>
      <c r="C97" s="157" t="s">
        <v>119</v>
      </c>
      <c r="D97" s="278" t="str">
        <f>IF(CNGE_2023_M1_Secc12!D100="","",CNGE_2023_M1_Secc12!D100)</f>
        <v/>
      </c>
      <c r="E97" s="279"/>
      <c r="F97" s="279"/>
      <c r="G97" s="280"/>
      <c r="H97" s="352"/>
      <c r="I97" s="352"/>
      <c r="J97" s="352"/>
      <c r="K97" s="352"/>
      <c r="L97" s="352"/>
      <c r="M97" s="352"/>
      <c r="N97" s="226" t="str">
        <f>IFERROR(VLOOKUP($P97,Presentación!$AL$3:$AM$574,2,FALSE),"")</f>
        <v/>
      </c>
      <c r="O97" s="228"/>
      <c r="P97" s="395"/>
      <c r="Q97" s="395"/>
      <c r="R97" s="395"/>
      <c r="S97" s="395"/>
      <c r="T97" s="395"/>
      <c r="U97" s="395"/>
      <c r="V97" s="352"/>
      <c r="W97" s="352"/>
      <c r="X97" s="352"/>
      <c r="Y97" s="139" t="s">
        <v>313</v>
      </c>
      <c r="Z97" s="352"/>
      <c r="AA97" s="352"/>
      <c r="AB97" s="352"/>
      <c r="AC97" s="212"/>
      <c r="AD97" s="213"/>
      <c r="AG97">
        <f t="shared" si="4"/>
        <v>0</v>
      </c>
      <c r="AK97" s="185">
        <f t="shared" si="5"/>
        <v>-2</v>
      </c>
      <c r="AL97" s="186">
        <f t="shared" si="6"/>
        <v>0</v>
      </c>
      <c r="AN97">
        <v>69</v>
      </c>
      <c r="AO97">
        <f t="shared" si="7"/>
        <v>0</v>
      </c>
      <c r="AT97">
        <f>CNGE_2023_M1_Secc12!$Y256</f>
        <v>0</v>
      </c>
    </row>
    <row r="98" spans="1:46" ht="15" customHeight="1">
      <c r="A98" s="44"/>
      <c r="C98" s="157" t="s">
        <v>120</v>
      </c>
      <c r="D98" s="278" t="str">
        <f>IF(CNGE_2023_M1_Secc12!D101="","",CNGE_2023_M1_Secc12!D101)</f>
        <v/>
      </c>
      <c r="E98" s="279"/>
      <c r="F98" s="279"/>
      <c r="G98" s="280"/>
      <c r="H98" s="352"/>
      <c r="I98" s="352"/>
      <c r="J98" s="352"/>
      <c r="K98" s="352"/>
      <c r="L98" s="352"/>
      <c r="M98" s="352"/>
      <c r="N98" s="226" t="str">
        <f>IFERROR(VLOOKUP($P98,Presentación!$AL$3:$AM$574,2,FALSE),"")</f>
        <v/>
      </c>
      <c r="O98" s="228"/>
      <c r="P98" s="395"/>
      <c r="Q98" s="395"/>
      <c r="R98" s="395"/>
      <c r="S98" s="395"/>
      <c r="T98" s="395"/>
      <c r="U98" s="395"/>
      <c r="V98" s="352"/>
      <c r="W98" s="352"/>
      <c r="X98" s="352"/>
      <c r="Y98" s="139" t="s">
        <v>313</v>
      </c>
      <c r="Z98" s="352"/>
      <c r="AA98" s="352"/>
      <c r="AB98" s="352"/>
      <c r="AC98" s="212"/>
      <c r="AD98" s="213"/>
      <c r="AG98">
        <f t="shared" si="4"/>
        <v>0</v>
      </c>
      <c r="AK98" s="185">
        <f t="shared" si="5"/>
        <v>-2</v>
      </c>
      <c r="AL98" s="186">
        <f t="shared" si="6"/>
        <v>0</v>
      </c>
      <c r="AN98">
        <v>70</v>
      </c>
      <c r="AO98">
        <f t="shared" si="7"/>
        <v>0</v>
      </c>
      <c r="AT98">
        <f>CNGE_2023_M1_Secc12!$Y257</f>
        <v>0</v>
      </c>
    </row>
    <row r="99" spans="1:46" ht="15" customHeight="1">
      <c r="A99" s="44"/>
      <c r="C99" s="157" t="s">
        <v>121</v>
      </c>
      <c r="D99" s="278" t="str">
        <f>IF(CNGE_2023_M1_Secc12!D102="","",CNGE_2023_M1_Secc12!D102)</f>
        <v/>
      </c>
      <c r="E99" s="279"/>
      <c r="F99" s="279"/>
      <c r="G99" s="280"/>
      <c r="H99" s="352"/>
      <c r="I99" s="352"/>
      <c r="J99" s="352"/>
      <c r="K99" s="352"/>
      <c r="L99" s="352"/>
      <c r="M99" s="352"/>
      <c r="N99" s="226" t="str">
        <f>IFERROR(VLOOKUP($P99,Presentación!$AL$3:$AM$574,2,FALSE),"")</f>
        <v/>
      </c>
      <c r="O99" s="228"/>
      <c r="P99" s="395"/>
      <c r="Q99" s="395"/>
      <c r="R99" s="395"/>
      <c r="S99" s="395"/>
      <c r="T99" s="395"/>
      <c r="U99" s="395"/>
      <c r="V99" s="352"/>
      <c r="W99" s="352"/>
      <c r="X99" s="352"/>
      <c r="Y99" s="139" t="s">
        <v>313</v>
      </c>
      <c r="Z99" s="352"/>
      <c r="AA99" s="352"/>
      <c r="AB99" s="352"/>
      <c r="AC99" s="212"/>
      <c r="AD99" s="213"/>
      <c r="AG99">
        <f t="shared" si="4"/>
        <v>0</v>
      </c>
      <c r="AK99" s="185">
        <f t="shared" si="5"/>
        <v>-2</v>
      </c>
      <c r="AL99" s="186">
        <f t="shared" si="6"/>
        <v>0</v>
      </c>
      <c r="AN99">
        <v>71</v>
      </c>
      <c r="AO99">
        <f t="shared" si="7"/>
        <v>0</v>
      </c>
      <c r="AT99">
        <f>CNGE_2023_M1_Secc12!$Y258</f>
        <v>0</v>
      </c>
    </row>
    <row r="100" spans="1:46" ht="15" customHeight="1">
      <c r="A100" s="44"/>
      <c r="C100" s="157" t="s">
        <v>122</v>
      </c>
      <c r="D100" s="278" t="str">
        <f>IF(CNGE_2023_M1_Secc12!D103="","",CNGE_2023_M1_Secc12!D103)</f>
        <v/>
      </c>
      <c r="E100" s="279"/>
      <c r="F100" s="279"/>
      <c r="G100" s="280"/>
      <c r="H100" s="352"/>
      <c r="I100" s="352"/>
      <c r="J100" s="352"/>
      <c r="K100" s="352"/>
      <c r="L100" s="352"/>
      <c r="M100" s="352"/>
      <c r="N100" s="226" t="str">
        <f>IFERROR(VLOOKUP($P100,Presentación!$AL$3:$AM$574,2,FALSE),"")</f>
        <v/>
      </c>
      <c r="O100" s="228"/>
      <c r="P100" s="395"/>
      <c r="Q100" s="395"/>
      <c r="R100" s="395"/>
      <c r="S100" s="395"/>
      <c r="T100" s="395"/>
      <c r="U100" s="395"/>
      <c r="V100" s="352"/>
      <c r="W100" s="352"/>
      <c r="X100" s="352"/>
      <c r="Y100" s="139" t="s">
        <v>313</v>
      </c>
      <c r="Z100" s="352"/>
      <c r="AA100" s="352"/>
      <c r="AB100" s="352"/>
      <c r="AC100" s="212"/>
      <c r="AD100" s="213"/>
      <c r="AG100">
        <f t="shared" si="4"/>
        <v>0</v>
      </c>
      <c r="AK100" s="185">
        <f t="shared" si="5"/>
        <v>-2</v>
      </c>
      <c r="AL100" s="186">
        <f t="shared" si="6"/>
        <v>0</v>
      </c>
      <c r="AN100">
        <v>72</v>
      </c>
      <c r="AO100">
        <f t="shared" si="7"/>
        <v>0</v>
      </c>
      <c r="AT100">
        <f>CNGE_2023_M1_Secc12!$Y259</f>
        <v>0</v>
      </c>
    </row>
    <row r="101" spans="1:46" ht="15" customHeight="1">
      <c r="A101" s="44"/>
      <c r="C101" s="157" t="s">
        <v>123</v>
      </c>
      <c r="D101" s="278" t="str">
        <f>IF(CNGE_2023_M1_Secc12!D104="","",CNGE_2023_M1_Secc12!D104)</f>
        <v/>
      </c>
      <c r="E101" s="279"/>
      <c r="F101" s="279"/>
      <c r="G101" s="280"/>
      <c r="H101" s="352"/>
      <c r="I101" s="352"/>
      <c r="J101" s="352"/>
      <c r="K101" s="352"/>
      <c r="L101" s="352"/>
      <c r="M101" s="352"/>
      <c r="N101" s="226" t="str">
        <f>IFERROR(VLOOKUP($P101,Presentación!$AL$3:$AM$574,2,FALSE),"")</f>
        <v/>
      </c>
      <c r="O101" s="228"/>
      <c r="P101" s="395"/>
      <c r="Q101" s="395"/>
      <c r="R101" s="395"/>
      <c r="S101" s="395"/>
      <c r="T101" s="395"/>
      <c r="U101" s="395"/>
      <c r="V101" s="352"/>
      <c r="W101" s="352"/>
      <c r="X101" s="352"/>
      <c r="Y101" s="139" t="s">
        <v>313</v>
      </c>
      <c r="Z101" s="352"/>
      <c r="AA101" s="352"/>
      <c r="AB101" s="352"/>
      <c r="AC101" s="212"/>
      <c r="AD101" s="213"/>
      <c r="AG101">
        <f t="shared" si="4"/>
        <v>0</v>
      </c>
      <c r="AK101" s="185">
        <f t="shared" si="5"/>
        <v>-2</v>
      </c>
      <c r="AL101" s="186">
        <f t="shared" si="6"/>
        <v>0</v>
      </c>
      <c r="AN101">
        <v>73</v>
      </c>
      <c r="AO101">
        <f t="shared" si="7"/>
        <v>0</v>
      </c>
      <c r="AT101">
        <f>CNGE_2023_M1_Secc12!$Y260</f>
        <v>0</v>
      </c>
    </row>
    <row r="102" spans="1:46" ht="15" customHeight="1">
      <c r="A102" s="44"/>
      <c r="C102" s="157" t="s">
        <v>124</v>
      </c>
      <c r="D102" s="278" t="str">
        <f>IF(CNGE_2023_M1_Secc12!D105="","",CNGE_2023_M1_Secc12!D105)</f>
        <v/>
      </c>
      <c r="E102" s="279"/>
      <c r="F102" s="279"/>
      <c r="G102" s="280"/>
      <c r="H102" s="352"/>
      <c r="I102" s="352"/>
      <c r="J102" s="352"/>
      <c r="K102" s="352"/>
      <c r="L102" s="352"/>
      <c r="M102" s="352"/>
      <c r="N102" s="226" t="str">
        <f>IFERROR(VLOOKUP($P102,Presentación!$AL$3:$AM$574,2,FALSE),"")</f>
        <v/>
      </c>
      <c r="O102" s="228"/>
      <c r="P102" s="395"/>
      <c r="Q102" s="395"/>
      <c r="R102" s="395"/>
      <c r="S102" s="395"/>
      <c r="T102" s="395"/>
      <c r="U102" s="395"/>
      <c r="V102" s="352"/>
      <c r="W102" s="352"/>
      <c r="X102" s="352"/>
      <c r="Y102" s="139" t="s">
        <v>313</v>
      </c>
      <c r="Z102" s="352"/>
      <c r="AA102" s="352"/>
      <c r="AB102" s="352"/>
      <c r="AC102" s="212"/>
      <c r="AD102" s="213"/>
      <c r="AG102">
        <f t="shared" si="4"/>
        <v>0</v>
      </c>
      <c r="AK102" s="185">
        <f t="shared" si="5"/>
        <v>-2</v>
      </c>
      <c r="AL102" s="186">
        <f t="shared" si="6"/>
        <v>0</v>
      </c>
      <c r="AN102">
        <v>74</v>
      </c>
      <c r="AO102">
        <f t="shared" si="7"/>
        <v>0</v>
      </c>
      <c r="AT102">
        <f>CNGE_2023_M1_Secc12!$Y261</f>
        <v>0</v>
      </c>
    </row>
    <row r="103" spans="1:46" ht="15" customHeight="1">
      <c r="A103" s="44"/>
      <c r="C103" s="157" t="s">
        <v>125</v>
      </c>
      <c r="D103" s="278" t="str">
        <f>IF(CNGE_2023_M1_Secc12!D106="","",CNGE_2023_M1_Secc12!D106)</f>
        <v/>
      </c>
      <c r="E103" s="279"/>
      <c r="F103" s="279"/>
      <c r="G103" s="280"/>
      <c r="H103" s="352"/>
      <c r="I103" s="352"/>
      <c r="J103" s="352"/>
      <c r="K103" s="352"/>
      <c r="L103" s="352"/>
      <c r="M103" s="352"/>
      <c r="N103" s="226" t="str">
        <f>IFERROR(VLOOKUP($P103,Presentación!$AL$3:$AM$574,2,FALSE),"")</f>
        <v/>
      </c>
      <c r="O103" s="228"/>
      <c r="P103" s="395"/>
      <c r="Q103" s="395"/>
      <c r="R103" s="395"/>
      <c r="S103" s="395"/>
      <c r="T103" s="395"/>
      <c r="U103" s="395"/>
      <c r="V103" s="352"/>
      <c r="W103" s="352"/>
      <c r="X103" s="352"/>
      <c r="Y103" s="139" t="s">
        <v>313</v>
      </c>
      <c r="Z103" s="352"/>
      <c r="AA103" s="352"/>
      <c r="AB103" s="352"/>
      <c r="AC103" s="212"/>
      <c r="AD103" s="213"/>
      <c r="AG103">
        <f t="shared" si="4"/>
        <v>0</v>
      </c>
      <c r="AK103" s="185">
        <f t="shared" si="5"/>
        <v>-2</v>
      </c>
      <c r="AL103" s="186">
        <f t="shared" si="6"/>
        <v>0</v>
      </c>
      <c r="AN103">
        <v>75</v>
      </c>
      <c r="AO103">
        <f t="shared" si="7"/>
        <v>0</v>
      </c>
      <c r="AT103">
        <f>CNGE_2023_M1_Secc12!$Y262</f>
        <v>0</v>
      </c>
    </row>
    <row r="104" spans="1:46" ht="15" customHeight="1">
      <c r="A104" s="44"/>
      <c r="C104" s="157" t="s">
        <v>126</v>
      </c>
      <c r="D104" s="278" t="str">
        <f>IF(CNGE_2023_M1_Secc12!D107="","",CNGE_2023_M1_Secc12!D107)</f>
        <v/>
      </c>
      <c r="E104" s="279"/>
      <c r="F104" s="279"/>
      <c r="G104" s="280"/>
      <c r="H104" s="352"/>
      <c r="I104" s="352"/>
      <c r="J104" s="352"/>
      <c r="K104" s="352"/>
      <c r="L104" s="352"/>
      <c r="M104" s="352"/>
      <c r="N104" s="226" t="str">
        <f>IFERROR(VLOOKUP($P104,Presentación!$AL$3:$AM$574,2,FALSE),"")</f>
        <v/>
      </c>
      <c r="O104" s="228"/>
      <c r="P104" s="395"/>
      <c r="Q104" s="395"/>
      <c r="R104" s="395"/>
      <c r="S104" s="395"/>
      <c r="T104" s="395"/>
      <c r="U104" s="395"/>
      <c r="V104" s="352"/>
      <c r="W104" s="352"/>
      <c r="X104" s="352"/>
      <c r="Y104" s="139" t="s">
        <v>313</v>
      </c>
      <c r="Z104" s="352"/>
      <c r="AA104" s="352"/>
      <c r="AB104" s="352"/>
      <c r="AC104" s="212"/>
      <c r="AD104" s="213"/>
      <c r="AG104">
        <f t="shared" si="4"/>
        <v>0</v>
      </c>
      <c r="AK104" s="185">
        <f t="shared" si="5"/>
        <v>-2</v>
      </c>
      <c r="AL104" s="186">
        <f t="shared" si="6"/>
        <v>0</v>
      </c>
      <c r="AN104">
        <v>76</v>
      </c>
      <c r="AO104">
        <f t="shared" si="7"/>
        <v>0</v>
      </c>
      <c r="AT104">
        <f>CNGE_2023_M1_Secc12!$Y263</f>
        <v>0</v>
      </c>
    </row>
    <row r="105" spans="1:46" ht="15" customHeight="1">
      <c r="A105" s="44"/>
      <c r="C105" s="157" t="s">
        <v>127</v>
      </c>
      <c r="D105" s="278" t="str">
        <f>IF(CNGE_2023_M1_Secc12!D108="","",CNGE_2023_M1_Secc12!D108)</f>
        <v/>
      </c>
      <c r="E105" s="279"/>
      <c r="F105" s="279"/>
      <c r="G105" s="280"/>
      <c r="H105" s="352"/>
      <c r="I105" s="352"/>
      <c r="J105" s="352"/>
      <c r="K105" s="352"/>
      <c r="L105" s="352"/>
      <c r="M105" s="352"/>
      <c r="N105" s="226" t="str">
        <f>IFERROR(VLOOKUP($P105,Presentación!$AL$3:$AM$574,2,FALSE),"")</f>
        <v/>
      </c>
      <c r="O105" s="228"/>
      <c r="P105" s="395"/>
      <c r="Q105" s="395"/>
      <c r="R105" s="395"/>
      <c r="S105" s="395"/>
      <c r="T105" s="395"/>
      <c r="U105" s="395"/>
      <c r="V105" s="352"/>
      <c r="W105" s="352"/>
      <c r="X105" s="352"/>
      <c r="Y105" s="139" t="s">
        <v>313</v>
      </c>
      <c r="Z105" s="352"/>
      <c r="AA105" s="352"/>
      <c r="AB105" s="352"/>
      <c r="AC105" s="212"/>
      <c r="AD105" s="213"/>
      <c r="AG105">
        <f t="shared" si="4"/>
        <v>0</v>
      </c>
      <c r="AK105" s="185">
        <f t="shared" si="5"/>
        <v>-2</v>
      </c>
      <c r="AL105" s="186">
        <f t="shared" si="6"/>
        <v>0</v>
      </c>
      <c r="AN105">
        <v>77</v>
      </c>
      <c r="AO105">
        <f t="shared" si="7"/>
        <v>0</v>
      </c>
      <c r="AT105">
        <f>CNGE_2023_M1_Secc12!$Y264</f>
        <v>0</v>
      </c>
    </row>
    <row r="106" spans="1:46" ht="15" customHeight="1">
      <c r="A106" s="44"/>
      <c r="C106" s="157" t="s">
        <v>128</v>
      </c>
      <c r="D106" s="278" t="str">
        <f>IF(CNGE_2023_M1_Secc12!D109="","",CNGE_2023_M1_Secc12!D109)</f>
        <v/>
      </c>
      <c r="E106" s="279"/>
      <c r="F106" s="279"/>
      <c r="G106" s="280"/>
      <c r="H106" s="352"/>
      <c r="I106" s="352"/>
      <c r="J106" s="352"/>
      <c r="K106" s="352"/>
      <c r="L106" s="352"/>
      <c r="M106" s="352"/>
      <c r="N106" s="226" t="str">
        <f>IFERROR(VLOOKUP($P106,Presentación!$AL$3:$AM$574,2,FALSE),"")</f>
        <v/>
      </c>
      <c r="O106" s="228"/>
      <c r="P106" s="395"/>
      <c r="Q106" s="395"/>
      <c r="R106" s="395"/>
      <c r="S106" s="395"/>
      <c r="T106" s="395"/>
      <c r="U106" s="395"/>
      <c r="V106" s="352"/>
      <c r="W106" s="352"/>
      <c r="X106" s="352"/>
      <c r="Y106" s="139" t="s">
        <v>313</v>
      </c>
      <c r="Z106" s="352"/>
      <c r="AA106" s="352"/>
      <c r="AB106" s="352"/>
      <c r="AC106" s="212"/>
      <c r="AD106" s="213"/>
      <c r="AG106">
        <f t="shared" si="4"/>
        <v>0</v>
      </c>
      <c r="AK106" s="185">
        <f t="shared" si="5"/>
        <v>-2</v>
      </c>
      <c r="AL106" s="186">
        <f t="shared" si="6"/>
        <v>0</v>
      </c>
      <c r="AN106">
        <v>78</v>
      </c>
      <c r="AO106">
        <f t="shared" si="7"/>
        <v>0</v>
      </c>
      <c r="AT106">
        <f>CNGE_2023_M1_Secc12!$Y265</f>
        <v>0</v>
      </c>
    </row>
    <row r="107" spans="1:46" ht="15" customHeight="1">
      <c r="A107" s="44"/>
      <c r="C107" s="157" t="s">
        <v>129</v>
      </c>
      <c r="D107" s="278" t="str">
        <f>IF(CNGE_2023_M1_Secc12!D110="","",CNGE_2023_M1_Secc12!D110)</f>
        <v/>
      </c>
      <c r="E107" s="279"/>
      <c r="F107" s="279"/>
      <c r="G107" s="280"/>
      <c r="H107" s="352"/>
      <c r="I107" s="352"/>
      <c r="J107" s="352"/>
      <c r="K107" s="352"/>
      <c r="L107" s="352"/>
      <c r="M107" s="352"/>
      <c r="N107" s="226" t="str">
        <f>IFERROR(VLOOKUP($P107,Presentación!$AL$3:$AM$574,2,FALSE),"")</f>
        <v/>
      </c>
      <c r="O107" s="228"/>
      <c r="P107" s="395"/>
      <c r="Q107" s="395"/>
      <c r="R107" s="395"/>
      <c r="S107" s="395"/>
      <c r="T107" s="395"/>
      <c r="U107" s="395"/>
      <c r="V107" s="352"/>
      <c r="W107" s="352"/>
      <c r="X107" s="352"/>
      <c r="Y107" s="139" t="s">
        <v>313</v>
      </c>
      <c r="Z107" s="352"/>
      <c r="AA107" s="352"/>
      <c r="AB107" s="352"/>
      <c r="AC107" s="212"/>
      <c r="AD107" s="213"/>
      <c r="AG107">
        <f t="shared" si="4"/>
        <v>0</v>
      </c>
      <c r="AK107" s="185">
        <f t="shared" si="5"/>
        <v>-2</v>
      </c>
      <c r="AL107" s="186">
        <f t="shared" si="6"/>
        <v>0</v>
      </c>
      <c r="AN107">
        <v>79</v>
      </c>
      <c r="AO107">
        <f t="shared" si="7"/>
        <v>0</v>
      </c>
      <c r="AT107">
        <f>CNGE_2023_M1_Secc12!$Y266</f>
        <v>0</v>
      </c>
    </row>
    <row r="108" spans="1:46" ht="15" customHeight="1">
      <c r="A108" s="44"/>
      <c r="C108" s="157" t="s">
        <v>130</v>
      </c>
      <c r="D108" s="278" t="str">
        <f>IF(CNGE_2023_M1_Secc12!D111="","",CNGE_2023_M1_Secc12!D111)</f>
        <v/>
      </c>
      <c r="E108" s="279"/>
      <c r="F108" s="279"/>
      <c r="G108" s="280"/>
      <c r="H108" s="352"/>
      <c r="I108" s="352"/>
      <c r="J108" s="352"/>
      <c r="K108" s="352"/>
      <c r="L108" s="352"/>
      <c r="M108" s="352"/>
      <c r="N108" s="226" t="str">
        <f>IFERROR(VLOOKUP($P108,Presentación!$AL$3:$AM$574,2,FALSE),"")</f>
        <v/>
      </c>
      <c r="O108" s="228"/>
      <c r="P108" s="395"/>
      <c r="Q108" s="395"/>
      <c r="R108" s="395"/>
      <c r="S108" s="395"/>
      <c r="T108" s="395"/>
      <c r="U108" s="395"/>
      <c r="V108" s="352"/>
      <c r="W108" s="352"/>
      <c r="X108" s="352"/>
      <c r="Y108" s="139" t="s">
        <v>313</v>
      </c>
      <c r="Z108" s="352"/>
      <c r="AA108" s="352"/>
      <c r="AB108" s="352"/>
      <c r="AC108" s="212"/>
      <c r="AD108" s="213"/>
      <c r="AG108">
        <f t="shared" si="4"/>
        <v>0</v>
      </c>
      <c r="AK108" s="185">
        <f t="shared" si="5"/>
        <v>-2</v>
      </c>
      <c r="AL108" s="186">
        <f t="shared" si="6"/>
        <v>0</v>
      </c>
      <c r="AN108">
        <v>80</v>
      </c>
      <c r="AO108">
        <f t="shared" si="7"/>
        <v>0</v>
      </c>
      <c r="AT108">
        <f>CNGE_2023_M1_Secc12!$Y267</f>
        <v>0</v>
      </c>
    </row>
    <row r="109" spans="1:46" ht="15" customHeight="1">
      <c r="A109" s="44"/>
      <c r="C109" s="157" t="s">
        <v>131</v>
      </c>
      <c r="D109" s="278" t="str">
        <f>IF(CNGE_2023_M1_Secc12!D112="","",CNGE_2023_M1_Secc12!D112)</f>
        <v/>
      </c>
      <c r="E109" s="279"/>
      <c r="F109" s="279"/>
      <c r="G109" s="280"/>
      <c r="H109" s="352"/>
      <c r="I109" s="352"/>
      <c r="J109" s="352"/>
      <c r="K109" s="352"/>
      <c r="L109" s="352"/>
      <c r="M109" s="352"/>
      <c r="N109" s="226" t="str">
        <f>IFERROR(VLOOKUP($P109,Presentación!$AL$3:$AM$574,2,FALSE),"")</f>
        <v/>
      </c>
      <c r="O109" s="228"/>
      <c r="P109" s="395"/>
      <c r="Q109" s="395"/>
      <c r="R109" s="395"/>
      <c r="S109" s="395"/>
      <c r="T109" s="395"/>
      <c r="U109" s="395"/>
      <c r="V109" s="352"/>
      <c r="W109" s="352"/>
      <c r="X109" s="352"/>
      <c r="Y109" s="139" t="s">
        <v>313</v>
      </c>
      <c r="Z109" s="352"/>
      <c r="AA109" s="352"/>
      <c r="AB109" s="352"/>
      <c r="AC109" s="212"/>
      <c r="AD109" s="213"/>
      <c r="AG109">
        <f t="shared" si="4"/>
        <v>0</v>
      </c>
      <c r="AK109" s="185">
        <f t="shared" si="5"/>
        <v>-2</v>
      </c>
      <c r="AL109" s="186">
        <f t="shared" si="6"/>
        <v>0</v>
      </c>
      <c r="AN109">
        <v>81</v>
      </c>
      <c r="AO109">
        <f t="shared" si="7"/>
        <v>0</v>
      </c>
      <c r="AT109">
        <f>CNGE_2023_M1_Secc12!$Y268</f>
        <v>0</v>
      </c>
    </row>
    <row r="110" spans="1:46" ht="15" customHeight="1">
      <c r="A110" s="44"/>
      <c r="C110" s="157" t="s">
        <v>132</v>
      </c>
      <c r="D110" s="278" t="str">
        <f>IF(CNGE_2023_M1_Secc12!D113="","",CNGE_2023_M1_Secc12!D113)</f>
        <v/>
      </c>
      <c r="E110" s="279"/>
      <c r="F110" s="279"/>
      <c r="G110" s="280"/>
      <c r="H110" s="352"/>
      <c r="I110" s="352"/>
      <c r="J110" s="352"/>
      <c r="K110" s="352"/>
      <c r="L110" s="352"/>
      <c r="M110" s="352"/>
      <c r="N110" s="226" t="str">
        <f>IFERROR(VLOOKUP($P110,Presentación!$AL$3:$AM$574,2,FALSE),"")</f>
        <v/>
      </c>
      <c r="O110" s="228"/>
      <c r="P110" s="395"/>
      <c r="Q110" s="395"/>
      <c r="R110" s="395"/>
      <c r="S110" s="395"/>
      <c r="T110" s="395"/>
      <c r="U110" s="395"/>
      <c r="V110" s="352"/>
      <c r="W110" s="352"/>
      <c r="X110" s="352"/>
      <c r="Y110" s="139" t="s">
        <v>313</v>
      </c>
      <c r="Z110" s="352"/>
      <c r="AA110" s="352"/>
      <c r="AB110" s="352"/>
      <c r="AC110" s="212"/>
      <c r="AD110" s="213"/>
      <c r="AG110">
        <f t="shared" si="4"/>
        <v>0</v>
      </c>
      <c r="AK110" s="185">
        <f t="shared" si="5"/>
        <v>-2</v>
      </c>
      <c r="AL110" s="186">
        <f t="shared" si="6"/>
        <v>0</v>
      </c>
      <c r="AN110">
        <v>82</v>
      </c>
      <c r="AO110">
        <f t="shared" si="7"/>
        <v>0</v>
      </c>
      <c r="AT110">
        <f>CNGE_2023_M1_Secc12!$Y269</f>
        <v>0</v>
      </c>
    </row>
    <row r="111" spans="1:46" ht="15" customHeight="1">
      <c r="A111" s="44"/>
      <c r="C111" s="157" t="s">
        <v>133</v>
      </c>
      <c r="D111" s="278" t="str">
        <f>IF(CNGE_2023_M1_Secc12!D114="","",CNGE_2023_M1_Secc12!D114)</f>
        <v/>
      </c>
      <c r="E111" s="279"/>
      <c r="F111" s="279"/>
      <c r="G111" s="280"/>
      <c r="H111" s="352"/>
      <c r="I111" s="352"/>
      <c r="J111" s="352"/>
      <c r="K111" s="352"/>
      <c r="L111" s="352"/>
      <c r="M111" s="352"/>
      <c r="N111" s="226" t="str">
        <f>IFERROR(VLOOKUP($P111,Presentación!$AL$3:$AM$574,2,FALSE),"")</f>
        <v/>
      </c>
      <c r="O111" s="228"/>
      <c r="P111" s="395"/>
      <c r="Q111" s="395"/>
      <c r="R111" s="395"/>
      <c r="S111" s="395"/>
      <c r="T111" s="395"/>
      <c r="U111" s="395"/>
      <c r="V111" s="352"/>
      <c r="W111" s="352"/>
      <c r="X111" s="352"/>
      <c r="Y111" s="139" t="s">
        <v>313</v>
      </c>
      <c r="Z111" s="352"/>
      <c r="AA111" s="352"/>
      <c r="AB111" s="352"/>
      <c r="AC111" s="212"/>
      <c r="AD111" s="213"/>
      <c r="AG111">
        <f t="shared" si="4"/>
        <v>0</v>
      </c>
      <c r="AK111" s="185">
        <f t="shared" si="5"/>
        <v>-2</v>
      </c>
      <c r="AL111" s="186">
        <f t="shared" si="6"/>
        <v>0</v>
      </c>
      <c r="AN111">
        <v>83</v>
      </c>
      <c r="AO111">
        <f t="shared" si="7"/>
        <v>0</v>
      </c>
      <c r="AT111">
        <f>CNGE_2023_M1_Secc12!$Y270</f>
        <v>0</v>
      </c>
    </row>
    <row r="112" spans="1:46" ht="15" customHeight="1">
      <c r="A112" s="44"/>
      <c r="C112" s="157" t="s">
        <v>134</v>
      </c>
      <c r="D112" s="278" t="str">
        <f>IF(CNGE_2023_M1_Secc12!D115="","",CNGE_2023_M1_Secc12!D115)</f>
        <v/>
      </c>
      <c r="E112" s="279"/>
      <c r="F112" s="279"/>
      <c r="G112" s="280"/>
      <c r="H112" s="352"/>
      <c r="I112" s="352"/>
      <c r="J112" s="352"/>
      <c r="K112" s="352"/>
      <c r="L112" s="352"/>
      <c r="M112" s="352"/>
      <c r="N112" s="226" t="str">
        <f>IFERROR(VLOOKUP($P112,Presentación!$AL$3:$AM$574,2,FALSE),"")</f>
        <v/>
      </c>
      <c r="O112" s="228"/>
      <c r="P112" s="395"/>
      <c r="Q112" s="395"/>
      <c r="R112" s="395"/>
      <c r="S112" s="395"/>
      <c r="T112" s="395"/>
      <c r="U112" s="395"/>
      <c r="V112" s="352"/>
      <c r="W112" s="352"/>
      <c r="X112" s="352"/>
      <c r="Y112" s="139" t="s">
        <v>313</v>
      </c>
      <c r="Z112" s="352"/>
      <c r="AA112" s="352"/>
      <c r="AB112" s="352"/>
      <c r="AC112" s="212"/>
      <c r="AD112" s="213"/>
      <c r="AG112">
        <f t="shared" si="4"/>
        <v>0</v>
      </c>
      <c r="AK112" s="185">
        <f t="shared" si="5"/>
        <v>-2</v>
      </c>
      <c r="AL112" s="186">
        <f t="shared" si="6"/>
        <v>0</v>
      </c>
      <c r="AN112">
        <v>84</v>
      </c>
      <c r="AO112">
        <f t="shared" si="7"/>
        <v>0</v>
      </c>
      <c r="AT112">
        <f>CNGE_2023_M1_Secc12!$Y271</f>
        <v>0</v>
      </c>
    </row>
    <row r="113" spans="1:46" ht="15" customHeight="1">
      <c r="A113" s="44"/>
      <c r="C113" s="157" t="s">
        <v>135</v>
      </c>
      <c r="D113" s="278" t="str">
        <f>IF(CNGE_2023_M1_Secc12!D116="","",CNGE_2023_M1_Secc12!D116)</f>
        <v/>
      </c>
      <c r="E113" s="279"/>
      <c r="F113" s="279"/>
      <c r="G113" s="280"/>
      <c r="H113" s="352"/>
      <c r="I113" s="352"/>
      <c r="J113" s="352"/>
      <c r="K113" s="352"/>
      <c r="L113" s="352"/>
      <c r="M113" s="352"/>
      <c r="N113" s="226" t="str">
        <f>IFERROR(VLOOKUP($P113,Presentación!$AL$3:$AM$574,2,FALSE),"")</f>
        <v/>
      </c>
      <c r="O113" s="228"/>
      <c r="P113" s="395"/>
      <c r="Q113" s="395"/>
      <c r="R113" s="395"/>
      <c r="S113" s="395"/>
      <c r="T113" s="395"/>
      <c r="U113" s="395"/>
      <c r="V113" s="352"/>
      <c r="W113" s="352"/>
      <c r="X113" s="352"/>
      <c r="Y113" s="139" t="s">
        <v>313</v>
      </c>
      <c r="Z113" s="352"/>
      <c r="AA113" s="352"/>
      <c r="AB113" s="352"/>
      <c r="AC113" s="212"/>
      <c r="AD113" s="213"/>
      <c r="AG113">
        <f t="shared" si="4"/>
        <v>0</v>
      </c>
      <c r="AK113" s="185">
        <f t="shared" si="5"/>
        <v>-2</v>
      </c>
      <c r="AL113" s="186">
        <f t="shared" si="6"/>
        <v>0</v>
      </c>
      <c r="AN113">
        <v>85</v>
      </c>
      <c r="AO113">
        <f t="shared" si="7"/>
        <v>0</v>
      </c>
      <c r="AT113">
        <f>CNGE_2023_M1_Secc12!$Y272</f>
        <v>0</v>
      </c>
    </row>
    <row r="114" spans="1:46" ht="15" customHeight="1">
      <c r="A114" s="44"/>
      <c r="C114" s="157" t="s">
        <v>136</v>
      </c>
      <c r="D114" s="278" t="str">
        <f>IF(CNGE_2023_M1_Secc12!D117="","",CNGE_2023_M1_Secc12!D117)</f>
        <v/>
      </c>
      <c r="E114" s="279"/>
      <c r="F114" s="279"/>
      <c r="G114" s="280"/>
      <c r="H114" s="352"/>
      <c r="I114" s="352"/>
      <c r="J114" s="352"/>
      <c r="K114" s="352"/>
      <c r="L114" s="352"/>
      <c r="M114" s="352"/>
      <c r="N114" s="226" t="str">
        <f>IFERROR(VLOOKUP($P114,Presentación!$AL$3:$AM$574,2,FALSE),"")</f>
        <v/>
      </c>
      <c r="O114" s="228"/>
      <c r="P114" s="395"/>
      <c r="Q114" s="395"/>
      <c r="R114" s="395"/>
      <c r="S114" s="395"/>
      <c r="T114" s="395"/>
      <c r="U114" s="395"/>
      <c r="V114" s="352"/>
      <c r="W114" s="352"/>
      <c r="X114" s="352"/>
      <c r="Y114" s="139" t="s">
        <v>313</v>
      </c>
      <c r="Z114" s="352"/>
      <c r="AA114" s="352"/>
      <c r="AB114" s="352"/>
      <c r="AC114" s="212"/>
      <c r="AD114" s="213"/>
      <c r="AG114">
        <f t="shared" si="4"/>
        <v>0</v>
      </c>
      <c r="AK114" s="185">
        <f t="shared" si="5"/>
        <v>-2</v>
      </c>
      <c r="AL114" s="186">
        <f t="shared" si="6"/>
        <v>0</v>
      </c>
      <c r="AN114">
        <v>86</v>
      </c>
      <c r="AO114">
        <f t="shared" si="7"/>
        <v>0</v>
      </c>
      <c r="AT114">
        <f>CNGE_2023_M1_Secc12!$Y273</f>
        <v>0</v>
      </c>
    </row>
    <row r="115" spans="1:46" ht="15" customHeight="1">
      <c r="A115" s="44"/>
      <c r="C115" s="157" t="s">
        <v>137</v>
      </c>
      <c r="D115" s="278" t="str">
        <f>IF(CNGE_2023_M1_Secc12!D118="","",CNGE_2023_M1_Secc12!D118)</f>
        <v/>
      </c>
      <c r="E115" s="279"/>
      <c r="F115" s="279"/>
      <c r="G115" s="280"/>
      <c r="H115" s="352"/>
      <c r="I115" s="352"/>
      <c r="J115" s="352"/>
      <c r="K115" s="352"/>
      <c r="L115" s="352"/>
      <c r="M115" s="352"/>
      <c r="N115" s="226" t="str">
        <f>IFERROR(VLOOKUP($P115,Presentación!$AL$3:$AM$574,2,FALSE),"")</f>
        <v/>
      </c>
      <c r="O115" s="228"/>
      <c r="P115" s="395"/>
      <c r="Q115" s="395"/>
      <c r="R115" s="395"/>
      <c r="S115" s="395"/>
      <c r="T115" s="395"/>
      <c r="U115" s="395"/>
      <c r="V115" s="352"/>
      <c r="W115" s="352"/>
      <c r="X115" s="352"/>
      <c r="Y115" s="139" t="s">
        <v>313</v>
      </c>
      <c r="Z115" s="352"/>
      <c r="AA115" s="352"/>
      <c r="AB115" s="352"/>
      <c r="AC115" s="212"/>
      <c r="AD115" s="213"/>
      <c r="AG115">
        <f t="shared" si="4"/>
        <v>0</v>
      </c>
      <c r="AK115" s="185">
        <f t="shared" si="5"/>
        <v>-2</v>
      </c>
      <c r="AL115" s="186">
        <f t="shared" si="6"/>
        <v>0</v>
      </c>
      <c r="AN115">
        <v>87</v>
      </c>
      <c r="AO115">
        <f t="shared" si="7"/>
        <v>0</v>
      </c>
      <c r="AT115">
        <f>CNGE_2023_M1_Secc12!$Y274</f>
        <v>0</v>
      </c>
    </row>
    <row r="116" spans="1:46" ht="15" customHeight="1">
      <c r="A116" s="44"/>
      <c r="C116" s="157" t="s">
        <v>138</v>
      </c>
      <c r="D116" s="278" t="str">
        <f>IF(CNGE_2023_M1_Secc12!D119="","",CNGE_2023_M1_Secc12!D119)</f>
        <v/>
      </c>
      <c r="E116" s="279"/>
      <c r="F116" s="279"/>
      <c r="G116" s="280"/>
      <c r="H116" s="352"/>
      <c r="I116" s="352"/>
      <c r="J116" s="352"/>
      <c r="K116" s="352"/>
      <c r="L116" s="352"/>
      <c r="M116" s="352"/>
      <c r="N116" s="226" t="str">
        <f>IFERROR(VLOOKUP($P116,Presentación!$AL$3:$AM$574,2,FALSE),"")</f>
        <v/>
      </c>
      <c r="O116" s="228"/>
      <c r="P116" s="395"/>
      <c r="Q116" s="395"/>
      <c r="R116" s="395"/>
      <c r="S116" s="395"/>
      <c r="T116" s="395"/>
      <c r="U116" s="395"/>
      <c r="V116" s="352"/>
      <c r="W116" s="352"/>
      <c r="X116" s="352"/>
      <c r="Y116" s="139" t="s">
        <v>313</v>
      </c>
      <c r="Z116" s="352"/>
      <c r="AA116" s="352"/>
      <c r="AB116" s="352"/>
      <c r="AC116" s="212"/>
      <c r="AD116" s="213"/>
      <c r="AG116">
        <f t="shared" si="4"/>
        <v>0</v>
      </c>
      <c r="AK116" s="185">
        <f t="shared" si="5"/>
        <v>-2</v>
      </c>
      <c r="AL116" s="186">
        <f t="shared" si="6"/>
        <v>0</v>
      </c>
      <c r="AN116">
        <v>88</v>
      </c>
      <c r="AO116">
        <f t="shared" si="7"/>
        <v>0</v>
      </c>
      <c r="AT116">
        <f>CNGE_2023_M1_Secc12!$Y275</f>
        <v>0</v>
      </c>
    </row>
    <row r="117" spans="1:46" ht="15" customHeight="1">
      <c r="A117" s="44"/>
      <c r="C117" s="157" t="s">
        <v>139</v>
      </c>
      <c r="D117" s="278" t="str">
        <f>IF(CNGE_2023_M1_Secc12!D120="","",CNGE_2023_M1_Secc12!D120)</f>
        <v/>
      </c>
      <c r="E117" s="279"/>
      <c r="F117" s="279"/>
      <c r="G117" s="280"/>
      <c r="H117" s="352"/>
      <c r="I117" s="352"/>
      <c r="J117" s="352"/>
      <c r="K117" s="352"/>
      <c r="L117" s="352"/>
      <c r="M117" s="352"/>
      <c r="N117" s="226" t="str">
        <f>IFERROR(VLOOKUP($P117,Presentación!$AL$3:$AM$574,2,FALSE),"")</f>
        <v/>
      </c>
      <c r="O117" s="228"/>
      <c r="P117" s="395"/>
      <c r="Q117" s="395"/>
      <c r="R117" s="395"/>
      <c r="S117" s="395"/>
      <c r="T117" s="395"/>
      <c r="U117" s="395"/>
      <c r="V117" s="352"/>
      <c r="W117" s="352"/>
      <c r="X117" s="352"/>
      <c r="Y117" s="139" t="s">
        <v>313</v>
      </c>
      <c r="Z117" s="352"/>
      <c r="AA117" s="352"/>
      <c r="AB117" s="352"/>
      <c r="AC117" s="212"/>
      <c r="AD117" s="213"/>
      <c r="AG117">
        <f t="shared" si="4"/>
        <v>0</v>
      </c>
      <c r="AK117" s="185">
        <f t="shared" si="5"/>
        <v>-2</v>
      </c>
      <c r="AL117" s="186">
        <f t="shared" si="6"/>
        <v>0</v>
      </c>
      <c r="AN117">
        <v>89</v>
      </c>
      <c r="AO117">
        <f t="shared" si="7"/>
        <v>0</v>
      </c>
      <c r="AT117">
        <f>CNGE_2023_M1_Secc12!$Y276</f>
        <v>0</v>
      </c>
    </row>
    <row r="118" spans="1:46" ht="15" customHeight="1">
      <c r="A118" s="44"/>
      <c r="C118" s="157" t="s">
        <v>140</v>
      </c>
      <c r="D118" s="278" t="str">
        <f>IF(CNGE_2023_M1_Secc12!D121="","",CNGE_2023_M1_Secc12!D121)</f>
        <v/>
      </c>
      <c r="E118" s="279"/>
      <c r="F118" s="279"/>
      <c r="G118" s="280"/>
      <c r="H118" s="352"/>
      <c r="I118" s="352"/>
      <c r="J118" s="352"/>
      <c r="K118" s="352"/>
      <c r="L118" s="352"/>
      <c r="M118" s="352"/>
      <c r="N118" s="226" t="str">
        <f>IFERROR(VLOOKUP($P118,Presentación!$AL$3:$AM$574,2,FALSE),"")</f>
        <v/>
      </c>
      <c r="O118" s="228"/>
      <c r="P118" s="395"/>
      <c r="Q118" s="395"/>
      <c r="R118" s="395"/>
      <c r="S118" s="395"/>
      <c r="T118" s="395"/>
      <c r="U118" s="395"/>
      <c r="V118" s="352"/>
      <c r="W118" s="352"/>
      <c r="X118" s="352"/>
      <c r="Y118" s="139" t="s">
        <v>313</v>
      </c>
      <c r="Z118" s="352"/>
      <c r="AA118" s="352"/>
      <c r="AB118" s="352"/>
      <c r="AC118" s="212"/>
      <c r="AD118" s="213"/>
      <c r="AG118">
        <f t="shared" si="4"/>
        <v>0</v>
      </c>
      <c r="AK118" s="185">
        <f t="shared" si="5"/>
        <v>-2</v>
      </c>
      <c r="AL118" s="186">
        <f t="shared" si="6"/>
        <v>0</v>
      </c>
      <c r="AN118">
        <v>90</v>
      </c>
      <c r="AO118">
        <f t="shared" si="7"/>
        <v>0</v>
      </c>
      <c r="AT118">
        <f>CNGE_2023_M1_Secc12!$Y277</f>
        <v>0</v>
      </c>
    </row>
    <row r="119" spans="1:46" ht="15" customHeight="1">
      <c r="A119" s="44"/>
      <c r="C119" s="157" t="s">
        <v>141</v>
      </c>
      <c r="D119" s="278" t="str">
        <f>IF(CNGE_2023_M1_Secc12!D122="","",CNGE_2023_M1_Secc12!D122)</f>
        <v/>
      </c>
      <c r="E119" s="279"/>
      <c r="F119" s="279"/>
      <c r="G119" s="280"/>
      <c r="H119" s="352"/>
      <c r="I119" s="352"/>
      <c r="J119" s="352"/>
      <c r="K119" s="352"/>
      <c r="L119" s="352"/>
      <c r="M119" s="352"/>
      <c r="N119" s="226" t="str">
        <f>IFERROR(VLOOKUP($P119,Presentación!$AL$3:$AM$574,2,FALSE),"")</f>
        <v/>
      </c>
      <c r="O119" s="228"/>
      <c r="P119" s="395"/>
      <c r="Q119" s="395"/>
      <c r="R119" s="395"/>
      <c r="S119" s="395"/>
      <c r="T119" s="395"/>
      <c r="U119" s="395"/>
      <c r="V119" s="352"/>
      <c r="W119" s="352"/>
      <c r="X119" s="352"/>
      <c r="Y119" s="139" t="s">
        <v>313</v>
      </c>
      <c r="Z119" s="352"/>
      <c r="AA119" s="352"/>
      <c r="AB119" s="352"/>
      <c r="AC119" s="212"/>
      <c r="AD119" s="213"/>
      <c r="AG119">
        <f t="shared" si="4"/>
        <v>0</v>
      </c>
      <c r="AK119" s="185">
        <f t="shared" si="5"/>
        <v>-2</v>
      </c>
      <c r="AL119" s="186">
        <f t="shared" si="6"/>
        <v>0</v>
      </c>
      <c r="AN119">
        <v>91</v>
      </c>
      <c r="AO119">
        <f t="shared" si="7"/>
        <v>0</v>
      </c>
      <c r="AT119">
        <f>CNGE_2023_M1_Secc12!$Y278</f>
        <v>0</v>
      </c>
    </row>
    <row r="120" spans="1:46" ht="15" customHeight="1">
      <c r="A120" s="44"/>
      <c r="C120" s="157" t="s">
        <v>142</v>
      </c>
      <c r="D120" s="278" t="str">
        <f>IF(CNGE_2023_M1_Secc12!D123="","",CNGE_2023_M1_Secc12!D123)</f>
        <v/>
      </c>
      <c r="E120" s="279"/>
      <c r="F120" s="279"/>
      <c r="G120" s="280"/>
      <c r="H120" s="352"/>
      <c r="I120" s="352"/>
      <c r="J120" s="352"/>
      <c r="K120" s="352"/>
      <c r="L120" s="352"/>
      <c r="M120" s="352"/>
      <c r="N120" s="226" t="str">
        <f>IFERROR(VLOOKUP($P120,Presentación!$AL$3:$AM$574,2,FALSE),"")</f>
        <v/>
      </c>
      <c r="O120" s="228"/>
      <c r="P120" s="395"/>
      <c r="Q120" s="395"/>
      <c r="R120" s="395"/>
      <c r="S120" s="395"/>
      <c r="T120" s="395"/>
      <c r="U120" s="395"/>
      <c r="V120" s="352"/>
      <c r="W120" s="352"/>
      <c r="X120" s="352"/>
      <c r="Y120" s="139" t="s">
        <v>313</v>
      </c>
      <c r="Z120" s="352"/>
      <c r="AA120" s="352"/>
      <c r="AB120" s="352"/>
      <c r="AC120" s="212"/>
      <c r="AD120" s="213"/>
      <c r="AG120">
        <f t="shared" si="4"/>
        <v>0</v>
      </c>
      <c r="AK120" s="185">
        <f t="shared" si="5"/>
        <v>-2</v>
      </c>
      <c r="AL120" s="186">
        <f t="shared" si="6"/>
        <v>0</v>
      </c>
      <c r="AN120">
        <v>92</v>
      </c>
      <c r="AO120">
        <f t="shared" si="7"/>
        <v>0</v>
      </c>
      <c r="AT120">
        <f>CNGE_2023_M1_Secc12!$Y279</f>
        <v>0</v>
      </c>
    </row>
    <row r="121" spans="1:46" ht="15" customHeight="1">
      <c r="A121" s="44"/>
      <c r="C121" s="157" t="s">
        <v>143</v>
      </c>
      <c r="D121" s="278" t="str">
        <f>IF(CNGE_2023_M1_Secc12!D124="","",CNGE_2023_M1_Secc12!D124)</f>
        <v/>
      </c>
      <c r="E121" s="279"/>
      <c r="F121" s="279"/>
      <c r="G121" s="280"/>
      <c r="H121" s="352"/>
      <c r="I121" s="352"/>
      <c r="J121" s="352"/>
      <c r="K121" s="352"/>
      <c r="L121" s="352"/>
      <c r="M121" s="352"/>
      <c r="N121" s="226" t="str">
        <f>IFERROR(VLOOKUP($P121,Presentación!$AL$3:$AM$574,2,FALSE),"")</f>
        <v/>
      </c>
      <c r="O121" s="228"/>
      <c r="P121" s="395"/>
      <c r="Q121" s="395"/>
      <c r="R121" s="395"/>
      <c r="S121" s="395"/>
      <c r="T121" s="395"/>
      <c r="U121" s="395"/>
      <c r="V121" s="352"/>
      <c r="W121" s="352"/>
      <c r="X121" s="352"/>
      <c r="Y121" s="139" t="s">
        <v>313</v>
      </c>
      <c r="Z121" s="352"/>
      <c r="AA121" s="352"/>
      <c r="AB121" s="352"/>
      <c r="AC121" s="212"/>
      <c r="AD121" s="213"/>
      <c r="AG121">
        <f t="shared" si="4"/>
        <v>0</v>
      </c>
      <c r="AK121" s="185">
        <f t="shared" si="5"/>
        <v>-2</v>
      </c>
      <c r="AL121" s="186">
        <f t="shared" si="6"/>
        <v>0</v>
      </c>
      <c r="AN121">
        <v>93</v>
      </c>
      <c r="AO121">
        <f t="shared" si="7"/>
        <v>0</v>
      </c>
      <c r="AT121">
        <f>CNGE_2023_M1_Secc12!$Y280</f>
        <v>0</v>
      </c>
    </row>
    <row r="122" spans="1:46" ht="15" customHeight="1">
      <c r="A122" s="44"/>
      <c r="C122" s="157" t="s">
        <v>144</v>
      </c>
      <c r="D122" s="278" t="str">
        <f>IF(CNGE_2023_M1_Secc12!D125="","",CNGE_2023_M1_Secc12!D125)</f>
        <v/>
      </c>
      <c r="E122" s="279"/>
      <c r="F122" s="279"/>
      <c r="G122" s="280"/>
      <c r="H122" s="352"/>
      <c r="I122" s="352"/>
      <c r="J122" s="352"/>
      <c r="K122" s="352"/>
      <c r="L122" s="352"/>
      <c r="M122" s="352"/>
      <c r="N122" s="226" t="str">
        <f>IFERROR(VLOOKUP($P122,Presentación!$AL$3:$AM$574,2,FALSE),"")</f>
        <v/>
      </c>
      <c r="O122" s="228"/>
      <c r="P122" s="395"/>
      <c r="Q122" s="395"/>
      <c r="R122" s="395"/>
      <c r="S122" s="395"/>
      <c r="T122" s="395"/>
      <c r="U122" s="395"/>
      <c r="V122" s="352"/>
      <c r="W122" s="352"/>
      <c r="X122" s="352"/>
      <c r="Y122" s="139" t="s">
        <v>313</v>
      </c>
      <c r="Z122" s="352"/>
      <c r="AA122" s="352"/>
      <c r="AB122" s="352"/>
      <c r="AC122" s="212"/>
      <c r="AD122" s="213"/>
      <c r="AG122">
        <f t="shared" si="4"/>
        <v>0</v>
      </c>
      <c r="AK122" s="185">
        <f t="shared" si="5"/>
        <v>-2</v>
      </c>
      <c r="AL122" s="186">
        <f t="shared" si="6"/>
        <v>0</v>
      </c>
      <c r="AN122">
        <v>94</v>
      </c>
      <c r="AO122">
        <f t="shared" si="7"/>
        <v>0</v>
      </c>
      <c r="AT122">
        <f>CNGE_2023_M1_Secc12!$Y281</f>
        <v>0</v>
      </c>
    </row>
    <row r="123" spans="1:46" ht="15" customHeight="1">
      <c r="A123" s="44"/>
      <c r="C123" s="157" t="s">
        <v>145</v>
      </c>
      <c r="D123" s="278" t="str">
        <f>IF(CNGE_2023_M1_Secc12!D126="","",CNGE_2023_M1_Secc12!D126)</f>
        <v/>
      </c>
      <c r="E123" s="279"/>
      <c r="F123" s="279"/>
      <c r="G123" s="280"/>
      <c r="H123" s="352"/>
      <c r="I123" s="352"/>
      <c r="J123" s="352"/>
      <c r="K123" s="352"/>
      <c r="L123" s="352"/>
      <c r="M123" s="352"/>
      <c r="N123" s="226" t="str">
        <f>IFERROR(VLOOKUP($P123,Presentación!$AL$3:$AM$574,2,FALSE),"")</f>
        <v/>
      </c>
      <c r="O123" s="228"/>
      <c r="P123" s="395"/>
      <c r="Q123" s="395"/>
      <c r="R123" s="395"/>
      <c r="S123" s="395"/>
      <c r="T123" s="395"/>
      <c r="U123" s="395"/>
      <c r="V123" s="352"/>
      <c r="W123" s="352"/>
      <c r="X123" s="352"/>
      <c r="Y123" s="139" t="s">
        <v>313</v>
      </c>
      <c r="Z123" s="352"/>
      <c r="AA123" s="352"/>
      <c r="AB123" s="352"/>
      <c r="AC123" s="212"/>
      <c r="AD123" s="213"/>
      <c r="AG123">
        <f t="shared" si="4"/>
        <v>0</v>
      </c>
      <c r="AK123" s="185">
        <f t="shared" si="5"/>
        <v>-2</v>
      </c>
      <c r="AL123" s="186">
        <f t="shared" si="6"/>
        <v>0</v>
      </c>
      <c r="AN123">
        <v>95</v>
      </c>
      <c r="AO123">
        <f t="shared" si="7"/>
        <v>0</v>
      </c>
      <c r="AT123">
        <f>CNGE_2023_M1_Secc12!$Y282</f>
        <v>0</v>
      </c>
    </row>
    <row r="124" spans="1:46" ht="15" customHeight="1">
      <c r="A124" s="44"/>
      <c r="C124" s="157" t="s">
        <v>146</v>
      </c>
      <c r="D124" s="278" t="str">
        <f>IF(CNGE_2023_M1_Secc12!D127="","",CNGE_2023_M1_Secc12!D127)</f>
        <v/>
      </c>
      <c r="E124" s="279"/>
      <c r="F124" s="279"/>
      <c r="G124" s="280"/>
      <c r="H124" s="352"/>
      <c r="I124" s="352"/>
      <c r="J124" s="352"/>
      <c r="K124" s="352"/>
      <c r="L124" s="352"/>
      <c r="M124" s="352"/>
      <c r="N124" s="226" t="str">
        <f>IFERROR(VLOOKUP($P124,Presentación!$AL$3:$AM$574,2,FALSE),"")</f>
        <v/>
      </c>
      <c r="O124" s="228"/>
      <c r="P124" s="395"/>
      <c r="Q124" s="395"/>
      <c r="R124" s="395"/>
      <c r="S124" s="395"/>
      <c r="T124" s="395"/>
      <c r="U124" s="395"/>
      <c r="V124" s="352"/>
      <c r="W124" s="352"/>
      <c r="X124" s="352"/>
      <c r="Y124" s="139" t="s">
        <v>313</v>
      </c>
      <c r="Z124" s="352"/>
      <c r="AA124" s="352"/>
      <c r="AB124" s="352"/>
      <c r="AC124" s="212"/>
      <c r="AD124" s="213"/>
      <c r="AG124">
        <f t="shared" si="4"/>
        <v>0</v>
      </c>
      <c r="AK124" s="185">
        <f t="shared" si="5"/>
        <v>-2</v>
      </c>
      <c r="AL124" s="186">
        <f t="shared" si="6"/>
        <v>0</v>
      </c>
      <c r="AN124">
        <v>96</v>
      </c>
      <c r="AO124">
        <f t="shared" si="7"/>
        <v>0</v>
      </c>
      <c r="AT124">
        <f>CNGE_2023_M1_Secc12!$Y283</f>
        <v>0</v>
      </c>
    </row>
    <row r="125" spans="1:46" ht="15" customHeight="1">
      <c r="A125" s="44"/>
      <c r="C125" s="157" t="s">
        <v>147</v>
      </c>
      <c r="D125" s="278" t="str">
        <f>IF(CNGE_2023_M1_Secc12!D128="","",CNGE_2023_M1_Secc12!D128)</f>
        <v/>
      </c>
      <c r="E125" s="279"/>
      <c r="F125" s="279"/>
      <c r="G125" s="280"/>
      <c r="H125" s="352"/>
      <c r="I125" s="352"/>
      <c r="J125" s="352"/>
      <c r="K125" s="352"/>
      <c r="L125" s="352"/>
      <c r="M125" s="352"/>
      <c r="N125" s="226" t="str">
        <f>IFERROR(VLOOKUP($P125,Presentación!$AL$3:$AM$574,2,FALSE),"")</f>
        <v/>
      </c>
      <c r="O125" s="228"/>
      <c r="P125" s="395"/>
      <c r="Q125" s="395"/>
      <c r="R125" s="395"/>
      <c r="S125" s="395"/>
      <c r="T125" s="395"/>
      <c r="U125" s="395"/>
      <c r="V125" s="352"/>
      <c r="W125" s="352"/>
      <c r="X125" s="352"/>
      <c r="Y125" s="139" t="s">
        <v>313</v>
      </c>
      <c r="Z125" s="352"/>
      <c r="AA125" s="352"/>
      <c r="AB125" s="352"/>
      <c r="AC125" s="212"/>
      <c r="AD125" s="213"/>
      <c r="AG125">
        <f t="shared" si="4"/>
        <v>0</v>
      </c>
      <c r="AK125" s="185">
        <f t="shared" si="5"/>
        <v>-2</v>
      </c>
      <c r="AL125" s="186">
        <f t="shared" si="6"/>
        <v>0</v>
      </c>
      <c r="AN125">
        <v>97</v>
      </c>
      <c r="AO125">
        <f t="shared" si="7"/>
        <v>0</v>
      </c>
      <c r="AT125">
        <f>CNGE_2023_M1_Secc12!$Y284</f>
        <v>0</v>
      </c>
    </row>
    <row r="126" spans="1:46" ht="15" customHeight="1">
      <c r="A126" s="44"/>
      <c r="C126" s="157" t="s">
        <v>148</v>
      </c>
      <c r="D126" s="278" t="str">
        <f>IF(CNGE_2023_M1_Secc12!D129="","",CNGE_2023_M1_Secc12!D129)</f>
        <v/>
      </c>
      <c r="E126" s="279"/>
      <c r="F126" s="279"/>
      <c r="G126" s="280"/>
      <c r="H126" s="352"/>
      <c r="I126" s="352"/>
      <c r="J126" s="352"/>
      <c r="K126" s="352"/>
      <c r="L126" s="352"/>
      <c r="M126" s="352"/>
      <c r="N126" s="226" t="str">
        <f>IFERROR(VLOOKUP($P126,Presentación!$AL$3:$AM$574,2,FALSE),"")</f>
        <v/>
      </c>
      <c r="O126" s="228"/>
      <c r="P126" s="395"/>
      <c r="Q126" s="395"/>
      <c r="R126" s="395"/>
      <c r="S126" s="395"/>
      <c r="T126" s="395"/>
      <c r="U126" s="395"/>
      <c r="V126" s="352"/>
      <c r="W126" s="352"/>
      <c r="X126" s="352"/>
      <c r="Y126" s="139" t="s">
        <v>313</v>
      </c>
      <c r="Z126" s="352"/>
      <c r="AA126" s="352"/>
      <c r="AB126" s="352"/>
      <c r="AC126" s="212"/>
      <c r="AD126" s="213"/>
      <c r="AG126">
        <f t="shared" si="4"/>
        <v>0</v>
      </c>
      <c r="AK126" s="185">
        <f t="shared" si="5"/>
        <v>-2</v>
      </c>
      <c r="AL126" s="186">
        <f t="shared" si="6"/>
        <v>0</v>
      </c>
      <c r="AN126">
        <v>98</v>
      </c>
      <c r="AO126">
        <f t="shared" si="7"/>
        <v>0</v>
      </c>
      <c r="AT126">
        <f>CNGE_2023_M1_Secc12!$Y285</f>
        <v>0</v>
      </c>
    </row>
    <row r="127" spans="1:46" ht="15" customHeight="1">
      <c r="A127" s="44"/>
      <c r="C127" s="157" t="s">
        <v>149</v>
      </c>
      <c r="D127" s="278" t="str">
        <f>IF(CNGE_2023_M1_Secc12!D130="","",CNGE_2023_M1_Secc12!D130)</f>
        <v/>
      </c>
      <c r="E127" s="279"/>
      <c r="F127" s="279"/>
      <c r="G127" s="280"/>
      <c r="H127" s="352"/>
      <c r="I127" s="352"/>
      <c r="J127" s="352"/>
      <c r="K127" s="352"/>
      <c r="L127" s="352"/>
      <c r="M127" s="352"/>
      <c r="N127" s="226" t="str">
        <f>IFERROR(VLOOKUP($P127,Presentación!$AL$3:$AM$574,2,FALSE),"")</f>
        <v/>
      </c>
      <c r="O127" s="228"/>
      <c r="P127" s="395"/>
      <c r="Q127" s="395"/>
      <c r="R127" s="395"/>
      <c r="S127" s="395"/>
      <c r="T127" s="395"/>
      <c r="U127" s="395"/>
      <c r="V127" s="352"/>
      <c r="W127" s="352"/>
      <c r="X127" s="352"/>
      <c r="Y127" s="139" t="s">
        <v>313</v>
      </c>
      <c r="Z127" s="352"/>
      <c r="AA127" s="352"/>
      <c r="AB127" s="352"/>
      <c r="AC127" s="212"/>
      <c r="AD127" s="213"/>
      <c r="AG127">
        <f t="shared" si="4"/>
        <v>0</v>
      </c>
      <c r="AK127" s="185">
        <f t="shared" si="5"/>
        <v>-2</v>
      </c>
      <c r="AL127" s="186">
        <f t="shared" si="6"/>
        <v>0</v>
      </c>
      <c r="AN127">
        <v>99</v>
      </c>
      <c r="AO127">
        <f t="shared" si="7"/>
        <v>0</v>
      </c>
      <c r="AT127">
        <f>CNGE_2023_M1_Secc12!$Y286</f>
        <v>0</v>
      </c>
    </row>
    <row r="128" spans="1:46">
      <c r="C128" s="158" t="s">
        <v>150</v>
      </c>
      <c r="D128" s="278" t="str">
        <f>IF(CNGE_2023_M1_Secc12!D131="","",CNGE_2023_M1_Secc12!D131)</f>
        <v/>
      </c>
      <c r="E128" s="279"/>
      <c r="F128" s="279"/>
      <c r="G128" s="280"/>
      <c r="H128" s="352"/>
      <c r="I128" s="352"/>
      <c r="J128" s="352"/>
      <c r="K128" s="352"/>
      <c r="L128" s="352"/>
      <c r="M128" s="352"/>
      <c r="N128" s="226" t="str">
        <f>IFERROR(VLOOKUP($P128,Presentación!$AL$3:$AM$574,2,FALSE),"")</f>
        <v/>
      </c>
      <c r="O128" s="228"/>
      <c r="P128" s="395"/>
      <c r="Q128" s="395"/>
      <c r="R128" s="395"/>
      <c r="S128" s="395"/>
      <c r="T128" s="395"/>
      <c r="U128" s="395"/>
      <c r="V128" s="352"/>
      <c r="W128" s="352"/>
      <c r="X128" s="352"/>
      <c r="Y128" s="139" t="s">
        <v>313</v>
      </c>
      <c r="Z128" s="352"/>
      <c r="AA128" s="352"/>
      <c r="AB128" s="352"/>
      <c r="AC128" s="212"/>
      <c r="AD128" s="213"/>
      <c r="AG128">
        <f t="shared" si="4"/>
        <v>0</v>
      </c>
      <c r="AK128" s="185">
        <f t="shared" si="5"/>
        <v>-2</v>
      </c>
      <c r="AL128" s="186">
        <f t="shared" si="6"/>
        <v>0</v>
      </c>
      <c r="AN128">
        <v>100</v>
      </c>
      <c r="AO128">
        <f t="shared" si="7"/>
        <v>0</v>
      </c>
      <c r="AT128">
        <f>CNGE_2023_M1_Secc12!$Y287</f>
        <v>0</v>
      </c>
    </row>
    <row r="129" spans="3:46">
      <c r="C129" s="158" t="s">
        <v>151</v>
      </c>
      <c r="D129" s="278" t="str">
        <f>IF(CNGE_2023_M1_Secc12!D132="","",CNGE_2023_M1_Secc12!D132)</f>
        <v/>
      </c>
      <c r="E129" s="279"/>
      <c r="F129" s="279"/>
      <c r="G129" s="280"/>
      <c r="H129" s="352"/>
      <c r="I129" s="352"/>
      <c r="J129" s="352"/>
      <c r="K129" s="352"/>
      <c r="L129" s="352"/>
      <c r="M129" s="352"/>
      <c r="N129" s="226" t="str">
        <f>IFERROR(VLOOKUP($P129,Presentación!$AL$3:$AM$574,2,FALSE),"")</f>
        <v/>
      </c>
      <c r="O129" s="228"/>
      <c r="P129" s="395"/>
      <c r="Q129" s="395"/>
      <c r="R129" s="395"/>
      <c r="S129" s="395"/>
      <c r="T129" s="395"/>
      <c r="U129" s="395"/>
      <c r="V129" s="352"/>
      <c r="W129" s="352"/>
      <c r="X129" s="352"/>
      <c r="Y129" s="139" t="s">
        <v>313</v>
      </c>
      <c r="Z129" s="352"/>
      <c r="AA129" s="352"/>
      <c r="AB129" s="352"/>
      <c r="AC129" s="212"/>
      <c r="AD129" s="213"/>
      <c r="AG129">
        <f t="shared" si="4"/>
        <v>0</v>
      </c>
      <c r="AK129" s="185">
        <f t="shared" si="5"/>
        <v>-2</v>
      </c>
      <c r="AL129" s="186">
        <f t="shared" si="6"/>
        <v>0</v>
      </c>
      <c r="AN129">
        <v>101</v>
      </c>
      <c r="AO129">
        <f t="shared" si="7"/>
        <v>0</v>
      </c>
      <c r="AT129">
        <f>CNGE_2023_M1_Secc12!$Y288</f>
        <v>0</v>
      </c>
    </row>
    <row r="130" spans="3:46">
      <c r="C130" s="158" t="s">
        <v>152</v>
      </c>
      <c r="D130" s="278" t="str">
        <f>IF(CNGE_2023_M1_Secc12!D133="","",CNGE_2023_M1_Secc12!D133)</f>
        <v/>
      </c>
      <c r="E130" s="279"/>
      <c r="F130" s="279"/>
      <c r="G130" s="280"/>
      <c r="H130" s="352"/>
      <c r="I130" s="352"/>
      <c r="J130" s="352"/>
      <c r="K130" s="352"/>
      <c r="L130" s="352"/>
      <c r="M130" s="352"/>
      <c r="N130" s="226" t="str">
        <f>IFERROR(VLOOKUP($P130,Presentación!$AL$3:$AM$574,2,FALSE),"")</f>
        <v/>
      </c>
      <c r="O130" s="228"/>
      <c r="P130" s="395"/>
      <c r="Q130" s="395"/>
      <c r="R130" s="395"/>
      <c r="S130" s="395"/>
      <c r="T130" s="395"/>
      <c r="U130" s="395"/>
      <c r="V130" s="352"/>
      <c r="W130" s="352"/>
      <c r="X130" s="352"/>
      <c r="Y130" s="139" t="s">
        <v>313</v>
      </c>
      <c r="Z130" s="352"/>
      <c r="AA130" s="352"/>
      <c r="AB130" s="352"/>
      <c r="AC130" s="212"/>
      <c r="AD130" s="213"/>
      <c r="AG130">
        <f t="shared" si="4"/>
        <v>0</v>
      </c>
      <c r="AK130" s="185">
        <f t="shared" si="5"/>
        <v>-2</v>
      </c>
      <c r="AL130" s="186">
        <f t="shared" si="6"/>
        <v>0</v>
      </c>
      <c r="AN130">
        <v>102</v>
      </c>
      <c r="AO130">
        <f t="shared" si="7"/>
        <v>0</v>
      </c>
      <c r="AT130">
        <f>CNGE_2023_M1_Secc12!$Y289</f>
        <v>0</v>
      </c>
    </row>
    <row r="131" spans="3:46">
      <c r="C131" s="158" t="s">
        <v>153</v>
      </c>
      <c r="D131" s="278" t="str">
        <f>IF(CNGE_2023_M1_Secc12!D134="","",CNGE_2023_M1_Secc12!D134)</f>
        <v/>
      </c>
      <c r="E131" s="279"/>
      <c r="F131" s="279"/>
      <c r="G131" s="280"/>
      <c r="H131" s="352"/>
      <c r="I131" s="352"/>
      <c r="J131" s="352"/>
      <c r="K131" s="352"/>
      <c r="L131" s="352"/>
      <c r="M131" s="352"/>
      <c r="N131" s="226" t="str">
        <f>IFERROR(VLOOKUP($P131,Presentación!$AL$3:$AM$574,2,FALSE),"")</f>
        <v/>
      </c>
      <c r="O131" s="228"/>
      <c r="P131" s="395"/>
      <c r="Q131" s="395"/>
      <c r="R131" s="395"/>
      <c r="S131" s="395"/>
      <c r="T131" s="395"/>
      <c r="U131" s="395"/>
      <c r="V131" s="352"/>
      <c r="W131" s="352"/>
      <c r="X131" s="352"/>
      <c r="Y131" s="139" t="s">
        <v>313</v>
      </c>
      <c r="Z131" s="352"/>
      <c r="AA131" s="352"/>
      <c r="AB131" s="352"/>
      <c r="AC131" s="212"/>
      <c r="AD131" s="213"/>
      <c r="AG131">
        <f t="shared" si="4"/>
        <v>0</v>
      </c>
      <c r="AK131" s="185">
        <f t="shared" si="5"/>
        <v>-2</v>
      </c>
      <c r="AL131" s="186">
        <f t="shared" si="6"/>
        <v>0</v>
      </c>
      <c r="AN131">
        <v>103</v>
      </c>
      <c r="AO131">
        <f t="shared" si="7"/>
        <v>0</v>
      </c>
      <c r="AT131">
        <f>CNGE_2023_M1_Secc12!$Y290</f>
        <v>0</v>
      </c>
    </row>
    <row r="132" spans="3:46">
      <c r="C132" s="158" t="s">
        <v>154</v>
      </c>
      <c r="D132" s="278" t="str">
        <f>IF(CNGE_2023_M1_Secc12!D135="","",CNGE_2023_M1_Secc12!D135)</f>
        <v/>
      </c>
      <c r="E132" s="279"/>
      <c r="F132" s="279"/>
      <c r="G132" s="280"/>
      <c r="H132" s="352"/>
      <c r="I132" s="352"/>
      <c r="J132" s="352"/>
      <c r="K132" s="352"/>
      <c r="L132" s="352"/>
      <c r="M132" s="352"/>
      <c r="N132" s="226" t="str">
        <f>IFERROR(VLOOKUP($P132,Presentación!$AL$3:$AM$574,2,FALSE),"")</f>
        <v/>
      </c>
      <c r="O132" s="228"/>
      <c r="P132" s="395"/>
      <c r="Q132" s="395"/>
      <c r="R132" s="395"/>
      <c r="S132" s="395"/>
      <c r="T132" s="395"/>
      <c r="U132" s="395"/>
      <c r="V132" s="352"/>
      <c r="W132" s="352"/>
      <c r="X132" s="352"/>
      <c r="Y132" s="139" t="s">
        <v>313</v>
      </c>
      <c r="Z132" s="352"/>
      <c r="AA132" s="352"/>
      <c r="AB132" s="352"/>
      <c r="AC132" s="212"/>
      <c r="AD132" s="213"/>
      <c r="AG132">
        <f t="shared" si="4"/>
        <v>0</v>
      </c>
      <c r="AK132" s="185">
        <f t="shared" si="5"/>
        <v>-2</v>
      </c>
      <c r="AL132" s="186">
        <f t="shared" si="6"/>
        <v>0</v>
      </c>
      <c r="AN132">
        <v>104</v>
      </c>
      <c r="AO132">
        <f t="shared" si="7"/>
        <v>0</v>
      </c>
      <c r="AT132">
        <f>CNGE_2023_M1_Secc12!$Y291</f>
        <v>0</v>
      </c>
    </row>
    <row r="133" spans="3:46">
      <c r="C133" s="158" t="s">
        <v>155</v>
      </c>
      <c r="D133" s="278" t="str">
        <f>IF(CNGE_2023_M1_Secc12!D136="","",CNGE_2023_M1_Secc12!D136)</f>
        <v/>
      </c>
      <c r="E133" s="279"/>
      <c r="F133" s="279"/>
      <c r="G133" s="280"/>
      <c r="H133" s="352"/>
      <c r="I133" s="352"/>
      <c r="J133" s="352"/>
      <c r="K133" s="352"/>
      <c r="L133" s="352"/>
      <c r="M133" s="352"/>
      <c r="N133" s="226" t="str">
        <f>IFERROR(VLOOKUP($P133,Presentación!$AL$3:$AM$574,2,FALSE),"")</f>
        <v/>
      </c>
      <c r="O133" s="228"/>
      <c r="P133" s="395"/>
      <c r="Q133" s="395"/>
      <c r="R133" s="395"/>
      <c r="S133" s="395"/>
      <c r="T133" s="395"/>
      <c r="U133" s="395"/>
      <c r="V133" s="352"/>
      <c r="W133" s="352"/>
      <c r="X133" s="352"/>
      <c r="Y133" s="139" t="s">
        <v>313</v>
      </c>
      <c r="Z133" s="352"/>
      <c r="AA133" s="352"/>
      <c r="AB133" s="352"/>
      <c r="AC133" s="212"/>
      <c r="AD133" s="213"/>
      <c r="AG133">
        <f t="shared" si="4"/>
        <v>0</v>
      </c>
      <c r="AK133" s="185">
        <f t="shared" si="5"/>
        <v>-2</v>
      </c>
      <c r="AL133" s="186">
        <f t="shared" si="6"/>
        <v>0</v>
      </c>
      <c r="AN133">
        <v>105</v>
      </c>
      <c r="AO133">
        <f t="shared" si="7"/>
        <v>0</v>
      </c>
      <c r="AT133">
        <f>CNGE_2023_M1_Secc12!$Y292</f>
        <v>0</v>
      </c>
    </row>
    <row r="134" spans="3:46">
      <c r="C134" s="158" t="s">
        <v>156</v>
      </c>
      <c r="D134" s="278" t="str">
        <f>IF(CNGE_2023_M1_Secc12!D137="","",CNGE_2023_M1_Secc12!D137)</f>
        <v/>
      </c>
      <c r="E134" s="279"/>
      <c r="F134" s="279"/>
      <c r="G134" s="280"/>
      <c r="H134" s="352"/>
      <c r="I134" s="352"/>
      <c r="J134" s="352"/>
      <c r="K134" s="352"/>
      <c r="L134" s="352"/>
      <c r="M134" s="352"/>
      <c r="N134" s="226" t="str">
        <f>IFERROR(VLOOKUP($P134,Presentación!$AL$3:$AM$574,2,FALSE),"")</f>
        <v/>
      </c>
      <c r="O134" s="228"/>
      <c r="P134" s="395"/>
      <c r="Q134" s="395"/>
      <c r="R134" s="395"/>
      <c r="S134" s="395"/>
      <c r="T134" s="395"/>
      <c r="U134" s="395"/>
      <c r="V134" s="352"/>
      <c r="W134" s="352"/>
      <c r="X134" s="352"/>
      <c r="Y134" s="139" t="s">
        <v>313</v>
      </c>
      <c r="Z134" s="352"/>
      <c r="AA134" s="352"/>
      <c r="AB134" s="352"/>
      <c r="AC134" s="212"/>
      <c r="AD134" s="213"/>
      <c r="AG134">
        <f t="shared" si="4"/>
        <v>0</v>
      </c>
      <c r="AK134" s="185">
        <f t="shared" si="5"/>
        <v>-2</v>
      </c>
      <c r="AL134" s="186">
        <f t="shared" si="6"/>
        <v>0</v>
      </c>
      <c r="AN134">
        <v>106</v>
      </c>
      <c r="AO134">
        <f t="shared" si="7"/>
        <v>0</v>
      </c>
      <c r="AT134">
        <f>CNGE_2023_M1_Secc12!$Y293</f>
        <v>0</v>
      </c>
    </row>
    <row r="135" spans="3:46">
      <c r="C135" s="158" t="s">
        <v>157</v>
      </c>
      <c r="D135" s="278" t="str">
        <f>IF(CNGE_2023_M1_Secc12!D138="","",CNGE_2023_M1_Secc12!D138)</f>
        <v/>
      </c>
      <c r="E135" s="279"/>
      <c r="F135" s="279"/>
      <c r="G135" s="280"/>
      <c r="H135" s="352"/>
      <c r="I135" s="352"/>
      <c r="J135" s="352"/>
      <c r="K135" s="352"/>
      <c r="L135" s="352"/>
      <c r="M135" s="352"/>
      <c r="N135" s="226" t="str">
        <f>IFERROR(VLOOKUP($P135,Presentación!$AL$3:$AM$574,2,FALSE),"")</f>
        <v/>
      </c>
      <c r="O135" s="228"/>
      <c r="P135" s="395"/>
      <c r="Q135" s="395"/>
      <c r="R135" s="395"/>
      <c r="S135" s="395"/>
      <c r="T135" s="395"/>
      <c r="U135" s="395"/>
      <c r="V135" s="352"/>
      <c r="W135" s="352"/>
      <c r="X135" s="352"/>
      <c r="Y135" s="139" t="s">
        <v>313</v>
      </c>
      <c r="Z135" s="352"/>
      <c r="AA135" s="352"/>
      <c r="AB135" s="352"/>
      <c r="AC135" s="212"/>
      <c r="AD135" s="213"/>
      <c r="AG135">
        <f t="shared" si="4"/>
        <v>0</v>
      </c>
      <c r="AK135" s="185">
        <f t="shared" si="5"/>
        <v>-2</v>
      </c>
      <c r="AL135" s="186">
        <f t="shared" si="6"/>
        <v>0</v>
      </c>
      <c r="AN135">
        <v>107</v>
      </c>
      <c r="AO135">
        <f t="shared" si="7"/>
        <v>0</v>
      </c>
      <c r="AT135">
        <f>CNGE_2023_M1_Secc12!$Y294</f>
        <v>0</v>
      </c>
    </row>
    <row r="136" spans="3:46">
      <c r="C136" s="158" t="s">
        <v>158</v>
      </c>
      <c r="D136" s="278" t="str">
        <f>IF(CNGE_2023_M1_Secc12!D139="","",CNGE_2023_M1_Secc12!D139)</f>
        <v/>
      </c>
      <c r="E136" s="279"/>
      <c r="F136" s="279"/>
      <c r="G136" s="280"/>
      <c r="H136" s="352"/>
      <c r="I136" s="352"/>
      <c r="J136" s="352"/>
      <c r="K136" s="352"/>
      <c r="L136" s="352"/>
      <c r="M136" s="352"/>
      <c r="N136" s="226" t="str">
        <f>IFERROR(VLOOKUP($P136,Presentación!$AL$3:$AM$574,2,FALSE),"")</f>
        <v/>
      </c>
      <c r="O136" s="228"/>
      <c r="P136" s="395"/>
      <c r="Q136" s="395"/>
      <c r="R136" s="395"/>
      <c r="S136" s="395"/>
      <c r="T136" s="395"/>
      <c r="U136" s="395"/>
      <c r="V136" s="352"/>
      <c r="W136" s="352"/>
      <c r="X136" s="352"/>
      <c r="Y136" s="139" t="s">
        <v>313</v>
      </c>
      <c r="Z136" s="352"/>
      <c r="AA136" s="352"/>
      <c r="AB136" s="352"/>
      <c r="AC136" s="212"/>
      <c r="AD136" s="213"/>
      <c r="AG136">
        <f t="shared" si="4"/>
        <v>0</v>
      </c>
      <c r="AK136" s="185">
        <f t="shared" si="5"/>
        <v>-2</v>
      </c>
      <c r="AL136" s="186">
        <f t="shared" si="6"/>
        <v>0</v>
      </c>
      <c r="AN136">
        <v>108</v>
      </c>
      <c r="AO136">
        <f t="shared" si="7"/>
        <v>0</v>
      </c>
      <c r="AT136">
        <f>CNGE_2023_M1_Secc12!$Y295</f>
        <v>0</v>
      </c>
    </row>
    <row r="137" spans="3:46">
      <c r="C137" s="158" t="s">
        <v>159</v>
      </c>
      <c r="D137" s="278" t="str">
        <f>IF(CNGE_2023_M1_Secc12!D140="","",CNGE_2023_M1_Secc12!D140)</f>
        <v/>
      </c>
      <c r="E137" s="279"/>
      <c r="F137" s="279"/>
      <c r="G137" s="280"/>
      <c r="H137" s="352"/>
      <c r="I137" s="352"/>
      <c r="J137" s="352"/>
      <c r="K137" s="352"/>
      <c r="L137" s="352"/>
      <c r="M137" s="352"/>
      <c r="N137" s="226" t="str">
        <f>IFERROR(VLOOKUP($P137,Presentación!$AL$3:$AM$574,2,FALSE),"")</f>
        <v/>
      </c>
      <c r="O137" s="228"/>
      <c r="P137" s="395"/>
      <c r="Q137" s="395"/>
      <c r="R137" s="395"/>
      <c r="S137" s="395"/>
      <c r="T137" s="395"/>
      <c r="U137" s="395"/>
      <c r="V137" s="352"/>
      <c r="W137" s="352"/>
      <c r="X137" s="352"/>
      <c r="Y137" s="139" t="s">
        <v>313</v>
      </c>
      <c r="Z137" s="352"/>
      <c r="AA137" s="352"/>
      <c r="AB137" s="352"/>
      <c r="AC137" s="212"/>
      <c r="AD137" s="213"/>
      <c r="AG137">
        <f t="shared" si="4"/>
        <v>0</v>
      </c>
      <c r="AK137" s="185">
        <f t="shared" si="5"/>
        <v>-2</v>
      </c>
      <c r="AL137" s="186">
        <f t="shared" si="6"/>
        <v>0</v>
      </c>
      <c r="AN137">
        <v>109</v>
      </c>
      <c r="AO137">
        <f t="shared" si="7"/>
        <v>0</v>
      </c>
      <c r="AT137">
        <f>CNGE_2023_M1_Secc12!$Y296</f>
        <v>0</v>
      </c>
    </row>
    <row r="138" spans="3:46">
      <c r="C138" s="158" t="s">
        <v>160</v>
      </c>
      <c r="D138" s="278" t="str">
        <f>IF(CNGE_2023_M1_Secc12!D141="","",CNGE_2023_M1_Secc12!D141)</f>
        <v/>
      </c>
      <c r="E138" s="279"/>
      <c r="F138" s="279"/>
      <c r="G138" s="280"/>
      <c r="H138" s="352"/>
      <c r="I138" s="352"/>
      <c r="J138" s="352"/>
      <c r="K138" s="352"/>
      <c r="L138" s="352"/>
      <c r="M138" s="352"/>
      <c r="N138" s="226" t="str">
        <f>IFERROR(VLOOKUP($P138,Presentación!$AL$3:$AM$574,2,FALSE),"")</f>
        <v/>
      </c>
      <c r="O138" s="228"/>
      <c r="P138" s="395"/>
      <c r="Q138" s="395"/>
      <c r="R138" s="395"/>
      <c r="S138" s="395"/>
      <c r="T138" s="395"/>
      <c r="U138" s="395"/>
      <c r="V138" s="352"/>
      <c r="W138" s="352"/>
      <c r="X138" s="352"/>
      <c r="Y138" s="139" t="s">
        <v>313</v>
      </c>
      <c r="Z138" s="352"/>
      <c r="AA138" s="352"/>
      <c r="AB138" s="352"/>
      <c r="AC138" s="212"/>
      <c r="AD138" s="213"/>
      <c r="AG138">
        <f t="shared" si="4"/>
        <v>0</v>
      </c>
      <c r="AK138" s="185">
        <f t="shared" si="5"/>
        <v>-2</v>
      </c>
      <c r="AL138" s="186">
        <f t="shared" si="6"/>
        <v>0</v>
      </c>
      <c r="AN138">
        <v>110</v>
      </c>
      <c r="AO138">
        <f t="shared" si="7"/>
        <v>0</v>
      </c>
      <c r="AT138">
        <f>CNGE_2023_M1_Secc12!$Y297</f>
        <v>0</v>
      </c>
    </row>
    <row r="139" spans="3:46">
      <c r="C139" s="49" t="s">
        <v>161</v>
      </c>
      <c r="D139" s="278" t="str">
        <f>IF(CNGE_2023_M1_Secc12!D142="","",CNGE_2023_M1_Secc12!D142)</f>
        <v/>
      </c>
      <c r="E139" s="279"/>
      <c r="F139" s="279"/>
      <c r="G139" s="280"/>
      <c r="H139" s="352"/>
      <c r="I139" s="352"/>
      <c r="J139" s="352"/>
      <c r="K139" s="352"/>
      <c r="L139" s="352"/>
      <c r="M139" s="352"/>
      <c r="N139" s="226" t="str">
        <f>IFERROR(VLOOKUP($P139,Presentación!$AL$3:$AM$574,2,FALSE),"")</f>
        <v/>
      </c>
      <c r="O139" s="228"/>
      <c r="P139" s="395"/>
      <c r="Q139" s="395"/>
      <c r="R139" s="395"/>
      <c r="S139" s="395"/>
      <c r="T139" s="395"/>
      <c r="U139" s="395"/>
      <c r="V139" s="352"/>
      <c r="W139" s="352"/>
      <c r="X139" s="352"/>
      <c r="Y139" s="139" t="s">
        <v>313</v>
      </c>
      <c r="Z139" s="352"/>
      <c r="AA139" s="352"/>
      <c r="AB139" s="352"/>
      <c r="AC139" s="212"/>
      <c r="AD139" s="213"/>
      <c r="AG139">
        <f t="shared" si="4"/>
        <v>0</v>
      </c>
      <c r="AK139" s="185">
        <f t="shared" si="5"/>
        <v>-2</v>
      </c>
      <c r="AL139" s="186">
        <f t="shared" si="6"/>
        <v>0</v>
      </c>
      <c r="AN139">
        <v>111</v>
      </c>
      <c r="AO139">
        <f t="shared" si="7"/>
        <v>0</v>
      </c>
      <c r="AT139">
        <f>CNGE_2023_M1_Secc12!$Y298</f>
        <v>0</v>
      </c>
    </row>
    <row r="140" spans="3:46">
      <c r="C140" s="49" t="s">
        <v>162</v>
      </c>
      <c r="D140" s="278" t="str">
        <f>IF(CNGE_2023_M1_Secc12!D143="","",CNGE_2023_M1_Secc12!D143)</f>
        <v/>
      </c>
      <c r="E140" s="279"/>
      <c r="F140" s="279"/>
      <c r="G140" s="280"/>
      <c r="H140" s="352"/>
      <c r="I140" s="352"/>
      <c r="J140" s="352"/>
      <c r="K140" s="352"/>
      <c r="L140" s="352"/>
      <c r="M140" s="352"/>
      <c r="N140" s="226" t="str">
        <f>IFERROR(VLOOKUP($P140,Presentación!$AL$3:$AM$574,2,FALSE),"")</f>
        <v/>
      </c>
      <c r="O140" s="228"/>
      <c r="P140" s="395"/>
      <c r="Q140" s="395"/>
      <c r="R140" s="395"/>
      <c r="S140" s="395"/>
      <c r="T140" s="395"/>
      <c r="U140" s="395"/>
      <c r="V140" s="352"/>
      <c r="W140" s="352"/>
      <c r="X140" s="352"/>
      <c r="Y140" s="139" t="s">
        <v>313</v>
      </c>
      <c r="Z140" s="352"/>
      <c r="AA140" s="352"/>
      <c r="AB140" s="352"/>
      <c r="AC140" s="212"/>
      <c r="AD140" s="213"/>
      <c r="AG140">
        <f t="shared" si="4"/>
        <v>0</v>
      </c>
      <c r="AK140" s="185">
        <f t="shared" si="5"/>
        <v>-2</v>
      </c>
      <c r="AL140" s="186">
        <f t="shared" si="6"/>
        <v>0</v>
      </c>
      <c r="AN140">
        <v>112</v>
      </c>
      <c r="AO140">
        <f t="shared" si="7"/>
        <v>0</v>
      </c>
      <c r="AT140">
        <f>CNGE_2023_M1_Secc12!$Y299</f>
        <v>0</v>
      </c>
    </row>
    <row r="141" spans="3:46">
      <c r="C141" s="49" t="s">
        <v>163</v>
      </c>
      <c r="D141" s="278" t="str">
        <f>IF(CNGE_2023_M1_Secc12!D144="","",CNGE_2023_M1_Secc12!D144)</f>
        <v/>
      </c>
      <c r="E141" s="279"/>
      <c r="F141" s="279"/>
      <c r="G141" s="280"/>
      <c r="H141" s="352"/>
      <c r="I141" s="352"/>
      <c r="J141" s="352"/>
      <c r="K141" s="352"/>
      <c r="L141" s="352"/>
      <c r="M141" s="352"/>
      <c r="N141" s="226" t="str">
        <f>IFERROR(VLOOKUP($P141,Presentación!$AL$3:$AM$574,2,FALSE),"")</f>
        <v/>
      </c>
      <c r="O141" s="228"/>
      <c r="P141" s="395"/>
      <c r="Q141" s="395"/>
      <c r="R141" s="395"/>
      <c r="S141" s="395"/>
      <c r="T141" s="395"/>
      <c r="U141" s="395"/>
      <c r="V141" s="352"/>
      <c r="W141" s="352"/>
      <c r="X141" s="352"/>
      <c r="Y141" s="139" t="s">
        <v>313</v>
      </c>
      <c r="Z141" s="352"/>
      <c r="AA141" s="352"/>
      <c r="AB141" s="352"/>
      <c r="AC141" s="212"/>
      <c r="AD141" s="213"/>
      <c r="AG141">
        <f t="shared" si="4"/>
        <v>0</v>
      </c>
      <c r="AK141" s="185">
        <f t="shared" si="5"/>
        <v>-2</v>
      </c>
      <c r="AL141" s="186">
        <f t="shared" si="6"/>
        <v>0</v>
      </c>
      <c r="AN141">
        <v>113</v>
      </c>
      <c r="AO141">
        <f t="shared" si="7"/>
        <v>0</v>
      </c>
      <c r="AT141">
        <f>CNGE_2023_M1_Secc12!$Y300</f>
        <v>0</v>
      </c>
    </row>
    <row r="142" spans="3:46">
      <c r="C142" s="49" t="s">
        <v>164</v>
      </c>
      <c r="D142" s="278" t="str">
        <f>IF(CNGE_2023_M1_Secc12!D145="","",CNGE_2023_M1_Secc12!D145)</f>
        <v/>
      </c>
      <c r="E142" s="279"/>
      <c r="F142" s="279"/>
      <c r="G142" s="280"/>
      <c r="H142" s="352"/>
      <c r="I142" s="352"/>
      <c r="J142" s="352"/>
      <c r="K142" s="352"/>
      <c r="L142" s="352"/>
      <c r="M142" s="352"/>
      <c r="N142" s="226" t="str">
        <f>IFERROR(VLOOKUP($P142,Presentación!$AL$3:$AM$574,2,FALSE),"")</f>
        <v/>
      </c>
      <c r="O142" s="228"/>
      <c r="P142" s="395"/>
      <c r="Q142" s="395"/>
      <c r="R142" s="395"/>
      <c r="S142" s="395"/>
      <c r="T142" s="395"/>
      <c r="U142" s="395"/>
      <c r="V142" s="352"/>
      <c r="W142" s="352"/>
      <c r="X142" s="352"/>
      <c r="Y142" s="139" t="s">
        <v>313</v>
      </c>
      <c r="Z142" s="352"/>
      <c r="AA142" s="352"/>
      <c r="AB142" s="352"/>
      <c r="AC142" s="212"/>
      <c r="AD142" s="213"/>
      <c r="AG142">
        <f t="shared" si="4"/>
        <v>0</v>
      </c>
      <c r="AK142" s="185">
        <f t="shared" si="5"/>
        <v>-2</v>
      </c>
      <c r="AL142" s="186">
        <f t="shared" si="6"/>
        <v>0</v>
      </c>
      <c r="AN142">
        <v>114</v>
      </c>
      <c r="AO142">
        <f t="shared" si="7"/>
        <v>0</v>
      </c>
      <c r="AT142">
        <f>CNGE_2023_M1_Secc12!$Y301</f>
        <v>0</v>
      </c>
    </row>
    <row r="143" spans="3:46">
      <c r="C143" s="49" t="s">
        <v>165</v>
      </c>
      <c r="D143" s="278" t="str">
        <f>IF(CNGE_2023_M1_Secc12!D146="","",CNGE_2023_M1_Secc12!D146)</f>
        <v/>
      </c>
      <c r="E143" s="279"/>
      <c r="F143" s="279"/>
      <c r="G143" s="280"/>
      <c r="H143" s="352"/>
      <c r="I143" s="352"/>
      <c r="J143" s="352"/>
      <c r="K143" s="352"/>
      <c r="L143" s="352"/>
      <c r="M143" s="352"/>
      <c r="N143" s="226" t="str">
        <f>IFERROR(VLOOKUP($P143,Presentación!$AL$3:$AM$574,2,FALSE),"")</f>
        <v/>
      </c>
      <c r="O143" s="228"/>
      <c r="P143" s="395"/>
      <c r="Q143" s="395"/>
      <c r="R143" s="395"/>
      <c r="S143" s="395"/>
      <c r="T143" s="395"/>
      <c r="U143" s="395"/>
      <c r="V143" s="352"/>
      <c r="W143" s="352"/>
      <c r="X143" s="352"/>
      <c r="Y143" s="139" t="s">
        <v>313</v>
      </c>
      <c r="Z143" s="352"/>
      <c r="AA143" s="352"/>
      <c r="AB143" s="352"/>
      <c r="AC143" s="212"/>
      <c r="AD143" s="213"/>
      <c r="AG143">
        <f t="shared" si="4"/>
        <v>0</v>
      </c>
      <c r="AK143" s="185">
        <f t="shared" si="5"/>
        <v>-2</v>
      </c>
      <c r="AL143" s="186">
        <f t="shared" si="6"/>
        <v>0</v>
      </c>
      <c r="AN143">
        <v>115</v>
      </c>
      <c r="AO143">
        <f t="shared" si="7"/>
        <v>0</v>
      </c>
      <c r="AT143">
        <f>CNGE_2023_M1_Secc12!$Y302</f>
        <v>0</v>
      </c>
    </row>
    <row r="144" spans="3:46">
      <c r="C144" s="49" t="s">
        <v>166</v>
      </c>
      <c r="D144" s="278" t="str">
        <f>IF(CNGE_2023_M1_Secc12!D147="","",CNGE_2023_M1_Secc12!D147)</f>
        <v/>
      </c>
      <c r="E144" s="279"/>
      <c r="F144" s="279"/>
      <c r="G144" s="280"/>
      <c r="H144" s="352"/>
      <c r="I144" s="352"/>
      <c r="J144" s="352"/>
      <c r="K144" s="352"/>
      <c r="L144" s="352"/>
      <c r="M144" s="352"/>
      <c r="N144" s="226" t="str">
        <f>IFERROR(VLOOKUP($P144,Presentación!$AL$3:$AM$574,2,FALSE),"")</f>
        <v/>
      </c>
      <c r="O144" s="228"/>
      <c r="P144" s="395"/>
      <c r="Q144" s="395"/>
      <c r="R144" s="395"/>
      <c r="S144" s="395"/>
      <c r="T144" s="395"/>
      <c r="U144" s="395"/>
      <c r="V144" s="352"/>
      <c r="W144" s="352"/>
      <c r="X144" s="352"/>
      <c r="Y144" s="139" t="s">
        <v>313</v>
      </c>
      <c r="Z144" s="352"/>
      <c r="AA144" s="352"/>
      <c r="AB144" s="352"/>
      <c r="AC144" s="212"/>
      <c r="AD144" s="213"/>
      <c r="AG144">
        <f t="shared" si="4"/>
        <v>0</v>
      </c>
      <c r="AK144" s="185">
        <f t="shared" si="5"/>
        <v>-2</v>
      </c>
      <c r="AL144" s="186">
        <f t="shared" si="6"/>
        <v>0</v>
      </c>
      <c r="AN144">
        <v>116</v>
      </c>
      <c r="AO144">
        <f t="shared" si="7"/>
        <v>0</v>
      </c>
      <c r="AT144">
        <f>CNGE_2023_M1_Secc12!$Y303</f>
        <v>0</v>
      </c>
    </row>
    <row r="145" spans="1:46">
      <c r="C145" s="49" t="s">
        <v>167</v>
      </c>
      <c r="D145" s="278" t="str">
        <f>IF(CNGE_2023_M1_Secc12!D148="","",CNGE_2023_M1_Secc12!D148)</f>
        <v/>
      </c>
      <c r="E145" s="279"/>
      <c r="F145" s="279"/>
      <c r="G145" s="280"/>
      <c r="H145" s="352"/>
      <c r="I145" s="352"/>
      <c r="J145" s="352"/>
      <c r="K145" s="352"/>
      <c r="L145" s="352"/>
      <c r="M145" s="352"/>
      <c r="N145" s="226" t="str">
        <f>IFERROR(VLOOKUP($P145,Presentación!$AL$3:$AM$574,2,FALSE),"")</f>
        <v/>
      </c>
      <c r="O145" s="228"/>
      <c r="P145" s="395"/>
      <c r="Q145" s="395"/>
      <c r="R145" s="395"/>
      <c r="S145" s="395"/>
      <c r="T145" s="395"/>
      <c r="U145" s="395"/>
      <c r="V145" s="352"/>
      <c r="W145" s="352"/>
      <c r="X145" s="352"/>
      <c r="Y145" s="139" t="s">
        <v>313</v>
      </c>
      <c r="Z145" s="352"/>
      <c r="AA145" s="352"/>
      <c r="AB145" s="352"/>
      <c r="AC145" s="212"/>
      <c r="AD145" s="213"/>
      <c r="AG145">
        <f t="shared" si="4"/>
        <v>0</v>
      </c>
      <c r="AK145" s="185">
        <f t="shared" si="5"/>
        <v>-2</v>
      </c>
      <c r="AL145" s="186">
        <f t="shared" si="6"/>
        <v>0</v>
      </c>
      <c r="AN145">
        <v>117</v>
      </c>
      <c r="AO145">
        <f t="shared" si="7"/>
        <v>0</v>
      </c>
      <c r="AT145">
        <f>CNGE_2023_M1_Secc12!$Y304</f>
        <v>0</v>
      </c>
    </row>
    <row r="146" spans="1:46">
      <c r="C146" s="49" t="s">
        <v>168</v>
      </c>
      <c r="D146" s="278" t="str">
        <f>IF(CNGE_2023_M1_Secc12!D149="","",CNGE_2023_M1_Secc12!D149)</f>
        <v/>
      </c>
      <c r="E146" s="279"/>
      <c r="F146" s="279"/>
      <c r="G146" s="280"/>
      <c r="H146" s="352"/>
      <c r="I146" s="352"/>
      <c r="J146" s="352"/>
      <c r="K146" s="352"/>
      <c r="L146" s="352"/>
      <c r="M146" s="352"/>
      <c r="N146" s="226" t="str">
        <f>IFERROR(VLOOKUP($P146,Presentación!$AL$3:$AM$574,2,FALSE),"")</f>
        <v/>
      </c>
      <c r="O146" s="228"/>
      <c r="P146" s="395"/>
      <c r="Q146" s="395"/>
      <c r="R146" s="395"/>
      <c r="S146" s="395"/>
      <c r="T146" s="395"/>
      <c r="U146" s="395"/>
      <c r="V146" s="352"/>
      <c r="W146" s="352"/>
      <c r="X146" s="352"/>
      <c r="Y146" s="139" t="s">
        <v>313</v>
      </c>
      <c r="Z146" s="352"/>
      <c r="AA146" s="352"/>
      <c r="AB146" s="352"/>
      <c r="AC146" s="212"/>
      <c r="AD146" s="213"/>
      <c r="AG146">
        <f t="shared" si="4"/>
        <v>0</v>
      </c>
      <c r="AK146" s="185">
        <f t="shared" si="5"/>
        <v>-2</v>
      </c>
      <c r="AL146" s="186">
        <f t="shared" si="6"/>
        <v>0</v>
      </c>
      <c r="AN146">
        <v>118</v>
      </c>
      <c r="AO146">
        <f t="shared" si="7"/>
        <v>0</v>
      </c>
      <c r="AT146">
        <f>CNGE_2023_M1_Secc12!$Y305</f>
        <v>0</v>
      </c>
    </row>
    <row r="147" spans="1:46">
      <c r="C147" s="49" t="s">
        <v>169</v>
      </c>
      <c r="D147" s="278" t="str">
        <f>IF(CNGE_2023_M1_Secc12!D150="","",CNGE_2023_M1_Secc12!D150)</f>
        <v/>
      </c>
      <c r="E147" s="279"/>
      <c r="F147" s="279"/>
      <c r="G147" s="280"/>
      <c r="H147" s="352"/>
      <c r="I147" s="352"/>
      <c r="J147" s="352"/>
      <c r="K147" s="352"/>
      <c r="L147" s="352"/>
      <c r="M147" s="352"/>
      <c r="N147" s="226" t="str">
        <f>IFERROR(VLOOKUP($P147,Presentación!$AL$3:$AM$574,2,FALSE),"")</f>
        <v/>
      </c>
      <c r="O147" s="228"/>
      <c r="P147" s="395"/>
      <c r="Q147" s="395"/>
      <c r="R147" s="395"/>
      <c r="S147" s="395"/>
      <c r="T147" s="395"/>
      <c r="U147" s="395"/>
      <c r="V147" s="352"/>
      <c r="W147" s="352"/>
      <c r="X147" s="352"/>
      <c r="Y147" s="139" t="s">
        <v>313</v>
      </c>
      <c r="Z147" s="352"/>
      <c r="AA147" s="352"/>
      <c r="AB147" s="352"/>
      <c r="AC147" s="212"/>
      <c r="AD147" s="213"/>
      <c r="AG147">
        <f t="shared" si="4"/>
        <v>0</v>
      </c>
      <c r="AK147" s="185">
        <f t="shared" si="5"/>
        <v>-2</v>
      </c>
      <c r="AL147" s="186">
        <f t="shared" si="6"/>
        <v>0</v>
      </c>
      <c r="AN147">
        <v>119</v>
      </c>
      <c r="AO147">
        <f t="shared" si="7"/>
        <v>0</v>
      </c>
      <c r="AT147">
        <f>CNGE_2023_M1_Secc12!$Y306</f>
        <v>0</v>
      </c>
    </row>
    <row r="148" spans="1:46">
      <c r="C148" s="49" t="s">
        <v>170</v>
      </c>
      <c r="D148" s="278" t="str">
        <f>IF(CNGE_2023_M1_Secc12!D151="","",CNGE_2023_M1_Secc12!D151)</f>
        <v/>
      </c>
      <c r="E148" s="279"/>
      <c r="F148" s="279"/>
      <c r="G148" s="280"/>
      <c r="H148" s="352"/>
      <c r="I148" s="352"/>
      <c r="J148" s="352"/>
      <c r="K148" s="352"/>
      <c r="L148" s="352"/>
      <c r="M148" s="352"/>
      <c r="N148" s="226" t="str">
        <f>IFERROR(VLOOKUP($P148,Presentación!$AL$3:$AM$574,2,FALSE),"")</f>
        <v/>
      </c>
      <c r="O148" s="228"/>
      <c r="P148" s="395"/>
      <c r="Q148" s="395"/>
      <c r="R148" s="395"/>
      <c r="S148" s="395"/>
      <c r="T148" s="395"/>
      <c r="U148" s="395"/>
      <c r="V148" s="352"/>
      <c r="W148" s="352"/>
      <c r="X148" s="352"/>
      <c r="Y148" s="139" t="s">
        <v>313</v>
      </c>
      <c r="Z148" s="352"/>
      <c r="AA148" s="352"/>
      <c r="AB148" s="352"/>
      <c r="AC148" s="212"/>
      <c r="AD148" s="213"/>
      <c r="AG148">
        <f t="shared" si="4"/>
        <v>0</v>
      </c>
      <c r="AK148" s="185">
        <f t="shared" si="5"/>
        <v>-2</v>
      </c>
      <c r="AL148" s="186">
        <f t="shared" si="6"/>
        <v>0</v>
      </c>
      <c r="AN148">
        <v>120</v>
      </c>
      <c r="AO148">
        <f t="shared" si="7"/>
        <v>0</v>
      </c>
      <c r="AT148">
        <f>CNGE_2023_M1_Secc12!$Y307</f>
        <v>0</v>
      </c>
    </row>
    <row r="149" spans="1:46">
      <c r="AG149" s="181">
        <f>SUM(AG29:AG148)</f>
        <v>0</v>
      </c>
      <c r="AL149" s="181">
        <f>SUM(AL29:AL148)</f>
        <v>0</v>
      </c>
      <c r="AO149" s="181">
        <f>SUM(AO29:AO148)</f>
        <v>0</v>
      </c>
      <c r="AT149" s="181">
        <f>SUM(AT29:AT148)</f>
        <v>0</v>
      </c>
    </row>
    <row r="150" spans="1:46" ht="15" customHeight="1">
      <c r="A150" s="52"/>
      <c r="B150" s="14"/>
      <c r="C150" s="208" t="s">
        <v>308</v>
      </c>
      <c r="D150" s="209"/>
      <c r="E150" s="209"/>
      <c r="F150" s="209"/>
      <c r="G150" s="209"/>
      <c r="H150" s="209"/>
      <c r="I150" s="209"/>
      <c r="J150" s="209"/>
      <c r="K150" s="209"/>
      <c r="L150" s="209"/>
      <c r="M150" s="209"/>
      <c r="N150" s="209"/>
      <c r="O150" s="209"/>
      <c r="P150" s="209"/>
      <c r="Q150" s="209"/>
      <c r="R150" s="209"/>
      <c r="S150" s="209"/>
      <c r="T150" s="209"/>
      <c r="U150" s="209"/>
      <c r="V150" s="209"/>
      <c r="W150" s="209"/>
      <c r="X150" s="209"/>
      <c r="Y150" s="209"/>
      <c r="Z150" s="209"/>
      <c r="AA150" s="209"/>
      <c r="AB150" s="209"/>
      <c r="AC150" s="209"/>
      <c r="AD150" s="210"/>
    </row>
    <row r="151" spans="1:46" ht="15" customHeight="1">
      <c r="A151" s="52"/>
      <c r="B151" s="14"/>
      <c r="C151" s="46" t="s">
        <v>51</v>
      </c>
      <c r="D151" s="278" t="s">
        <v>503</v>
      </c>
      <c r="E151" s="279"/>
      <c r="F151" s="279"/>
      <c r="G151" s="279"/>
      <c r="H151" s="279"/>
      <c r="I151" s="279"/>
      <c r="J151" s="279"/>
      <c r="K151" s="279"/>
      <c r="L151" s="279"/>
      <c r="M151" s="279"/>
      <c r="N151" s="279"/>
      <c r="O151" s="279"/>
      <c r="P151" s="279"/>
      <c r="Q151" s="279"/>
      <c r="R151" s="279"/>
      <c r="S151" s="279"/>
      <c r="T151" s="279"/>
      <c r="U151" s="279"/>
      <c r="V151" s="279"/>
      <c r="W151" s="279"/>
      <c r="X151" s="279"/>
      <c r="Y151" s="279"/>
      <c r="Z151" s="279"/>
      <c r="AA151" s="279"/>
      <c r="AB151" s="279"/>
      <c r="AC151" s="279"/>
      <c r="AD151" s="280"/>
    </row>
    <row r="152" spans="1:46" ht="15" customHeight="1">
      <c r="A152" s="52"/>
      <c r="B152" s="14"/>
      <c r="C152" s="36" t="s">
        <v>52</v>
      </c>
      <c r="D152" s="278" t="s">
        <v>504</v>
      </c>
      <c r="E152" s="279"/>
      <c r="F152" s="279"/>
      <c r="G152" s="279"/>
      <c r="H152" s="279"/>
      <c r="I152" s="279"/>
      <c r="J152" s="279"/>
      <c r="K152" s="279"/>
      <c r="L152" s="279"/>
      <c r="M152" s="279"/>
      <c r="N152" s="279"/>
      <c r="O152" s="279"/>
      <c r="P152" s="279"/>
      <c r="Q152" s="279"/>
      <c r="R152" s="279"/>
      <c r="S152" s="279"/>
      <c r="T152" s="279"/>
      <c r="U152" s="279"/>
      <c r="V152" s="279"/>
      <c r="W152" s="279"/>
      <c r="X152" s="279"/>
      <c r="Y152" s="279"/>
      <c r="Z152" s="279"/>
      <c r="AA152" s="279"/>
      <c r="AB152" s="279"/>
      <c r="AC152" s="279"/>
      <c r="AD152" s="280"/>
    </row>
    <row r="153" spans="1:46" ht="15" customHeight="1">
      <c r="A153" s="52"/>
      <c r="B153" s="14"/>
      <c r="C153" s="36" t="s">
        <v>53</v>
      </c>
      <c r="D153" s="278" t="s">
        <v>309</v>
      </c>
      <c r="E153" s="279"/>
      <c r="F153" s="279"/>
      <c r="G153" s="279"/>
      <c r="H153" s="279"/>
      <c r="I153" s="279"/>
      <c r="J153" s="279"/>
      <c r="K153" s="279"/>
      <c r="L153" s="279"/>
      <c r="M153" s="279"/>
      <c r="N153" s="279"/>
      <c r="O153" s="279"/>
      <c r="P153" s="279"/>
      <c r="Q153" s="279"/>
      <c r="R153" s="279"/>
      <c r="S153" s="279"/>
      <c r="T153" s="279"/>
      <c r="U153" s="279"/>
      <c r="V153" s="279"/>
      <c r="W153" s="279"/>
      <c r="X153" s="279"/>
      <c r="Y153" s="279"/>
      <c r="Z153" s="279"/>
      <c r="AA153" s="279"/>
      <c r="AB153" s="279"/>
      <c r="AC153" s="279"/>
      <c r="AD153" s="280"/>
    </row>
    <row r="154" spans="1:46" ht="15" customHeight="1">
      <c r="A154" s="52"/>
      <c r="B154" s="14"/>
      <c r="C154" s="36" t="s">
        <v>54</v>
      </c>
      <c r="D154" s="278" t="s">
        <v>310</v>
      </c>
      <c r="E154" s="279"/>
      <c r="F154" s="279"/>
      <c r="G154" s="279"/>
      <c r="H154" s="279"/>
      <c r="I154" s="279"/>
      <c r="J154" s="279"/>
      <c r="K154" s="279"/>
      <c r="L154" s="279"/>
      <c r="M154" s="279"/>
      <c r="N154" s="279"/>
      <c r="O154" s="279"/>
      <c r="P154" s="279"/>
      <c r="Q154" s="279"/>
      <c r="R154" s="279"/>
      <c r="S154" s="279"/>
      <c r="T154" s="279"/>
      <c r="U154" s="279"/>
      <c r="V154" s="279"/>
      <c r="W154" s="279"/>
      <c r="X154" s="279"/>
      <c r="Y154" s="279"/>
      <c r="Z154" s="279"/>
      <c r="AA154" s="279"/>
      <c r="AB154" s="279"/>
      <c r="AC154" s="279"/>
      <c r="AD154" s="280"/>
    </row>
    <row r="155" spans="1:46" ht="15" customHeight="1">
      <c r="A155" s="52"/>
      <c r="B155" s="14"/>
      <c r="C155" s="45" t="s">
        <v>59</v>
      </c>
      <c r="D155" s="278" t="s">
        <v>311</v>
      </c>
      <c r="E155" s="279"/>
      <c r="F155" s="279"/>
      <c r="G155" s="279"/>
      <c r="H155" s="279"/>
      <c r="I155" s="279"/>
      <c r="J155" s="279"/>
      <c r="K155" s="279"/>
      <c r="L155" s="279"/>
      <c r="M155" s="279"/>
      <c r="N155" s="279"/>
      <c r="O155" s="279"/>
      <c r="P155" s="279"/>
      <c r="Q155" s="279"/>
      <c r="R155" s="279"/>
      <c r="S155" s="279"/>
      <c r="T155" s="279"/>
      <c r="U155" s="279"/>
      <c r="V155" s="279"/>
      <c r="W155" s="279"/>
      <c r="X155" s="279"/>
      <c r="Y155" s="279"/>
      <c r="Z155" s="279"/>
      <c r="AA155" s="279"/>
      <c r="AB155" s="279"/>
      <c r="AC155" s="279"/>
      <c r="AD155" s="280"/>
    </row>
    <row r="156" spans="1:46" ht="15" customHeight="1">
      <c r="A156" s="52"/>
      <c r="B156" s="14"/>
      <c r="C156" s="28"/>
      <c r="D156" s="50"/>
      <c r="E156" s="50"/>
      <c r="F156" s="50"/>
      <c r="G156" s="50"/>
      <c r="I156" s="51"/>
      <c r="J156" s="51"/>
      <c r="K156" s="138"/>
      <c r="L156" s="51"/>
      <c r="M156" s="25"/>
      <c r="N156" s="51"/>
      <c r="O156" s="51"/>
      <c r="P156" s="51"/>
      <c r="Q156" s="51"/>
      <c r="R156" s="51"/>
      <c r="S156" s="51"/>
      <c r="T156" s="169"/>
      <c r="U156" s="51"/>
      <c r="V156" s="51"/>
      <c r="W156" s="51"/>
      <c r="X156" s="25"/>
      <c r="Y156" s="51"/>
      <c r="Z156" s="51"/>
      <c r="AA156" s="51"/>
      <c r="AB156" s="51"/>
      <c r="AC156" s="51"/>
      <c r="AD156" s="51"/>
    </row>
    <row r="157" spans="1:46" ht="24" customHeight="1">
      <c r="A157" s="52"/>
      <c r="B157" s="14"/>
      <c r="C157" s="251" t="s">
        <v>206</v>
      </c>
      <c r="D157" s="251"/>
      <c r="E157" s="251"/>
      <c r="F157" s="251"/>
      <c r="G157" s="251"/>
      <c r="H157" s="251"/>
      <c r="I157" s="251"/>
      <c r="J157" s="251"/>
      <c r="K157" s="251"/>
      <c r="L157" s="251"/>
      <c r="M157" s="251"/>
      <c r="N157" s="251"/>
      <c r="O157" s="251"/>
      <c r="P157" s="251"/>
      <c r="Q157" s="251"/>
      <c r="R157" s="251"/>
      <c r="S157" s="251"/>
      <c r="T157" s="251"/>
      <c r="U157" s="251"/>
      <c r="V157" s="251"/>
      <c r="W157" s="251"/>
      <c r="X157" s="251"/>
      <c r="Y157" s="251"/>
      <c r="Z157" s="251"/>
      <c r="AA157" s="251"/>
      <c r="AB157" s="251"/>
      <c r="AC157" s="251"/>
      <c r="AD157" s="251"/>
    </row>
    <row r="158" spans="1:46" ht="60" customHeight="1">
      <c r="C158" s="395"/>
      <c r="D158" s="395"/>
      <c r="E158" s="395"/>
      <c r="F158" s="395"/>
      <c r="G158" s="395"/>
      <c r="H158" s="395"/>
      <c r="I158" s="395"/>
      <c r="J158" s="395"/>
      <c r="K158" s="395"/>
      <c r="L158" s="395"/>
      <c r="M158" s="395"/>
      <c r="N158" s="395"/>
      <c r="O158" s="395"/>
      <c r="P158" s="395"/>
      <c r="Q158" s="395"/>
      <c r="R158" s="395"/>
      <c r="S158" s="395"/>
      <c r="T158" s="395"/>
      <c r="U158" s="395"/>
      <c r="V158" s="395"/>
      <c r="W158" s="395"/>
      <c r="X158" s="395"/>
      <c r="Y158" s="395"/>
      <c r="Z158" s="395"/>
      <c r="AA158" s="395"/>
      <c r="AB158" s="395"/>
      <c r="AC158" s="395"/>
      <c r="AD158" s="395"/>
    </row>
    <row r="159" spans="1:46" ht="15" customHeight="1"/>
    <row r="160" spans="1:46" ht="15" customHeight="1"/>
    <row r="161" spans="2:30" ht="15" customHeight="1">
      <c r="B161" s="269" t="str">
        <f>IF(SUM(AO149)&gt;0,"Error: verificar el registro del Repositorio principal con la misma ubicación geográfica.","")</f>
        <v/>
      </c>
      <c r="C161" s="269"/>
      <c r="D161" s="269"/>
      <c r="E161" s="269"/>
      <c r="F161" s="269"/>
      <c r="G161" s="269"/>
      <c r="H161" s="269"/>
      <c r="I161" s="269"/>
      <c r="J161" s="269"/>
      <c r="K161" s="269"/>
      <c r="L161" s="269"/>
      <c r="M161" s="269"/>
      <c r="N161" s="269"/>
      <c r="O161" s="269"/>
      <c r="P161" s="269"/>
      <c r="Q161" s="269"/>
      <c r="R161" s="269"/>
      <c r="S161" s="269"/>
      <c r="T161" s="269"/>
      <c r="U161" s="269"/>
      <c r="V161" s="269"/>
      <c r="W161" s="269"/>
      <c r="X161" s="269"/>
      <c r="Y161" s="269"/>
      <c r="Z161" s="269"/>
      <c r="AA161" s="269"/>
      <c r="AB161" s="269"/>
      <c r="AC161" s="269"/>
      <c r="AD161" s="269"/>
    </row>
    <row r="162" spans="2:30" ht="15" customHeight="1">
      <c r="B162" s="269" t="str">
        <f>IF(SUM(AL149)&gt;0,"Error: verificar el registro de extensión en metros cuadrados y sin decimales.","")</f>
        <v/>
      </c>
      <c r="C162" s="269"/>
      <c r="D162" s="269"/>
      <c r="E162" s="269"/>
      <c r="F162" s="269"/>
      <c r="G162" s="269"/>
      <c r="H162" s="269"/>
      <c r="I162" s="269"/>
      <c r="J162" s="269"/>
      <c r="K162" s="269"/>
      <c r="L162" s="269"/>
      <c r="M162" s="269"/>
      <c r="N162" s="269"/>
      <c r="O162" s="269"/>
      <c r="P162" s="269"/>
      <c r="Q162" s="269"/>
      <c r="R162" s="269"/>
      <c r="S162" s="269"/>
      <c r="T162" s="269"/>
      <c r="U162" s="269"/>
      <c r="V162" s="269"/>
      <c r="W162" s="269"/>
      <c r="X162" s="269"/>
      <c r="Y162" s="269"/>
      <c r="Z162" s="269"/>
      <c r="AA162" s="269"/>
      <c r="AB162" s="269"/>
      <c r="AC162" s="269"/>
      <c r="AD162" s="269"/>
    </row>
    <row r="163" spans="2:30" ht="15" customHeight="1">
      <c r="B163" s="268" t="str">
        <f>IF(AJ27=0,"","Error: debe completar toda la información requerida.")</f>
        <v/>
      </c>
      <c r="C163" s="268"/>
      <c r="D163" s="268"/>
      <c r="E163" s="268"/>
      <c r="F163" s="268"/>
      <c r="G163" s="268"/>
      <c r="H163" s="268"/>
      <c r="I163" s="268"/>
      <c r="J163" s="268"/>
      <c r="K163" s="268"/>
      <c r="L163" s="268"/>
      <c r="M163" s="268"/>
      <c r="N163" s="268"/>
      <c r="O163" s="268"/>
      <c r="P163" s="268"/>
      <c r="Q163" s="268"/>
      <c r="R163" s="268"/>
      <c r="S163" s="268"/>
      <c r="T163" s="268"/>
      <c r="U163" s="268"/>
      <c r="V163" s="268"/>
      <c r="W163" s="268"/>
      <c r="X163" s="268"/>
      <c r="Y163" s="268"/>
      <c r="Z163" s="268"/>
      <c r="AA163" s="268"/>
      <c r="AB163" s="268"/>
      <c r="AC163" s="268"/>
      <c r="AD163" s="268"/>
    </row>
    <row r="164" spans="2:30" ht="15" customHeight="1"/>
  </sheetData>
  <sheetProtection algorithmName="SHA-512" hashValue="nEnXopnGWOx33g7oTQJam+FCzdiaVnq8HBYxjGzFr/FvxNsVisTSDWvBl3zqiZNz/uKFFPo/EdeBVu4imHvoxg==" saltValue="SZJxgC9dmm0/vU+Xlj6ErQ==" spinCount="100000" sheet="1" objects="1" scenarios="1"/>
  <mergeCells count="1122">
    <mergeCell ref="B161:AD161"/>
    <mergeCell ref="B162:AD162"/>
    <mergeCell ref="B163:AD163"/>
    <mergeCell ref="C158:AD158"/>
    <mergeCell ref="D151:AD151"/>
    <mergeCell ref="D152:AD152"/>
    <mergeCell ref="D153:AD153"/>
    <mergeCell ref="D154:AD154"/>
    <mergeCell ref="D155:AD155"/>
    <mergeCell ref="C157:AD157"/>
    <mergeCell ref="C16:AD16"/>
    <mergeCell ref="C18:AD18"/>
    <mergeCell ref="C19:AD19"/>
    <mergeCell ref="C20:AD20"/>
    <mergeCell ref="C21:AD21"/>
    <mergeCell ref="C22:AD22"/>
    <mergeCell ref="C24:AD24"/>
    <mergeCell ref="AC147:AD147"/>
    <mergeCell ref="C150:AD150"/>
    <mergeCell ref="AC143:AD143"/>
    <mergeCell ref="AC144:AD144"/>
    <mergeCell ref="D144:G144"/>
    <mergeCell ref="H144:J144"/>
    <mergeCell ref="K144:M144"/>
    <mergeCell ref="N144:O144"/>
    <mergeCell ref="P144:R144"/>
    <mergeCell ref="S144:U144"/>
    <mergeCell ref="V144:X144"/>
    <mergeCell ref="Z144:AB144"/>
    <mergeCell ref="AC145:AD145"/>
    <mergeCell ref="AC146:AD146"/>
    <mergeCell ref="D145:G145"/>
    <mergeCell ref="H145:J145"/>
    <mergeCell ref="K145:M145"/>
    <mergeCell ref="N145:O145"/>
    <mergeCell ref="P145:R145"/>
    <mergeCell ref="S145:U145"/>
    <mergeCell ref="V145:X145"/>
    <mergeCell ref="Z145:AB145"/>
    <mergeCell ref="AC139:AD139"/>
    <mergeCell ref="AC140:AD140"/>
    <mergeCell ref="D140:G140"/>
    <mergeCell ref="H140:J140"/>
    <mergeCell ref="K140:M140"/>
    <mergeCell ref="N140:O140"/>
    <mergeCell ref="P140:R140"/>
    <mergeCell ref="S140:U140"/>
    <mergeCell ref="V140:X140"/>
    <mergeCell ref="Z140:AB140"/>
    <mergeCell ref="AC141:AD141"/>
    <mergeCell ref="AC142:AD142"/>
    <mergeCell ref="D141:G141"/>
    <mergeCell ref="H141:J141"/>
    <mergeCell ref="K141:M141"/>
    <mergeCell ref="N141:O141"/>
    <mergeCell ref="P141:R141"/>
    <mergeCell ref="S141:U141"/>
    <mergeCell ref="V141:X141"/>
    <mergeCell ref="Z141:AB141"/>
    <mergeCell ref="P139:R139"/>
    <mergeCell ref="S139:U139"/>
    <mergeCell ref="V139:X139"/>
    <mergeCell ref="Z139:AB139"/>
    <mergeCell ref="AC135:AD135"/>
    <mergeCell ref="AC136:AD136"/>
    <mergeCell ref="D136:G136"/>
    <mergeCell ref="H136:J136"/>
    <mergeCell ref="K136:M136"/>
    <mergeCell ref="N136:O136"/>
    <mergeCell ref="P136:R136"/>
    <mergeCell ref="S136:U136"/>
    <mergeCell ref="V136:X136"/>
    <mergeCell ref="Z136:AB136"/>
    <mergeCell ref="AC137:AD137"/>
    <mergeCell ref="AC138:AD138"/>
    <mergeCell ref="D137:G137"/>
    <mergeCell ref="H137:J137"/>
    <mergeCell ref="K137:M137"/>
    <mergeCell ref="N137:O137"/>
    <mergeCell ref="P137:R137"/>
    <mergeCell ref="S137:U137"/>
    <mergeCell ref="V137:X137"/>
    <mergeCell ref="Z137:AB137"/>
    <mergeCell ref="D135:G135"/>
    <mergeCell ref="H135:J135"/>
    <mergeCell ref="K135:M135"/>
    <mergeCell ref="N135:O135"/>
    <mergeCell ref="P135:R135"/>
    <mergeCell ref="S135:U135"/>
    <mergeCell ref="V135:X135"/>
    <mergeCell ref="Z135:AB135"/>
    <mergeCell ref="AC131:AD131"/>
    <mergeCell ref="AC132:AD132"/>
    <mergeCell ref="D132:G132"/>
    <mergeCell ref="H132:J132"/>
    <mergeCell ref="K132:M132"/>
    <mergeCell ref="N132:O132"/>
    <mergeCell ref="P132:R132"/>
    <mergeCell ref="S132:U132"/>
    <mergeCell ref="V132:X132"/>
    <mergeCell ref="Z132:AB132"/>
    <mergeCell ref="AC133:AD133"/>
    <mergeCell ref="AC134:AD134"/>
    <mergeCell ref="D133:G133"/>
    <mergeCell ref="H133:J133"/>
    <mergeCell ref="K133:M133"/>
    <mergeCell ref="N133:O133"/>
    <mergeCell ref="P133:R133"/>
    <mergeCell ref="S133:U133"/>
    <mergeCell ref="V133:X133"/>
    <mergeCell ref="Z133:AB133"/>
    <mergeCell ref="D134:G134"/>
    <mergeCell ref="H134:J134"/>
    <mergeCell ref="K134:M134"/>
    <mergeCell ref="N134:O134"/>
    <mergeCell ref="P134:R134"/>
    <mergeCell ref="S134:U134"/>
    <mergeCell ref="V134:X134"/>
    <mergeCell ref="Z134:AB134"/>
    <mergeCell ref="D131:G131"/>
    <mergeCell ref="H131:J131"/>
    <mergeCell ref="K131:M131"/>
    <mergeCell ref="N131:O131"/>
    <mergeCell ref="AC127:AD127"/>
    <mergeCell ref="AC128:AD128"/>
    <mergeCell ref="D128:G128"/>
    <mergeCell ref="H128:J128"/>
    <mergeCell ref="K128:M128"/>
    <mergeCell ref="N128:O128"/>
    <mergeCell ref="P128:R128"/>
    <mergeCell ref="S128:U128"/>
    <mergeCell ref="V128:X128"/>
    <mergeCell ref="Z128:AB128"/>
    <mergeCell ref="AC129:AD129"/>
    <mergeCell ref="AC130:AD130"/>
    <mergeCell ref="D129:G129"/>
    <mergeCell ref="H129:J129"/>
    <mergeCell ref="K129:M129"/>
    <mergeCell ref="N129:O129"/>
    <mergeCell ref="P129:R129"/>
    <mergeCell ref="S129:U129"/>
    <mergeCell ref="V129:X129"/>
    <mergeCell ref="Z129:AB129"/>
    <mergeCell ref="D130:G130"/>
    <mergeCell ref="H130:J130"/>
    <mergeCell ref="K130:M130"/>
    <mergeCell ref="N130:O130"/>
    <mergeCell ref="P130:R130"/>
    <mergeCell ref="S130:U130"/>
    <mergeCell ref="V130:X130"/>
    <mergeCell ref="Z130:AB130"/>
    <mergeCell ref="AC123:AD123"/>
    <mergeCell ref="AC124:AD124"/>
    <mergeCell ref="D124:G124"/>
    <mergeCell ref="H124:J124"/>
    <mergeCell ref="K124:M124"/>
    <mergeCell ref="N124:O124"/>
    <mergeCell ref="P124:R124"/>
    <mergeCell ref="S124:U124"/>
    <mergeCell ref="V124:X124"/>
    <mergeCell ref="Z124:AB124"/>
    <mergeCell ref="AC125:AD125"/>
    <mergeCell ref="AC126:AD126"/>
    <mergeCell ref="D125:G125"/>
    <mergeCell ref="H125:J125"/>
    <mergeCell ref="K125:M125"/>
    <mergeCell ref="N125:O125"/>
    <mergeCell ref="P125:R125"/>
    <mergeCell ref="S125:U125"/>
    <mergeCell ref="V125:X125"/>
    <mergeCell ref="Z125:AB125"/>
    <mergeCell ref="P123:R123"/>
    <mergeCell ref="S123:U123"/>
    <mergeCell ref="V123:X123"/>
    <mergeCell ref="Z123:AB123"/>
    <mergeCell ref="AC119:AD119"/>
    <mergeCell ref="AC120:AD120"/>
    <mergeCell ref="D120:G120"/>
    <mergeCell ref="H120:J120"/>
    <mergeCell ref="K120:M120"/>
    <mergeCell ref="N120:O120"/>
    <mergeCell ref="P120:R120"/>
    <mergeCell ref="S120:U120"/>
    <mergeCell ref="V120:X120"/>
    <mergeCell ref="Z120:AB120"/>
    <mergeCell ref="AC121:AD121"/>
    <mergeCell ref="AC122:AD122"/>
    <mergeCell ref="D121:G121"/>
    <mergeCell ref="H121:J121"/>
    <mergeCell ref="K121:M121"/>
    <mergeCell ref="N121:O121"/>
    <mergeCell ref="P121:R121"/>
    <mergeCell ref="S121:U121"/>
    <mergeCell ref="V121:X121"/>
    <mergeCell ref="Z121:AB121"/>
    <mergeCell ref="D119:G119"/>
    <mergeCell ref="H119:J119"/>
    <mergeCell ref="K119:M119"/>
    <mergeCell ref="N119:O119"/>
    <mergeCell ref="P119:R119"/>
    <mergeCell ref="S119:U119"/>
    <mergeCell ref="V119:X119"/>
    <mergeCell ref="Z119:AB119"/>
    <mergeCell ref="AC115:AD115"/>
    <mergeCell ref="AC116:AD116"/>
    <mergeCell ref="D116:G116"/>
    <mergeCell ref="H116:J116"/>
    <mergeCell ref="K116:M116"/>
    <mergeCell ref="N116:O116"/>
    <mergeCell ref="P116:R116"/>
    <mergeCell ref="S116:U116"/>
    <mergeCell ref="V116:X116"/>
    <mergeCell ref="Z116:AB116"/>
    <mergeCell ref="AC117:AD117"/>
    <mergeCell ref="AC118:AD118"/>
    <mergeCell ref="D117:G117"/>
    <mergeCell ref="H117:J117"/>
    <mergeCell ref="K117:M117"/>
    <mergeCell ref="N117:O117"/>
    <mergeCell ref="P117:R117"/>
    <mergeCell ref="S117:U117"/>
    <mergeCell ref="V117:X117"/>
    <mergeCell ref="Z117:AB117"/>
    <mergeCell ref="D118:G118"/>
    <mergeCell ref="H118:J118"/>
    <mergeCell ref="K118:M118"/>
    <mergeCell ref="N118:O118"/>
    <mergeCell ref="P118:R118"/>
    <mergeCell ref="S118:U118"/>
    <mergeCell ref="V118:X118"/>
    <mergeCell ref="Z118:AB118"/>
    <mergeCell ref="D115:G115"/>
    <mergeCell ref="H115:J115"/>
    <mergeCell ref="K115:M115"/>
    <mergeCell ref="N115:O115"/>
    <mergeCell ref="AC111:AD111"/>
    <mergeCell ref="AC112:AD112"/>
    <mergeCell ref="D112:G112"/>
    <mergeCell ref="H112:J112"/>
    <mergeCell ref="K112:M112"/>
    <mergeCell ref="N112:O112"/>
    <mergeCell ref="P112:R112"/>
    <mergeCell ref="S112:U112"/>
    <mergeCell ref="V112:X112"/>
    <mergeCell ref="Z112:AB112"/>
    <mergeCell ref="AC113:AD113"/>
    <mergeCell ref="AC114:AD114"/>
    <mergeCell ref="D113:G113"/>
    <mergeCell ref="H113:J113"/>
    <mergeCell ref="K113:M113"/>
    <mergeCell ref="N113:O113"/>
    <mergeCell ref="P113:R113"/>
    <mergeCell ref="S113:U113"/>
    <mergeCell ref="V113:X113"/>
    <mergeCell ref="Z113:AB113"/>
    <mergeCell ref="D114:G114"/>
    <mergeCell ref="H114:J114"/>
    <mergeCell ref="K114:M114"/>
    <mergeCell ref="N114:O114"/>
    <mergeCell ref="P114:R114"/>
    <mergeCell ref="S114:U114"/>
    <mergeCell ref="V114:X114"/>
    <mergeCell ref="Z114:AB114"/>
    <mergeCell ref="AC107:AD107"/>
    <mergeCell ref="AC108:AD108"/>
    <mergeCell ref="D108:G108"/>
    <mergeCell ref="H108:J108"/>
    <mergeCell ref="K108:M108"/>
    <mergeCell ref="N108:O108"/>
    <mergeCell ref="P108:R108"/>
    <mergeCell ref="S108:U108"/>
    <mergeCell ref="V108:X108"/>
    <mergeCell ref="Z108:AB108"/>
    <mergeCell ref="AC109:AD109"/>
    <mergeCell ref="AC110:AD110"/>
    <mergeCell ref="D109:G109"/>
    <mergeCell ref="H109:J109"/>
    <mergeCell ref="K109:M109"/>
    <mergeCell ref="N109:O109"/>
    <mergeCell ref="P109:R109"/>
    <mergeCell ref="S109:U109"/>
    <mergeCell ref="V109:X109"/>
    <mergeCell ref="Z109:AB109"/>
    <mergeCell ref="P107:R107"/>
    <mergeCell ref="S107:U107"/>
    <mergeCell ref="V107:X107"/>
    <mergeCell ref="Z107:AB107"/>
    <mergeCell ref="AC103:AD103"/>
    <mergeCell ref="AC104:AD104"/>
    <mergeCell ref="D104:G104"/>
    <mergeCell ref="H104:J104"/>
    <mergeCell ref="K104:M104"/>
    <mergeCell ref="N104:O104"/>
    <mergeCell ref="P104:R104"/>
    <mergeCell ref="S104:U104"/>
    <mergeCell ref="V104:X104"/>
    <mergeCell ref="Z104:AB104"/>
    <mergeCell ref="AC105:AD105"/>
    <mergeCell ref="AC106:AD106"/>
    <mergeCell ref="D105:G105"/>
    <mergeCell ref="H105:J105"/>
    <mergeCell ref="K105:M105"/>
    <mergeCell ref="N105:O105"/>
    <mergeCell ref="P105:R105"/>
    <mergeCell ref="S105:U105"/>
    <mergeCell ref="V105:X105"/>
    <mergeCell ref="Z105:AB105"/>
    <mergeCell ref="D103:G103"/>
    <mergeCell ref="H103:J103"/>
    <mergeCell ref="K103:M103"/>
    <mergeCell ref="N103:O103"/>
    <mergeCell ref="P103:R103"/>
    <mergeCell ref="S103:U103"/>
    <mergeCell ref="V103:X103"/>
    <mergeCell ref="Z103:AB103"/>
    <mergeCell ref="AC99:AD99"/>
    <mergeCell ref="AC100:AD100"/>
    <mergeCell ref="D100:G100"/>
    <mergeCell ref="H100:J100"/>
    <mergeCell ref="K100:M100"/>
    <mergeCell ref="N100:O100"/>
    <mergeCell ref="P100:R100"/>
    <mergeCell ref="S100:U100"/>
    <mergeCell ref="V100:X100"/>
    <mergeCell ref="Z100:AB100"/>
    <mergeCell ref="AC101:AD101"/>
    <mergeCell ref="AC102:AD102"/>
    <mergeCell ref="D101:G101"/>
    <mergeCell ref="H101:J101"/>
    <mergeCell ref="K101:M101"/>
    <mergeCell ref="N101:O101"/>
    <mergeCell ref="P101:R101"/>
    <mergeCell ref="S101:U101"/>
    <mergeCell ref="V101:X101"/>
    <mergeCell ref="Z101:AB101"/>
    <mergeCell ref="D102:G102"/>
    <mergeCell ref="H102:J102"/>
    <mergeCell ref="K102:M102"/>
    <mergeCell ref="N102:O102"/>
    <mergeCell ref="P102:R102"/>
    <mergeCell ref="S102:U102"/>
    <mergeCell ref="V102:X102"/>
    <mergeCell ref="Z102:AB102"/>
    <mergeCell ref="D99:G99"/>
    <mergeCell ref="H99:J99"/>
    <mergeCell ref="K99:M99"/>
    <mergeCell ref="N99:O99"/>
    <mergeCell ref="AC95:AD95"/>
    <mergeCell ref="AC96:AD96"/>
    <mergeCell ref="D96:G96"/>
    <mergeCell ref="H96:J96"/>
    <mergeCell ref="K96:M96"/>
    <mergeCell ref="N96:O96"/>
    <mergeCell ref="P96:R96"/>
    <mergeCell ref="S96:U96"/>
    <mergeCell ref="V96:X96"/>
    <mergeCell ref="Z96:AB96"/>
    <mergeCell ref="AC97:AD97"/>
    <mergeCell ref="AC98:AD98"/>
    <mergeCell ref="D97:G97"/>
    <mergeCell ref="H97:J97"/>
    <mergeCell ref="K97:M97"/>
    <mergeCell ref="N97:O97"/>
    <mergeCell ref="P97:R97"/>
    <mergeCell ref="S97:U97"/>
    <mergeCell ref="V97:X97"/>
    <mergeCell ref="Z97:AB97"/>
    <mergeCell ref="D98:G98"/>
    <mergeCell ref="H98:J98"/>
    <mergeCell ref="K98:M98"/>
    <mergeCell ref="N98:O98"/>
    <mergeCell ref="P98:R98"/>
    <mergeCell ref="S98:U98"/>
    <mergeCell ref="V98:X98"/>
    <mergeCell ref="Z98:AB98"/>
    <mergeCell ref="AC91:AD91"/>
    <mergeCell ref="AC92:AD92"/>
    <mergeCell ref="D92:G92"/>
    <mergeCell ref="H92:J92"/>
    <mergeCell ref="K92:M92"/>
    <mergeCell ref="N92:O92"/>
    <mergeCell ref="P92:R92"/>
    <mergeCell ref="S92:U92"/>
    <mergeCell ref="V92:X92"/>
    <mergeCell ref="Z92:AB92"/>
    <mergeCell ref="AC93:AD93"/>
    <mergeCell ref="AC94:AD94"/>
    <mergeCell ref="D93:G93"/>
    <mergeCell ref="H93:J93"/>
    <mergeCell ref="K93:M93"/>
    <mergeCell ref="N93:O93"/>
    <mergeCell ref="P93:R93"/>
    <mergeCell ref="S93:U93"/>
    <mergeCell ref="V93:X93"/>
    <mergeCell ref="Z93:AB93"/>
    <mergeCell ref="P91:R91"/>
    <mergeCell ref="S91:U91"/>
    <mergeCell ref="V91:X91"/>
    <mergeCell ref="Z91:AB91"/>
    <mergeCell ref="AC87:AD87"/>
    <mergeCell ref="AC88:AD88"/>
    <mergeCell ref="D88:G88"/>
    <mergeCell ref="H88:J88"/>
    <mergeCell ref="K88:M88"/>
    <mergeCell ref="N88:O88"/>
    <mergeCell ref="P88:R88"/>
    <mergeCell ref="S88:U88"/>
    <mergeCell ref="V88:X88"/>
    <mergeCell ref="Z88:AB88"/>
    <mergeCell ref="AC89:AD89"/>
    <mergeCell ref="AC90:AD90"/>
    <mergeCell ref="D89:G89"/>
    <mergeCell ref="H89:J89"/>
    <mergeCell ref="K89:M89"/>
    <mergeCell ref="N89:O89"/>
    <mergeCell ref="P89:R89"/>
    <mergeCell ref="S89:U89"/>
    <mergeCell ref="V89:X89"/>
    <mergeCell ref="Z89:AB89"/>
    <mergeCell ref="D87:G87"/>
    <mergeCell ref="H87:J87"/>
    <mergeCell ref="K87:M87"/>
    <mergeCell ref="N87:O87"/>
    <mergeCell ref="P87:R87"/>
    <mergeCell ref="S87:U87"/>
    <mergeCell ref="V87:X87"/>
    <mergeCell ref="Z87:AB87"/>
    <mergeCell ref="AC83:AD83"/>
    <mergeCell ref="AC84:AD84"/>
    <mergeCell ref="D84:G84"/>
    <mergeCell ref="H84:J84"/>
    <mergeCell ref="K84:M84"/>
    <mergeCell ref="N84:O84"/>
    <mergeCell ref="P84:R84"/>
    <mergeCell ref="S84:U84"/>
    <mergeCell ref="V84:X84"/>
    <mergeCell ref="Z84:AB84"/>
    <mergeCell ref="AC85:AD85"/>
    <mergeCell ref="AC86:AD86"/>
    <mergeCell ref="D85:G85"/>
    <mergeCell ref="H85:J85"/>
    <mergeCell ref="K85:M85"/>
    <mergeCell ref="N85:O85"/>
    <mergeCell ref="P85:R85"/>
    <mergeCell ref="S85:U85"/>
    <mergeCell ref="V85:X85"/>
    <mergeCell ref="Z85:AB85"/>
    <mergeCell ref="D86:G86"/>
    <mergeCell ref="H86:J86"/>
    <mergeCell ref="K86:M86"/>
    <mergeCell ref="N86:O86"/>
    <mergeCell ref="P86:R86"/>
    <mergeCell ref="S86:U86"/>
    <mergeCell ref="V86:X86"/>
    <mergeCell ref="Z86:AB86"/>
    <mergeCell ref="D83:G83"/>
    <mergeCell ref="H83:J83"/>
    <mergeCell ref="K83:M83"/>
    <mergeCell ref="N83:O83"/>
    <mergeCell ref="AC79:AD79"/>
    <mergeCell ref="AC80:AD80"/>
    <mergeCell ref="D80:G80"/>
    <mergeCell ref="H80:J80"/>
    <mergeCell ref="K80:M80"/>
    <mergeCell ref="N80:O80"/>
    <mergeCell ref="P80:R80"/>
    <mergeCell ref="S80:U80"/>
    <mergeCell ref="V80:X80"/>
    <mergeCell ref="Z80:AB80"/>
    <mergeCell ref="AC81:AD81"/>
    <mergeCell ref="AC82:AD82"/>
    <mergeCell ref="D81:G81"/>
    <mergeCell ref="H81:J81"/>
    <mergeCell ref="K81:M81"/>
    <mergeCell ref="N81:O81"/>
    <mergeCell ref="P81:R81"/>
    <mergeCell ref="S81:U81"/>
    <mergeCell ref="V81:X81"/>
    <mergeCell ref="Z81:AB81"/>
    <mergeCell ref="D82:G82"/>
    <mergeCell ref="H82:J82"/>
    <mergeCell ref="K82:M82"/>
    <mergeCell ref="N82:O82"/>
    <mergeCell ref="P82:R82"/>
    <mergeCell ref="S82:U82"/>
    <mergeCell ref="V82:X82"/>
    <mergeCell ref="Z82:AB82"/>
    <mergeCell ref="AC75:AD75"/>
    <mergeCell ref="AC76:AD76"/>
    <mergeCell ref="D76:G76"/>
    <mergeCell ref="H76:J76"/>
    <mergeCell ref="K76:M76"/>
    <mergeCell ref="N76:O76"/>
    <mergeCell ref="P76:R76"/>
    <mergeCell ref="S76:U76"/>
    <mergeCell ref="V76:X76"/>
    <mergeCell ref="Z76:AB76"/>
    <mergeCell ref="AC77:AD77"/>
    <mergeCell ref="AC78:AD78"/>
    <mergeCell ref="D77:G77"/>
    <mergeCell ref="H77:J77"/>
    <mergeCell ref="K77:M77"/>
    <mergeCell ref="N77:O77"/>
    <mergeCell ref="P77:R77"/>
    <mergeCell ref="S77:U77"/>
    <mergeCell ref="V77:X77"/>
    <mergeCell ref="Z77:AB77"/>
    <mergeCell ref="P75:R75"/>
    <mergeCell ref="S75:U75"/>
    <mergeCell ref="V75:X75"/>
    <mergeCell ref="Z75:AB75"/>
    <mergeCell ref="AC71:AD71"/>
    <mergeCell ref="AC72:AD72"/>
    <mergeCell ref="D72:G72"/>
    <mergeCell ref="H72:J72"/>
    <mergeCell ref="K72:M72"/>
    <mergeCell ref="N72:O72"/>
    <mergeCell ref="P72:R72"/>
    <mergeCell ref="S72:U72"/>
    <mergeCell ref="V72:X72"/>
    <mergeCell ref="Z72:AB72"/>
    <mergeCell ref="AC73:AD73"/>
    <mergeCell ref="AC74:AD74"/>
    <mergeCell ref="D73:G73"/>
    <mergeCell ref="H73:J73"/>
    <mergeCell ref="K73:M73"/>
    <mergeCell ref="N73:O73"/>
    <mergeCell ref="P73:R73"/>
    <mergeCell ref="S73:U73"/>
    <mergeCell ref="V73:X73"/>
    <mergeCell ref="Z73:AB73"/>
    <mergeCell ref="D71:G71"/>
    <mergeCell ref="H71:J71"/>
    <mergeCell ref="K71:M71"/>
    <mergeCell ref="N71:O71"/>
    <mergeCell ref="P71:R71"/>
    <mergeCell ref="S71:U71"/>
    <mergeCell ref="V71:X71"/>
    <mergeCell ref="Z71:AB71"/>
    <mergeCell ref="AC67:AD67"/>
    <mergeCell ref="AC68:AD68"/>
    <mergeCell ref="D68:G68"/>
    <mergeCell ref="H68:J68"/>
    <mergeCell ref="K68:M68"/>
    <mergeCell ref="N68:O68"/>
    <mergeCell ref="P68:R68"/>
    <mergeCell ref="S68:U68"/>
    <mergeCell ref="V68:X68"/>
    <mergeCell ref="Z68:AB68"/>
    <mergeCell ref="AC69:AD69"/>
    <mergeCell ref="AC70:AD70"/>
    <mergeCell ref="D69:G69"/>
    <mergeCell ref="H69:J69"/>
    <mergeCell ref="K69:M69"/>
    <mergeCell ref="N69:O69"/>
    <mergeCell ref="P69:R69"/>
    <mergeCell ref="S69:U69"/>
    <mergeCell ref="V69:X69"/>
    <mergeCell ref="Z69:AB69"/>
    <mergeCell ref="D70:G70"/>
    <mergeCell ref="H70:J70"/>
    <mergeCell ref="K70:M70"/>
    <mergeCell ref="N70:O70"/>
    <mergeCell ref="P70:R70"/>
    <mergeCell ref="S70:U70"/>
    <mergeCell ref="V70:X70"/>
    <mergeCell ref="Z70:AB70"/>
    <mergeCell ref="D67:G67"/>
    <mergeCell ref="H67:J67"/>
    <mergeCell ref="K67:M67"/>
    <mergeCell ref="N67:O67"/>
    <mergeCell ref="AC63:AD63"/>
    <mergeCell ref="AC64:AD64"/>
    <mergeCell ref="D64:G64"/>
    <mergeCell ref="H64:J64"/>
    <mergeCell ref="K64:M64"/>
    <mergeCell ref="N64:O64"/>
    <mergeCell ref="P64:R64"/>
    <mergeCell ref="S64:U64"/>
    <mergeCell ref="V64:X64"/>
    <mergeCell ref="Z64:AB64"/>
    <mergeCell ref="AC65:AD65"/>
    <mergeCell ref="AC66:AD66"/>
    <mergeCell ref="D65:G65"/>
    <mergeCell ref="H65:J65"/>
    <mergeCell ref="K65:M65"/>
    <mergeCell ref="N65:O65"/>
    <mergeCell ref="P65:R65"/>
    <mergeCell ref="S65:U65"/>
    <mergeCell ref="V65:X65"/>
    <mergeCell ref="Z65:AB65"/>
    <mergeCell ref="D66:G66"/>
    <mergeCell ref="H66:J66"/>
    <mergeCell ref="K66:M66"/>
    <mergeCell ref="N66:O66"/>
    <mergeCell ref="P66:R66"/>
    <mergeCell ref="S66:U66"/>
    <mergeCell ref="V66:X66"/>
    <mergeCell ref="Z66:AB66"/>
    <mergeCell ref="AC59:AD59"/>
    <mergeCell ref="AC60:AD60"/>
    <mergeCell ref="D60:G60"/>
    <mergeCell ref="H60:J60"/>
    <mergeCell ref="K60:M60"/>
    <mergeCell ref="N60:O60"/>
    <mergeCell ref="P60:R60"/>
    <mergeCell ref="S60:U60"/>
    <mergeCell ref="V60:X60"/>
    <mergeCell ref="Z60:AB60"/>
    <mergeCell ref="AC61:AD61"/>
    <mergeCell ref="AC62:AD62"/>
    <mergeCell ref="D61:G61"/>
    <mergeCell ref="H61:J61"/>
    <mergeCell ref="K61:M61"/>
    <mergeCell ref="N61:O61"/>
    <mergeCell ref="P61:R61"/>
    <mergeCell ref="S61:U61"/>
    <mergeCell ref="V61:X61"/>
    <mergeCell ref="Z61:AB61"/>
    <mergeCell ref="P59:R59"/>
    <mergeCell ref="S59:U59"/>
    <mergeCell ref="V59:X59"/>
    <mergeCell ref="Z59:AB59"/>
    <mergeCell ref="AC55:AD55"/>
    <mergeCell ref="AC56:AD56"/>
    <mergeCell ref="D56:G56"/>
    <mergeCell ref="H56:J56"/>
    <mergeCell ref="K56:M56"/>
    <mergeCell ref="N56:O56"/>
    <mergeCell ref="P56:R56"/>
    <mergeCell ref="S56:U56"/>
    <mergeCell ref="V56:X56"/>
    <mergeCell ref="Z56:AB56"/>
    <mergeCell ref="AC57:AD57"/>
    <mergeCell ref="AC58:AD58"/>
    <mergeCell ref="D57:G57"/>
    <mergeCell ref="H57:J57"/>
    <mergeCell ref="K57:M57"/>
    <mergeCell ref="N57:O57"/>
    <mergeCell ref="P57:R57"/>
    <mergeCell ref="S57:U57"/>
    <mergeCell ref="V57:X57"/>
    <mergeCell ref="Z57:AB57"/>
    <mergeCell ref="D55:G55"/>
    <mergeCell ref="H55:J55"/>
    <mergeCell ref="K55:M55"/>
    <mergeCell ref="N55:O55"/>
    <mergeCell ref="P55:R55"/>
    <mergeCell ref="S55:U55"/>
    <mergeCell ref="V55:X55"/>
    <mergeCell ref="Z55:AB55"/>
    <mergeCell ref="AC51:AD51"/>
    <mergeCell ref="AC52:AD52"/>
    <mergeCell ref="D52:G52"/>
    <mergeCell ref="H52:J52"/>
    <mergeCell ref="K52:M52"/>
    <mergeCell ref="N52:O52"/>
    <mergeCell ref="P52:R52"/>
    <mergeCell ref="S52:U52"/>
    <mergeCell ref="V52:X52"/>
    <mergeCell ref="Z52:AB52"/>
    <mergeCell ref="AC53:AD53"/>
    <mergeCell ref="AC54:AD54"/>
    <mergeCell ref="D53:G53"/>
    <mergeCell ref="H53:J53"/>
    <mergeCell ref="K53:M53"/>
    <mergeCell ref="N53:O53"/>
    <mergeCell ref="P53:R53"/>
    <mergeCell ref="S53:U53"/>
    <mergeCell ref="V53:X53"/>
    <mergeCell ref="Z53:AB53"/>
    <mergeCell ref="D54:G54"/>
    <mergeCell ref="H54:J54"/>
    <mergeCell ref="K54:M54"/>
    <mergeCell ref="N54:O54"/>
    <mergeCell ref="P54:R54"/>
    <mergeCell ref="S54:U54"/>
    <mergeCell ref="V54:X54"/>
    <mergeCell ref="Z54:AB54"/>
    <mergeCell ref="D51:G51"/>
    <mergeCell ref="H51:J51"/>
    <mergeCell ref="K51:M51"/>
    <mergeCell ref="N51:O51"/>
    <mergeCell ref="AC47:AD47"/>
    <mergeCell ref="AC48:AD48"/>
    <mergeCell ref="D48:G48"/>
    <mergeCell ref="H48:J48"/>
    <mergeCell ref="K48:M48"/>
    <mergeCell ref="N48:O48"/>
    <mergeCell ref="P48:R48"/>
    <mergeCell ref="S48:U48"/>
    <mergeCell ref="V48:X48"/>
    <mergeCell ref="Z48:AB48"/>
    <mergeCell ref="AC49:AD49"/>
    <mergeCell ref="AC50:AD50"/>
    <mergeCell ref="D49:G49"/>
    <mergeCell ref="H49:J49"/>
    <mergeCell ref="K49:M49"/>
    <mergeCell ref="N49:O49"/>
    <mergeCell ref="P49:R49"/>
    <mergeCell ref="S49:U49"/>
    <mergeCell ref="V49:X49"/>
    <mergeCell ref="Z49:AB49"/>
    <mergeCell ref="D50:G50"/>
    <mergeCell ref="H50:J50"/>
    <mergeCell ref="K50:M50"/>
    <mergeCell ref="N50:O50"/>
    <mergeCell ref="P50:R50"/>
    <mergeCell ref="S50:U50"/>
    <mergeCell ref="V50:X50"/>
    <mergeCell ref="Z50:AB50"/>
    <mergeCell ref="AC43:AD43"/>
    <mergeCell ref="AC44:AD44"/>
    <mergeCell ref="D44:G44"/>
    <mergeCell ref="H44:J44"/>
    <mergeCell ref="K44:M44"/>
    <mergeCell ref="N44:O44"/>
    <mergeCell ref="P44:R44"/>
    <mergeCell ref="S44:U44"/>
    <mergeCell ref="V44:X44"/>
    <mergeCell ref="Z44:AB44"/>
    <mergeCell ref="AC45:AD45"/>
    <mergeCell ref="AC46:AD46"/>
    <mergeCell ref="D45:G45"/>
    <mergeCell ref="H45:J45"/>
    <mergeCell ref="K45:M45"/>
    <mergeCell ref="N45:O45"/>
    <mergeCell ref="P45:R45"/>
    <mergeCell ref="S45:U45"/>
    <mergeCell ref="V45:X45"/>
    <mergeCell ref="Z45:AB45"/>
    <mergeCell ref="P43:R43"/>
    <mergeCell ref="S43:U43"/>
    <mergeCell ref="V43:X43"/>
    <mergeCell ref="Z43:AB43"/>
    <mergeCell ref="AC39:AD39"/>
    <mergeCell ref="AC40:AD40"/>
    <mergeCell ref="D40:G40"/>
    <mergeCell ref="H40:J40"/>
    <mergeCell ref="K40:M40"/>
    <mergeCell ref="N40:O40"/>
    <mergeCell ref="P40:R40"/>
    <mergeCell ref="S40:U40"/>
    <mergeCell ref="V40:X40"/>
    <mergeCell ref="Z40:AB40"/>
    <mergeCell ref="AC41:AD41"/>
    <mergeCell ref="AC42:AD42"/>
    <mergeCell ref="D41:G41"/>
    <mergeCell ref="H41:J41"/>
    <mergeCell ref="K41:M41"/>
    <mergeCell ref="N41:O41"/>
    <mergeCell ref="P41:R41"/>
    <mergeCell ref="S41:U41"/>
    <mergeCell ref="V41:X41"/>
    <mergeCell ref="Z41:AB41"/>
    <mergeCell ref="D39:G39"/>
    <mergeCell ref="H39:J39"/>
    <mergeCell ref="K39:M39"/>
    <mergeCell ref="N39:O39"/>
    <mergeCell ref="P39:R39"/>
    <mergeCell ref="S39:U39"/>
    <mergeCell ref="V39:X39"/>
    <mergeCell ref="Z39:AB39"/>
    <mergeCell ref="AC35:AD35"/>
    <mergeCell ref="AC36:AD36"/>
    <mergeCell ref="D36:G36"/>
    <mergeCell ref="H36:J36"/>
    <mergeCell ref="K36:M36"/>
    <mergeCell ref="N36:O36"/>
    <mergeCell ref="P36:R36"/>
    <mergeCell ref="S36:U36"/>
    <mergeCell ref="V36:X36"/>
    <mergeCell ref="Z36:AB36"/>
    <mergeCell ref="AC37:AD37"/>
    <mergeCell ref="AC38:AD38"/>
    <mergeCell ref="D37:G37"/>
    <mergeCell ref="H37:J37"/>
    <mergeCell ref="K37:M37"/>
    <mergeCell ref="N37:O37"/>
    <mergeCell ref="P37:R37"/>
    <mergeCell ref="S37:U37"/>
    <mergeCell ref="V37:X37"/>
    <mergeCell ref="Z37:AB37"/>
    <mergeCell ref="D38:G38"/>
    <mergeCell ref="H38:J38"/>
    <mergeCell ref="K38:M38"/>
    <mergeCell ref="N38:O38"/>
    <mergeCell ref="P38:R38"/>
    <mergeCell ref="S38:U38"/>
    <mergeCell ref="V38:X38"/>
    <mergeCell ref="Z38:AB38"/>
    <mergeCell ref="D35:G35"/>
    <mergeCell ref="H35:J35"/>
    <mergeCell ref="K35:M35"/>
    <mergeCell ref="N35:O35"/>
    <mergeCell ref="AC32:AD32"/>
    <mergeCell ref="D32:G32"/>
    <mergeCell ref="H32:J32"/>
    <mergeCell ref="K32:M32"/>
    <mergeCell ref="N32:O32"/>
    <mergeCell ref="P32:R32"/>
    <mergeCell ref="S32:U32"/>
    <mergeCell ref="V32:X32"/>
    <mergeCell ref="Z32:AB32"/>
    <mergeCell ref="AC33:AD33"/>
    <mergeCell ref="AC34:AD34"/>
    <mergeCell ref="D33:G33"/>
    <mergeCell ref="H33:J33"/>
    <mergeCell ref="K33:M33"/>
    <mergeCell ref="N33:O33"/>
    <mergeCell ref="P33:R33"/>
    <mergeCell ref="S33:U33"/>
    <mergeCell ref="V33:X33"/>
    <mergeCell ref="Z33:AB33"/>
    <mergeCell ref="D34:G34"/>
    <mergeCell ref="H34:J34"/>
    <mergeCell ref="K34:M34"/>
    <mergeCell ref="N34:O34"/>
    <mergeCell ref="P34:R34"/>
    <mergeCell ref="S34:U34"/>
    <mergeCell ref="V34:X34"/>
    <mergeCell ref="Z34:AB34"/>
    <mergeCell ref="C17:AD17"/>
    <mergeCell ref="B5:AD5"/>
    <mergeCell ref="B1:AD1"/>
    <mergeCell ref="B3:AD3"/>
    <mergeCell ref="B7:AD7"/>
    <mergeCell ref="AA9:AD9"/>
    <mergeCell ref="B10:L10"/>
    <mergeCell ref="N10:O10"/>
    <mergeCell ref="AA12:AD12"/>
    <mergeCell ref="B14:AD14"/>
    <mergeCell ref="C15:AD15"/>
    <mergeCell ref="AC29:AD29"/>
    <mergeCell ref="AC30:AD30"/>
    <mergeCell ref="D29:G29"/>
    <mergeCell ref="H29:J29"/>
    <mergeCell ref="K29:M29"/>
    <mergeCell ref="N29:O29"/>
    <mergeCell ref="P29:R29"/>
    <mergeCell ref="S29:U29"/>
    <mergeCell ref="V29:X29"/>
    <mergeCell ref="Z29:AB29"/>
    <mergeCell ref="D30:G30"/>
    <mergeCell ref="H30:J30"/>
    <mergeCell ref="K30:M30"/>
    <mergeCell ref="N30:O30"/>
    <mergeCell ref="P30:R30"/>
    <mergeCell ref="S30:U30"/>
    <mergeCell ref="V30:X30"/>
    <mergeCell ref="Z30:AB30"/>
    <mergeCell ref="D31:G31"/>
    <mergeCell ref="H31:J31"/>
    <mergeCell ref="K31:M31"/>
    <mergeCell ref="N31:O31"/>
    <mergeCell ref="P31:R31"/>
    <mergeCell ref="S31:U31"/>
    <mergeCell ref="V31:X31"/>
    <mergeCell ref="Z31:AB31"/>
    <mergeCell ref="C23:AD23"/>
    <mergeCell ref="C26:G28"/>
    <mergeCell ref="H26:AB26"/>
    <mergeCell ref="AC26:AD28"/>
    <mergeCell ref="H27:J28"/>
    <mergeCell ref="K27:M28"/>
    <mergeCell ref="N27:R27"/>
    <mergeCell ref="S27:U28"/>
    <mergeCell ref="V27:X28"/>
    <mergeCell ref="Y27:Y28"/>
    <mergeCell ref="Z27:AB28"/>
    <mergeCell ref="N28:O28"/>
    <mergeCell ref="P28:R28"/>
    <mergeCell ref="AC31:AD31"/>
    <mergeCell ref="P35:R35"/>
    <mergeCell ref="S35:U35"/>
    <mergeCell ref="V35:X35"/>
    <mergeCell ref="Z35:AB35"/>
    <mergeCell ref="D46:G46"/>
    <mergeCell ref="H46:J46"/>
    <mergeCell ref="K46:M46"/>
    <mergeCell ref="N46:O46"/>
    <mergeCell ref="P46:R46"/>
    <mergeCell ref="S46:U46"/>
    <mergeCell ref="V46:X46"/>
    <mergeCell ref="Z46:AB46"/>
    <mergeCell ref="D47:G47"/>
    <mergeCell ref="H47:J47"/>
    <mergeCell ref="K47:M47"/>
    <mergeCell ref="N47:O47"/>
    <mergeCell ref="P47:R47"/>
    <mergeCell ref="S47:U47"/>
    <mergeCell ref="V47:X47"/>
    <mergeCell ref="Z47:AB47"/>
    <mergeCell ref="D42:G42"/>
    <mergeCell ref="H42:J42"/>
    <mergeCell ref="K42:M42"/>
    <mergeCell ref="N42:O42"/>
    <mergeCell ref="P42:R42"/>
    <mergeCell ref="S42:U42"/>
    <mergeCell ref="V42:X42"/>
    <mergeCell ref="Z42:AB42"/>
    <mergeCell ref="D43:G43"/>
    <mergeCell ref="H43:J43"/>
    <mergeCell ref="K43:M43"/>
    <mergeCell ref="N43:O43"/>
    <mergeCell ref="P51:R51"/>
    <mergeCell ref="S51:U51"/>
    <mergeCell ref="V51:X51"/>
    <mergeCell ref="Z51:AB51"/>
    <mergeCell ref="D62:G62"/>
    <mergeCell ref="H62:J62"/>
    <mergeCell ref="K62:M62"/>
    <mergeCell ref="N62:O62"/>
    <mergeCell ref="P62:R62"/>
    <mergeCell ref="S62:U62"/>
    <mergeCell ref="V62:X62"/>
    <mergeCell ref="Z62:AB62"/>
    <mergeCell ref="D63:G63"/>
    <mergeCell ref="H63:J63"/>
    <mergeCell ref="K63:M63"/>
    <mergeCell ref="N63:O63"/>
    <mergeCell ref="P63:R63"/>
    <mergeCell ref="S63:U63"/>
    <mergeCell ref="V63:X63"/>
    <mergeCell ref="Z63:AB63"/>
    <mergeCell ref="D58:G58"/>
    <mergeCell ref="H58:J58"/>
    <mergeCell ref="K58:M58"/>
    <mergeCell ref="N58:O58"/>
    <mergeCell ref="P58:R58"/>
    <mergeCell ref="S58:U58"/>
    <mergeCell ref="V58:X58"/>
    <mergeCell ref="Z58:AB58"/>
    <mergeCell ref="D59:G59"/>
    <mergeCell ref="H59:J59"/>
    <mergeCell ref="K59:M59"/>
    <mergeCell ref="N59:O59"/>
    <mergeCell ref="P67:R67"/>
    <mergeCell ref="S67:U67"/>
    <mergeCell ref="V67:X67"/>
    <mergeCell ref="Z67:AB67"/>
    <mergeCell ref="D78:G78"/>
    <mergeCell ref="H78:J78"/>
    <mergeCell ref="K78:M78"/>
    <mergeCell ref="N78:O78"/>
    <mergeCell ref="P78:R78"/>
    <mergeCell ref="S78:U78"/>
    <mergeCell ref="V78:X78"/>
    <mergeCell ref="Z78:AB78"/>
    <mergeCell ref="D79:G79"/>
    <mergeCell ref="H79:J79"/>
    <mergeCell ref="K79:M79"/>
    <mergeCell ref="N79:O79"/>
    <mergeCell ref="P79:R79"/>
    <mergeCell ref="S79:U79"/>
    <mergeCell ref="V79:X79"/>
    <mergeCell ref="Z79:AB79"/>
    <mergeCell ref="D74:G74"/>
    <mergeCell ref="H74:J74"/>
    <mergeCell ref="K74:M74"/>
    <mergeCell ref="N74:O74"/>
    <mergeCell ref="P74:R74"/>
    <mergeCell ref="S74:U74"/>
    <mergeCell ref="V74:X74"/>
    <mergeCell ref="Z74:AB74"/>
    <mergeCell ref="D75:G75"/>
    <mergeCell ref="H75:J75"/>
    <mergeCell ref="K75:M75"/>
    <mergeCell ref="N75:O75"/>
    <mergeCell ref="P83:R83"/>
    <mergeCell ref="S83:U83"/>
    <mergeCell ref="V83:X83"/>
    <mergeCell ref="Z83:AB83"/>
    <mergeCell ref="D94:G94"/>
    <mergeCell ref="H94:J94"/>
    <mergeCell ref="K94:M94"/>
    <mergeCell ref="N94:O94"/>
    <mergeCell ref="P94:R94"/>
    <mergeCell ref="S94:U94"/>
    <mergeCell ref="V94:X94"/>
    <mergeCell ref="Z94:AB94"/>
    <mergeCell ref="D95:G95"/>
    <mergeCell ref="H95:J95"/>
    <mergeCell ref="K95:M95"/>
    <mergeCell ref="N95:O95"/>
    <mergeCell ref="P95:R95"/>
    <mergeCell ref="S95:U95"/>
    <mergeCell ref="V95:X95"/>
    <mergeCell ref="Z95:AB95"/>
    <mergeCell ref="D90:G90"/>
    <mergeCell ref="H90:J90"/>
    <mergeCell ref="K90:M90"/>
    <mergeCell ref="N90:O90"/>
    <mergeCell ref="P90:R90"/>
    <mergeCell ref="S90:U90"/>
    <mergeCell ref="V90:X90"/>
    <mergeCell ref="Z90:AB90"/>
    <mergeCell ref="D91:G91"/>
    <mergeCell ref="H91:J91"/>
    <mergeCell ref="K91:M91"/>
    <mergeCell ref="N91:O91"/>
    <mergeCell ref="P99:R99"/>
    <mergeCell ref="S99:U99"/>
    <mergeCell ref="V99:X99"/>
    <mergeCell ref="Z99:AB99"/>
    <mergeCell ref="D110:G110"/>
    <mergeCell ref="H110:J110"/>
    <mergeCell ref="K110:M110"/>
    <mergeCell ref="N110:O110"/>
    <mergeCell ref="P110:R110"/>
    <mergeCell ref="S110:U110"/>
    <mergeCell ref="V110:X110"/>
    <mergeCell ref="Z110:AB110"/>
    <mergeCell ref="D111:G111"/>
    <mergeCell ref="H111:J111"/>
    <mergeCell ref="K111:M111"/>
    <mergeCell ref="N111:O111"/>
    <mergeCell ref="P111:R111"/>
    <mergeCell ref="S111:U111"/>
    <mergeCell ref="V111:X111"/>
    <mergeCell ref="Z111:AB111"/>
    <mergeCell ref="D106:G106"/>
    <mergeCell ref="H106:J106"/>
    <mergeCell ref="K106:M106"/>
    <mergeCell ref="N106:O106"/>
    <mergeCell ref="P106:R106"/>
    <mergeCell ref="S106:U106"/>
    <mergeCell ref="V106:X106"/>
    <mergeCell ref="Z106:AB106"/>
    <mergeCell ref="D107:G107"/>
    <mergeCell ref="H107:J107"/>
    <mergeCell ref="K107:M107"/>
    <mergeCell ref="N107:O107"/>
    <mergeCell ref="P115:R115"/>
    <mergeCell ref="S115:U115"/>
    <mergeCell ref="V115:X115"/>
    <mergeCell ref="Z115:AB115"/>
    <mergeCell ref="D126:G126"/>
    <mergeCell ref="H126:J126"/>
    <mergeCell ref="K126:M126"/>
    <mergeCell ref="N126:O126"/>
    <mergeCell ref="P126:R126"/>
    <mergeCell ref="S126:U126"/>
    <mergeCell ref="V126:X126"/>
    <mergeCell ref="Z126:AB126"/>
    <mergeCell ref="D127:G127"/>
    <mergeCell ref="H127:J127"/>
    <mergeCell ref="K127:M127"/>
    <mergeCell ref="N127:O127"/>
    <mergeCell ref="P127:R127"/>
    <mergeCell ref="S127:U127"/>
    <mergeCell ref="V127:X127"/>
    <mergeCell ref="Z127:AB127"/>
    <mergeCell ref="D122:G122"/>
    <mergeCell ref="H122:J122"/>
    <mergeCell ref="K122:M122"/>
    <mergeCell ref="N122:O122"/>
    <mergeCell ref="P122:R122"/>
    <mergeCell ref="S122:U122"/>
    <mergeCell ref="V122:X122"/>
    <mergeCell ref="Z122:AB122"/>
    <mergeCell ref="D123:G123"/>
    <mergeCell ref="H123:J123"/>
    <mergeCell ref="K123:M123"/>
    <mergeCell ref="N123:O123"/>
    <mergeCell ref="P131:R131"/>
    <mergeCell ref="S131:U131"/>
    <mergeCell ref="V131:X131"/>
    <mergeCell ref="Z131:AB131"/>
    <mergeCell ref="D142:G142"/>
    <mergeCell ref="H142:J142"/>
    <mergeCell ref="K142:M142"/>
    <mergeCell ref="N142:O142"/>
    <mergeCell ref="P142:R142"/>
    <mergeCell ref="S142:U142"/>
    <mergeCell ref="V142:X142"/>
    <mergeCell ref="Z142:AB142"/>
    <mergeCell ref="D143:G143"/>
    <mergeCell ref="H143:J143"/>
    <mergeCell ref="K143:M143"/>
    <mergeCell ref="N143:O143"/>
    <mergeCell ref="P143:R143"/>
    <mergeCell ref="S143:U143"/>
    <mergeCell ref="V143:X143"/>
    <mergeCell ref="Z143:AB143"/>
    <mergeCell ref="D138:G138"/>
    <mergeCell ref="H138:J138"/>
    <mergeCell ref="K138:M138"/>
    <mergeCell ref="N138:O138"/>
    <mergeCell ref="P138:R138"/>
    <mergeCell ref="S138:U138"/>
    <mergeCell ref="V138:X138"/>
    <mergeCell ref="Z138:AB138"/>
    <mergeCell ref="D139:G139"/>
    <mergeCell ref="H139:J139"/>
    <mergeCell ref="K139:M139"/>
    <mergeCell ref="N139:O139"/>
    <mergeCell ref="D148:G148"/>
    <mergeCell ref="H148:J148"/>
    <mergeCell ref="K148:M148"/>
    <mergeCell ref="N148:O148"/>
    <mergeCell ref="P148:R148"/>
    <mergeCell ref="S148:U148"/>
    <mergeCell ref="V148:X148"/>
    <mergeCell ref="Z148:AB148"/>
    <mergeCell ref="AC148:AD148"/>
    <mergeCell ref="D146:G146"/>
    <mergeCell ref="H146:J146"/>
    <mergeCell ref="K146:M146"/>
    <mergeCell ref="N146:O146"/>
    <mergeCell ref="P146:R146"/>
    <mergeCell ref="S146:U146"/>
    <mergeCell ref="V146:X146"/>
    <mergeCell ref="Z146:AB146"/>
    <mergeCell ref="D147:G147"/>
    <mergeCell ref="H147:J147"/>
    <mergeCell ref="K147:M147"/>
    <mergeCell ref="N147:O147"/>
    <mergeCell ref="P147:R147"/>
    <mergeCell ref="S147:U147"/>
    <mergeCell ref="V147:X147"/>
    <mergeCell ref="Z147:AB147"/>
  </mergeCells>
  <conditionalFormatting sqref="N29:AB148">
    <cfRule type="expression" dxfId="1" priority="2">
      <formula>$AC29&lt;&gt;""</formula>
    </cfRule>
  </conditionalFormatting>
  <conditionalFormatting sqref="H29:AD148">
    <cfRule type="expression" dxfId="0" priority="1">
      <formula>OR($AT29=2,$AT29=3,$AT29=9)</formula>
    </cfRule>
  </conditionalFormatting>
  <dataValidations count="1">
    <dataValidation type="list" allowBlank="1" showInputMessage="1" showErrorMessage="1" sqref="H29:J148" xr:uid="{184BF363-2843-4168-9D57-BB5FAA25B43B}">
      <formula1>$AG$7:$AG$12</formula1>
    </dataValidation>
  </dataValidations>
  <hyperlinks>
    <hyperlink ref="AA12:AD12" location="CNGE_2023_M1_Secc12!A174" display="Pregunta 12.2" xr:uid="{668D4BFD-6062-49CB-BECD-201DDF753D02}"/>
    <hyperlink ref="AA9:AD9" location="Índice!B21" display="Índice" xr:uid="{5E543DFD-D522-467A-AC7C-8CE3D2D2B300}"/>
  </hyperlinks>
  <pageMargins left="0.70866141732283472" right="0.70866141732283472" top="0.74803149606299213" bottom="0.74803149606299213" header="0.31496062992125984" footer="0.31496062992125984"/>
  <pageSetup scale="75" orientation="portrait" r:id="rId1"/>
  <headerFooter>
    <oddHeader>&amp;CMódulo 1 Sección XII
Complemento 2</oddHeader>
    <oddFooter>&amp;LCenso Nacional de Gobiernos Estatales 2023&amp;R&amp;P de &amp;N</oddFoot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19768659-7200-44C2-B61E-7689A1E70C8F}">
          <x14:formula1>
            <xm:f>Presentación!$AL$3:$AL$574</xm:f>
          </x14:formula1>
          <xm:sqref>P29:R148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8B977-F04A-42C8-BC33-BD08B7F52DC8}">
  <sheetPr codeName="Hoja8"/>
  <dimension ref="A1:AF73"/>
  <sheetViews>
    <sheetView showGridLines="0" zoomScaleNormal="100" workbookViewId="0"/>
  </sheetViews>
  <sheetFormatPr baseColWidth="10" defaultColWidth="0" defaultRowHeight="15" customHeight="1" zeroHeight="1"/>
  <cols>
    <col min="1" max="1" width="5.7109375" customWidth="1"/>
    <col min="2" max="30" width="3.7109375" customWidth="1"/>
    <col min="31" max="31" width="5.7109375" customWidth="1"/>
    <col min="32" max="32" width="3.7109375" style="162" hidden="1" customWidth="1"/>
    <col min="33" max="16384" width="3.7109375" hidden="1"/>
  </cols>
  <sheetData>
    <row r="1" spans="1:32" ht="173.25" customHeight="1">
      <c r="B1" s="197" t="s">
        <v>295</v>
      </c>
      <c r="C1" s="198"/>
      <c r="D1" s="198"/>
      <c r="E1" s="198"/>
      <c r="F1" s="198"/>
      <c r="G1" s="198"/>
      <c r="H1" s="198"/>
      <c r="I1" s="198"/>
      <c r="J1" s="198"/>
      <c r="K1" s="198"/>
      <c r="L1" s="198"/>
      <c r="M1" s="198"/>
      <c r="N1" s="198"/>
      <c r="O1" s="198"/>
      <c r="P1" s="198"/>
      <c r="Q1" s="198"/>
      <c r="R1" s="198"/>
      <c r="S1" s="198"/>
      <c r="T1" s="198"/>
      <c r="U1" s="198"/>
      <c r="V1" s="198"/>
      <c r="W1" s="198"/>
      <c r="X1" s="198"/>
      <c r="Y1" s="198"/>
      <c r="Z1" s="198"/>
      <c r="AA1" s="198"/>
      <c r="AB1" s="198"/>
      <c r="AC1" s="198"/>
      <c r="AD1" s="198"/>
    </row>
    <row r="2" spans="1:32">
      <c r="B2" s="99"/>
      <c r="C2" s="99"/>
      <c r="D2" s="99"/>
      <c r="E2" s="99"/>
      <c r="F2" s="99"/>
      <c r="G2" s="99"/>
      <c r="H2" s="99"/>
      <c r="I2" s="99"/>
      <c r="J2" s="99"/>
      <c r="K2" s="99"/>
      <c r="L2" s="99"/>
      <c r="M2" s="99"/>
      <c r="N2" s="99"/>
      <c r="O2" s="99"/>
      <c r="P2" s="99"/>
      <c r="Q2" s="99"/>
      <c r="R2" s="99"/>
      <c r="S2" s="99"/>
      <c r="T2" s="99"/>
      <c r="U2" s="99"/>
      <c r="V2" s="99"/>
      <c r="W2" s="99"/>
      <c r="X2" s="99"/>
      <c r="Y2" s="99"/>
      <c r="Z2" s="99"/>
      <c r="AA2" s="99"/>
      <c r="AB2" s="99"/>
      <c r="AC2" s="99"/>
      <c r="AD2" s="99"/>
    </row>
    <row r="3" spans="1:32" ht="45" customHeight="1">
      <c r="B3" s="199" t="s">
        <v>0</v>
      </c>
      <c r="C3" s="200"/>
      <c r="D3" s="200"/>
      <c r="E3" s="200"/>
      <c r="F3" s="200"/>
      <c r="G3" s="200"/>
      <c r="H3" s="200"/>
      <c r="I3" s="200"/>
      <c r="J3" s="200"/>
      <c r="K3" s="200"/>
      <c r="L3" s="200"/>
      <c r="M3" s="200"/>
      <c r="N3" s="200"/>
      <c r="O3" s="200"/>
      <c r="P3" s="200"/>
      <c r="Q3" s="200"/>
      <c r="R3" s="200"/>
      <c r="S3" s="200"/>
      <c r="T3" s="200"/>
      <c r="U3" s="200"/>
      <c r="V3" s="200"/>
      <c r="W3" s="200"/>
      <c r="X3" s="200"/>
      <c r="Y3" s="200"/>
      <c r="Z3" s="200"/>
      <c r="AA3" s="200"/>
      <c r="AB3" s="200"/>
      <c r="AC3" s="200"/>
      <c r="AD3" s="200"/>
    </row>
    <row r="4" spans="1:32" ht="15" customHeight="1">
      <c r="B4" s="98"/>
      <c r="C4" s="114"/>
      <c r="D4" s="114"/>
      <c r="E4" s="114"/>
      <c r="F4" s="114"/>
      <c r="G4" s="114"/>
      <c r="H4" s="114"/>
      <c r="I4" s="114"/>
      <c r="J4" s="114"/>
      <c r="K4" s="114"/>
      <c r="L4" s="114"/>
      <c r="M4" s="114"/>
      <c r="N4" s="114"/>
      <c r="O4" s="114"/>
      <c r="P4" s="114"/>
      <c r="Q4" s="114"/>
      <c r="R4" s="114"/>
      <c r="S4" s="114"/>
      <c r="T4" s="114"/>
      <c r="U4" s="114"/>
      <c r="V4" s="114"/>
      <c r="W4" s="114"/>
      <c r="X4" s="114"/>
      <c r="Y4" s="114"/>
      <c r="Z4" s="114"/>
      <c r="AA4" s="114"/>
      <c r="AB4" s="114"/>
      <c r="AC4" s="114"/>
      <c r="AD4" s="114"/>
    </row>
    <row r="5" spans="1:32" ht="45" customHeight="1">
      <c r="B5" s="199" t="s">
        <v>296</v>
      </c>
      <c r="C5" s="199"/>
      <c r="D5" s="199"/>
      <c r="E5" s="199"/>
      <c r="F5" s="199"/>
      <c r="G5" s="199"/>
      <c r="H5" s="199"/>
      <c r="I5" s="199"/>
      <c r="J5" s="199"/>
      <c r="K5" s="199"/>
      <c r="L5" s="199"/>
      <c r="M5" s="199"/>
      <c r="N5" s="199"/>
      <c r="O5" s="199"/>
      <c r="P5" s="199"/>
      <c r="Q5" s="199"/>
      <c r="R5" s="199"/>
      <c r="S5" s="199"/>
      <c r="T5" s="199"/>
      <c r="U5" s="199"/>
      <c r="V5" s="199"/>
      <c r="W5" s="199"/>
      <c r="X5" s="199"/>
      <c r="Y5" s="199"/>
      <c r="Z5" s="199"/>
      <c r="AA5" s="199"/>
      <c r="AB5" s="199"/>
      <c r="AC5" s="199"/>
      <c r="AD5" s="199"/>
    </row>
    <row r="6" spans="1:32" ht="15" customHeight="1">
      <c r="B6" s="58"/>
      <c r="C6" s="58"/>
      <c r="D6" s="58"/>
      <c r="E6" s="58"/>
      <c r="F6" s="58"/>
      <c r="G6" s="58"/>
      <c r="H6" s="58"/>
      <c r="I6" s="58"/>
      <c r="J6" s="58"/>
      <c r="K6" s="58"/>
      <c r="L6" s="58"/>
      <c r="M6" s="58"/>
      <c r="N6" s="58"/>
      <c r="O6" s="58"/>
      <c r="P6" s="58"/>
      <c r="Q6" s="58"/>
      <c r="R6" s="58"/>
      <c r="S6" s="58"/>
      <c r="T6" s="58"/>
      <c r="U6" s="58"/>
      <c r="V6" s="58"/>
      <c r="W6" s="58"/>
      <c r="X6" s="58"/>
      <c r="Y6" s="58"/>
      <c r="Z6" s="58"/>
      <c r="AA6" s="58"/>
      <c r="AB6" s="58"/>
      <c r="AC6" s="58"/>
      <c r="AD6" s="58"/>
    </row>
    <row r="7" spans="1:32" ht="60" customHeight="1">
      <c r="B7" s="199" t="s">
        <v>4</v>
      </c>
      <c r="C7" s="199"/>
      <c r="D7" s="199"/>
      <c r="E7" s="199"/>
      <c r="F7" s="199"/>
      <c r="G7" s="199"/>
      <c r="H7" s="199"/>
      <c r="I7" s="199"/>
      <c r="J7" s="199"/>
      <c r="K7" s="199"/>
      <c r="L7" s="199"/>
      <c r="M7" s="199"/>
      <c r="N7" s="199"/>
      <c r="O7" s="199"/>
      <c r="P7" s="199"/>
      <c r="Q7" s="199"/>
      <c r="R7" s="199"/>
      <c r="S7" s="199"/>
      <c r="T7" s="199"/>
      <c r="U7" s="199"/>
      <c r="V7" s="199"/>
      <c r="W7" s="199"/>
      <c r="X7" s="199"/>
      <c r="Y7" s="199"/>
      <c r="Z7" s="199"/>
      <c r="AA7" s="199"/>
      <c r="AB7" s="199"/>
      <c r="AC7" s="199"/>
      <c r="AD7" s="199"/>
    </row>
    <row r="8" spans="1:32" ht="15" customHeight="1">
      <c r="B8" s="115"/>
      <c r="N8" s="37"/>
    </row>
    <row r="9" spans="1:32" s="51" customFormat="1" ht="15" customHeight="1" thickBot="1">
      <c r="B9" s="77" t="s">
        <v>176</v>
      </c>
      <c r="C9" s="28"/>
      <c r="D9" s="28"/>
      <c r="E9" s="28"/>
      <c r="F9" s="28"/>
      <c r="G9" s="28"/>
      <c r="H9" s="28"/>
      <c r="I9" s="28"/>
      <c r="J9" s="28"/>
      <c r="K9" s="28"/>
      <c r="L9" s="28"/>
      <c r="M9" s="28"/>
      <c r="N9" s="77" t="s">
        <v>177</v>
      </c>
      <c r="O9" s="28"/>
      <c r="P9" s="28"/>
      <c r="Q9" s="28"/>
      <c r="R9" s="28"/>
      <c r="S9" s="28"/>
      <c r="T9" s="28"/>
      <c r="U9" s="28"/>
      <c r="V9" s="28"/>
      <c r="W9" s="28"/>
      <c r="X9" s="28"/>
      <c r="Y9" s="28"/>
      <c r="Z9" s="28"/>
      <c r="AA9" s="365" t="s">
        <v>1</v>
      </c>
      <c r="AB9" s="365"/>
      <c r="AC9" s="365"/>
      <c r="AD9" s="365"/>
      <c r="AF9" s="163"/>
    </row>
    <row r="10" spans="1:32" s="51" customFormat="1" ht="15" customHeight="1" thickBot="1">
      <c r="B10" s="201" t="str">
        <f>IF(Presentación!$B$10="","",Presentación!$B$10)</f>
        <v/>
      </c>
      <c r="C10" s="202"/>
      <c r="D10" s="202"/>
      <c r="E10" s="202"/>
      <c r="F10" s="202"/>
      <c r="G10" s="202"/>
      <c r="H10" s="202"/>
      <c r="I10" s="202"/>
      <c r="J10" s="202"/>
      <c r="K10" s="202"/>
      <c r="L10" s="203"/>
      <c r="M10" s="14"/>
      <c r="N10" s="201" t="str">
        <f>IF(Presentación!$N$10="","",Presentación!$N$10)</f>
        <v/>
      </c>
      <c r="O10" s="203"/>
      <c r="P10" s="29"/>
      <c r="Q10" s="29"/>
      <c r="R10" s="29"/>
      <c r="S10" s="29"/>
      <c r="T10" s="29"/>
      <c r="U10" s="29"/>
      <c r="V10" s="29"/>
      <c r="W10" s="29"/>
      <c r="X10" s="29"/>
      <c r="Y10" s="29"/>
      <c r="Z10" s="29"/>
      <c r="AA10" s="29"/>
      <c r="AB10" s="29"/>
      <c r="AC10" s="29"/>
      <c r="AD10" s="29"/>
      <c r="AF10" s="163"/>
    </row>
    <row r="11" spans="1:32" ht="15" customHeight="1"/>
    <row r="12" spans="1:32" ht="15" customHeight="1">
      <c r="A12" s="13"/>
      <c r="B12" s="159" t="s">
        <v>481</v>
      </c>
    </row>
    <row r="13" spans="1:32" ht="60" customHeight="1">
      <c r="A13" s="13"/>
      <c r="B13" s="107"/>
      <c r="C13" s="215" t="s">
        <v>599</v>
      </c>
      <c r="D13" s="215"/>
      <c r="E13" s="215"/>
      <c r="F13" s="215"/>
      <c r="G13" s="215"/>
      <c r="H13" s="215"/>
      <c r="I13" s="215"/>
      <c r="J13" s="215"/>
      <c r="K13" s="215"/>
      <c r="L13" s="215"/>
      <c r="M13" s="215"/>
      <c r="N13" s="215"/>
      <c r="O13" s="215"/>
      <c r="P13" s="215"/>
      <c r="Q13" s="215"/>
      <c r="R13" s="215"/>
      <c r="S13" s="215"/>
      <c r="T13" s="215"/>
      <c r="U13" s="215"/>
      <c r="V13" s="215"/>
      <c r="W13" s="215"/>
      <c r="X13" s="215"/>
      <c r="Y13" s="215"/>
      <c r="Z13" s="215"/>
      <c r="AA13" s="215"/>
      <c r="AB13" s="215"/>
      <c r="AC13" s="215"/>
      <c r="AD13" s="215"/>
    </row>
    <row r="14" spans="1:32" ht="15" customHeight="1">
      <c r="A14" s="13"/>
      <c r="B14" s="107"/>
    </row>
    <row r="15" spans="1:32" ht="15" customHeight="1">
      <c r="A15" s="13"/>
      <c r="B15" s="107"/>
      <c r="D15" s="215" t="s">
        <v>482</v>
      </c>
      <c r="E15" s="215"/>
      <c r="F15" s="215"/>
      <c r="G15" s="215"/>
      <c r="H15" s="215"/>
      <c r="I15" s="215"/>
      <c r="J15" s="215"/>
      <c r="K15" s="215"/>
      <c r="L15" s="215"/>
      <c r="M15" s="215"/>
      <c r="N15" s="215"/>
      <c r="O15" s="215"/>
      <c r="P15" s="215"/>
      <c r="Q15" s="215"/>
      <c r="R15" s="215"/>
      <c r="S15" s="215"/>
      <c r="T15" s="215"/>
      <c r="U15" s="215"/>
      <c r="V15" s="215"/>
      <c r="W15" s="215"/>
      <c r="X15" s="215"/>
      <c r="Y15" s="215"/>
      <c r="Z15" s="215"/>
      <c r="AA15" s="215"/>
      <c r="AB15" s="215"/>
      <c r="AC15" s="215"/>
      <c r="AD15" s="215"/>
    </row>
    <row r="16" spans="1:32" ht="15" customHeight="1">
      <c r="A16" s="13"/>
      <c r="B16" s="107"/>
      <c r="D16" s="50"/>
      <c r="E16" s="50"/>
      <c r="F16" s="50"/>
      <c r="G16" s="50"/>
      <c r="H16" s="50"/>
      <c r="I16" s="50"/>
      <c r="J16" s="50"/>
      <c r="K16" s="50"/>
      <c r="L16" s="50"/>
      <c r="M16" s="50"/>
      <c r="N16" s="50"/>
      <c r="O16" s="50"/>
      <c r="P16" s="50"/>
      <c r="Q16" s="50"/>
      <c r="R16" s="50"/>
      <c r="S16" s="50"/>
      <c r="T16" s="50"/>
      <c r="U16" s="50"/>
      <c r="V16" s="50"/>
      <c r="W16" s="50"/>
      <c r="X16" s="50"/>
      <c r="Y16" s="50"/>
      <c r="Z16" s="50"/>
      <c r="AA16" s="50"/>
      <c r="AB16" s="50"/>
      <c r="AC16" s="50"/>
      <c r="AD16" s="50"/>
    </row>
    <row r="17" spans="1:30" ht="36" customHeight="1">
      <c r="A17" s="13"/>
      <c r="B17" s="107"/>
      <c r="D17" s="206" t="s">
        <v>483</v>
      </c>
      <c r="E17" s="206"/>
      <c r="F17" s="206"/>
      <c r="G17" s="206"/>
      <c r="H17" s="206"/>
      <c r="I17" s="206"/>
      <c r="J17" s="206"/>
      <c r="K17" s="206"/>
      <c r="L17" s="206"/>
      <c r="M17" s="206"/>
      <c r="N17" s="206"/>
      <c r="O17" s="206"/>
      <c r="P17" s="206"/>
      <c r="Q17" s="206"/>
      <c r="R17" s="206"/>
      <c r="S17" s="206"/>
      <c r="T17" s="206"/>
      <c r="U17" s="206"/>
      <c r="V17" s="206"/>
      <c r="W17" s="206"/>
      <c r="X17" s="206"/>
      <c r="Y17" s="206"/>
      <c r="Z17" s="206"/>
      <c r="AA17" s="206"/>
      <c r="AB17" s="206"/>
      <c r="AC17" s="206"/>
      <c r="AD17" s="206"/>
    </row>
    <row r="18" spans="1:30" ht="15" customHeight="1">
      <c r="A18" s="13"/>
      <c r="B18" s="107"/>
      <c r="D18" s="50"/>
      <c r="E18" s="50"/>
      <c r="F18" s="50"/>
      <c r="G18" s="50"/>
      <c r="H18" s="50"/>
      <c r="I18" s="50"/>
      <c r="J18" s="50"/>
      <c r="K18" s="50"/>
      <c r="L18" s="50"/>
      <c r="M18" s="50"/>
      <c r="N18" s="50"/>
      <c r="O18" s="50"/>
      <c r="P18" s="50"/>
      <c r="Q18" s="50"/>
      <c r="R18" s="50"/>
      <c r="S18" s="50"/>
      <c r="T18" s="50"/>
      <c r="U18" s="50"/>
      <c r="V18" s="50"/>
      <c r="W18" s="50"/>
      <c r="X18" s="50"/>
      <c r="Y18" s="50"/>
      <c r="Z18" s="50"/>
      <c r="AA18" s="50"/>
      <c r="AB18" s="50"/>
      <c r="AC18" s="50"/>
      <c r="AD18" s="50"/>
    </row>
    <row r="19" spans="1:30" ht="24" customHeight="1">
      <c r="A19" s="13"/>
      <c r="B19" s="107"/>
      <c r="D19" s="215" t="s">
        <v>484</v>
      </c>
      <c r="E19" s="215"/>
      <c r="F19" s="215"/>
      <c r="G19" s="215"/>
      <c r="H19" s="215"/>
      <c r="I19" s="215"/>
      <c r="J19" s="215"/>
      <c r="K19" s="215"/>
      <c r="L19" s="215"/>
      <c r="M19" s="215"/>
      <c r="N19" s="215"/>
      <c r="O19" s="215"/>
      <c r="P19" s="215"/>
      <c r="Q19" s="215"/>
      <c r="R19" s="215"/>
      <c r="S19" s="215"/>
      <c r="T19" s="215"/>
      <c r="U19" s="215"/>
      <c r="V19" s="215"/>
      <c r="W19" s="215"/>
      <c r="X19" s="215"/>
      <c r="Y19" s="215"/>
      <c r="Z19" s="215"/>
      <c r="AA19" s="215"/>
      <c r="AB19" s="215"/>
      <c r="AC19" s="215"/>
      <c r="AD19" s="215"/>
    </row>
    <row r="20" spans="1:30" ht="15" customHeight="1">
      <c r="B20" s="107"/>
    </row>
    <row r="21" spans="1:30" ht="15" customHeight="1">
      <c r="A21" s="13"/>
      <c r="B21" s="159" t="s">
        <v>21</v>
      </c>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row>
    <row r="22" spans="1:30" ht="24" customHeight="1">
      <c r="A22" s="13"/>
      <c r="B22" s="29"/>
      <c r="C22" s="215" t="s">
        <v>22</v>
      </c>
      <c r="D22" s="215"/>
      <c r="E22" s="215"/>
      <c r="F22" s="215"/>
      <c r="G22" s="215"/>
      <c r="H22" s="215"/>
      <c r="I22" s="215"/>
      <c r="J22" s="215"/>
      <c r="K22" s="215"/>
      <c r="L22" s="215"/>
      <c r="M22" s="215"/>
      <c r="N22" s="215"/>
      <c r="O22" s="215"/>
      <c r="P22" s="215"/>
      <c r="Q22" s="215"/>
      <c r="R22" s="215"/>
      <c r="S22" s="215"/>
      <c r="T22" s="215"/>
      <c r="U22" s="215"/>
      <c r="V22" s="215"/>
      <c r="W22" s="215"/>
      <c r="X22" s="215"/>
      <c r="Y22" s="215"/>
      <c r="Z22" s="215"/>
      <c r="AA22" s="215"/>
      <c r="AB22" s="215"/>
      <c r="AC22" s="215"/>
      <c r="AD22" s="215"/>
    </row>
    <row r="23" spans="1:30" ht="15" customHeight="1">
      <c r="A23" s="13"/>
      <c r="B23" s="29"/>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row>
    <row r="24" spans="1:30" ht="15" customHeight="1">
      <c r="A24" s="13"/>
      <c r="B24" s="159" t="s">
        <v>23</v>
      </c>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row>
    <row r="25" spans="1:30" ht="24" customHeight="1">
      <c r="A25" s="13"/>
      <c r="B25" s="29"/>
      <c r="C25" s="215" t="s">
        <v>24</v>
      </c>
      <c r="D25" s="215"/>
      <c r="E25" s="215"/>
      <c r="F25" s="215"/>
      <c r="G25" s="215"/>
      <c r="H25" s="215"/>
      <c r="I25" s="215"/>
      <c r="J25" s="215"/>
      <c r="K25" s="215"/>
      <c r="L25" s="215"/>
      <c r="M25" s="215"/>
      <c r="N25" s="215"/>
      <c r="O25" s="215"/>
      <c r="P25" s="215"/>
      <c r="Q25" s="215"/>
      <c r="R25" s="215"/>
      <c r="S25" s="215"/>
      <c r="T25" s="215"/>
      <c r="U25" s="215"/>
      <c r="V25" s="215"/>
      <c r="W25" s="215"/>
      <c r="X25" s="215"/>
      <c r="Y25" s="215"/>
      <c r="Z25" s="215"/>
      <c r="AA25" s="215"/>
      <c r="AB25" s="215"/>
      <c r="AC25" s="215"/>
      <c r="AD25" s="215"/>
    </row>
    <row r="26" spans="1:30" ht="15" customHeight="1">
      <c r="A26" s="13"/>
      <c r="B26" s="29"/>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row>
    <row r="27" spans="1:30" ht="15" customHeight="1">
      <c r="A27" s="13"/>
      <c r="B27" s="159" t="s">
        <v>27</v>
      </c>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row>
    <row r="28" spans="1:30" ht="24" customHeight="1">
      <c r="A28" s="13"/>
      <c r="B28" s="29"/>
      <c r="C28" s="215" t="s">
        <v>28</v>
      </c>
      <c r="D28" s="215"/>
      <c r="E28" s="215"/>
      <c r="F28" s="215"/>
      <c r="G28" s="215"/>
      <c r="H28" s="215"/>
      <c r="I28" s="215"/>
      <c r="J28" s="215"/>
      <c r="K28" s="215"/>
      <c r="L28" s="215"/>
      <c r="M28" s="215"/>
      <c r="N28" s="215"/>
      <c r="O28" s="215"/>
      <c r="P28" s="215"/>
      <c r="Q28" s="215"/>
      <c r="R28" s="215"/>
      <c r="S28" s="215"/>
      <c r="T28" s="215"/>
      <c r="U28" s="215"/>
      <c r="V28" s="215"/>
      <c r="W28" s="215"/>
      <c r="X28" s="215"/>
      <c r="Y28" s="215"/>
      <c r="Z28" s="215"/>
      <c r="AA28" s="215"/>
      <c r="AB28" s="215"/>
      <c r="AC28" s="215"/>
      <c r="AD28" s="215"/>
    </row>
    <row r="29" spans="1:30" ht="15" customHeight="1">
      <c r="A29" s="13"/>
      <c r="B29" s="29"/>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row>
    <row r="30" spans="1:30" ht="15" customHeight="1">
      <c r="A30" s="13"/>
      <c r="B30" s="159" t="s">
        <v>25</v>
      </c>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row>
    <row r="31" spans="1:30" ht="24" customHeight="1">
      <c r="A31" s="13"/>
      <c r="B31" s="29"/>
      <c r="C31" s="215" t="s">
        <v>26</v>
      </c>
      <c r="D31" s="215"/>
      <c r="E31" s="215"/>
      <c r="F31" s="215"/>
      <c r="G31" s="215"/>
      <c r="H31" s="215"/>
      <c r="I31" s="215"/>
      <c r="J31" s="215"/>
      <c r="K31" s="215"/>
      <c r="L31" s="215"/>
      <c r="M31" s="215"/>
      <c r="N31" s="215"/>
      <c r="O31" s="215"/>
      <c r="P31" s="215"/>
      <c r="Q31" s="215"/>
      <c r="R31" s="215"/>
      <c r="S31" s="215"/>
      <c r="T31" s="215"/>
      <c r="U31" s="215"/>
      <c r="V31" s="215"/>
      <c r="W31" s="215"/>
      <c r="X31" s="215"/>
      <c r="Y31" s="215"/>
      <c r="Z31" s="215"/>
      <c r="AA31" s="215"/>
      <c r="AB31" s="215"/>
      <c r="AC31" s="215"/>
      <c r="AD31" s="215"/>
    </row>
    <row r="32" spans="1:30" ht="15" customHeight="1">
      <c r="A32" s="13"/>
      <c r="B32" s="29"/>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row>
    <row r="33" spans="1:30" ht="15" customHeight="1">
      <c r="A33" s="13"/>
      <c r="B33" s="159" t="s">
        <v>29</v>
      </c>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row>
    <row r="34" spans="1:30" ht="24" customHeight="1">
      <c r="A34" s="13"/>
      <c r="B34" s="29"/>
      <c r="C34" s="215" t="s">
        <v>203</v>
      </c>
      <c r="D34" s="215"/>
      <c r="E34" s="215"/>
      <c r="F34" s="215"/>
      <c r="G34" s="215"/>
      <c r="H34" s="215"/>
      <c r="I34" s="215"/>
      <c r="J34" s="215"/>
      <c r="K34" s="215"/>
      <c r="L34" s="215"/>
      <c r="M34" s="215"/>
      <c r="N34" s="215"/>
      <c r="O34" s="215"/>
      <c r="P34" s="215"/>
      <c r="Q34" s="215"/>
      <c r="R34" s="215"/>
      <c r="S34" s="215"/>
      <c r="T34" s="215"/>
      <c r="U34" s="215"/>
      <c r="V34" s="215"/>
      <c r="W34" s="215"/>
      <c r="X34" s="215"/>
      <c r="Y34" s="215"/>
      <c r="Z34" s="215"/>
      <c r="AA34" s="215"/>
      <c r="AB34" s="215"/>
      <c r="AC34" s="215"/>
      <c r="AD34" s="215"/>
    </row>
    <row r="35" spans="1:30" ht="15" customHeight="1">
      <c r="A35" s="13"/>
      <c r="B35" s="29"/>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row>
    <row r="36" spans="1:30" ht="15" customHeight="1">
      <c r="A36" s="13"/>
      <c r="B36" s="159" t="s">
        <v>30</v>
      </c>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row>
    <row r="37" spans="1:30" ht="24" customHeight="1">
      <c r="A37" s="13"/>
      <c r="B37" s="29"/>
      <c r="C37" s="215" t="s">
        <v>31</v>
      </c>
      <c r="D37" s="215"/>
      <c r="E37" s="215"/>
      <c r="F37" s="215"/>
      <c r="G37" s="215"/>
      <c r="H37" s="215"/>
      <c r="I37" s="215"/>
      <c r="J37" s="215"/>
      <c r="K37" s="215"/>
      <c r="L37" s="215"/>
      <c r="M37" s="215"/>
      <c r="N37" s="215"/>
      <c r="O37" s="215"/>
      <c r="P37" s="215"/>
      <c r="Q37" s="215"/>
      <c r="R37" s="215"/>
      <c r="S37" s="215"/>
      <c r="T37" s="215"/>
      <c r="U37" s="215"/>
      <c r="V37" s="215"/>
      <c r="W37" s="215"/>
      <c r="X37" s="215"/>
      <c r="Y37" s="215"/>
      <c r="Z37" s="215"/>
      <c r="AA37" s="215"/>
      <c r="AB37" s="215"/>
      <c r="AC37" s="215"/>
      <c r="AD37" s="215"/>
    </row>
    <row r="38" spans="1:30" ht="15" customHeight="1">
      <c r="A38" s="13"/>
      <c r="B38" s="29"/>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row>
    <row r="39" spans="1:30" ht="15" customHeight="1">
      <c r="A39" s="13"/>
      <c r="B39" s="159" t="s">
        <v>494</v>
      </c>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row>
    <row r="40" spans="1:30" ht="15" customHeight="1">
      <c r="A40" s="13"/>
      <c r="B40" s="13"/>
      <c r="C40" s="215" t="s">
        <v>495</v>
      </c>
      <c r="D40" s="215"/>
      <c r="E40" s="215"/>
      <c r="F40" s="215"/>
      <c r="G40" s="215"/>
      <c r="H40" s="215"/>
      <c r="I40" s="215"/>
      <c r="J40" s="215"/>
      <c r="K40" s="215"/>
      <c r="L40" s="215"/>
      <c r="M40" s="215"/>
      <c r="N40" s="215"/>
      <c r="O40" s="215"/>
      <c r="P40" s="215"/>
      <c r="Q40" s="215"/>
      <c r="R40" s="215"/>
      <c r="S40" s="215"/>
      <c r="T40" s="215"/>
      <c r="U40" s="215"/>
      <c r="V40" s="215"/>
      <c r="W40" s="215"/>
      <c r="X40" s="215"/>
      <c r="Y40" s="215"/>
      <c r="Z40" s="215"/>
      <c r="AA40" s="215"/>
      <c r="AB40" s="215"/>
      <c r="AC40" s="215"/>
      <c r="AD40" s="215"/>
    </row>
    <row r="41" spans="1:30" ht="15" customHeight="1">
      <c r="A41" s="13"/>
      <c r="B41" s="107"/>
    </row>
    <row r="42" spans="1:30" ht="15" customHeight="1">
      <c r="A42" s="13"/>
      <c r="B42" s="159" t="s">
        <v>32</v>
      </c>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row>
    <row r="43" spans="1:30" ht="24" customHeight="1">
      <c r="A43" s="13"/>
      <c r="B43" s="29"/>
      <c r="C43" s="215" t="s">
        <v>33</v>
      </c>
      <c r="D43" s="215"/>
      <c r="E43" s="215"/>
      <c r="F43" s="215"/>
      <c r="G43" s="215"/>
      <c r="H43" s="215"/>
      <c r="I43" s="215"/>
      <c r="J43" s="215"/>
      <c r="K43" s="215"/>
      <c r="L43" s="215"/>
      <c r="M43" s="215"/>
      <c r="N43" s="215"/>
      <c r="O43" s="215"/>
      <c r="P43" s="215"/>
      <c r="Q43" s="215"/>
      <c r="R43" s="215"/>
      <c r="S43" s="215"/>
      <c r="T43" s="215"/>
      <c r="U43" s="215"/>
      <c r="V43" s="215"/>
      <c r="W43" s="215"/>
      <c r="X43" s="215"/>
      <c r="Y43" s="215"/>
      <c r="Z43" s="215"/>
      <c r="AA43" s="215"/>
      <c r="AB43" s="215"/>
      <c r="AC43" s="215"/>
      <c r="AD43" s="215"/>
    </row>
    <row r="44" spans="1:30" ht="15" customHeight="1">
      <c r="A44" s="13"/>
      <c r="B44" s="29"/>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row>
    <row r="45" spans="1:30" ht="15" customHeight="1">
      <c r="A45" s="13"/>
      <c r="B45" s="159" t="s">
        <v>34</v>
      </c>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row>
    <row r="46" spans="1:30" ht="24" customHeight="1">
      <c r="A46" s="13"/>
      <c r="B46" s="29"/>
      <c r="C46" s="215" t="s">
        <v>35</v>
      </c>
      <c r="D46" s="215"/>
      <c r="E46" s="215"/>
      <c r="F46" s="215"/>
      <c r="G46" s="215"/>
      <c r="H46" s="215"/>
      <c r="I46" s="215"/>
      <c r="J46" s="215"/>
      <c r="K46" s="215"/>
      <c r="L46" s="215"/>
      <c r="M46" s="215"/>
      <c r="N46" s="215"/>
      <c r="O46" s="215"/>
      <c r="P46" s="215"/>
      <c r="Q46" s="215"/>
      <c r="R46" s="215"/>
      <c r="S46" s="215"/>
      <c r="T46" s="215"/>
      <c r="U46" s="215"/>
      <c r="V46" s="215"/>
      <c r="W46" s="215"/>
      <c r="X46" s="215"/>
      <c r="Y46" s="215"/>
      <c r="Z46" s="215"/>
      <c r="AA46" s="215"/>
      <c r="AB46" s="215"/>
      <c r="AC46" s="215"/>
      <c r="AD46" s="215"/>
    </row>
    <row r="47" spans="1:30" ht="15" customHeight="1">
      <c r="A47" s="13"/>
      <c r="B47" s="107"/>
    </row>
    <row r="48" spans="1:30" ht="15" customHeight="1">
      <c r="A48" s="13"/>
      <c r="B48" s="159" t="s">
        <v>36</v>
      </c>
      <c r="C48" s="159"/>
      <c r="D48" s="159"/>
      <c r="E48" s="159"/>
      <c r="F48" s="159"/>
      <c r="G48" s="159"/>
      <c r="H48" s="159"/>
      <c r="I48" s="159"/>
      <c r="J48" s="159"/>
      <c r="K48" s="159"/>
      <c r="L48" s="159"/>
      <c r="M48" s="159"/>
      <c r="N48" s="159"/>
      <c r="O48" s="159"/>
      <c r="P48" s="159"/>
      <c r="Q48" s="159"/>
      <c r="R48" s="159"/>
      <c r="S48" s="159"/>
      <c r="T48" s="159"/>
      <c r="U48" s="159"/>
      <c r="V48" s="159"/>
      <c r="W48" s="159"/>
      <c r="X48" s="159"/>
      <c r="Y48" s="159"/>
      <c r="Z48" s="159"/>
      <c r="AA48" s="159"/>
      <c r="AB48" s="159"/>
      <c r="AC48" s="159"/>
      <c r="AD48" s="159"/>
    </row>
    <row r="49" spans="1:30" ht="36" customHeight="1">
      <c r="A49" s="13"/>
      <c r="B49" s="13"/>
      <c r="C49" s="206" t="s">
        <v>485</v>
      </c>
      <c r="D49" s="206"/>
      <c r="E49" s="206"/>
      <c r="F49" s="206"/>
      <c r="G49" s="206"/>
      <c r="H49" s="206"/>
      <c r="I49" s="206"/>
      <c r="J49" s="206"/>
      <c r="K49" s="206"/>
      <c r="L49" s="206"/>
      <c r="M49" s="206"/>
      <c r="N49" s="206"/>
      <c r="O49" s="206"/>
      <c r="P49" s="206"/>
      <c r="Q49" s="206"/>
      <c r="R49" s="206"/>
      <c r="S49" s="206"/>
      <c r="T49" s="206"/>
      <c r="U49" s="206"/>
      <c r="V49" s="206"/>
      <c r="W49" s="206"/>
      <c r="X49" s="206"/>
      <c r="Y49" s="206"/>
      <c r="Z49" s="206"/>
      <c r="AA49" s="206"/>
      <c r="AB49" s="206"/>
      <c r="AC49" s="206"/>
      <c r="AD49" s="206"/>
    </row>
    <row r="50" spans="1:30" ht="15" customHeight="1">
      <c r="A50" s="13"/>
      <c r="B50" s="29"/>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row>
    <row r="51" spans="1:30" ht="15" customHeight="1">
      <c r="A51" s="13"/>
      <c r="B51" s="159" t="s">
        <v>37</v>
      </c>
      <c r="C51" s="159"/>
      <c r="D51" s="159"/>
      <c r="E51" s="159"/>
      <c r="F51" s="159"/>
      <c r="G51" s="159"/>
      <c r="H51" s="159"/>
      <c r="I51" s="159"/>
      <c r="J51" s="159"/>
      <c r="K51" s="159"/>
      <c r="L51" s="159"/>
      <c r="M51" s="159"/>
      <c r="N51" s="159"/>
      <c r="O51" s="159"/>
      <c r="P51" s="159"/>
      <c r="Q51" s="159"/>
      <c r="R51" s="159"/>
      <c r="S51" s="159"/>
      <c r="T51" s="159"/>
      <c r="U51" s="159"/>
      <c r="V51" s="159"/>
      <c r="W51" s="159"/>
      <c r="X51" s="159"/>
      <c r="Y51" s="159"/>
      <c r="Z51" s="159"/>
      <c r="AA51" s="159"/>
      <c r="AB51" s="159"/>
      <c r="AC51" s="159"/>
      <c r="AD51" s="159"/>
    </row>
    <row r="52" spans="1:30" ht="36" customHeight="1">
      <c r="A52" s="13"/>
      <c r="B52" s="13"/>
      <c r="C52" s="206" t="s">
        <v>486</v>
      </c>
      <c r="D52" s="206"/>
      <c r="E52" s="206"/>
      <c r="F52" s="206"/>
      <c r="G52" s="206"/>
      <c r="H52" s="206"/>
      <c r="I52" s="206"/>
      <c r="J52" s="206"/>
      <c r="K52" s="206"/>
      <c r="L52" s="206"/>
      <c r="M52" s="206"/>
      <c r="N52" s="206"/>
      <c r="O52" s="206"/>
      <c r="P52" s="206"/>
      <c r="Q52" s="206"/>
      <c r="R52" s="206"/>
      <c r="S52" s="206"/>
      <c r="T52" s="206"/>
      <c r="U52" s="206"/>
      <c r="V52" s="206"/>
      <c r="W52" s="206"/>
      <c r="X52" s="206"/>
      <c r="Y52" s="206"/>
      <c r="Z52" s="206"/>
      <c r="AA52" s="206"/>
      <c r="AB52" s="206"/>
      <c r="AC52" s="206"/>
      <c r="AD52" s="206"/>
    </row>
    <row r="53" spans="1:30" ht="15" customHeight="1">
      <c r="A53" s="13"/>
      <c r="B53" s="29"/>
      <c r="C53" s="50"/>
      <c r="D53" s="50"/>
      <c r="E53" s="50"/>
      <c r="F53" s="50"/>
      <c r="G53" s="50"/>
      <c r="H53" s="50"/>
      <c r="I53" s="50"/>
      <c r="J53" s="50"/>
      <c r="K53" s="50"/>
      <c r="L53" s="50"/>
      <c r="M53" s="50"/>
      <c r="N53" s="50"/>
      <c r="O53" s="50"/>
      <c r="P53" s="50"/>
      <c r="Q53" s="50"/>
      <c r="R53" s="50"/>
      <c r="S53" s="50"/>
      <c r="T53" s="50"/>
      <c r="U53" s="50"/>
      <c r="V53" s="50"/>
      <c r="W53" s="50"/>
      <c r="X53" s="50"/>
      <c r="Y53" s="50"/>
      <c r="Z53" s="50"/>
      <c r="AA53" s="50"/>
      <c r="AB53" s="50"/>
      <c r="AC53" s="50"/>
      <c r="AD53" s="50"/>
    </row>
    <row r="54" spans="1:30" ht="15" customHeight="1">
      <c r="A54" s="13"/>
      <c r="B54" s="159" t="s">
        <v>38</v>
      </c>
      <c r="C54" s="159"/>
      <c r="D54" s="159"/>
      <c r="E54" s="159"/>
      <c r="F54" s="159"/>
      <c r="G54" s="159"/>
      <c r="H54" s="159"/>
      <c r="I54" s="159"/>
      <c r="J54" s="159"/>
      <c r="K54" s="159"/>
      <c r="L54" s="159"/>
      <c r="M54" s="159"/>
      <c r="N54" s="159"/>
      <c r="O54" s="159"/>
      <c r="P54" s="159"/>
      <c r="Q54" s="159"/>
      <c r="R54" s="159"/>
      <c r="S54" s="159"/>
      <c r="T54" s="159"/>
      <c r="U54" s="159"/>
      <c r="V54" s="159"/>
      <c r="W54" s="159"/>
      <c r="X54" s="159"/>
      <c r="Y54" s="159"/>
      <c r="Z54" s="159"/>
      <c r="AA54" s="159"/>
      <c r="AB54" s="159"/>
      <c r="AC54" s="159"/>
      <c r="AD54" s="159"/>
    </row>
    <row r="55" spans="1:30" ht="36" customHeight="1">
      <c r="A55" s="13"/>
      <c r="B55" s="13"/>
      <c r="C55" s="206" t="s">
        <v>487</v>
      </c>
      <c r="D55" s="206"/>
      <c r="E55" s="206"/>
      <c r="F55" s="206"/>
      <c r="G55" s="206"/>
      <c r="H55" s="206"/>
      <c r="I55" s="206"/>
      <c r="J55" s="206"/>
      <c r="K55" s="206"/>
      <c r="L55" s="206"/>
      <c r="M55" s="206"/>
      <c r="N55" s="206"/>
      <c r="O55" s="206"/>
      <c r="P55" s="206"/>
      <c r="Q55" s="206"/>
      <c r="R55" s="206"/>
      <c r="S55" s="206"/>
      <c r="T55" s="206"/>
      <c r="U55" s="206"/>
      <c r="V55" s="206"/>
      <c r="W55" s="206"/>
      <c r="X55" s="206"/>
      <c r="Y55" s="206"/>
      <c r="Z55" s="206"/>
      <c r="AA55" s="206"/>
      <c r="AB55" s="206"/>
      <c r="AC55" s="206"/>
      <c r="AD55" s="206"/>
    </row>
    <row r="56" spans="1:30" ht="15" customHeight="1">
      <c r="A56" s="13"/>
      <c r="B56" s="107"/>
    </row>
    <row r="57" spans="1:30" ht="15" customHeight="1">
      <c r="A57" s="13"/>
      <c r="B57" s="159" t="s">
        <v>488</v>
      </c>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row>
    <row r="58" spans="1:30" ht="24" customHeight="1">
      <c r="A58" s="13"/>
      <c r="B58" s="29"/>
      <c r="C58" s="215" t="s">
        <v>489</v>
      </c>
      <c r="D58" s="215"/>
      <c r="E58" s="215"/>
      <c r="F58" s="215"/>
      <c r="G58" s="215"/>
      <c r="H58" s="215"/>
      <c r="I58" s="215"/>
      <c r="J58" s="215"/>
      <c r="K58" s="215"/>
      <c r="L58" s="215"/>
      <c r="M58" s="215"/>
      <c r="N58" s="215"/>
      <c r="O58" s="215"/>
      <c r="P58" s="215"/>
      <c r="Q58" s="215"/>
      <c r="R58" s="215"/>
      <c r="S58" s="215"/>
      <c r="T58" s="215"/>
      <c r="U58" s="215"/>
      <c r="V58" s="215"/>
      <c r="W58" s="215"/>
      <c r="X58" s="215"/>
      <c r="Y58" s="215"/>
      <c r="Z58" s="215"/>
      <c r="AA58" s="215"/>
      <c r="AB58" s="215"/>
      <c r="AC58" s="215"/>
      <c r="AD58" s="215"/>
    </row>
    <row r="59" spans="1:30" ht="15" customHeight="1">
      <c r="A59" s="13"/>
      <c r="B59" s="29"/>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row>
    <row r="60" spans="1:30" ht="15" customHeight="1">
      <c r="A60" s="13"/>
      <c r="B60" s="159" t="s">
        <v>490</v>
      </c>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row>
    <row r="61" spans="1:30" ht="24" customHeight="1">
      <c r="A61" s="13"/>
      <c r="B61" s="29"/>
      <c r="C61" s="215" t="s">
        <v>39</v>
      </c>
      <c r="D61" s="215"/>
      <c r="E61" s="215"/>
      <c r="F61" s="215"/>
      <c r="G61" s="215"/>
      <c r="H61" s="215"/>
      <c r="I61" s="215"/>
      <c r="J61" s="215"/>
      <c r="K61" s="215"/>
      <c r="L61" s="215"/>
      <c r="M61" s="215"/>
      <c r="N61" s="215"/>
      <c r="O61" s="215"/>
      <c r="P61" s="215"/>
      <c r="Q61" s="215"/>
      <c r="R61" s="215"/>
      <c r="S61" s="215"/>
      <c r="T61" s="215"/>
      <c r="U61" s="215"/>
      <c r="V61" s="215"/>
      <c r="W61" s="215"/>
      <c r="X61" s="215"/>
      <c r="Y61" s="215"/>
      <c r="Z61" s="215"/>
      <c r="AA61" s="215"/>
      <c r="AB61" s="215"/>
      <c r="AC61" s="215"/>
      <c r="AD61" s="215"/>
    </row>
    <row r="62" spans="1:30" ht="15" customHeight="1">
      <c r="A62" s="13"/>
      <c r="B62" s="29"/>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row>
    <row r="63" spans="1:30" ht="15" customHeight="1">
      <c r="A63" s="13"/>
      <c r="B63" s="159" t="s">
        <v>491</v>
      </c>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row>
    <row r="64" spans="1:30" ht="24" customHeight="1">
      <c r="A64" s="13"/>
      <c r="B64" s="13"/>
      <c r="C64" s="215" t="s">
        <v>492</v>
      </c>
      <c r="D64" s="215"/>
      <c r="E64" s="215"/>
      <c r="F64" s="215"/>
      <c r="G64" s="215"/>
      <c r="H64" s="215"/>
      <c r="I64" s="215"/>
      <c r="J64" s="215"/>
      <c r="K64" s="215"/>
      <c r="L64" s="215"/>
      <c r="M64" s="215"/>
      <c r="N64" s="215"/>
      <c r="O64" s="215"/>
      <c r="P64" s="215"/>
      <c r="Q64" s="215"/>
      <c r="R64" s="215"/>
      <c r="S64" s="215"/>
      <c r="T64" s="215"/>
      <c r="U64" s="215"/>
      <c r="V64" s="215"/>
      <c r="W64" s="215"/>
      <c r="X64" s="215"/>
      <c r="Y64" s="215"/>
      <c r="Z64" s="215"/>
      <c r="AA64" s="215"/>
      <c r="AB64" s="215"/>
      <c r="AC64" s="215"/>
      <c r="AD64" s="215"/>
    </row>
    <row r="65" spans="1:30" ht="15" customHeight="1">
      <c r="A65" s="13"/>
      <c r="B65" s="29"/>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row>
    <row r="66" spans="1:30" ht="15" customHeight="1">
      <c r="A66" s="13"/>
      <c r="B66" s="159" t="s">
        <v>40</v>
      </c>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row>
    <row r="67" spans="1:30" ht="36" customHeight="1">
      <c r="A67" s="13"/>
      <c r="B67" s="13"/>
      <c r="C67" s="215" t="s">
        <v>493</v>
      </c>
      <c r="D67" s="215"/>
      <c r="E67" s="215"/>
      <c r="F67" s="215"/>
      <c r="G67" s="215"/>
      <c r="H67" s="215"/>
      <c r="I67" s="215"/>
      <c r="J67" s="215"/>
      <c r="K67" s="215"/>
      <c r="L67" s="215"/>
      <c r="M67" s="215"/>
      <c r="N67" s="215"/>
      <c r="O67" s="215"/>
      <c r="P67" s="215"/>
      <c r="Q67" s="215"/>
      <c r="R67" s="215"/>
      <c r="S67" s="215"/>
      <c r="T67" s="215"/>
      <c r="U67" s="215"/>
      <c r="V67" s="215"/>
      <c r="W67" s="215"/>
      <c r="X67" s="215"/>
      <c r="Y67" s="215"/>
      <c r="Z67" s="215"/>
      <c r="AA67" s="215"/>
      <c r="AB67" s="215"/>
      <c r="AC67" s="215"/>
      <c r="AD67" s="215"/>
    </row>
    <row r="68" spans="1:30" ht="15" customHeight="1"/>
    <row r="69" spans="1:30" ht="15" customHeight="1"/>
    <row r="70" spans="1:30" ht="15" customHeight="1"/>
    <row r="71" spans="1:30" ht="15" customHeight="1"/>
    <row r="72" spans="1:30" ht="15" customHeight="1"/>
    <row r="73" spans="1:30" ht="15" customHeight="1"/>
  </sheetData>
  <sheetProtection algorithmName="SHA-512" hashValue="a0d+Tm+wjSmeNFd7JAzdCdCQ9tD4sPFjeU7EWdH4ljTswpQ/yP3xpWjIi0NLhzEYz2/05cmYUgMNQOXwcB6NGg==" saltValue="BvQ+gZV4XJz/MuEt3bFeLw==" spinCount="100000" sheet="1" objects="1" scenarios="1"/>
  <mergeCells count="27">
    <mergeCell ref="B1:AD1"/>
    <mergeCell ref="B3:AD3"/>
    <mergeCell ref="B5:AD5"/>
    <mergeCell ref="C40:AD40"/>
    <mergeCell ref="C43:AD43"/>
    <mergeCell ref="C13:AD13"/>
    <mergeCell ref="D15:AD15"/>
    <mergeCell ref="D17:AD17"/>
    <mergeCell ref="D19:AD19"/>
    <mergeCell ref="C22:AD22"/>
    <mergeCell ref="C25:AD25"/>
    <mergeCell ref="C64:AD64"/>
    <mergeCell ref="C67:AD67"/>
    <mergeCell ref="B7:AD7"/>
    <mergeCell ref="AA9:AD9"/>
    <mergeCell ref="B10:L10"/>
    <mergeCell ref="N10:O10"/>
    <mergeCell ref="C46:AD46"/>
    <mergeCell ref="C49:AD49"/>
    <mergeCell ref="C52:AD52"/>
    <mergeCell ref="C55:AD55"/>
    <mergeCell ref="C58:AD58"/>
    <mergeCell ref="C61:AD61"/>
    <mergeCell ref="C28:AD28"/>
    <mergeCell ref="C31:AD31"/>
    <mergeCell ref="C34:AD34"/>
    <mergeCell ref="C37:AD37"/>
  </mergeCells>
  <hyperlinks>
    <hyperlink ref="AA9:AD9" location="Índice!B23" display="Índice" xr:uid="{6B63D171-5EE4-4F69-84C2-65E17B1B647E}"/>
  </hyperlinks>
  <printOptions horizontalCentered="1"/>
  <pageMargins left="0.70866141732283472" right="0.70866141732283472" top="0.74803149606299213" bottom="0.74803149606299213" header="0.31496062992125984" footer="0.31496062992125984"/>
  <pageSetup scale="75" orientation="portrait" r:id="rId1"/>
  <headerFooter>
    <oddHeader>&amp;CMódulo 1 Sección XII
Glosario</oddHeader>
    <oddFooter>&amp;LCenso Nacional de Gobiernos Estatales 2023&amp;R&amp;P de &amp;N</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373EE7A0D5FA54FAA07EB029AB519A7" ma:contentTypeVersion="3" ma:contentTypeDescription="Crear nuevo documento." ma:contentTypeScope="" ma:versionID="795c66fa020f5308b50b388037e807bf">
  <xsd:schema xmlns:xsd="http://www.w3.org/2001/XMLSchema" xmlns:xs="http://www.w3.org/2001/XMLSchema" xmlns:p="http://schemas.microsoft.com/office/2006/metadata/properties" xmlns:ns2="8cfb24df-c76a-48fb-92b8-e40e245fe804" targetNamespace="http://schemas.microsoft.com/office/2006/metadata/properties" ma:root="true" ma:fieldsID="2cc70636aa61dd867341d6cec2e14bc6" ns2:_="">
    <xsd:import namespace="8cfb24df-c76a-48fb-92b8-e40e245fe804"/>
    <xsd:element name="properties">
      <xsd:complexType>
        <xsd:sequence>
          <xsd:element name="documentManagement">
            <xsd:complexType>
              <xsd:all>
                <xsd:element ref="ns2:kibh" minOccurs="0"/>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fb24df-c76a-48fb-92b8-e40e245fe804" elementFormDefault="qualified">
    <xsd:import namespace="http://schemas.microsoft.com/office/2006/documentManagement/types"/>
    <xsd:import namespace="http://schemas.microsoft.com/office/infopath/2007/PartnerControls"/>
    <xsd:element name="kibh" ma:index="8" nillable="true" ma:displayName="Descripción" ma:internalName="kibh">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kibh xmlns="8cfb24df-c76a-48fb-92b8-e40e245fe804" xsi:nil="true"/>
  </documentManagement>
</p:properties>
</file>

<file path=customXml/itemProps1.xml><?xml version="1.0" encoding="utf-8"?>
<ds:datastoreItem xmlns:ds="http://schemas.openxmlformats.org/officeDocument/2006/customXml" ds:itemID="{C6008FDD-69A2-4E10-9F58-A1966A40C10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fb24df-c76a-48fb-92b8-e40e245fe80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1557E2F-D46D-487D-B7A1-C6F69E63CB49}">
  <ds:schemaRefs>
    <ds:schemaRef ds:uri="http://schemas.microsoft.com/sharepoint/v3/contenttype/forms"/>
  </ds:schemaRefs>
</ds:datastoreItem>
</file>

<file path=customXml/itemProps3.xml><?xml version="1.0" encoding="utf-8"?>
<ds:datastoreItem xmlns:ds="http://schemas.openxmlformats.org/officeDocument/2006/customXml" ds:itemID="{376846A3-8F8A-4698-BAB5-9B3E9AA18762}">
  <ds:schemaRefs>
    <ds:schemaRef ds:uri="http://schemas.microsoft.com/office/2006/metadata/properties"/>
    <ds:schemaRef ds:uri="http://schemas.microsoft.com/office/infopath/2007/PartnerControls"/>
    <ds:schemaRef ds:uri="8cfb24df-c76a-48fb-92b8-e40e245fe80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8</vt:i4>
      </vt:variant>
      <vt:variant>
        <vt:lpstr>Rangos con nombre</vt:lpstr>
      </vt:variant>
      <vt:variant>
        <vt:i4>8</vt:i4>
      </vt:variant>
    </vt:vector>
  </HeadingPairs>
  <TitlesOfParts>
    <vt:vector size="16" baseType="lpstr">
      <vt:lpstr>Índice</vt:lpstr>
      <vt:lpstr>Presentación</vt:lpstr>
      <vt:lpstr>Informantes</vt:lpstr>
      <vt:lpstr>Participantes</vt:lpstr>
      <vt:lpstr>CNGE_2023_M1_Secc12</vt:lpstr>
      <vt:lpstr>Complemento 1</vt:lpstr>
      <vt:lpstr>Complemento 2</vt:lpstr>
      <vt:lpstr>Glosario</vt:lpstr>
      <vt:lpstr>CNGE_2023_M1_Secc12!Área_de_impresión</vt:lpstr>
      <vt:lpstr>'Complemento 1'!Área_de_impresión</vt:lpstr>
      <vt:lpstr>'Complemento 2'!Área_de_impresión</vt:lpstr>
      <vt:lpstr>Glosario!Área_de_impresión</vt:lpstr>
      <vt:lpstr>Índice!Área_de_impresión</vt:lpstr>
      <vt:lpstr>Informantes!Área_de_impresión</vt:lpstr>
      <vt:lpstr>Participantes!Área_de_impresión</vt:lpstr>
      <vt:lpstr>Presentación!Área_de_impresión</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INEGI</cp:lastModifiedBy>
  <cp:lastPrinted>2020-12-11T19:57:23Z</cp:lastPrinted>
  <dcterms:created xsi:type="dcterms:W3CDTF">2020-06-19T15:01:42Z</dcterms:created>
  <dcterms:modified xsi:type="dcterms:W3CDTF">2023-05-19T23:03:01Z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0x0101003373EE7A0D5FA54FAA07EB029AB519A7</vt:lpwstr>
  </property>
</Properties>
</file>