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esktop\"/>
    </mc:Choice>
  </mc:AlternateContent>
  <xr:revisionPtr revIDLastSave="0" documentId="8_{BC17BC62-A1B0-447D-A0EC-04FEF8A664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<sst xmlns="http://schemas.openxmlformats.org/spreadsheetml/2006/main" count="72" uniqueCount="56">
  <si>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</si>
  <si>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</si>
  <si>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</si>
  <si>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</si>
  <si>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</si>
  <si>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</si>
  <si>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</si>
  <si>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</si>
  <si>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</si>
  <si>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</si>
  <si>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</si>
  <si>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</si>
  <si>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</si>
  <si>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</si>
  <si>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</si>
  <si>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</si>
  <si>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</si>
  <si>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</si>
  <si>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</si>
  <si>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</si>
  <si>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</si>
  <si>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</si>
  <si>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</si>
  <si>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</si>
  <si>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</si>
  <si>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</si>
  <si>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</si>
  <si>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</si>
  <si>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</si>
  <si>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</si>
  <si>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</si>
  <si>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</si>
  <si>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</si>
  <si>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</si>
  <si>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</si>
  <si>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</si>
  <si>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REQ002</t>
  </si>
  <si>
    <t>Anthony Vilaña</t>
  </si>
  <si>
    <t>4h</t>
  </si>
  <si>
    <t>Lista de productos</t>
  </si>
  <si>
    <t>REQ003</t>
  </si>
  <si>
    <t>Jeicol Rodriguez</t>
  </si>
  <si>
    <t>El aplicativo permitirá al usuario ingresar todos los productos disopnibles</t>
  </si>
  <si>
    <t>El aplicativo desplegará una lista sobre todos los productos para el usuario</t>
  </si>
  <si>
    <t>El aplicativo le permitirá a usuario hacer las modificaciones necesarias.</t>
  </si>
  <si>
    <t>registrar o ingresar los todos los productos</t>
  </si>
  <si>
    <t>Crear una lista sobre los productos</t>
  </si>
  <si>
    <t>Modificaciones en los productos.</t>
  </si>
  <si>
    <t>El usuario pueda ingrear todos los productos disponibles</t>
  </si>
  <si>
    <t>El usuario puede observar de manera detallada sus productos</t>
  </si>
  <si>
    <t>El usuario pueda modificar errores en sus productos</t>
  </si>
  <si>
    <t>Ingreso de productos</t>
  </si>
  <si>
    <t>Modificaciones</t>
  </si>
  <si>
    <t>Creando un apartado específico para que ingrese los productos.</t>
  </si>
  <si>
    <t>Crear una lista donde el usuario pueda ver los productos disponibles</t>
  </si>
  <si>
    <t>Crear una opcion donde el usuario pueda agregar o eliminar productos de la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</si>
</sst>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115" zoomScaleNormal="115" workbookViewId="0">
      <selection activeCell="L9" sqref="L9"/>
    </sheetView>
  </sheetViews>
  <sheetFormatPr baseColWidth="10" defaultColWidth="12.625" defaultRowHeight="15" customHeight="1" x14ac:dyDescent="0.2"/>
  <cols>
    <col min="1" max="1" width="4.625" customWidth="1"/>
    <col min="2" max="2" width="7.75" customWidth="1"/>
    <col min="3" max="3" width="21.875" customWidth="1"/>
    <col min="4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42</v>
      </c>
      <c r="D6" s="39" t="s">
        <v>45</v>
      </c>
      <c r="E6" s="31" t="s">
        <v>48</v>
      </c>
      <c r="F6" s="31" t="s">
        <v>33</v>
      </c>
      <c r="G6" s="39" t="s">
        <v>53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/>
      <c r="N6" s="31" t="s">
        <v>17</v>
      </c>
      <c r="O6" s="31" t="s">
        <v>51</v>
      </c>
    </row>
    <row r="7" spans="1:26" ht="72" customHeight="1" x14ac:dyDescent="0.2">
      <c r="B7" s="34" t="s">
        <v>36</v>
      </c>
      <c r="C7" s="54" t="s">
        <v>43</v>
      </c>
      <c r="D7" s="35" t="s">
        <v>46</v>
      </c>
      <c r="E7" s="38" t="s">
        <v>49</v>
      </c>
      <c r="F7" s="31" t="s">
        <v>33</v>
      </c>
      <c r="G7" s="35" t="s">
        <v>54</v>
      </c>
      <c r="H7" s="35" t="s">
        <v>37</v>
      </c>
      <c r="I7" s="35" t="s">
        <v>38</v>
      </c>
      <c r="J7" s="52">
        <v>45635</v>
      </c>
      <c r="K7" s="31" t="s">
        <v>20</v>
      </c>
      <c r="L7" s="42" t="s">
        <v>21</v>
      </c>
      <c r="M7" s="35"/>
      <c r="N7" s="31" t="s">
        <v>17</v>
      </c>
      <c r="O7" s="35" t="s">
        <v>39</v>
      </c>
    </row>
    <row r="8" spans="1:26" ht="66" customHeight="1" x14ac:dyDescent="0.2">
      <c r="A8" s="7"/>
      <c r="B8" s="34" t="s">
        <v>40</v>
      </c>
      <c r="C8" s="37" t="s">
        <v>44</v>
      </c>
      <c r="D8" s="37" t="s">
        <v>47</v>
      </c>
      <c r="E8" s="37" t="s">
        <v>50</v>
      </c>
      <c r="F8" s="31" t="s">
        <v>33</v>
      </c>
      <c r="G8" s="37" t="s">
        <v>55</v>
      </c>
      <c r="H8" s="37" t="s">
        <v>41</v>
      </c>
      <c r="I8" s="37" t="s">
        <v>38</v>
      </c>
      <c r="J8" s="52">
        <v>45635</v>
      </c>
      <c r="K8" s="31" t="s">
        <v>20</v>
      </c>
      <c r="L8" s="43" t="s">
        <v>21</v>
      </c>
      <c r="M8" s="37"/>
      <c r="N8" s="31" t="s">
        <v>17</v>
      </c>
      <c r="O8" s="37" t="s">
        <v>52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7"/>
      <c r="D9" s="37"/>
      <c r="E9" s="37"/>
      <c r="F9" s="38"/>
      <c r="G9" s="37"/>
      <c r="H9" s="37"/>
      <c r="I9" s="37"/>
      <c r="J9" s="38"/>
      <c r="K9" s="31"/>
      <c r="L9" s="37"/>
      <c r="M9" s="37"/>
      <c r="N9" s="37"/>
      <c r="O9" s="37"/>
    </row>
    <row r="10" spans="1:26" ht="66" customHeight="1" x14ac:dyDescent="0.2">
      <c r="B10" s="30"/>
      <c r="C10" s="37"/>
      <c r="D10" s="37"/>
      <c r="E10" s="37"/>
      <c r="F10" s="44"/>
      <c r="G10" s="37"/>
      <c r="H10" s="37"/>
      <c r="I10" s="37"/>
      <c r="J10" s="48"/>
      <c r="K10" s="31"/>
      <c r="L10" s="37"/>
      <c r="M10" s="37"/>
      <c r="N10" s="37"/>
      <c r="O10" s="37"/>
    </row>
    <row r="11" spans="1:26" ht="78" customHeight="1" x14ac:dyDescent="0.2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25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25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25">
      <c r="I24" s="1"/>
      <c r="J24" s="1"/>
      <c r="K24" s="45"/>
      <c r="L24" s="46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5" t="s">
        <v>24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76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5" t="s">
        <v>25</v>
      </c>
      <c r="F9" s="76"/>
      <c r="G9" s="13"/>
      <c r="H9" s="75" t="s">
        <v>11</v>
      </c>
      <c r="I9" s="76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77" t="str">
        <f>VLOOKUP(C10,'Formato descripción HU'!B6:O17,5,0)</f>
        <v>Yaneila Collaguazo</v>
      </c>
      <c r="F10" s="76"/>
      <c r="G10" s="17"/>
      <c r="H10" s="77" t="str">
        <f>VLOOKUP(C10,'Formato descripción HU'!B6:O17,11,0)</f>
        <v>En proceso</v>
      </c>
      <c r="I10" s="76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5" t="s">
        <v>10</v>
      </c>
      <c r="F12" s="76"/>
      <c r="G12" s="17"/>
      <c r="H12" s="75" t="s">
        <v>27</v>
      </c>
      <c r="I12" s="76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5h</v>
      </c>
      <c r="D13" s="16"/>
      <c r="E13" s="77" t="str">
        <f>VLOOKUP(C10,'Formato descripción HU'!B6:O17,10,0)</f>
        <v>Alta</v>
      </c>
      <c r="F13" s="76"/>
      <c r="G13" s="17"/>
      <c r="H13" s="77" t="str">
        <f>VLOOKUP(C10,'Formato descripción HU'!B6:O17,7,0)</f>
        <v>Pablo Collaguazo</v>
      </c>
      <c r="I13" s="76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7" t="s">
        <v>28</v>
      </c>
      <c r="D15" s="60" t="str">
        <f>VLOOKUP(C10,'Formato descripción HU'!B6:O17,3,0)</f>
        <v>registrar o ingresar los todos los productos</v>
      </c>
      <c r="E15" s="79"/>
      <c r="F15" s="14"/>
      <c r="G15" s="57" t="s">
        <v>29</v>
      </c>
      <c r="H15" s="60" t="str">
        <f>VLOOKUP(C10,'Formato descripción HU'!B6:O17,4,0)</f>
        <v>El usuario pueda ingrear todos los productos disponibles</v>
      </c>
      <c r="I15" s="88"/>
      <c r="J15" s="79"/>
      <c r="K15" s="14"/>
      <c r="L15" s="57" t="s">
        <v>30</v>
      </c>
      <c r="M15" s="60" t="str">
        <f>VLOOKUP(C10,'Formato descripción HU'!B6:O17,6,0)</f>
        <v>Creando un apartado específico para que ingrese los productos.</v>
      </c>
      <c r="N15" s="61"/>
      <c r="O15" s="62"/>
      <c r="P15" s="29"/>
    </row>
    <row r="16" spans="2:16" ht="19.5" customHeight="1" x14ac:dyDescent="0.2">
      <c r="B16" s="28"/>
      <c r="C16" s="58"/>
      <c r="D16" s="83"/>
      <c r="E16" s="84"/>
      <c r="F16" s="14"/>
      <c r="G16" s="58"/>
      <c r="H16" s="83"/>
      <c r="I16" s="89"/>
      <c r="J16" s="84"/>
      <c r="K16" s="14"/>
      <c r="L16" s="58"/>
      <c r="M16" s="63"/>
      <c r="N16" s="64"/>
      <c r="O16" s="65"/>
      <c r="P16" s="29"/>
    </row>
    <row r="17" spans="2:16" ht="19.5" customHeight="1" x14ac:dyDescent="0.2">
      <c r="B17" s="28"/>
      <c r="C17" s="59"/>
      <c r="D17" s="80"/>
      <c r="E17" s="81"/>
      <c r="F17" s="14"/>
      <c r="G17" s="59"/>
      <c r="H17" s="80"/>
      <c r="I17" s="90"/>
      <c r="J17" s="81"/>
      <c r="K17" s="14"/>
      <c r="L17" s="59"/>
      <c r="M17" s="66"/>
      <c r="N17" s="67"/>
      <c r="O17" s="68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8" t="s">
        <v>31</v>
      </c>
      <c r="D19" s="79"/>
      <c r="E19" s="69" t="str">
        <f>VLOOKUP(C10,'Formato descripción HU'!B6:O17,14,0)</f>
        <v>Ingreso de productos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9"/>
    </row>
    <row r="20" spans="2:16" ht="19.5" customHeight="1" x14ac:dyDescent="0.2">
      <c r="B20" s="28"/>
      <c r="C20" s="80"/>
      <c r="D20" s="81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2" t="s">
        <v>32</v>
      </c>
      <c r="D22" s="79"/>
      <c r="E22" s="60">
        <f>VLOOKUP(C10,'Formato descripción HU'!B6:O17,12,0)</f>
        <v>0</v>
      </c>
      <c r="F22" s="61"/>
      <c r="G22" s="61"/>
      <c r="H22" s="62"/>
      <c r="I22" s="14"/>
      <c r="J22" s="82" t="s">
        <v>13</v>
      </c>
      <c r="K22" s="79"/>
      <c r="L22" s="87" t="str">
        <f>VLOOKUP(C10,'Formato descripción HU'!B6:O17,13,0)</f>
        <v>-</v>
      </c>
      <c r="M22" s="88"/>
      <c r="N22" s="88"/>
      <c r="O22" s="79"/>
      <c r="P22" s="29"/>
    </row>
    <row r="23" spans="2:16" ht="19.5" customHeight="1" x14ac:dyDescent="0.2">
      <c r="B23" s="28"/>
      <c r="C23" s="83"/>
      <c r="D23" s="84"/>
      <c r="E23" s="63"/>
      <c r="F23" s="64"/>
      <c r="G23" s="64"/>
      <c r="H23" s="65"/>
      <c r="I23" s="14"/>
      <c r="J23" s="83"/>
      <c r="K23" s="84"/>
      <c r="L23" s="83"/>
      <c r="M23" s="89"/>
      <c r="N23" s="89"/>
      <c r="O23" s="84"/>
      <c r="P23" s="29"/>
    </row>
    <row r="24" spans="2:16" ht="19.5" customHeight="1" x14ac:dyDescent="0.2">
      <c r="B24" s="28"/>
      <c r="C24" s="80"/>
      <c r="D24" s="81"/>
      <c r="E24" s="66"/>
      <c r="F24" s="67"/>
      <c r="G24" s="67"/>
      <c r="H24" s="68"/>
      <c r="I24" s="14"/>
      <c r="J24" s="80"/>
      <c r="K24" s="81"/>
      <c r="L24" s="80"/>
      <c r="M24" s="90"/>
      <c r="N24" s="90"/>
      <c r="O24" s="81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2025-01-07T17:03:03Z</dcterms:modified>
  <cp:category/>
  <cp:contentStatus/>
</cp:coreProperties>
</file>