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pca20\git\apuntes_url\00 Attachments\"/>
    </mc:Choice>
  </mc:AlternateContent>
  <xr:revisionPtr revIDLastSave="0" documentId="13_ncr:1_{58EF7049-7BCF-4A2B-8710-77A27A5DBAB7}" xr6:coauthVersionLast="47" xr6:coauthVersionMax="47" xr10:uidLastSave="{00000000-0000-0000-0000-000000000000}"/>
  <bookViews>
    <workbookView xWindow="-108" yWindow="-108" windowWidth="23256" windowHeight="12456" xr2:uid="{00000000-000D-0000-FFFF-FFFF00000000}"/>
  </bookViews>
  <sheets>
    <sheet name="Flujo de Efectivo"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6" i="4" l="1"/>
  <c r="F96" i="4"/>
  <c r="E96" i="4"/>
  <c r="D96" i="4"/>
  <c r="C96" i="4"/>
  <c r="B96" i="4"/>
  <c r="G93" i="4"/>
  <c r="F93" i="4"/>
  <c r="E93" i="4"/>
  <c r="D93" i="4"/>
  <c r="C93" i="4"/>
  <c r="G94" i="4"/>
  <c r="F94" i="4"/>
  <c r="E94" i="4"/>
  <c r="D94" i="4"/>
  <c r="C94" i="4"/>
  <c r="B94" i="4"/>
  <c r="B93" i="4"/>
  <c r="G92" i="4"/>
  <c r="F92" i="4"/>
  <c r="E92" i="4"/>
  <c r="D92" i="4"/>
  <c r="C92" i="4"/>
  <c r="B92" i="4"/>
  <c r="C91" i="4"/>
  <c r="D91" i="4"/>
  <c r="E91" i="4"/>
  <c r="F91" i="4"/>
  <c r="G91" i="4"/>
  <c r="B91" i="4"/>
  <c r="G85" i="4"/>
  <c r="F85" i="4"/>
  <c r="E85" i="4"/>
  <c r="D85" i="4"/>
  <c r="C85" i="4"/>
  <c r="B85" i="4"/>
  <c r="G84" i="4"/>
  <c r="F84" i="4"/>
  <c r="E84" i="4"/>
  <c r="D84" i="4"/>
  <c r="C84" i="4"/>
  <c r="B84" i="4"/>
  <c r="C82" i="4"/>
  <c r="D82" i="4"/>
  <c r="E82" i="4"/>
  <c r="F82" i="4"/>
  <c r="G82" i="4"/>
  <c r="B82" i="4"/>
  <c r="G80" i="4"/>
  <c r="F80" i="4"/>
  <c r="E80" i="4"/>
  <c r="D80" i="4"/>
  <c r="C80" i="4"/>
  <c r="B80" i="4"/>
  <c r="D78" i="4"/>
  <c r="E78" i="4"/>
  <c r="F78" i="4"/>
  <c r="G78" i="4"/>
  <c r="C78" i="4"/>
  <c r="C77" i="4"/>
  <c r="D77" i="4"/>
  <c r="E77" i="4"/>
  <c r="F77" i="4"/>
  <c r="G77" i="4"/>
  <c r="B77" i="4"/>
  <c r="D71" i="4"/>
  <c r="C68" i="4"/>
  <c r="C71" i="4" s="1"/>
  <c r="D68" i="4"/>
  <c r="E68" i="4"/>
  <c r="E71" i="4" s="1"/>
  <c r="F68" i="4"/>
  <c r="F71" i="4" s="1"/>
  <c r="G68" i="4"/>
  <c r="G71" i="4" s="1"/>
  <c r="B68" i="4"/>
  <c r="B71" i="4" s="1"/>
  <c r="G64" i="4"/>
  <c r="G66" i="4" s="1"/>
  <c r="G72" i="4" s="1"/>
  <c r="F64" i="4"/>
  <c r="F66" i="4" s="1"/>
  <c r="F72" i="4" s="1"/>
  <c r="E64" i="4"/>
  <c r="E66" i="4" s="1"/>
  <c r="D64" i="4"/>
  <c r="C64" i="4"/>
  <c r="B64" i="4"/>
  <c r="B58" i="4"/>
  <c r="B65" i="4" s="1"/>
  <c r="D57" i="4"/>
  <c r="E57" i="4"/>
  <c r="F57" i="4"/>
  <c r="G57" i="4"/>
  <c r="C57" i="4"/>
  <c r="C56" i="4"/>
  <c r="C58" i="4" s="1"/>
  <c r="C65" i="4" s="1"/>
  <c r="D56" i="4"/>
  <c r="D58" i="4" s="1"/>
  <c r="D65" i="4" s="1"/>
  <c r="D66" i="4" s="1"/>
  <c r="D72" i="4" s="1"/>
  <c r="E56" i="4"/>
  <c r="E58" i="4" s="1"/>
  <c r="E65" i="4" s="1"/>
  <c r="F56" i="4"/>
  <c r="F58" i="4" s="1"/>
  <c r="F65" i="4" s="1"/>
  <c r="G56" i="4"/>
  <c r="G58" i="4" s="1"/>
  <c r="G65" i="4" s="1"/>
  <c r="B56" i="4"/>
  <c r="C66" i="4" l="1"/>
  <c r="C72" i="4" s="1"/>
  <c r="B66" i="4"/>
  <c r="B72" i="4" s="1"/>
  <c r="E72" i="4"/>
</calcChain>
</file>

<file path=xl/sharedStrings.xml><?xml version="1.0" encoding="utf-8"?>
<sst xmlns="http://schemas.openxmlformats.org/spreadsheetml/2006/main" count="120" uniqueCount="67">
  <si>
    <t>Total</t>
  </si>
  <si>
    <t>Disponible</t>
  </si>
  <si>
    <t>Ventas</t>
  </si>
  <si>
    <t>FLUJO DE EFECTIVO</t>
  </si>
  <si>
    <t>Método de entradas y salidas de efectivo</t>
  </si>
  <si>
    <t>La empresa Suelos, S.A. proporciona la siguiente información para elaborar el presupuesto de efectivo:</t>
  </si>
  <si>
    <t>Enero</t>
  </si>
  <si>
    <t>Febrero</t>
  </si>
  <si>
    <t xml:space="preserve">Marzo </t>
  </si>
  <si>
    <t>II Trimestre</t>
  </si>
  <si>
    <t>III Trimestre</t>
  </si>
  <si>
    <t>IV Trimestre</t>
  </si>
  <si>
    <t xml:space="preserve">80% de las ventas son a crédito, y 20% restante, al contado. De las ventas a crédito, 70% se cobra en el mes que </t>
  </si>
  <si>
    <t>corresponda y el saldo durante el siguiente; lo mismo sucede para los trimestres. Las cuentas por cobrar correspon-</t>
  </si>
  <si>
    <t>Compras</t>
  </si>
  <si>
    <t>de la compra. Lo mismo aplica para los trimestres, puesto que se pagarán en el siguiente trimestre.</t>
  </si>
  <si>
    <t>4. Otros ingresos y gastos de efectivo son:</t>
  </si>
  <si>
    <t>Otros ingresos</t>
  </si>
  <si>
    <t>Otros gastos</t>
  </si>
  <si>
    <t>Nómina</t>
  </si>
  <si>
    <t>6. Se pidió un préstamo hipotecario de Q 50,000.00, que será otorgado en marzo.</t>
  </si>
  <si>
    <t>7. El impuesto sobre la renta será de Q 15,000.00, pagadero en marzo</t>
  </si>
  <si>
    <t>8. Se planean nuevas aportaciones de los accionistas por Q 20,000.00 en el tercer trimestre</t>
  </si>
  <si>
    <t>9. El saldo mínimo en efectivo por mantener será de Q 5,000.00; al inicio había Q 5,000.00 en efectivo</t>
  </si>
  <si>
    <t>Con estos datos, elabore los siguientes documentos:</t>
  </si>
  <si>
    <t>a) Cédula de cobranzas de las ventas al crédito</t>
  </si>
  <si>
    <t>b) Cédula de entradas de efectivo</t>
  </si>
  <si>
    <t>c) Cédula de salidas de efectivo</t>
  </si>
  <si>
    <t>d) Presupuesto de efectivo</t>
  </si>
  <si>
    <t>e) Fije políticas de financiamiento e inversiones excedentes</t>
  </si>
  <si>
    <t>SOLUCIÓN:</t>
  </si>
  <si>
    <t>a) Cédula de cobranza:</t>
  </si>
  <si>
    <t>Entradas normales:</t>
  </si>
  <si>
    <t>Ventas de contado</t>
  </si>
  <si>
    <t>Cobro a clientes</t>
  </si>
  <si>
    <t>Entradas excepcionales:</t>
  </si>
  <si>
    <t>Préstamo</t>
  </si>
  <si>
    <t>Aportaciones nuevas</t>
  </si>
  <si>
    <t>Total de entradas</t>
  </si>
  <si>
    <t>b) Cédula de entradas de efectivo:</t>
  </si>
  <si>
    <t>Salidas normales:</t>
  </si>
  <si>
    <t>Pago de nómina</t>
  </si>
  <si>
    <t>Pago de proveedores</t>
  </si>
  <si>
    <t>Impuesto Sobre la Renta</t>
  </si>
  <si>
    <t>Salidas excepcionales:</t>
  </si>
  <si>
    <t>Compra de maquinaria</t>
  </si>
  <si>
    <t>Total de salidas</t>
  </si>
  <si>
    <t>c) Cédula de salidas de efectivo:</t>
  </si>
  <si>
    <t>d) Presupuesto de efectivo:</t>
  </si>
  <si>
    <t>Saldo inicial</t>
  </si>
  <si>
    <t>Entradas</t>
  </si>
  <si>
    <t>Salidas</t>
  </si>
  <si>
    <t>Mínimo deseado</t>
  </si>
  <si>
    <t>Sobrante (o faltante)</t>
  </si>
  <si>
    <t>Saldo antes del mínimo deseado</t>
  </si>
  <si>
    <t>e) Planeación financiera:</t>
  </si>
  <si>
    <t>1. Las ventas presupuestadas para 2025 son:</t>
  </si>
  <si>
    <t>2. Las compras presupuestadas para 2025 son:</t>
  </si>
  <si>
    <t>Las compras de diciembre de 2024 ascendieron a Q 20,000.00. Se paga a los proveedores durante el siguiente mes</t>
  </si>
  <si>
    <t>3. En febrero se comprará maquinaria por Q 100,000.00, que se liquidará en el mes correspondiente. En el segundo</t>
  </si>
  <si>
    <t>trimestre se adquirirá otra con valor de Q 200,000.00.</t>
  </si>
  <si>
    <t>5. La nómina que se liquidará en 2025 será:</t>
  </si>
  <si>
    <t>dientes a diciembre de 2024 ascienden a Q 18,000.00</t>
  </si>
  <si>
    <t>70     % de las ventas al crédito</t>
  </si>
  <si>
    <t>30      % de las ventas al crédito del período anterior</t>
  </si>
  <si>
    <t>Para la planeación financiera estamos tomando en cuenta de que tenemos dos lapsos con faltante y cuatro con sobrante. Afortunadamente para febrero podemos cubrir el fantante con el sobrante de enero y lo mismo en el II trimestre. En caso de que tuvieramos un faltante en enero podríamos ver si tenemos sobrante del año anterior, pero en caso de no tener sí o sí nos tocaría hacer un préstamo.</t>
  </si>
  <si>
    <t>Conclusión: Con el sobrante de enero se cubrirá el faltante de febrero y lo mismo se hará con el sobrante de marzo que cubrirá el faltante del II trimestre. El sobrante anual de 379,500 se unirá al fondo preisto para la construcción de la ampliación de la planta de producción.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</si>
</sst>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100A]* #,##0.00_);_([$Q-100A]* \(#,##0.00\);_([$Q-100A]* &quot;-&quot;??_);_(@_)"/>
  </numFmts>
  <fonts count="5" x14ac:knownFonts="1">
    <font>
      <sz val="11"/>
      <color theme="1"/>
      <name val="Calibri"/>
      <family val="2"/>
      <scheme val="minor"/>
    </font>
    <font>
      <b/>
      <sz val="11"/>
      <color theme="1"/>
      <name val="Calibri"/>
      <family val="2"/>
      <scheme val="minor"/>
    </font>
    <font>
      <sz val="10"/>
      <color theme="1"/>
      <name val="Calibri"/>
      <family val="2"/>
      <scheme val="minor"/>
    </font>
    <font>
      <i/>
      <sz val="11"/>
      <color theme="1"/>
      <name val="Calibri"/>
      <family val="2"/>
      <scheme val="minor"/>
    </font>
    <font>
      <sz val="9"/>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18">
    <xf numFmtId="0" fontId="0" fillId="0" borderId="0" xfId="0"/>
    <xf numFmtId="0" fontId="1" fillId="0" borderId="0" xfId="0" applyFont="1"/>
    <xf numFmtId="164" fontId="0" fillId="0" borderId="0" xfId="0" applyNumberFormat="1"/>
    <xf numFmtId="0" fontId="1" fillId="0" borderId="0" xfId="0" applyFont="1" applyAlignment="1">
      <alignment horizontal="center" wrapText="1"/>
    </xf>
    <xf numFmtId="0" fontId="0" fillId="0" borderId="1" xfId="0" applyBorder="1"/>
    <xf numFmtId="164" fontId="2" fillId="0" borderId="1" xfId="0" applyNumberFormat="1" applyFont="1" applyBorder="1"/>
    <xf numFmtId="0" fontId="0" fillId="0" borderId="1" xfId="0" applyBorder="1" applyAlignment="1">
      <alignment wrapText="1"/>
    </xf>
    <xf numFmtId="164" fontId="2" fillId="0" borderId="2" xfId="0" applyNumberFormat="1" applyFont="1" applyBorder="1"/>
    <xf numFmtId="164" fontId="2" fillId="0" borderId="4" xfId="0" applyNumberFormat="1" applyFont="1" applyBorder="1"/>
    <xf numFmtId="164" fontId="2" fillId="0" borderId="3" xfId="0" applyNumberFormat="1" applyFont="1" applyBorder="1"/>
    <xf numFmtId="0" fontId="3" fillId="0" borderId="1" xfId="0" applyFont="1" applyBorder="1"/>
    <xf numFmtId="0" fontId="0" fillId="0" borderId="5" xfId="0" applyBorder="1" applyAlignment="1">
      <alignment wrapText="1"/>
    </xf>
    <xf numFmtId="164" fontId="4" fillId="0" borderId="4" xfId="0" applyNumberFormat="1" applyFont="1" applyBorder="1"/>
    <xf numFmtId="0" fontId="0" fillId="0" borderId="5" xfId="0" applyBorder="1"/>
    <xf numFmtId="164" fontId="4" fillId="0" borderId="2" xfId="0" applyNumberFormat="1" applyFont="1" applyBorder="1"/>
    <xf numFmtId="164" fontId="4" fillId="0" borderId="6" xfId="0" applyNumberFormat="1" applyFont="1" applyBorder="1"/>
    <xf numFmtId="0" fontId="1" fillId="0" borderId="0" xfId="0" applyFont="1"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0"/>
  <sheetViews>
    <sheetView tabSelected="1" topLeftCell="A96" zoomScale="130" zoomScaleNormal="130" workbookViewId="0">
      <selection activeCell="A112" sqref="A112"/>
    </sheetView>
  </sheetViews>
  <sheetFormatPr defaultColWidth="11.5546875" defaultRowHeight="14.4" x14ac:dyDescent="0.3"/>
  <cols>
    <col min="1" max="1" width="28.21875" customWidth="1"/>
    <col min="2" max="2" width="13.21875" customWidth="1"/>
    <col min="3" max="3" width="12.21875" customWidth="1"/>
    <col min="4" max="4" width="11.5546875" customWidth="1"/>
    <col min="5" max="6" width="12.44140625" customWidth="1"/>
    <col min="7" max="7" width="12.5546875" customWidth="1"/>
  </cols>
  <sheetData>
    <row r="1" spans="1:7" x14ac:dyDescent="0.3">
      <c r="A1" s="16" t="s">
        <v>3</v>
      </c>
      <c r="B1" s="16"/>
      <c r="C1" s="16"/>
      <c r="D1" s="16"/>
      <c r="E1" s="16"/>
      <c r="F1" s="16"/>
      <c r="G1" s="16"/>
    </row>
    <row r="2" spans="1:7" ht="19.5" customHeight="1" x14ac:dyDescent="0.3">
      <c r="A2" s="1" t="s">
        <v>4</v>
      </c>
    </row>
    <row r="4" spans="1:7" x14ac:dyDescent="0.3">
      <c r="A4" t="s">
        <v>5</v>
      </c>
    </row>
    <row r="6" spans="1:7" x14ac:dyDescent="0.3">
      <c r="A6" t="s">
        <v>56</v>
      </c>
    </row>
    <row r="8" spans="1:7" ht="12.75" customHeight="1" x14ac:dyDescent="0.3">
      <c r="B8" s="3" t="s">
        <v>6</v>
      </c>
      <c r="C8" s="3" t="s">
        <v>7</v>
      </c>
      <c r="D8" s="3" t="s">
        <v>8</v>
      </c>
      <c r="E8" s="3" t="s">
        <v>9</v>
      </c>
      <c r="F8" s="3" t="s">
        <v>10</v>
      </c>
      <c r="G8" s="3" t="s">
        <v>11</v>
      </c>
    </row>
    <row r="9" spans="1:7" x14ac:dyDescent="0.3">
      <c r="A9" s="4" t="s">
        <v>2</v>
      </c>
      <c r="B9" s="5">
        <v>100000</v>
      </c>
      <c r="C9" s="5">
        <v>120000</v>
      </c>
      <c r="D9" s="5">
        <v>80000</v>
      </c>
      <c r="E9" s="5">
        <v>320000</v>
      </c>
      <c r="F9" s="5">
        <v>480000</v>
      </c>
      <c r="G9" s="5">
        <v>400000</v>
      </c>
    </row>
    <row r="11" spans="1:7" x14ac:dyDescent="0.3">
      <c r="A11" t="s">
        <v>12</v>
      </c>
    </row>
    <row r="12" spans="1:7" x14ac:dyDescent="0.3">
      <c r="A12" t="s">
        <v>13</v>
      </c>
    </row>
    <row r="13" spans="1:7" x14ac:dyDescent="0.3">
      <c r="A13" t="s">
        <v>62</v>
      </c>
    </row>
    <row r="15" spans="1:7" x14ac:dyDescent="0.3">
      <c r="A15" t="s">
        <v>57</v>
      </c>
    </row>
    <row r="17" spans="1:7" x14ac:dyDescent="0.3">
      <c r="B17" s="3" t="s">
        <v>6</v>
      </c>
      <c r="C17" s="3" t="s">
        <v>7</v>
      </c>
      <c r="D17" s="3" t="s">
        <v>8</v>
      </c>
      <c r="E17" s="3" t="s">
        <v>9</v>
      </c>
      <c r="F17" s="3" t="s">
        <v>10</v>
      </c>
      <c r="G17" s="3" t="s">
        <v>11</v>
      </c>
    </row>
    <row r="18" spans="1:7" x14ac:dyDescent="0.3">
      <c r="A18" s="4" t="s">
        <v>14</v>
      </c>
      <c r="B18" s="5">
        <v>40000</v>
      </c>
      <c r="C18" s="5">
        <v>30000</v>
      </c>
      <c r="D18" s="5">
        <v>60000</v>
      </c>
      <c r="E18" s="5">
        <v>220000</v>
      </c>
      <c r="F18" s="5">
        <v>300000</v>
      </c>
      <c r="G18" s="5">
        <v>250000</v>
      </c>
    </row>
    <row r="20" spans="1:7" x14ac:dyDescent="0.3">
      <c r="A20" t="s">
        <v>58</v>
      </c>
    </row>
    <row r="21" spans="1:7" x14ac:dyDescent="0.3">
      <c r="A21" t="s">
        <v>15</v>
      </c>
    </row>
    <row r="23" spans="1:7" x14ac:dyDescent="0.3">
      <c r="A23" t="s">
        <v>59</v>
      </c>
    </row>
    <row r="24" spans="1:7" x14ac:dyDescent="0.3">
      <c r="A24" t="s">
        <v>60</v>
      </c>
    </row>
    <row r="26" spans="1:7" x14ac:dyDescent="0.3">
      <c r="A26" t="s">
        <v>16</v>
      </c>
    </row>
    <row r="27" spans="1:7" ht="4.5" customHeight="1" x14ac:dyDescent="0.3"/>
    <row r="28" spans="1:7" x14ac:dyDescent="0.3">
      <c r="B28" s="3" t="s">
        <v>6</v>
      </c>
      <c r="C28" s="3" t="s">
        <v>7</v>
      </c>
      <c r="D28" s="3" t="s">
        <v>8</v>
      </c>
      <c r="E28" s="3" t="s">
        <v>9</v>
      </c>
      <c r="F28" s="3" t="s">
        <v>10</v>
      </c>
      <c r="G28" s="3" t="s">
        <v>11</v>
      </c>
    </row>
    <row r="29" spans="1:7" x14ac:dyDescent="0.3">
      <c r="A29" s="4" t="s">
        <v>17</v>
      </c>
      <c r="B29" s="5">
        <v>1000</v>
      </c>
      <c r="C29" s="5">
        <v>800</v>
      </c>
      <c r="D29" s="5">
        <v>3000</v>
      </c>
      <c r="E29" s="5">
        <v>1500</v>
      </c>
      <c r="F29" s="5">
        <v>3000</v>
      </c>
      <c r="G29" s="5">
        <v>1000</v>
      </c>
    </row>
    <row r="31" spans="1:7" x14ac:dyDescent="0.3">
      <c r="B31" s="3" t="s">
        <v>6</v>
      </c>
      <c r="C31" s="3" t="s">
        <v>7</v>
      </c>
      <c r="D31" s="3" t="s">
        <v>8</v>
      </c>
      <c r="E31" s="3" t="s">
        <v>9</v>
      </c>
      <c r="F31" s="3" t="s">
        <v>10</v>
      </c>
      <c r="G31" s="3" t="s">
        <v>11</v>
      </c>
    </row>
    <row r="32" spans="1:7" x14ac:dyDescent="0.3">
      <c r="A32" s="4" t="s">
        <v>18</v>
      </c>
      <c r="B32" s="5">
        <v>500</v>
      </c>
      <c r="C32" s="5">
        <v>300</v>
      </c>
      <c r="D32" s="5">
        <v>1000</v>
      </c>
      <c r="E32" s="5">
        <v>1000</v>
      </c>
      <c r="F32" s="5">
        <v>2000</v>
      </c>
      <c r="G32" s="5">
        <v>1000</v>
      </c>
    </row>
    <row r="34" spans="1:7" x14ac:dyDescent="0.3">
      <c r="A34" t="s">
        <v>61</v>
      </c>
    </row>
    <row r="36" spans="1:7" x14ac:dyDescent="0.3">
      <c r="B36" s="3" t="s">
        <v>6</v>
      </c>
      <c r="C36" s="3" t="s">
        <v>7</v>
      </c>
      <c r="D36" s="3" t="s">
        <v>8</v>
      </c>
      <c r="E36" s="3" t="s">
        <v>9</v>
      </c>
      <c r="F36" s="3" t="s">
        <v>10</v>
      </c>
      <c r="G36" s="3" t="s">
        <v>11</v>
      </c>
    </row>
    <row r="37" spans="1:7" x14ac:dyDescent="0.3">
      <c r="A37" s="4" t="s">
        <v>19</v>
      </c>
      <c r="B37" s="5">
        <v>10000</v>
      </c>
      <c r="C37" s="5">
        <v>12000</v>
      </c>
      <c r="D37" s="5">
        <v>12000</v>
      </c>
      <c r="E37" s="5">
        <v>30000</v>
      </c>
      <c r="F37" s="5">
        <v>32000</v>
      </c>
      <c r="G37" s="5">
        <v>36000</v>
      </c>
    </row>
    <row r="39" spans="1:7" x14ac:dyDescent="0.3">
      <c r="A39" t="s">
        <v>20</v>
      </c>
    </row>
    <row r="40" spans="1:7" x14ac:dyDescent="0.3">
      <c r="A40" t="s">
        <v>21</v>
      </c>
    </row>
    <row r="41" spans="1:7" x14ac:dyDescent="0.3">
      <c r="A41" t="s">
        <v>22</v>
      </c>
    </row>
    <row r="42" spans="1:7" x14ac:dyDescent="0.3">
      <c r="A42" t="s">
        <v>23</v>
      </c>
    </row>
    <row r="44" spans="1:7" x14ac:dyDescent="0.3">
      <c r="A44" t="s">
        <v>24</v>
      </c>
    </row>
    <row r="45" spans="1:7" x14ac:dyDescent="0.3">
      <c r="A45" t="s">
        <v>25</v>
      </c>
    </row>
    <row r="46" spans="1:7" x14ac:dyDescent="0.3">
      <c r="A46" t="s">
        <v>26</v>
      </c>
    </row>
    <row r="47" spans="1:7" x14ac:dyDescent="0.3">
      <c r="A47" t="s">
        <v>27</v>
      </c>
    </row>
    <row r="48" spans="1:7" x14ac:dyDescent="0.3">
      <c r="A48" t="s">
        <v>28</v>
      </c>
    </row>
    <row r="49" spans="1:7" x14ac:dyDescent="0.3">
      <c r="A49" t="s">
        <v>29</v>
      </c>
    </row>
    <row r="52" spans="1:7" x14ac:dyDescent="0.3">
      <c r="A52" s="1" t="s">
        <v>30</v>
      </c>
    </row>
    <row r="53" spans="1:7" x14ac:dyDescent="0.3">
      <c r="A53" s="1" t="s">
        <v>31</v>
      </c>
    </row>
    <row r="54" spans="1:7" ht="10.5" customHeight="1" x14ac:dyDescent="0.3"/>
    <row r="55" spans="1:7" x14ac:dyDescent="0.3">
      <c r="B55" s="3" t="s">
        <v>6</v>
      </c>
      <c r="C55" s="3" t="s">
        <v>7</v>
      </c>
      <c r="D55" s="3" t="s">
        <v>8</v>
      </c>
      <c r="E55" s="3" t="s">
        <v>9</v>
      </c>
      <c r="F55" s="3" t="s">
        <v>10</v>
      </c>
      <c r="G55" s="3" t="s">
        <v>11</v>
      </c>
    </row>
    <row r="56" spans="1:7" ht="32.25" customHeight="1" x14ac:dyDescent="0.3">
      <c r="A56" s="4" t="s">
        <v>63</v>
      </c>
      <c r="B56" s="7">
        <f>+(B9*0.8)*0.7</f>
        <v>56000</v>
      </c>
      <c r="C56" s="7">
        <f t="shared" ref="C56:G56" si="0">+(C9*0.8)*0.7</f>
        <v>67200</v>
      </c>
      <c r="D56" s="7">
        <f t="shared" si="0"/>
        <v>44800</v>
      </c>
      <c r="E56" s="7">
        <f t="shared" si="0"/>
        <v>179200</v>
      </c>
      <c r="F56" s="7">
        <f t="shared" si="0"/>
        <v>268800</v>
      </c>
      <c r="G56" s="7">
        <f t="shared" si="0"/>
        <v>224000</v>
      </c>
    </row>
    <row r="57" spans="1:7" ht="32.25" customHeight="1" x14ac:dyDescent="0.3">
      <c r="A57" s="6" t="s">
        <v>64</v>
      </c>
      <c r="B57" s="8">
        <v>18000</v>
      </c>
      <c r="C57" s="8">
        <f>+(B9*0.8)*0.3</f>
        <v>24000</v>
      </c>
      <c r="D57" s="8">
        <f t="shared" ref="D57:G57" si="1">+(C9*0.8)*0.3</f>
        <v>28800</v>
      </c>
      <c r="E57" s="8">
        <f t="shared" si="1"/>
        <v>19200</v>
      </c>
      <c r="F57" s="8">
        <f t="shared" si="1"/>
        <v>76800</v>
      </c>
      <c r="G57" s="8">
        <f t="shared" si="1"/>
        <v>115200</v>
      </c>
    </row>
    <row r="58" spans="1:7" ht="32.25" customHeight="1" x14ac:dyDescent="0.3">
      <c r="A58" s="4"/>
      <c r="B58" s="8">
        <f>+SUM(B56:B57)</f>
        <v>74000</v>
      </c>
      <c r="C58" s="8">
        <f t="shared" ref="C58:G58" si="2">+SUM(C56:C57)</f>
        <v>91200</v>
      </c>
      <c r="D58" s="8">
        <f t="shared" si="2"/>
        <v>73600</v>
      </c>
      <c r="E58" s="8">
        <f t="shared" si="2"/>
        <v>198400</v>
      </c>
      <c r="F58" s="8">
        <f t="shared" si="2"/>
        <v>345600</v>
      </c>
      <c r="G58" s="8">
        <f t="shared" si="2"/>
        <v>339200</v>
      </c>
    </row>
    <row r="59" spans="1:7" ht="6" customHeight="1" x14ac:dyDescent="0.3">
      <c r="B59" s="2"/>
      <c r="C59" s="2"/>
      <c r="D59" s="2"/>
      <c r="E59" s="2"/>
      <c r="F59" s="2"/>
      <c r="G59" s="2"/>
    </row>
    <row r="60" spans="1:7" ht="9.75" customHeight="1" x14ac:dyDescent="0.3">
      <c r="B60" s="2"/>
      <c r="C60" s="2"/>
      <c r="D60" s="2"/>
      <c r="E60" s="2"/>
      <c r="F60" s="2"/>
      <c r="G60" s="2"/>
    </row>
    <row r="61" spans="1:7" x14ac:dyDescent="0.3">
      <c r="A61" s="1" t="s">
        <v>39</v>
      </c>
    </row>
    <row r="62" spans="1:7" x14ac:dyDescent="0.3">
      <c r="B62" s="3" t="s">
        <v>6</v>
      </c>
      <c r="C62" s="3" t="s">
        <v>7</v>
      </c>
      <c r="D62" s="3" t="s">
        <v>8</v>
      </c>
      <c r="E62" s="3" t="s">
        <v>9</v>
      </c>
      <c r="F62" s="3" t="s">
        <v>10</v>
      </c>
      <c r="G62" s="3" t="s">
        <v>11</v>
      </c>
    </row>
    <row r="63" spans="1:7" x14ac:dyDescent="0.3">
      <c r="A63" s="10" t="s">
        <v>32</v>
      </c>
      <c r="B63" s="7"/>
      <c r="C63" s="7"/>
      <c r="D63" s="7"/>
      <c r="E63" s="7"/>
      <c r="F63" s="7"/>
      <c r="G63" s="7"/>
    </row>
    <row r="64" spans="1:7" x14ac:dyDescent="0.3">
      <c r="A64" s="4" t="s">
        <v>33</v>
      </c>
      <c r="B64" s="9">
        <f>+B9*0.2</f>
        <v>20000</v>
      </c>
      <c r="C64" s="9">
        <f t="shared" ref="C64:G64" si="3">+C9*0.2</f>
        <v>24000</v>
      </c>
      <c r="D64" s="9">
        <f t="shared" si="3"/>
        <v>16000</v>
      </c>
      <c r="E64" s="9">
        <f t="shared" si="3"/>
        <v>64000</v>
      </c>
      <c r="F64" s="9">
        <f t="shared" si="3"/>
        <v>96000</v>
      </c>
      <c r="G64" s="9">
        <f t="shared" si="3"/>
        <v>80000</v>
      </c>
    </row>
    <row r="65" spans="1:7" x14ac:dyDescent="0.3">
      <c r="A65" s="6" t="s">
        <v>34</v>
      </c>
      <c r="B65" s="8">
        <f>+B58</f>
        <v>74000</v>
      </c>
      <c r="C65" s="8">
        <f t="shared" ref="C65:G65" si="4">+C58</f>
        <v>91200</v>
      </c>
      <c r="D65" s="8">
        <f t="shared" si="4"/>
        <v>73600</v>
      </c>
      <c r="E65" s="8">
        <f t="shared" si="4"/>
        <v>198400</v>
      </c>
      <c r="F65" s="8">
        <f t="shared" si="4"/>
        <v>345600</v>
      </c>
      <c r="G65" s="8">
        <f t="shared" si="4"/>
        <v>339200</v>
      </c>
    </row>
    <row r="66" spans="1:7" x14ac:dyDescent="0.3">
      <c r="A66" s="4" t="s">
        <v>0</v>
      </c>
      <c r="B66" s="8">
        <f>+SUM(B64:B65)</f>
        <v>94000</v>
      </c>
      <c r="C66" s="8">
        <f t="shared" ref="C66:G66" si="5">+SUM(C64:C65)</f>
        <v>115200</v>
      </c>
      <c r="D66" s="8">
        <f t="shared" si="5"/>
        <v>89600</v>
      </c>
      <c r="E66" s="8">
        <f t="shared" si="5"/>
        <v>262400</v>
      </c>
      <c r="F66" s="8">
        <f t="shared" si="5"/>
        <v>441600</v>
      </c>
      <c r="G66" s="8">
        <f t="shared" si="5"/>
        <v>419200</v>
      </c>
    </row>
    <row r="67" spans="1:7" x14ac:dyDescent="0.3">
      <c r="A67" s="10" t="s">
        <v>35</v>
      </c>
      <c r="B67" s="7"/>
      <c r="C67" s="7"/>
      <c r="D67" s="7"/>
      <c r="E67" s="7"/>
      <c r="F67" s="7"/>
      <c r="G67" s="7"/>
    </row>
    <row r="68" spans="1:7" x14ac:dyDescent="0.3">
      <c r="A68" s="4" t="s">
        <v>17</v>
      </c>
      <c r="B68" s="9">
        <f>+B29</f>
        <v>1000</v>
      </c>
      <c r="C68" s="9">
        <f t="shared" ref="C68:G68" si="6">+C29</f>
        <v>800</v>
      </c>
      <c r="D68" s="9">
        <f t="shared" si="6"/>
        <v>3000</v>
      </c>
      <c r="E68" s="9">
        <f t="shared" si="6"/>
        <v>1500</v>
      </c>
      <c r="F68" s="9">
        <f t="shared" si="6"/>
        <v>3000</v>
      </c>
      <c r="G68" s="9">
        <f t="shared" si="6"/>
        <v>1000</v>
      </c>
    </row>
    <row r="69" spans="1:7" x14ac:dyDescent="0.3">
      <c r="A69" s="11" t="s">
        <v>36</v>
      </c>
      <c r="B69" s="9"/>
      <c r="C69" s="9"/>
      <c r="D69" s="9">
        <v>50000</v>
      </c>
      <c r="E69" s="9"/>
      <c r="F69" s="9"/>
      <c r="G69" s="9"/>
    </row>
    <row r="70" spans="1:7" x14ac:dyDescent="0.3">
      <c r="A70" s="11" t="s">
        <v>37</v>
      </c>
      <c r="B70" s="9"/>
      <c r="C70" s="9"/>
      <c r="D70" s="9"/>
      <c r="E70" s="9"/>
      <c r="F70" s="9">
        <v>20000</v>
      </c>
      <c r="G70" s="9"/>
    </row>
    <row r="71" spans="1:7" x14ac:dyDescent="0.3">
      <c r="A71" s="4" t="s">
        <v>0</v>
      </c>
      <c r="B71" s="5">
        <f>+SUM(B68:B70)</f>
        <v>1000</v>
      </c>
      <c r="C71" s="5">
        <f t="shared" ref="C71:G71" si="7">+SUM(C68:C70)</f>
        <v>800</v>
      </c>
      <c r="D71" s="5">
        <f t="shared" si="7"/>
        <v>53000</v>
      </c>
      <c r="E71" s="5">
        <f t="shared" si="7"/>
        <v>1500</v>
      </c>
      <c r="F71" s="5">
        <f t="shared" si="7"/>
        <v>23000</v>
      </c>
      <c r="G71" s="5">
        <f t="shared" si="7"/>
        <v>1000</v>
      </c>
    </row>
    <row r="72" spans="1:7" x14ac:dyDescent="0.3">
      <c r="A72" s="6" t="s">
        <v>38</v>
      </c>
      <c r="B72" s="8">
        <f>+SUM(B66,B71)</f>
        <v>95000</v>
      </c>
      <c r="C72" s="8">
        <f t="shared" ref="C72:G72" si="8">+SUM(C66,C71)</f>
        <v>116000</v>
      </c>
      <c r="D72" s="8">
        <f t="shared" si="8"/>
        <v>142600</v>
      </c>
      <c r="E72" s="8">
        <f t="shared" si="8"/>
        <v>263900</v>
      </c>
      <c r="F72" s="8">
        <f t="shared" si="8"/>
        <v>464600</v>
      </c>
      <c r="G72" s="8">
        <f t="shared" si="8"/>
        <v>420200</v>
      </c>
    </row>
    <row r="73" spans="1:7" ht="10.5" customHeight="1" x14ac:dyDescent="0.3">
      <c r="B73" s="2"/>
      <c r="C73" s="2"/>
      <c r="D73" s="2"/>
      <c r="E73" s="2"/>
      <c r="F73" s="2"/>
      <c r="G73" s="2"/>
    </row>
    <row r="74" spans="1:7" x14ac:dyDescent="0.3">
      <c r="A74" s="1" t="s">
        <v>47</v>
      </c>
      <c r="B74" s="2"/>
      <c r="C74" s="2"/>
      <c r="D74" s="2"/>
      <c r="E74" s="2"/>
      <c r="F74" s="2"/>
      <c r="G74" s="2"/>
    </row>
    <row r="75" spans="1:7" x14ac:dyDescent="0.3">
      <c r="B75" s="3" t="s">
        <v>6</v>
      </c>
      <c r="C75" s="3" t="s">
        <v>7</v>
      </c>
      <c r="D75" s="3" t="s">
        <v>8</v>
      </c>
      <c r="E75" s="3" t="s">
        <v>9</v>
      </c>
      <c r="F75" s="3" t="s">
        <v>10</v>
      </c>
      <c r="G75" s="3" t="s">
        <v>11</v>
      </c>
    </row>
    <row r="76" spans="1:7" x14ac:dyDescent="0.3">
      <c r="A76" s="10" t="s">
        <v>40</v>
      </c>
      <c r="B76" s="7"/>
      <c r="C76" s="7"/>
      <c r="D76" s="7"/>
      <c r="E76" s="7"/>
      <c r="F76" s="7"/>
      <c r="G76" s="7"/>
    </row>
    <row r="77" spans="1:7" x14ac:dyDescent="0.3">
      <c r="A77" s="4" t="s">
        <v>41</v>
      </c>
      <c r="B77" s="9">
        <f>+B37</f>
        <v>10000</v>
      </c>
      <c r="C77" s="9">
        <f t="shared" ref="C77:G77" si="9">+C37</f>
        <v>12000</v>
      </c>
      <c r="D77" s="9">
        <f t="shared" si="9"/>
        <v>12000</v>
      </c>
      <c r="E77" s="9">
        <f t="shared" si="9"/>
        <v>30000</v>
      </c>
      <c r="F77" s="9">
        <f t="shared" si="9"/>
        <v>32000</v>
      </c>
      <c r="G77" s="9">
        <f t="shared" si="9"/>
        <v>36000</v>
      </c>
    </row>
    <row r="78" spans="1:7" x14ac:dyDescent="0.3">
      <c r="A78" s="4" t="s">
        <v>42</v>
      </c>
      <c r="B78" s="9">
        <v>20000</v>
      </c>
      <c r="C78" s="9">
        <f>+B18</f>
        <v>40000</v>
      </c>
      <c r="D78" s="9">
        <f t="shared" ref="D78:G78" si="10">+C18</f>
        <v>30000</v>
      </c>
      <c r="E78" s="9">
        <f t="shared" si="10"/>
        <v>60000</v>
      </c>
      <c r="F78" s="9">
        <f t="shared" si="10"/>
        <v>220000</v>
      </c>
      <c r="G78" s="9">
        <f t="shared" si="10"/>
        <v>300000</v>
      </c>
    </row>
    <row r="79" spans="1:7" x14ac:dyDescent="0.3">
      <c r="A79" s="4" t="s">
        <v>43</v>
      </c>
      <c r="B79" s="8"/>
      <c r="C79" s="8"/>
      <c r="D79" s="8">
        <v>15000</v>
      </c>
      <c r="E79" s="8"/>
      <c r="F79" s="8"/>
      <c r="G79" s="8"/>
    </row>
    <row r="80" spans="1:7" x14ac:dyDescent="0.3">
      <c r="A80" s="4" t="s">
        <v>0</v>
      </c>
      <c r="B80" s="9">
        <f>+SUM(B77:B79)</f>
        <v>30000</v>
      </c>
      <c r="C80" s="9">
        <f t="shared" ref="C80:G80" si="11">+SUM(C77:C79)</f>
        <v>52000</v>
      </c>
      <c r="D80" s="9">
        <f t="shared" si="11"/>
        <v>57000</v>
      </c>
      <c r="E80" s="9">
        <f t="shared" si="11"/>
        <v>90000</v>
      </c>
      <c r="F80" s="9">
        <f t="shared" si="11"/>
        <v>252000</v>
      </c>
      <c r="G80" s="9">
        <f t="shared" si="11"/>
        <v>336000</v>
      </c>
    </row>
    <row r="81" spans="1:7" x14ac:dyDescent="0.3">
      <c r="A81" s="10" t="s">
        <v>44</v>
      </c>
      <c r="B81" s="9"/>
      <c r="C81" s="9"/>
      <c r="D81" s="9"/>
      <c r="E81" s="9"/>
      <c r="F81" s="9"/>
      <c r="G81" s="9"/>
    </row>
    <row r="82" spans="1:7" x14ac:dyDescent="0.3">
      <c r="A82" s="4" t="s">
        <v>18</v>
      </c>
      <c r="B82" s="9">
        <f>+B32</f>
        <v>500</v>
      </c>
      <c r="C82" s="9">
        <f t="shared" ref="C82:G82" si="12">+C32</f>
        <v>300</v>
      </c>
      <c r="D82" s="9">
        <f t="shared" si="12"/>
        <v>1000</v>
      </c>
      <c r="E82" s="9">
        <f t="shared" si="12"/>
        <v>1000</v>
      </c>
      <c r="F82" s="9">
        <f t="shared" si="12"/>
        <v>2000</v>
      </c>
      <c r="G82" s="9">
        <f t="shared" si="12"/>
        <v>1000</v>
      </c>
    </row>
    <row r="83" spans="1:7" x14ac:dyDescent="0.3">
      <c r="A83" s="4" t="s">
        <v>45</v>
      </c>
      <c r="B83" s="9"/>
      <c r="C83" s="9">
        <v>100000</v>
      </c>
      <c r="D83" s="9"/>
      <c r="E83" s="9">
        <v>200000</v>
      </c>
      <c r="F83" s="9"/>
      <c r="G83" s="9"/>
    </row>
    <row r="84" spans="1:7" x14ac:dyDescent="0.3">
      <c r="A84" s="4" t="s">
        <v>0</v>
      </c>
      <c r="B84" s="5">
        <f>+SUM(B82:B83)</f>
        <v>500</v>
      </c>
      <c r="C84" s="5">
        <f t="shared" ref="C84:G84" si="13">+SUM(C82:C83)</f>
        <v>100300</v>
      </c>
      <c r="D84" s="5">
        <f t="shared" si="13"/>
        <v>1000</v>
      </c>
      <c r="E84" s="5">
        <f t="shared" si="13"/>
        <v>201000</v>
      </c>
      <c r="F84" s="5">
        <f t="shared" si="13"/>
        <v>2000</v>
      </c>
      <c r="G84" s="5">
        <f t="shared" si="13"/>
        <v>1000</v>
      </c>
    </row>
    <row r="85" spans="1:7" x14ac:dyDescent="0.3">
      <c r="A85" s="6" t="s">
        <v>46</v>
      </c>
      <c r="B85" s="8">
        <f>+SUM(B80,B84)</f>
        <v>30500</v>
      </c>
      <c r="C85" s="8">
        <f t="shared" ref="C85:G85" si="14">+SUM(C80,C84)</f>
        <v>152300</v>
      </c>
      <c r="D85" s="8">
        <f t="shared" si="14"/>
        <v>58000</v>
      </c>
      <c r="E85" s="8">
        <f t="shared" si="14"/>
        <v>291000</v>
      </c>
      <c r="F85" s="8">
        <f t="shared" si="14"/>
        <v>254000</v>
      </c>
      <c r="G85" s="8">
        <f t="shared" si="14"/>
        <v>337000</v>
      </c>
    </row>
    <row r="86" spans="1:7" x14ac:dyDescent="0.3">
      <c r="B86" s="2"/>
      <c r="C86" s="2"/>
      <c r="D86" s="2"/>
      <c r="E86" s="2"/>
      <c r="F86" s="2"/>
      <c r="G86" s="2"/>
    </row>
    <row r="87" spans="1:7" x14ac:dyDescent="0.3">
      <c r="A87" s="1" t="s">
        <v>48</v>
      </c>
      <c r="B87" s="2"/>
      <c r="C87" s="2"/>
      <c r="D87" s="2"/>
      <c r="E87" s="2"/>
      <c r="F87" s="2"/>
      <c r="G87" s="2"/>
    </row>
    <row r="88" spans="1:7" ht="8.25" customHeight="1" x14ac:dyDescent="0.3">
      <c r="B88" s="2"/>
      <c r="C88" s="2"/>
      <c r="D88" s="2"/>
      <c r="E88" s="2"/>
      <c r="F88" s="2"/>
      <c r="G88" s="2"/>
    </row>
    <row r="89" spans="1:7" x14ac:dyDescent="0.3">
      <c r="B89" s="3" t="s">
        <v>6</v>
      </c>
      <c r="C89" s="3" t="s">
        <v>7</v>
      </c>
      <c r="D89" s="3" t="s">
        <v>8</v>
      </c>
      <c r="E89" s="3" t="s">
        <v>9</v>
      </c>
      <c r="F89" s="3" t="s">
        <v>10</v>
      </c>
      <c r="G89" s="3" t="s">
        <v>11</v>
      </c>
    </row>
    <row r="90" spans="1:7" x14ac:dyDescent="0.3">
      <c r="A90" s="4" t="s">
        <v>49</v>
      </c>
      <c r="B90" s="7">
        <v>5000</v>
      </c>
      <c r="C90" s="7">
        <v>5000</v>
      </c>
      <c r="D90" s="7">
        <v>5000</v>
      </c>
      <c r="E90" s="7">
        <v>5000</v>
      </c>
      <c r="F90" s="7">
        <v>5000</v>
      </c>
      <c r="G90" s="7">
        <v>5000</v>
      </c>
    </row>
    <row r="91" spans="1:7" x14ac:dyDescent="0.3">
      <c r="A91" s="4" t="s">
        <v>50</v>
      </c>
      <c r="B91" s="9">
        <f>+B72</f>
        <v>95000</v>
      </c>
      <c r="C91" s="9">
        <f t="shared" ref="C91:G91" si="15">+C72</f>
        <v>116000</v>
      </c>
      <c r="D91" s="9">
        <f t="shared" si="15"/>
        <v>142600</v>
      </c>
      <c r="E91" s="9">
        <f t="shared" si="15"/>
        <v>263900</v>
      </c>
      <c r="F91" s="9">
        <f t="shared" si="15"/>
        <v>464600</v>
      </c>
      <c r="G91" s="9">
        <f t="shared" si="15"/>
        <v>420200</v>
      </c>
    </row>
    <row r="92" spans="1:7" x14ac:dyDescent="0.3">
      <c r="A92" s="4" t="s">
        <v>1</v>
      </c>
      <c r="B92" s="14">
        <f>+SUM(B90:B91)</f>
        <v>100000</v>
      </c>
      <c r="C92" s="14">
        <f t="shared" ref="C92:G92" si="16">+SUM(C90:C91)</f>
        <v>121000</v>
      </c>
      <c r="D92" s="14">
        <f t="shared" si="16"/>
        <v>147600</v>
      </c>
      <c r="E92" s="14">
        <f t="shared" si="16"/>
        <v>268900</v>
      </c>
      <c r="F92" s="14">
        <f t="shared" si="16"/>
        <v>469600</v>
      </c>
      <c r="G92" s="14">
        <f t="shared" si="16"/>
        <v>425200</v>
      </c>
    </row>
    <row r="93" spans="1:7" x14ac:dyDescent="0.3">
      <c r="A93" s="13" t="s">
        <v>51</v>
      </c>
      <c r="B93" s="15">
        <f>-B85</f>
        <v>-30500</v>
      </c>
      <c r="C93" s="15">
        <f t="shared" ref="C93:G93" si="17">-C85</f>
        <v>-152300</v>
      </c>
      <c r="D93" s="15">
        <f t="shared" si="17"/>
        <v>-58000</v>
      </c>
      <c r="E93" s="15">
        <f t="shared" si="17"/>
        <v>-291000</v>
      </c>
      <c r="F93" s="15">
        <f t="shared" si="17"/>
        <v>-254000</v>
      </c>
      <c r="G93" s="15">
        <f t="shared" si="17"/>
        <v>-337000</v>
      </c>
    </row>
    <row r="94" spans="1:7" x14ac:dyDescent="0.3">
      <c r="A94" s="4" t="s">
        <v>54</v>
      </c>
      <c r="B94" s="14">
        <f>+SUM(B92:B93)</f>
        <v>69500</v>
      </c>
      <c r="C94" s="14">
        <f t="shared" ref="C94:G94" si="18">+SUM(C92:C93)</f>
        <v>-31300</v>
      </c>
      <c r="D94" s="14">
        <f t="shared" si="18"/>
        <v>89600</v>
      </c>
      <c r="E94" s="14">
        <f t="shared" si="18"/>
        <v>-22100</v>
      </c>
      <c r="F94" s="14">
        <f t="shared" si="18"/>
        <v>215600</v>
      </c>
      <c r="G94" s="14">
        <f t="shared" si="18"/>
        <v>88200</v>
      </c>
    </row>
    <row r="95" spans="1:7" x14ac:dyDescent="0.3">
      <c r="A95" s="4" t="s">
        <v>52</v>
      </c>
      <c r="B95" s="12">
        <v>-5000</v>
      </c>
      <c r="C95" s="12">
        <v>-5000</v>
      </c>
      <c r="D95" s="12">
        <v>-5000</v>
      </c>
      <c r="E95" s="12">
        <v>-5000</v>
      </c>
      <c r="F95" s="12">
        <v>-5000</v>
      </c>
      <c r="G95" s="12">
        <v>-5000</v>
      </c>
    </row>
    <row r="96" spans="1:7" x14ac:dyDescent="0.3">
      <c r="A96" s="4" t="s">
        <v>53</v>
      </c>
      <c r="B96" s="12">
        <f>+SUM(B94:B95)</f>
        <v>64500</v>
      </c>
      <c r="C96" s="12">
        <f t="shared" ref="C96:G96" si="19">+SUM(C94:C95)</f>
        <v>-36300</v>
      </c>
      <c r="D96" s="12">
        <f t="shared" si="19"/>
        <v>84600</v>
      </c>
      <c r="E96" s="12">
        <f t="shared" si="19"/>
        <v>-27100</v>
      </c>
      <c r="F96" s="12">
        <f t="shared" si="19"/>
        <v>210600</v>
      </c>
      <c r="G96" s="12">
        <f t="shared" si="19"/>
        <v>83200</v>
      </c>
    </row>
    <row r="97" spans="1:7" ht="10.5" customHeight="1" x14ac:dyDescent="0.3">
      <c r="B97" s="2"/>
      <c r="C97" s="2"/>
      <c r="D97" s="2"/>
      <c r="E97" s="2"/>
      <c r="F97" s="2"/>
      <c r="G97" s="2"/>
    </row>
    <row r="98" spans="1:7" x14ac:dyDescent="0.3">
      <c r="A98" s="1" t="s">
        <v>55</v>
      </c>
      <c r="B98" s="2"/>
      <c r="C98" s="2"/>
      <c r="D98" s="2"/>
      <c r="E98" s="2"/>
      <c r="F98" s="2"/>
      <c r="G98" s="2"/>
    </row>
    <row r="99" spans="1:7" x14ac:dyDescent="0.3">
      <c r="A99" s="17" t="s">
        <v>65</v>
      </c>
      <c r="B99" s="17"/>
      <c r="C99" s="17"/>
      <c r="D99" s="17"/>
      <c r="E99" s="17"/>
      <c r="F99" s="17"/>
      <c r="G99" s="17"/>
    </row>
    <row r="100" spans="1:7" x14ac:dyDescent="0.3">
      <c r="A100" s="17"/>
      <c r="B100" s="17"/>
      <c r="C100" s="17"/>
      <c r="D100" s="17"/>
      <c r="E100" s="17"/>
      <c r="F100" s="17"/>
      <c r="G100" s="17"/>
    </row>
    <row r="101" spans="1:7" x14ac:dyDescent="0.3">
      <c r="A101" s="17"/>
      <c r="B101" s="17"/>
      <c r="C101" s="17"/>
      <c r="D101" s="17"/>
      <c r="E101" s="17"/>
      <c r="F101" s="17"/>
      <c r="G101" s="17"/>
    </row>
    <row r="102" spans="1:7" x14ac:dyDescent="0.3">
      <c r="A102" s="17"/>
      <c r="B102" s="17"/>
      <c r="C102" s="17"/>
      <c r="D102" s="17"/>
      <c r="E102" s="17"/>
      <c r="F102" s="17"/>
      <c r="G102" s="17"/>
    </row>
    <row r="103" spans="1:7" x14ac:dyDescent="0.3">
      <c r="A103" s="17"/>
      <c r="B103" s="17"/>
      <c r="C103" s="17"/>
      <c r="D103" s="17"/>
      <c r="E103" s="17"/>
      <c r="F103" s="17"/>
      <c r="G103" s="17"/>
    </row>
    <row r="104" spans="1:7" x14ac:dyDescent="0.3">
      <c r="A104" s="17"/>
      <c r="B104" s="17"/>
      <c r="C104" s="17"/>
      <c r="D104" s="17"/>
      <c r="E104" s="17"/>
      <c r="F104" s="17"/>
      <c r="G104" s="17"/>
    </row>
    <row r="106" spans="1:7" x14ac:dyDescent="0.3">
      <c r="A106" s="17" t="s">
        <v>66</v>
      </c>
      <c r="B106" s="17"/>
      <c r="C106" s="17"/>
      <c r="D106" s="17"/>
      <c r="E106" s="17"/>
      <c r="F106" s="17"/>
      <c r="G106" s="17"/>
    </row>
    <row r="107" spans="1:7" x14ac:dyDescent="0.3">
      <c r="A107" s="17"/>
      <c r="B107" s="17"/>
      <c r="C107" s="17"/>
      <c r="D107" s="17"/>
      <c r="E107" s="17"/>
      <c r="F107" s="17"/>
      <c r="G107" s="17"/>
    </row>
    <row r="108" spans="1:7" x14ac:dyDescent="0.3">
      <c r="A108" s="17"/>
      <c r="B108" s="17"/>
      <c r="C108" s="17"/>
      <c r="D108" s="17"/>
      <c r="E108" s="17"/>
      <c r="F108" s="17"/>
      <c r="G108" s="17"/>
    </row>
    <row r="109" spans="1:7" x14ac:dyDescent="0.3">
      <c r="A109" s="17"/>
      <c r="B109" s="17"/>
      <c r="C109" s="17"/>
      <c r="D109" s="17"/>
      <c r="E109" s="17"/>
      <c r="F109" s="17"/>
      <c r="G109" s="17"/>
    </row>
    <row r="110" spans="1:7" x14ac:dyDescent="0.3">
      <c r="A110" s="17"/>
      <c r="B110" s="17"/>
      <c r="C110" s="17"/>
      <c r="D110" s="17"/>
      <c r="E110" s="17"/>
      <c r="F110" s="17"/>
      <c r="G110" s="17"/>
    </row>
  </sheetData>
  <mergeCells count="3">
    <mergeCell ref="A1:G1"/>
    <mergeCell ref="A99:G104"/>
    <mergeCell ref="A106:G110"/>
  </mergeCells>
  <printOptions horizontalCentered="1"/>
  <pageMargins left="0" right="0" top="0.19685039370078741" bottom="0.19685039370078741" header="0.31496062992125984" footer="0.3149606299212598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Flujo de Efectivo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MARTINEZ SOSA PATRICIA ALEJANDRA</dc:creator>
  <cp:lastModifiedBy>PABLO ANDRES COTI ARREDONDO</cp:lastModifiedBy>
  <cp:lastPrinted>2019-03-04T21:38:46Z</cp:lastPrinted>
  <dcterms:created xsi:type="dcterms:W3CDTF">2014-05-02T21:02:54Z</dcterms:created>
  <dcterms:modified xsi:type="dcterms:W3CDTF">2025-03-12T17:19:03Z</dcterms:modified>
</cp:coreProperties>
</file>