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blo\D\2021\PBR anchoveta\"/>
    </mc:Choice>
  </mc:AlternateContent>
  <bookViews>
    <workbookView minimized="1" xWindow="0" yWindow="0" windowWidth="19200" windowHeight="7090" activeTab="1"/>
  </bookViews>
  <sheets>
    <sheet name="Ricker" sheetId="1" r:id="rId1"/>
    <sheet name="B&amp;H" sheetId="2" r:id="rId2"/>
  </sheets>
  <definedNames>
    <definedName name="_xlnm._FilterDatabase" localSheetId="0" hidden="1">Ricker!$A$1:$E$138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BG3" i="2" l="1"/>
  <c r="W55" i="1"/>
  <c r="J2" i="2" l="1"/>
  <c r="AO3" i="2"/>
  <c r="BM70" i="1" l="1"/>
  <c r="BM52" i="1"/>
  <c r="BM34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BG64" i="2" l="1"/>
  <c r="BG63" i="2"/>
  <c r="BG62" i="2"/>
  <c r="BG56" i="2"/>
  <c r="BG55" i="2"/>
  <c r="BG51" i="2"/>
  <c r="BG45" i="2"/>
  <c r="BG44" i="2"/>
  <c r="BG43" i="2"/>
  <c r="BG37" i="2"/>
  <c r="BG33" i="2"/>
  <c r="BG32" i="2"/>
  <c r="BG26" i="2"/>
  <c r="BG25" i="2"/>
  <c r="BG24" i="2"/>
  <c r="BG16" i="2"/>
  <c r="BG15" i="2"/>
  <c r="BG14" i="2"/>
  <c r="BG8" i="2"/>
  <c r="BG7" i="2"/>
  <c r="BG6" i="2"/>
  <c r="AO69" i="2"/>
  <c r="AO68" i="2"/>
  <c r="AO67" i="2"/>
  <c r="AO61" i="2"/>
  <c r="AO60" i="2"/>
  <c r="AO59" i="2"/>
  <c r="AO48" i="2"/>
  <c r="AO40" i="2"/>
  <c r="AO31" i="2"/>
  <c r="AO29" i="2"/>
  <c r="AO23" i="2"/>
  <c r="AO21" i="2"/>
  <c r="BD58" i="2"/>
  <c r="BD59" i="2" s="1"/>
  <c r="BD40" i="2"/>
  <c r="BD41" i="2" s="1"/>
  <c r="BD22" i="2"/>
  <c r="BD23" i="2" s="1"/>
  <c r="BD5" i="2"/>
  <c r="BD6" i="2" s="1"/>
  <c r="AL59" i="2"/>
  <c r="AL60" i="2" s="1"/>
  <c r="AL41" i="2"/>
  <c r="AL42" i="2" s="1"/>
  <c r="AL23" i="2"/>
  <c r="AL24" i="2" s="1"/>
  <c r="AL5" i="2"/>
  <c r="AL6" i="2" s="1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AT2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W47" i="2"/>
  <c r="W45" i="2"/>
  <c r="W44" i="2"/>
  <c r="W43" i="2"/>
  <c r="W39" i="2"/>
  <c r="W37" i="2"/>
  <c r="W36" i="2"/>
  <c r="T57" i="2"/>
  <c r="T39" i="2"/>
  <c r="T40" i="2" s="1"/>
  <c r="T22" i="2"/>
  <c r="T5" i="2"/>
  <c r="J4" i="2"/>
  <c r="J5" i="2"/>
  <c r="J6" i="2"/>
  <c r="J12" i="2"/>
  <c r="J13" i="2"/>
  <c r="J14" i="2"/>
  <c r="J20" i="2"/>
  <c r="J21" i="2"/>
  <c r="J22" i="2"/>
  <c r="J28" i="2"/>
  <c r="J29" i="2"/>
  <c r="J30" i="2"/>
  <c r="J36" i="2"/>
  <c r="J37" i="2"/>
  <c r="J38" i="2"/>
  <c r="J44" i="2"/>
  <c r="J45" i="2"/>
  <c r="J46" i="2"/>
  <c r="J52" i="2"/>
  <c r="J53" i="2"/>
  <c r="J54" i="2"/>
  <c r="J60" i="2"/>
  <c r="J61" i="2"/>
  <c r="J68" i="2"/>
  <c r="J69" i="2"/>
  <c r="J76" i="2"/>
  <c r="J77" i="2"/>
  <c r="J84" i="2"/>
  <c r="J85" i="2"/>
  <c r="J92" i="2"/>
  <c r="J93" i="2"/>
  <c r="J100" i="2"/>
  <c r="J101" i="2"/>
  <c r="J108" i="2"/>
  <c r="J109" i="2"/>
  <c r="J116" i="2"/>
  <c r="J117" i="2"/>
  <c r="J124" i="2"/>
  <c r="J125" i="2"/>
  <c r="J132" i="2"/>
  <c r="J133" i="2"/>
  <c r="I137" i="2"/>
  <c r="J137" i="2" s="1"/>
  <c r="I136" i="2"/>
  <c r="J136" i="2" s="1"/>
  <c r="I135" i="2"/>
  <c r="J135" i="2" s="1"/>
  <c r="I134" i="2"/>
  <c r="J134" i="2" s="1"/>
  <c r="I133" i="2"/>
  <c r="I132" i="2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I124" i="2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I116" i="2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I108" i="2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I100" i="2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I92" i="2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I84" i="2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I76" i="2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I68" i="2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I60" i="2"/>
  <c r="I59" i="2"/>
  <c r="J59" i="2" s="1"/>
  <c r="I58" i="2"/>
  <c r="J58" i="2" s="1"/>
  <c r="I57" i="2"/>
  <c r="J57" i="2" s="1"/>
  <c r="I56" i="2"/>
  <c r="J56" i="2" s="1"/>
  <c r="I55" i="2"/>
  <c r="J55" i="2" s="1"/>
  <c r="I54" i="2"/>
  <c r="I53" i="2"/>
  <c r="I52" i="2"/>
  <c r="I51" i="2"/>
  <c r="J51" i="2" s="1"/>
  <c r="I50" i="2"/>
  <c r="J50" i="2" s="1"/>
  <c r="I49" i="2"/>
  <c r="J49" i="2" s="1"/>
  <c r="I48" i="2"/>
  <c r="J48" i="2" s="1"/>
  <c r="I47" i="2"/>
  <c r="J47" i="2" s="1"/>
  <c r="I46" i="2"/>
  <c r="I45" i="2"/>
  <c r="I44" i="2"/>
  <c r="I43" i="2"/>
  <c r="J43" i="2" s="1"/>
  <c r="I42" i="2"/>
  <c r="J42" i="2" s="1"/>
  <c r="I41" i="2"/>
  <c r="J41" i="2" s="1"/>
  <c r="I40" i="2"/>
  <c r="J40" i="2" s="1"/>
  <c r="I39" i="2"/>
  <c r="J39" i="2" s="1"/>
  <c r="I38" i="2"/>
  <c r="I37" i="2"/>
  <c r="I36" i="2"/>
  <c r="I35" i="2"/>
  <c r="J35" i="2" s="1"/>
  <c r="I34" i="2"/>
  <c r="J34" i="2" s="1"/>
  <c r="I33" i="2"/>
  <c r="J33" i="2" s="1"/>
  <c r="I32" i="2"/>
  <c r="J32" i="2" s="1"/>
  <c r="I31" i="2"/>
  <c r="J31" i="2" s="1"/>
  <c r="I30" i="2"/>
  <c r="I29" i="2"/>
  <c r="I28" i="2"/>
  <c r="I27" i="2"/>
  <c r="J27" i="2" s="1"/>
  <c r="I26" i="2"/>
  <c r="J26" i="2" s="1"/>
  <c r="I25" i="2"/>
  <c r="J25" i="2" s="1"/>
  <c r="I24" i="2"/>
  <c r="J24" i="2" s="1"/>
  <c r="I23" i="2"/>
  <c r="J23" i="2" s="1"/>
  <c r="I22" i="2"/>
  <c r="I21" i="2"/>
  <c r="I20" i="2"/>
  <c r="I19" i="2"/>
  <c r="J19" i="2" s="1"/>
  <c r="I18" i="2"/>
  <c r="J18" i="2" s="1"/>
  <c r="I17" i="2"/>
  <c r="J17" i="2" s="1"/>
  <c r="I16" i="2"/>
  <c r="J16" i="2" s="1"/>
  <c r="I15" i="2"/>
  <c r="J15" i="2" s="1"/>
  <c r="I14" i="2"/>
  <c r="I13" i="2"/>
  <c r="I12" i="2"/>
  <c r="I11" i="2"/>
  <c r="J11" i="2" s="1"/>
  <c r="I10" i="2"/>
  <c r="J10" i="2" s="1"/>
  <c r="I9" i="2"/>
  <c r="J9" i="2" s="1"/>
  <c r="I8" i="2"/>
  <c r="J8" i="2" s="1"/>
  <c r="I7" i="2"/>
  <c r="J7" i="2" s="1"/>
  <c r="I6" i="2"/>
  <c r="I5" i="2"/>
  <c r="I4" i="2"/>
  <c r="I3" i="2"/>
  <c r="J3" i="2" s="1"/>
  <c r="I2" i="2"/>
  <c r="T58" i="2" l="1"/>
  <c r="W61" i="2" s="1"/>
  <c r="W63" i="2"/>
  <c r="AO11" i="2"/>
  <c r="AO22" i="2"/>
  <c r="AO30" i="2"/>
  <c r="AO41" i="2"/>
  <c r="AO49" i="2"/>
  <c r="AO2" i="2"/>
  <c r="W62" i="2"/>
  <c r="X68" i="2"/>
  <c r="W7" i="2"/>
  <c r="W38" i="2"/>
  <c r="W46" i="2"/>
  <c r="W57" i="2"/>
  <c r="W65" i="2"/>
  <c r="AO5" i="2"/>
  <c r="AO13" i="2"/>
  <c r="AO24" i="2"/>
  <c r="AO32" i="2"/>
  <c r="AO43" i="2"/>
  <c r="AO51" i="2"/>
  <c r="AO62" i="2"/>
  <c r="AO70" i="2"/>
  <c r="BG9" i="2"/>
  <c r="BG19" i="2"/>
  <c r="BG27" i="2"/>
  <c r="BG38" i="2"/>
  <c r="BG46" i="2"/>
  <c r="BG57" i="2"/>
  <c r="BG65" i="2"/>
  <c r="W56" i="2"/>
  <c r="AO50" i="2"/>
  <c r="W66" i="2"/>
  <c r="AO6" i="2"/>
  <c r="AO14" i="2"/>
  <c r="AO25" i="2"/>
  <c r="AO33" i="2"/>
  <c r="AO44" i="2"/>
  <c r="AO52" i="2"/>
  <c r="AO63" i="2"/>
  <c r="BG2" i="2"/>
  <c r="BG10" i="2"/>
  <c r="BG20" i="2"/>
  <c r="BG28" i="2"/>
  <c r="BG39" i="2"/>
  <c r="BG47" i="2"/>
  <c r="BG58" i="2"/>
  <c r="BG66" i="2"/>
  <c r="W54" i="2"/>
  <c r="AO4" i="2"/>
  <c r="T6" i="2"/>
  <c r="W9" i="2"/>
  <c r="W40" i="2"/>
  <c r="W48" i="2"/>
  <c r="W59" i="2"/>
  <c r="W67" i="2"/>
  <c r="AO7" i="2"/>
  <c r="AO15" i="2"/>
  <c r="AO26" i="2"/>
  <c r="AO34" i="2"/>
  <c r="AO45" i="2"/>
  <c r="AO56" i="2"/>
  <c r="AO64" i="2"/>
  <c r="BG11" i="2"/>
  <c r="BG21" i="2"/>
  <c r="BG29" i="2"/>
  <c r="BG40" i="2"/>
  <c r="BG48" i="2"/>
  <c r="BG59" i="2"/>
  <c r="BG67" i="2"/>
  <c r="AO10" i="2"/>
  <c r="W2" i="2"/>
  <c r="W10" i="2"/>
  <c r="T23" i="2"/>
  <c r="W41" i="2"/>
  <c r="W49" i="2"/>
  <c r="W60" i="2"/>
  <c r="W68" i="2"/>
  <c r="AO8" i="2"/>
  <c r="AO16" i="2"/>
  <c r="AO27" i="2"/>
  <c r="AO38" i="2"/>
  <c r="AO46" i="2"/>
  <c r="AO57" i="2"/>
  <c r="AO65" i="2"/>
  <c r="BG4" i="2"/>
  <c r="BG12" i="2"/>
  <c r="BG22" i="2"/>
  <c r="BG30" i="2"/>
  <c r="BG41" i="2"/>
  <c r="BG49" i="2"/>
  <c r="BG60" i="2"/>
  <c r="BG68" i="2"/>
  <c r="W64" i="2"/>
  <c r="AO12" i="2"/>
  <c r="AO42" i="2"/>
  <c r="W42" i="2"/>
  <c r="W50" i="2"/>
  <c r="AO9" i="2"/>
  <c r="AO20" i="2"/>
  <c r="AO28" i="2"/>
  <c r="AO39" i="2"/>
  <c r="AO47" i="2"/>
  <c r="AO58" i="2"/>
  <c r="AO66" i="2"/>
  <c r="BG5" i="2"/>
  <c r="BG13" i="2"/>
  <c r="BG23" i="2"/>
  <c r="BG31" i="2"/>
  <c r="BG42" i="2"/>
  <c r="BG50" i="2"/>
  <c r="BG61" i="2"/>
  <c r="BG69" i="2"/>
  <c r="X56" i="2"/>
  <c r="X55" i="2"/>
  <c r="X54" i="2"/>
  <c r="X57" i="2"/>
  <c r="X58" i="2"/>
  <c r="X59" i="2"/>
  <c r="X60" i="2"/>
  <c r="X61" i="2"/>
  <c r="X62" i="2"/>
  <c r="X63" i="2"/>
  <c r="X64" i="2"/>
  <c r="X65" i="2"/>
  <c r="X66" i="2"/>
  <c r="X67" i="2"/>
  <c r="BI55" i="1"/>
  <c r="BK60" i="1" s="1"/>
  <c r="BM60" i="1" s="1"/>
  <c r="BI37" i="1"/>
  <c r="BK40" i="1" s="1"/>
  <c r="BM40" i="1" s="1"/>
  <c r="BI19" i="1"/>
  <c r="BK24" i="1" s="1"/>
  <c r="BM24" i="1" s="1"/>
  <c r="BI2" i="1"/>
  <c r="BK3" i="1" s="1"/>
  <c r="BM3" i="1" s="1"/>
  <c r="AO56" i="1"/>
  <c r="AQ61" i="1" s="1"/>
  <c r="AS61" i="1" s="1"/>
  <c r="AO38" i="1"/>
  <c r="AQ41" i="1" s="1"/>
  <c r="AS41" i="1" s="1"/>
  <c r="AO20" i="1"/>
  <c r="AQ25" i="1" s="1"/>
  <c r="AS25" i="1" s="1"/>
  <c r="AO2" i="1"/>
  <c r="AQ3" i="1" s="1"/>
  <c r="AS3" i="1" s="1"/>
  <c r="U54" i="1"/>
  <c r="W59" i="1" s="1"/>
  <c r="Y59" i="1" s="1"/>
  <c r="U36" i="1"/>
  <c r="W37" i="1" s="1"/>
  <c r="Y37" i="1" s="1"/>
  <c r="U19" i="1"/>
  <c r="W24" i="1" s="1"/>
  <c r="Y24" i="1" s="1"/>
  <c r="U2" i="1"/>
  <c r="W10" i="1" s="1"/>
  <c r="Y10" i="1" s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J2" i="1"/>
  <c r="W6" i="2" l="1"/>
  <c r="W12" i="2"/>
  <c r="W14" i="2"/>
  <c r="W4" i="2"/>
  <c r="W13" i="2"/>
  <c r="W5" i="2"/>
  <c r="W25" i="2"/>
  <c r="W27" i="2"/>
  <c r="W29" i="2"/>
  <c r="W21" i="2"/>
  <c r="W19" i="2"/>
  <c r="W33" i="2"/>
  <c r="W26" i="2"/>
  <c r="W55" i="2"/>
  <c r="BK66" i="1"/>
  <c r="BM66" i="1" s="1"/>
  <c r="W58" i="2"/>
  <c r="W28" i="2"/>
  <c r="BK65" i="1"/>
  <c r="BM65" i="1" s="1"/>
  <c r="W24" i="2"/>
  <c r="W31" i="2"/>
  <c r="W16" i="2"/>
  <c r="W20" i="2"/>
  <c r="W11" i="2"/>
  <c r="W22" i="2"/>
  <c r="W3" i="2"/>
  <c r="W23" i="2"/>
  <c r="W30" i="2"/>
  <c r="W8" i="2"/>
  <c r="W15" i="2"/>
  <c r="W32" i="2"/>
  <c r="BK11" i="1"/>
  <c r="BM11" i="1" s="1"/>
  <c r="BK50" i="1"/>
  <c r="BM50" i="1" s="1"/>
  <c r="BK67" i="1"/>
  <c r="BM67" i="1" s="1"/>
  <c r="BK33" i="1"/>
  <c r="BM33" i="1" s="1"/>
  <c r="BK49" i="1"/>
  <c r="BM49" i="1" s="1"/>
  <c r="BK32" i="1"/>
  <c r="BM32" i="1" s="1"/>
  <c r="BK48" i="1"/>
  <c r="BM48" i="1" s="1"/>
  <c r="BK64" i="1"/>
  <c r="BM64" i="1" s="1"/>
  <c r="BK15" i="1"/>
  <c r="BM15" i="1" s="1"/>
  <c r="BK30" i="1"/>
  <c r="BM30" i="1" s="1"/>
  <c r="BK46" i="1"/>
  <c r="BM46" i="1" s="1"/>
  <c r="BK14" i="1"/>
  <c r="BM14" i="1" s="1"/>
  <c r="BK29" i="1"/>
  <c r="BM29" i="1" s="1"/>
  <c r="BK69" i="1"/>
  <c r="BM69" i="1" s="1"/>
  <c r="BK16" i="1"/>
  <c r="BM16" i="1" s="1"/>
  <c r="BK31" i="1"/>
  <c r="BM31" i="1" s="1"/>
  <c r="BK47" i="1"/>
  <c r="BM47" i="1" s="1"/>
  <c r="BK13" i="1"/>
  <c r="BM13" i="1" s="1"/>
  <c r="BK28" i="1"/>
  <c r="BM28" i="1" s="1"/>
  <c r="BK68" i="1"/>
  <c r="BM68" i="1" s="1"/>
  <c r="BK12" i="1"/>
  <c r="BM12" i="1" s="1"/>
  <c r="BK51" i="1"/>
  <c r="BM51" i="1" s="1"/>
  <c r="AQ16" i="1"/>
  <c r="AS16" i="1" s="1"/>
  <c r="AQ32" i="1"/>
  <c r="AS32" i="1" s="1"/>
  <c r="AQ49" i="1"/>
  <c r="AS49" i="1" s="1"/>
  <c r="AQ48" i="1"/>
  <c r="AS48" i="1" s="1"/>
  <c r="AQ47" i="1"/>
  <c r="AS47" i="1" s="1"/>
  <c r="AQ52" i="1"/>
  <c r="AS52" i="1" s="1"/>
  <c r="AQ68" i="1"/>
  <c r="AS68" i="1" s="1"/>
  <c r="AQ65" i="1"/>
  <c r="AS65" i="1" s="1"/>
  <c r="AQ15" i="1"/>
  <c r="AS15" i="1" s="1"/>
  <c r="AQ14" i="1"/>
  <c r="AS14" i="1" s="1"/>
  <c r="AQ30" i="1"/>
  <c r="AS30" i="1" s="1"/>
  <c r="AQ70" i="1"/>
  <c r="AS70" i="1" s="1"/>
  <c r="AQ31" i="1"/>
  <c r="AS31" i="1" s="1"/>
  <c r="AQ13" i="1"/>
  <c r="AS13" i="1" s="1"/>
  <c r="AQ29" i="1"/>
  <c r="AS29" i="1" s="1"/>
  <c r="AQ69" i="1"/>
  <c r="AS69" i="1" s="1"/>
  <c r="AQ12" i="1"/>
  <c r="AS12" i="1" s="1"/>
  <c r="AQ11" i="1"/>
  <c r="AS11" i="1" s="1"/>
  <c r="AQ51" i="1"/>
  <c r="AS51" i="1" s="1"/>
  <c r="AQ67" i="1"/>
  <c r="AS67" i="1" s="1"/>
  <c r="AQ34" i="1"/>
  <c r="AS34" i="1" s="1"/>
  <c r="AQ50" i="1"/>
  <c r="AS50" i="1" s="1"/>
  <c r="AQ66" i="1"/>
  <c r="AS66" i="1" s="1"/>
  <c r="AQ33" i="1"/>
  <c r="AS33" i="1" s="1"/>
  <c r="W29" i="1"/>
  <c r="Y29" i="1" s="1"/>
  <c r="W68" i="1"/>
  <c r="Y68" i="1" s="1"/>
  <c r="W16" i="1"/>
  <c r="Y16" i="1" s="1"/>
  <c r="W14" i="1"/>
  <c r="Y14" i="1" s="1"/>
  <c r="W31" i="1"/>
  <c r="Y31" i="1" s="1"/>
  <c r="W46" i="1"/>
  <c r="Y46" i="1" s="1"/>
  <c r="W15" i="1"/>
  <c r="Y15" i="1" s="1"/>
  <c r="W30" i="1"/>
  <c r="Y30" i="1" s="1"/>
  <c r="W45" i="1"/>
  <c r="Y45" i="1" s="1"/>
  <c r="W13" i="1"/>
  <c r="Y13" i="1" s="1"/>
  <c r="W28" i="1"/>
  <c r="Y28" i="1" s="1"/>
  <c r="W67" i="1"/>
  <c r="Y67" i="1" s="1"/>
  <c r="W12" i="1"/>
  <c r="Y12" i="1" s="1"/>
  <c r="W50" i="1"/>
  <c r="Y50" i="1" s="1"/>
  <c r="W66" i="1"/>
  <c r="Y66" i="1" s="1"/>
  <c r="W11" i="1"/>
  <c r="Y11" i="1" s="1"/>
  <c r="W49" i="1"/>
  <c r="Y49" i="1" s="1"/>
  <c r="W65" i="1"/>
  <c r="Y65" i="1" s="1"/>
  <c r="W33" i="1"/>
  <c r="Y33" i="1" s="1"/>
  <c r="W48" i="1"/>
  <c r="Y48" i="1" s="1"/>
  <c r="W64" i="1"/>
  <c r="Y64" i="1" s="1"/>
  <c r="W32" i="1"/>
  <c r="Y32" i="1" s="1"/>
  <c r="W47" i="1"/>
  <c r="Y47" i="1" s="1"/>
  <c r="W63" i="1"/>
  <c r="Y63" i="1" s="1"/>
  <c r="AQ64" i="1"/>
  <c r="AS64" i="1" s="1"/>
  <c r="AQ60" i="1"/>
  <c r="AS60" i="1" s="1"/>
  <c r="W21" i="1"/>
  <c r="Y21" i="1" s="1"/>
  <c r="W19" i="1"/>
  <c r="Y19" i="1" s="1"/>
  <c r="AQ8" i="1"/>
  <c r="AS8" i="1" s="1"/>
  <c r="BK8" i="1"/>
  <c r="BM8" i="1" s="1"/>
  <c r="AQ28" i="1"/>
  <c r="AS28" i="1" s="1"/>
  <c r="BK25" i="1"/>
  <c r="BM25" i="1" s="1"/>
  <c r="W58" i="1"/>
  <c r="Y58" i="1" s="1"/>
  <c r="W3" i="1"/>
  <c r="Y3" i="1" s="1"/>
  <c r="W56" i="1"/>
  <c r="Y56" i="1" s="1"/>
  <c r="AQ26" i="1"/>
  <c r="AS26" i="1" s="1"/>
  <c r="AQ58" i="1"/>
  <c r="AS58" i="1" s="1"/>
  <c r="BK22" i="1"/>
  <c r="BM22" i="1" s="1"/>
  <c r="W4" i="1"/>
  <c r="Y4" i="1" s="1"/>
  <c r="AQ24" i="1"/>
  <c r="AS24" i="1" s="1"/>
  <c r="BK20" i="1"/>
  <c r="BM20" i="1" s="1"/>
  <c r="W38" i="1"/>
  <c r="Y38" i="1" s="1"/>
  <c r="W5" i="1"/>
  <c r="Y5" i="1" s="1"/>
  <c r="AQ23" i="1"/>
  <c r="AS23" i="1" s="1"/>
  <c r="BK63" i="1"/>
  <c r="BM63" i="1" s="1"/>
  <c r="AQ22" i="1"/>
  <c r="AS22" i="1" s="1"/>
  <c r="BK59" i="1"/>
  <c r="BM59" i="1" s="1"/>
  <c r="AQ21" i="1"/>
  <c r="AS21" i="1" s="1"/>
  <c r="BK57" i="1"/>
  <c r="BM57" i="1" s="1"/>
  <c r="W36" i="1"/>
  <c r="Y36" i="1" s="1"/>
  <c r="AQ10" i="1"/>
  <c r="AS10" i="1" s="1"/>
  <c r="AQ46" i="1"/>
  <c r="AS46" i="1" s="1"/>
  <c r="BK10" i="1"/>
  <c r="BM10" i="1" s="1"/>
  <c r="BK56" i="1"/>
  <c r="BM56" i="1" s="1"/>
  <c r="BK38" i="1"/>
  <c r="BM38" i="1" s="1"/>
  <c r="W20" i="1"/>
  <c r="Y20" i="1" s="1"/>
  <c r="W57" i="1"/>
  <c r="Y57" i="1" s="1"/>
  <c r="AQ9" i="1"/>
  <c r="AS9" i="1" s="1"/>
  <c r="AQ62" i="1"/>
  <c r="AS62" i="1" s="1"/>
  <c r="BK23" i="1"/>
  <c r="BM23" i="1" s="1"/>
  <c r="BK55" i="1"/>
  <c r="W27" i="1"/>
  <c r="Y27" i="1" s="1"/>
  <c r="W44" i="1"/>
  <c r="Y44" i="1" s="1"/>
  <c r="Y55" i="1"/>
  <c r="AQ20" i="1"/>
  <c r="AS20" i="1" s="1"/>
  <c r="AQ38" i="1"/>
  <c r="AS38" i="1" s="1"/>
  <c r="AQ59" i="1"/>
  <c r="AS59" i="1" s="1"/>
  <c r="BK9" i="1"/>
  <c r="BM9" i="1" s="1"/>
  <c r="BK21" i="1"/>
  <c r="BM21" i="1" s="1"/>
  <c r="BK61" i="1"/>
  <c r="BM61" i="1" s="1"/>
  <c r="W26" i="1"/>
  <c r="Y26" i="1" s="1"/>
  <c r="W25" i="1"/>
  <c r="Y25" i="1" s="1"/>
  <c r="W54" i="1"/>
  <c r="Y54" i="1" s="1"/>
  <c r="AQ27" i="1"/>
  <c r="AS27" i="1" s="1"/>
  <c r="AQ40" i="1"/>
  <c r="AS40" i="1" s="1"/>
  <c r="AQ57" i="1"/>
  <c r="AS57" i="1" s="1"/>
  <c r="BK19" i="1"/>
  <c r="BK37" i="1"/>
  <c r="BK58" i="1"/>
  <c r="BM58" i="1" s="1"/>
  <c r="W23" i="1"/>
  <c r="Y23" i="1" s="1"/>
  <c r="W62" i="1"/>
  <c r="Y62" i="1" s="1"/>
  <c r="AQ39" i="1"/>
  <c r="AS39" i="1" s="1"/>
  <c r="BK27" i="1"/>
  <c r="BM27" i="1" s="1"/>
  <c r="BK45" i="1"/>
  <c r="BM45" i="1" s="1"/>
  <c r="W22" i="1"/>
  <c r="Y22" i="1" s="1"/>
  <c r="W60" i="1"/>
  <c r="Y60" i="1" s="1"/>
  <c r="AQ56" i="1"/>
  <c r="AS56" i="1" s="1"/>
  <c r="BK26" i="1"/>
  <c r="BM26" i="1" s="1"/>
  <c r="BK39" i="1"/>
  <c r="BM39" i="1" s="1"/>
  <c r="W6" i="1"/>
  <c r="Y6" i="1" s="1"/>
  <c r="W43" i="1"/>
  <c r="Y43" i="1" s="1"/>
  <c r="AQ7" i="1"/>
  <c r="AS7" i="1" s="1"/>
  <c r="AQ45" i="1"/>
  <c r="AS45" i="1" s="1"/>
  <c r="BK7" i="1"/>
  <c r="BM7" i="1" s="1"/>
  <c r="BK44" i="1"/>
  <c r="BM44" i="1" s="1"/>
  <c r="W7" i="1"/>
  <c r="Y7" i="1" s="1"/>
  <c r="W42" i="1"/>
  <c r="Y42" i="1" s="1"/>
  <c r="W61" i="1"/>
  <c r="Y61" i="1" s="1"/>
  <c r="AQ6" i="1"/>
  <c r="AS6" i="1" s="1"/>
  <c r="AQ44" i="1"/>
  <c r="AS44" i="1" s="1"/>
  <c r="AQ63" i="1"/>
  <c r="AS63" i="1" s="1"/>
  <c r="BK6" i="1"/>
  <c r="BM6" i="1" s="1"/>
  <c r="BK43" i="1"/>
  <c r="BM43" i="1" s="1"/>
  <c r="BK62" i="1"/>
  <c r="BM62" i="1" s="1"/>
  <c r="W8" i="1"/>
  <c r="Y8" i="1" s="1"/>
  <c r="W41" i="1"/>
  <c r="Y41" i="1" s="1"/>
  <c r="AQ5" i="1"/>
  <c r="AS5" i="1" s="1"/>
  <c r="AQ43" i="1"/>
  <c r="AS43" i="1" s="1"/>
  <c r="BK5" i="1"/>
  <c r="BM5" i="1" s="1"/>
  <c r="BK42" i="1"/>
  <c r="BM42" i="1" s="1"/>
  <c r="W9" i="1"/>
  <c r="Y9" i="1" s="1"/>
  <c r="W40" i="1"/>
  <c r="Y40" i="1" s="1"/>
  <c r="AQ4" i="1"/>
  <c r="AS4" i="1" s="1"/>
  <c r="AQ42" i="1"/>
  <c r="AS42" i="1" s="1"/>
  <c r="BK4" i="1"/>
  <c r="BM4" i="1" s="1"/>
  <c r="BK41" i="1"/>
  <c r="BM41" i="1" s="1"/>
  <c r="W2" i="1"/>
  <c r="Y2" i="1" s="1"/>
  <c r="W39" i="1"/>
  <c r="Y39" i="1" s="1"/>
  <c r="AQ2" i="1"/>
  <c r="AS2" i="1" s="1"/>
  <c r="BK2" i="1"/>
  <c r="BM2" i="1" s="1"/>
</calcChain>
</file>

<file path=xl/sharedStrings.xml><?xml version="1.0" encoding="utf-8"?>
<sst xmlns="http://schemas.openxmlformats.org/spreadsheetml/2006/main" count="47" uniqueCount="17">
  <si>
    <t>Recruitment</t>
  </si>
  <si>
    <t>log10 N0</t>
  </si>
  <si>
    <t>L0</t>
  </si>
  <si>
    <t>S0</t>
  </si>
  <si>
    <t>SSB</t>
  </si>
  <si>
    <t>NA</t>
  </si>
  <si>
    <t>ln(R/S)</t>
  </si>
  <si>
    <t>ALL</t>
  </si>
  <si>
    <t>SUMMER</t>
  </si>
  <si>
    <t>WINTER</t>
  </si>
  <si>
    <t>N0</t>
  </si>
  <si>
    <t>S/R</t>
  </si>
  <si>
    <t>Rpred</t>
  </si>
  <si>
    <t>Reemplazo</t>
  </si>
  <si>
    <t>Diff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</si>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</sst>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Ricker!$I$1</c:f>
              <c:strCache>
                <c:ptCount val="1"/>
                <c:pt idx="0">
                  <c:v>N0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Ricker!$H$2:$H$137</c:f>
              <c:numCache>
                <c:formatCode>General</c:formatCode>
                <c:ptCount val="13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  <c:pt idx="46">
                  <c:v>2.1150000000000002</c:v>
                </c:pt>
                <c:pt idx="47">
                  <c:v>2.2440000000000002</c:v>
                </c:pt>
                <c:pt idx="48">
                  <c:v>4.0990000000000002</c:v>
                </c:pt>
                <c:pt idx="49">
                  <c:v>2.8639999999999999</c:v>
                </c:pt>
                <c:pt idx="50">
                  <c:v>2.843</c:v>
                </c:pt>
                <c:pt idx="51">
                  <c:v>3.423</c:v>
                </c:pt>
                <c:pt idx="52">
                  <c:v>4.194</c:v>
                </c:pt>
                <c:pt idx="53">
                  <c:v>3.286</c:v>
                </c:pt>
                <c:pt idx="54">
                  <c:v>2.1139999999999999</c:v>
                </c:pt>
                <c:pt idx="55">
                  <c:v>0.95299999999999996</c:v>
                </c:pt>
                <c:pt idx="56">
                  <c:v>1.2350000000000001</c:v>
                </c:pt>
                <c:pt idx="57">
                  <c:v>1.9490000000000001</c:v>
                </c:pt>
                <c:pt idx="58">
                  <c:v>2.41</c:v>
                </c:pt>
                <c:pt idx="59">
                  <c:v>2.8839999999999999</c:v>
                </c:pt>
                <c:pt idx="60">
                  <c:v>2.0920000000000001</c:v>
                </c:pt>
                <c:pt idx="61">
                  <c:v>2.1579999999999999</c:v>
                </c:pt>
                <c:pt idx="62">
                  <c:v>1.325</c:v>
                </c:pt>
                <c:pt idx="63">
                  <c:v>1.9610000000000001</c:v>
                </c:pt>
                <c:pt idx="64">
                  <c:v>1.4450000000000001</c:v>
                </c:pt>
                <c:pt idx="65">
                  <c:v>0.88100000000000001</c:v>
                </c:pt>
                <c:pt idx="66">
                  <c:v>1.6539999999999999</c:v>
                </c:pt>
                <c:pt idx="67">
                  <c:v>2.3809999999999998</c:v>
                </c:pt>
                <c:pt idx="68">
                  <c:v>4.3369999999999997</c:v>
                </c:pt>
                <c:pt idx="69">
                  <c:v>4.0970000000000004</c:v>
                </c:pt>
                <c:pt idx="70">
                  <c:v>2.782</c:v>
                </c:pt>
                <c:pt idx="71">
                  <c:v>7.6070000000000002</c:v>
                </c:pt>
                <c:pt idx="72">
                  <c:v>11.563000000000001</c:v>
                </c:pt>
                <c:pt idx="73">
                  <c:v>9.8230000000000004</c:v>
                </c:pt>
                <c:pt idx="74">
                  <c:v>3.6669999999999998</c:v>
                </c:pt>
                <c:pt idx="75">
                  <c:v>2.7829999999999999</c:v>
                </c:pt>
                <c:pt idx="76">
                  <c:v>3.4249999999999998</c:v>
                </c:pt>
                <c:pt idx="77">
                  <c:v>4.0410000000000004</c:v>
                </c:pt>
                <c:pt idx="78">
                  <c:v>7.9390000000000001</c:v>
                </c:pt>
                <c:pt idx="79">
                  <c:v>5.5880000000000001</c:v>
                </c:pt>
                <c:pt idx="80">
                  <c:v>4.1959999999999997</c:v>
                </c:pt>
                <c:pt idx="81">
                  <c:v>1.4770000000000001</c:v>
                </c:pt>
                <c:pt idx="82">
                  <c:v>3.5510000000000002</c:v>
                </c:pt>
                <c:pt idx="83">
                  <c:v>2.3119999999999998</c:v>
                </c:pt>
                <c:pt idx="84">
                  <c:v>1.577</c:v>
                </c:pt>
                <c:pt idx="85">
                  <c:v>2.286</c:v>
                </c:pt>
                <c:pt idx="86">
                  <c:v>4.7850000000000001</c:v>
                </c:pt>
                <c:pt idx="87">
                  <c:v>4.6479999999999997</c:v>
                </c:pt>
                <c:pt idx="88">
                  <c:v>10.737</c:v>
                </c:pt>
                <c:pt idx="89">
                  <c:v>10.294</c:v>
                </c:pt>
                <c:pt idx="90">
                  <c:v>6.2990000000000004</c:v>
                </c:pt>
                <c:pt idx="91">
                  <c:v>4.3499999999999996</c:v>
                </c:pt>
                <c:pt idx="92">
                  <c:v>4.5039999999999996</c:v>
                </c:pt>
                <c:pt idx="93">
                  <c:v>6.3129999999999997</c:v>
                </c:pt>
                <c:pt idx="94">
                  <c:v>6.7270000000000003</c:v>
                </c:pt>
                <c:pt idx="95">
                  <c:v>2.8410000000000002</c:v>
                </c:pt>
                <c:pt idx="96">
                  <c:v>2.7770000000000001</c:v>
                </c:pt>
                <c:pt idx="97">
                  <c:v>3.548</c:v>
                </c:pt>
                <c:pt idx="98">
                  <c:v>7.1310000000000002</c:v>
                </c:pt>
                <c:pt idx="99">
                  <c:v>9.7129999999999992</c:v>
                </c:pt>
                <c:pt idx="100">
                  <c:v>11.659000000000001</c:v>
                </c:pt>
                <c:pt idx="101">
                  <c:v>7.0609999999999999</c:v>
                </c:pt>
                <c:pt idx="102">
                  <c:v>6.194</c:v>
                </c:pt>
                <c:pt idx="103">
                  <c:v>8.4290000000000003</c:v>
                </c:pt>
                <c:pt idx="104">
                  <c:v>12.45</c:v>
                </c:pt>
                <c:pt idx="105">
                  <c:v>10.464</c:v>
                </c:pt>
                <c:pt idx="106">
                  <c:v>6.4390000000000001</c:v>
                </c:pt>
                <c:pt idx="107">
                  <c:v>6.2080000000000002</c:v>
                </c:pt>
                <c:pt idx="108">
                  <c:v>10.477</c:v>
                </c:pt>
                <c:pt idx="109">
                  <c:v>11.407999999999999</c:v>
                </c:pt>
                <c:pt idx="110">
                  <c:v>12.683999999999999</c:v>
                </c:pt>
                <c:pt idx="111">
                  <c:v>13.414999999999999</c:v>
                </c:pt>
                <c:pt idx="112">
                  <c:v>12.382</c:v>
                </c:pt>
                <c:pt idx="113">
                  <c:v>10.368</c:v>
                </c:pt>
                <c:pt idx="114">
                  <c:v>7.7450000000000001</c:v>
                </c:pt>
                <c:pt idx="115">
                  <c:v>6.07</c:v>
                </c:pt>
                <c:pt idx="116">
                  <c:v>6.194</c:v>
                </c:pt>
                <c:pt idx="117">
                  <c:v>5.0910000000000002</c:v>
                </c:pt>
                <c:pt idx="118">
                  <c:v>3.6160000000000001</c:v>
                </c:pt>
                <c:pt idx="119">
                  <c:v>4.1559999999999997</c:v>
                </c:pt>
                <c:pt idx="120">
                  <c:v>5.3949999999999996</c:v>
                </c:pt>
                <c:pt idx="121">
                  <c:v>5.1429999999999998</c:v>
                </c:pt>
                <c:pt idx="122">
                  <c:v>11.128</c:v>
                </c:pt>
                <c:pt idx="123">
                  <c:v>12.342000000000001</c:v>
                </c:pt>
                <c:pt idx="124">
                  <c:v>9.8740000000000006</c:v>
                </c:pt>
                <c:pt idx="125">
                  <c:v>4.7770000000000001</c:v>
                </c:pt>
                <c:pt idx="126">
                  <c:v>8.4809999999999999</c:v>
                </c:pt>
                <c:pt idx="127">
                  <c:v>8.94</c:v>
                </c:pt>
                <c:pt idx="128">
                  <c:v>7.0590000000000002</c:v>
                </c:pt>
                <c:pt idx="129">
                  <c:v>4.6310000000000002</c:v>
                </c:pt>
                <c:pt idx="130">
                  <c:v>5.8360000000000003</c:v>
                </c:pt>
                <c:pt idx="131">
                  <c:v>4.3819999999999997</c:v>
                </c:pt>
                <c:pt idx="132">
                  <c:v>3.37</c:v>
                </c:pt>
                <c:pt idx="133">
                  <c:v>3.4489999999999998</c:v>
                </c:pt>
                <c:pt idx="134">
                  <c:v>6.0720000000000001</c:v>
                </c:pt>
                <c:pt idx="135">
                  <c:v>6.3380000000000001</c:v>
                </c:pt>
              </c:numCache>
            </c:numRef>
          </c:xVal>
          <c:yVal>
            <c:numRef>
              <c:f>Ricker!$I$2:$I$137</c:f>
              <c:numCache>
                <c:formatCode>General</c:formatCode>
                <c:ptCount val="136"/>
                <c:pt idx="0">
                  <c:v>224134.14204181795</c:v>
                </c:pt>
                <c:pt idx="1">
                  <c:v>81633.908501609811</c:v>
                </c:pt>
                <c:pt idx="2">
                  <c:v>235625.74523960121</c:v>
                </c:pt>
                <c:pt idx="3">
                  <c:v>183505.51490438476</c:v>
                </c:pt>
                <c:pt idx="4">
                  <c:v>134591.56135699214</c:v>
                </c:pt>
                <c:pt idx="5">
                  <c:v>174555.84533520529</c:v>
                </c:pt>
                <c:pt idx="6">
                  <c:v>123007.42519850106</c:v>
                </c:pt>
                <c:pt idx="7">
                  <c:v>179871.86225375102</c:v>
                </c:pt>
                <c:pt idx="8">
                  <c:v>221903.97006601433</c:v>
                </c:pt>
                <c:pt idx="9">
                  <c:v>276509.37352421886</c:v>
                </c:pt>
                <c:pt idx="10">
                  <c:v>230960.0428807727</c:v>
                </c:pt>
                <c:pt idx="11">
                  <c:v>194852.86221810002</c:v>
                </c:pt>
                <c:pt idx="12">
                  <c:v>276509.37352421886</c:v>
                </c:pt>
                <c:pt idx="13">
                  <c:v>148746.67943014178</c:v>
                </c:pt>
                <c:pt idx="14">
                  <c:v>282095.23339936719</c:v>
                </c:pt>
                <c:pt idx="15">
                  <c:v>164390.5042665138</c:v>
                </c:pt>
                <c:pt idx="16">
                  <c:v>58688.554274617578</c:v>
                </c:pt>
                <c:pt idx="17">
                  <c:v>438011.30520683737</c:v>
                </c:pt>
                <c:pt idx="18">
                  <c:v>156373.08476681827</c:v>
                </c:pt>
                <c:pt idx="19">
                  <c:v>324486.75576180586</c:v>
                </c:pt>
                <c:pt idx="20">
                  <c:v>282095.23339936719</c:v>
                </c:pt>
                <c:pt idx="21">
                  <c:v>299539.02842969086</c:v>
                </c:pt>
                <c:pt idx="22">
                  <c:v>351512.30614856718</c:v>
                </c:pt>
                <c:pt idx="23">
                  <c:v>153276.69022931982</c:v>
                </c:pt>
                <c:pt idx="24">
                  <c:v>268337.28652087448</c:v>
                </c:pt>
                <c:pt idx="25">
                  <c:v>271034.12108532147</c:v>
                </c:pt>
                <c:pt idx="26">
                  <c:v>194852.86221810002</c:v>
                </c:pt>
                <c:pt idx="27">
                  <c:v>412503.512552745</c:v>
                </c:pt>
                <c:pt idx="28">
                  <c:v>204843.18209602853</c:v>
                </c:pt>
                <c:pt idx="29">
                  <c:v>348014.70026317565</c:v>
                </c:pt>
                <c:pt idx="30">
                  <c:v>519176.92499482958</c:v>
                </c:pt>
                <c:pt idx="31">
                  <c:v>263023.85224649595</c:v>
                </c:pt>
                <c:pt idx="32">
                  <c:v>200787.01532646132</c:v>
                </c:pt>
                <c:pt idx="33">
                  <c:v>384615.72579367505</c:v>
                </c:pt>
                <c:pt idx="34">
                  <c:v>219695.9886721379</c:v>
                </c:pt>
                <c:pt idx="35">
                  <c:v>373248.61322898994</c:v>
                </c:pt>
                <c:pt idx="36">
                  <c:v>103777.0368200868</c:v>
                </c:pt>
                <c:pt idx="37">
                  <c:v>433653.01990028552</c:v>
                </c:pt>
                <c:pt idx="38">
                  <c:v>455886.88567734644</c:v>
                </c:pt>
                <c:pt idx="39">
                  <c:v>228661.95205680979</c:v>
                </c:pt>
                <c:pt idx="40">
                  <c:v>190994.51703620571</c:v>
                </c:pt>
                <c:pt idx="41">
                  <c:v>365857.79550064233</c:v>
                </c:pt>
                <c:pt idx="42">
                  <c:v>125492.34002075167</c:v>
                </c:pt>
                <c:pt idx="43">
                  <c:v>69563.828098682789</c:v>
                </c:pt>
                <c:pt idx="44">
                  <c:v>172818.98565406553</c:v>
                </c:pt>
                <c:pt idx="45">
                  <c:v>142914.2387054562</c:v>
                </c:pt>
                <c:pt idx="46">
                  <c:v>164390.5042665138</c:v>
                </c:pt>
                <c:pt idx="47">
                  <c:v>59278.384051005742</c:v>
                </c:pt>
                <c:pt idx="48">
                  <c:v>154817.14657623274</c:v>
                </c:pt>
                <c:pt idx="49">
                  <c:v>44801.638885518551</c:v>
                </c:pt>
                <c:pt idx="50">
                  <c:v>115844.03041946566</c:v>
                </c:pt>
                <c:pt idx="51">
                  <c:v>162754.79141900392</c:v>
                </c:pt>
                <c:pt idx="52">
                  <c:v>86681.867484349132</c:v>
                </c:pt>
                <c:pt idx="53">
                  <c:v>43477.55035210459</c:v>
                </c:pt>
                <c:pt idx="54">
                  <c:v>73865.414992780425</c:v>
                </c:pt>
                <c:pt idx="55">
                  <c:v>98715.771010760494</c:v>
                </c:pt>
                <c:pt idx="56">
                  <c:v>99707.881003261093</c:v>
                </c:pt>
                <c:pt idx="57">
                  <c:v>106937.51811151943</c:v>
                </c:pt>
                <c:pt idx="58">
                  <c:v>35596.407541764493</c:v>
                </c:pt>
                <c:pt idx="59">
                  <c:v>78432.997165073684</c:v>
                </c:pt>
                <c:pt idx="60">
                  <c:v>32532.666936042515</c:v>
                </c:pt>
                <c:pt idx="61">
                  <c:v>95798.279068189891</c:v>
                </c:pt>
                <c:pt idx="62">
                  <c:v>44801.638885518551</c:v>
                </c:pt>
                <c:pt idx="63">
                  <c:v>73865.414992780425</c:v>
                </c:pt>
                <c:pt idx="64">
                  <c:v>82454.342921784657</c:v>
                </c:pt>
                <c:pt idx="65">
                  <c:v>131926.46988040826</c:v>
                </c:pt>
                <c:pt idx="66">
                  <c:v>29732.618852891435</c:v>
                </c:pt>
                <c:pt idx="67">
                  <c:v>30031.436640212873</c:v>
                </c:pt>
                <c:pt idx="68">
                  <c:v>31571.181322503653</c:v>
                </c:pt>
                <c:pt idx="69">
                  <c:v>151751.56167916086</c:v>
                </c:pt>
                <c:pt idx="70">
                  <c:v>153276.69022931982</c:v>
                </c:pt>
                <c:pt idx="71">
                  <c:v>35242.217368791578</c:v>
                </c:pt>
                <c:pt idx="72">
                  <c:v>50513.706789018259</c:v>
                </c:pt>
                <c:pt idx="73">
                  <c:v>130613.77957221285</c:v>
                </c:pt>
                <c:pt idx="74">
                  <c:v>117008.28228088471</c:v>
                </c:pt>
                <c:pt idx="75">
                  <c:v>103777.0368200868</c:v>
                </c:pt>
                <c:pt idx="76">
                  <c:v>187212.5722077534</c:v>
                </c:pt>
                <c:pt idx="77">
                  <c:v>79221.261891494738</c:v>
                </c:pt>
                <c:pt idx="78">
                  <c:v>62943.954605509491</c:v>
                </c:pt>
                <c:pt idx="79">
                  <c:v>35242.217368791578</c:v>
                </c:pt>
                <c:pt idx="80">
                  <c:v>167711.41274037142</c:v>
                </c:pt>
                <c:pt idx="81">
                  <c:v>51021.377982288555</c:v>
                </c:pt>
                <c:pt idx="82">
                  <c:v>73130.441833415447</c:v>
                </c:pt>
                <c:pt idx="83">
                  <c:v>94845.070264917827</c:v>
                </c:pt>
                <c:pt idx="84">
                  <c:v>198789.15114295439</c:v>
                </c:pt>
                <c:pt idx="85">
                  <c:v>124243.67037433927</c:v>
                </c:pt>
                <c:pt idx="86">
                  <c:v>174555.84533520529</c:v>
                </c:pt>
                <c:pt idx="87">
                  <c:v>213202.99094539962</c:v>
                </c:pt>
                <c:pt idx="88">
                  <c:v>91126.141866192993</c:v>
                </c:pt>
                <c:pt idx="89">
                  <c:v>123007.42519850106</c:v>
                </c:pt>
                <c:pt idx="90">
                  <c:v>125492.34002075167</c:v>
                </c:pt>
                <c:pt idx="91">
                  <c:v>145801.29783621029</c:v>
                </c:pt>
                <c:pt idx="92">
                  <c:v>154817.14657623274</c:v>
                </c:pt>
                <c:pt idx="93">
                  <c:v>71682.362063450695</c:v>
                </c:pt>
                <c:pt idx="94">
                  <c:v>75357.595357266968</c:v>
                </c:pt>
                <c:pt idx="95">
                  <c:v>119372.00637718744</c:v>
                </c:pt>
                <c:pt idx="96">
                  <c:v>103777.0368200868</c:v>
                </c:pt>
                <c:pt idx="97">
                  <c:v>185349.77599004042</c:v>
                </c:pt>
                <c:pt idx="98">
                  <c:v>190994.51703620571</c:v>
                </c:pt>
                <c:pt idx="99">
                  <c:v>71682.362063450695</c:v>
                </c:pt>
                <c:pt idx="100">
                  <c:v>140084.34717573319</c:v>
                </c:pt>
                <c:pt idx="101">
                  <c:v>217509.97706020888</c:v>
                </c:pt>
                <c:pt idx="102">
                  <c:v>144350.55068315295</c:v>
                </c:pt>
                <c:pt idx="103">
                  <c:v>200787.01532646132</c:v>
                </c:pt>
                <c:pt idx="104">
                  <c:v>161135.35418626538</c:v>
                </c:pt>
                <c:pt idx="105">
                  <c:v>166042.65630144285</c:v>
                </c:pt>
                <c:pt idx="106">
                  <c:v>219695.9886721379</c:v>
                </c:pt>
                <c:pt idx="107">
                  <c:v>219695.9886721379</c:v>
                </c:pt>
                <c:pt idx="108">
                  <c:v>90219.421604827498</c:v>
                </c:pt>
                <c:pt idx="109">
                  <c:v>250196.02760239498</c:v>
                </c:pt>
                <c:pt idx="110">
                  <c:v>198789.15114295439</c:v>
                </c:pt>
                <c:pt idx="111">
                  <c:v>98715.771010760494</c:v>
                </c:pt>
                <c:pt idx="112">
                  <c:v>140084.34717573319</c:v>
                </c:pt>
                <c:pt idx="113">
                  <c:v>192914.04384457952</c:v>
                </c:pt>
                <c:pt idx="114">
                  <c:v>94845.070264917827</c:v>
                </c:pt>
                <c:pt idx="115">
                  <c:v>135944.22903674893</c:v>
                </c:pt>
                <c:pt idx="116">
                  <c:v>140084.34717573319</c:v>
                </c:pt>
                <c:pt idx="117">
                  <c:v>159532.03062322538</c:v>
                </c:pt>
                <c:pt idx="118">
                  <c:v>156373.08476681827</c:v>
                </c:pt>
                <c:pt idx="119">
                  <c:v>159532.03062322538</c:v>
                </c:pt>
                <c:pt idx="120">
                  <c:v>296558.5652982028</c:v>
                </c:pt>
                <c:pt idx="121">
                  <c:v>101722.11381075524</c:v>
                </c:pt>
                <c:pt idx="122">
                  <c:v>114691.36305762557</c:v>
                </c:pt>
                <c:pt idx="123">
                  <c:v>145801.29783621029</c:v>
                </c:pt>
                <c:pt idx="124">
                  <c:v>171099.40801550748</c:v>
                </c:pt>
                <c:pt idx="125">
                  <c:v>135944.22903674893</c:v>
                </c:pt>
                <c:pt idx="126">
                  <c:v>117008.28228088471</c:v>
                </c:pt>
                <c:pt idx="127">
                  <c:v>135944.22903674893</c:v>
                </c:pt>
                <c:pt idx="128">
                  <c:v>138690.48463219541</c:v>
                </c:pt>
                <c:pt idx="129">
                  <c:v>86681.867484349132</c:v>
                </c:pt>
                <c:pt idx="130">
                  <c:v>109097.79927650755</c:v>
                </c:pt>
                <c:pt idx="131">
                  <c:v>129314.15075081984</c:v>
                </c:pt>
                <c:pt idx="132">
                  <c:v>206901.89030214623</c:v>
                </c:pt>
                <c:pt idx="133">
                  <c:v>144350.55068315295</c:v>
                </c:pt>
                <c:pt idx="134">
                  <c:v>59278.384051005742</c:v>
                </c:pt>
                <c:pt idx="135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CC-4807-A41A-91E0B3C99AA4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Ricker!$V$2:$V$16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Ricker!$W$2:$W$16</c:f>
              <c:numCache>
                <c:formatCode>0</c:formatCode>
                <c:ptCount val="15"/>
                <c:pt idx="0">
                  <c:v>0</c:v>
                </c:pt>
                <c:pt idx="1">
                  <c:v>57820.577302605132</c:v>
                </c:pt>
                <c:pt idx="2">
                  <c:v>99842.296042556904</c:v>
                </c:pt>
                <c:pt idx="3">
                  <c:v>129302.80893183559</c:v>
                </c:pt>
                <c:pt idx="4">
                  <c:v>148849.99920751789</c:v>
                </c:pt>
                <c:pt idx="5">
                  <c:v>160642.69828448436</c:v>
                </c:pt>
                <c:pt idx="6">
                  <c:v>166434.8913908751</c:v>
                </c:pt>
                <c:pt idx="7">
                  <c:v>167646.04303072943</c:v>
                </c:pt>
                <c:pt idx="8">
                  <c:v>165419.76319051164</c:v>
                </c:pt>
                <c:pt idx="9">
                  <c:v>160672.68743690979</c:v>
                </c:pt>
                <c:pt idx="10">
                  <c:v>154135.14985497872</c:v>
                </c:pt>
                <c:pt idx="11">
                  <c:v>146384.97900176115</c:v>
                </c:pt>
                <c:pt idx="12">
                  <c:v>137875.53678043405</c:v>
                </c:pt>
                <c:pt idx="13">
                  <c:v>128958.94249636662</c:v>
                </c:pt>
                <c:pt idx="14">
                  <c:v>119905.27434910319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CC-4807-A41A-91E0B3C99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62128"/>
        <c:axId val="443771376"/>
      </c:scatterChart>
      <c:valAx>
        <c:axId val="4437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71376"/>
        <c:crosses val="autoZero"/>
        <c:crossBetween val="midCat"/>
      </c:valAx>
      <c:valAx>
        <c:axId val="4437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Ricker!$AW$1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Ricker!$AV$2:$AV$24</c:f>
              <c:numCache>
                <c:formatCode>General</c:formatCode>
                <c:ptCount val="23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</c:numCache>
            </c:numRef>
          </c:xVal>
          <c:yVal>
            <c:numRef>
              <c:f>Ricker!$AW$2:$AW$24</c:f>
              <c:numCache>
                <c:formatCode>General</c:formatCode>
                <c:ptCount val="23"/>
                <c:pt idx="0">
                  <c:v>81633.908501609811</c:v>
                </c:pt>
                <c:pt idx="1">
                  <c:v>183505.51490438476</c:v>
                </c:pt>
                <c:pt idx="2">
                  <c:v>174555.84533520529</c:v>
                </c:pt>
                <c:pt idx="3">
                  <c:v>179871.86225375102</c:v>
                </c:pt>
                <c:pt idx="4">
                  <c:v>276509.37352421886</c:v>
                </c:pt>
                <c:pt idx="5">
                  <c:v>194852.86221810002</c:v>
                </c:pt>
                <c:pt idx="6">
                  <c:v>148746.67943014178</c:v>
                </c:pt>
                <c:pt idx="7">
                  <c:v>164390.5042665138</c:v>
                </c:pt>
                <c:pt idx="8">
                  <c:v>438011.30520683737</c:v>
                </c:pt>
                <c:pt idx="9">
                  <c:v>324486.75576180586</c:v>
                </c:pt>
                <c:pt idx="10">
                  <c:v>299539.02842969086</c:v>
                </c:pt>
                <c:pt idx="11">
                  <c:v>153276.69022931982</c:v>
                </c:pt>
                <c:pt idx="12">
                  <c:v>271034.12108532147</c:v>
                </c:pt>
                <c:pt idx="13">
                  <c:v>412503.512552745</c:v>
                </c:pt>
                <c:pt idx="14">
                  <c:v>348014.70026317565</c:v>
                </c:pt>
                <c:pt idx="15">
                  <c:v>263023.85224649595</c:v>
                </c:pt>
                <c:pt idx="16">
                  <c:v>384615.72579367505</c:v>
                </c:pt>
                <c:pt idx="17">
                  <c:v>373248.61322898994</c:v>
                </c:pt>
                <c:pt idx="18">
                  <c:v>433653.01990028552</c:v>
                </c:pt>
                <c:pt idx="19">
                  <c:v>228661.95205680979</c:v>
                </c:pt>
                <c:pt idx="20">
                  <c:v>365857.79550064233</c:v>
                </c:pt>
                <c:pt idx="21">
                  <c:v>69563.828098682789</c:v>
                </c:pt>
                <c:pt idx="22">
                  <c:v>142914.2387054562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6-4E74-85C5-52E37366FC85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Ricker!$BJ$19:$BJ$33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Ricker!$BK$19:$BK$33</c:f>
              <c:numCache>
                <c:formatCode>0</c:formatCode>
                <c:ptCount val="15"/>
                <c:pt idx="0">
                  <c:v>0</c:v>
                </c:pt>
                <c:pt idx="1">
                  <c:v>92429.364059864689</c:v>
                </c:pt>
                <c:pt idx="2">
                  <c:v>159779.04651951566</c:v>
                </c:pt>
                <c:pt idx="3">
                  <c:v>207152.86721666748</c:v>
                </c:pt>
                <c:pt idx="4">
                  <c:v>238731.40276233421</c:v>
                </c:pt>
                <c:pt idx="5">
                  <c:v>257928.55641448891</c:v>
                </c:pt>
                <c:pt idx="6">
                  <c:v>267522.63785372506</c:v>
                </c:pt>
                <c:pt idx="7">
                  <c:v>269765.98745969916</c:v>
                </c:pt>
                <c:pt idx="8">
                  <c:v>266476.55411937466</c:v>
                </c:pt>
                <c:pt idx="9">
                  <c:v>259114.30550956284</c:v>
                </c:pt>
                <c:pt idx="10">
                  <c:v>248844.90079406771</c:v>
                </c:pt>
                <c:pt idx="11">
                  <c:v>236592.67551491797</c:v>
                </c:pt>
                <c:pt idx="12">
                  <c:v>223084.66672280067</c:v>
                </c:pt>
                <c:pt idx="13">
                  <c:v>208887.13422784218</c:v>
                </c:pt>
                <c:pt idx="14">
                  <c:v>194435.80372983986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6-4E74-85C5-52E37366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9184"/>
        <c:axId val="449167216"/>
      </c:scatterChart>
      <c:valAx>
        <c:axId val="4491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7216"/>
        <c:crosses val="autoZero"/>
        <c:crossBetween val="midCat"/>
      </c:valAx>
      <c:valAx>
        <c:axId val="449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Ricker!$AW$1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Ricker!$AV$28:$AV$41</c:f>
              <c:numCache>
                <c:formatCode>General</c:formatCode>
                <c:ptCount val="14"/>
                <c:pt idx="0">
                  <c:v>3.286</c:v>
                </c:pt>
                <c:pt idx="1">
                  <c:v>0.95299999999999996</c:v>
                </c:pt>
                <c:pt idx="2">
                  <c:v>1.9490000000000001</c:v>
                </c:pt>
                <c:pt idx="3">
                  <c:v>2.8839999999999999</c:v>
                </c:pt>
                <c:pt idx="4">
                  <c:v>2.1579999999999999</c:v>
                </c:pt>
                <c:pt idx="5">
                  <c:v>1.9610000000000001</c:v>
                </c:pt>
                <c:pt idx="6">
                  <c:v>0.88100000000000001</c:v>
                </c:pt>
                <c:pt idx="7">
                  <c:v>2.3809999999999998</c:v>
                </c:pt>
                <c:pt idx="8">
                  <c:v>4.0970000000000004</c:v>
                </c:pt>
                <c:pt idx="9">
                  <c:v>7.6070000000000002</c:v>
                </c:pt>
                <c:pt idx="10">
                  <c:v>9.8230000000000004</c:v>
                </c:pt>
                <c:pt idx="11">
                  <c:v>2.7829999999999999</c:v>
                </c:pt>
                <c:pt idx="12">
                  <c:v>4.0410000000000004</c:v>
                </c:pt>
                <c:pt idx="13">
                  <c:v>5.5880000000000001</c:v>
                </c:pt>
              </c:numCache>
            </c:numRef>
          </c:xVal>
          <c:yVal>
            <c:numRef>
              <c:f>Ricker!$AW$28:$AW$41</c:f>
              <c:numCache>
                <c:formatCode>General</c:formatCode>
                <c:ptCount val="14"/>
                <c:pt idx="0">
                  <c:v>43477.55035210459</c:v>
                </c:pt>
                <c:pt idx="1">
                  <c:v>98715.771010760494</c:v>
                </c:pt>
                <c:pt idx="2">
                  <c:v>106937.51811151943</c:v>
                </c:pt>
                <c:pt idx="3">
                  <c:v>78432.997165073684</c:v>
                </c:pt>
                <c:pt idx="4">
                  <c:v>95798.279068189891</c:v>
                </c:pt>
                <c:pt idx="5">
                  <c:v>73865.414992780425</c:v>
                </c:pt>
                <c:pt idx="6">
                  <c:v>131926.46988040826</c:v>
                </c:pt>
                <c:pt idx="7">
                  <c:v>30031.436640212873</c:v>
                </c:pt>
                <c:pt idx="8">
                  <c:v>151751.56167916086</c:v>
                </c:pt>
                <c:pt idx="9">
                  <c:v>35242.217368791578</c:v>
                </c:pt>
                <c:pt idx="10">
                  <c:v>130613.77957221285</c:v>
                </c:pt>
                <c:pt idx="11">
                  <c:v>103777.0368200868</c:v>
                </c:pt>
                <c:pt idx="12">
                  <c:v>79221.261891494738</c:v>
                </c:pt>
                <c:pt idx="13">
                  <c:v>35242.217368791578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7-4B66-BCC0-BE94E514FC31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Ricker!$BJ$37:$BJ$51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Ricker!$BK$37:$BK$51</c:f>
              <c:numCache>
                <c:formatCode>0</c:formatCode>
                <c:ptCount val="15"/>
                <c:pt idx="0">
                  <c:v>0</c:v>
                </c:pt>
                <c:pt idx="1">
                  <c:v>55127.281519415854</c:v>
                </c:pt>
                <c:pt idx="2">
                  <c:v>82697.709204361236</c:v>
                </c:pt>
                <c:pt idx="3">
                  <c:v>93042.558772471282</c:v>
                </c:pt>
                <c:pt idx="4">
                  <c:v>93050.195316760393</c:v>
                </c:pt>
                <c:pt idx="5">
                  <c:v>87241.717957336048</c:v>
                </c:pt>
                <c:pt idx="6">
                  <c:v>78523.990553573662</c:v>
                </c:pt>
                <c:pt idx="7">
                  <c:v>68714.1310401644</c:v>
                </c:pt>
                <c:pt idx="8">
                  <c:v>58902.660693259313</c:v>
                </c:pt>
                <c:pt idx="9">
                  <c:v>49703.199055952427</c:v>
                </c:pt>
                <c:pt idx="10">
                  <c:v>41422.732072302046</c:v>
                </c:pt>
                <c:pt idx="11">
                  <c:v>34176.558798521641</c:v>
                </c:pt>
                <c:pt idx="12">
                  <c:v>27964.934073493812</c:v>
                </c:pt>
                <c:pt idx="13">
                  <c:v>22723.373821187008</c:v>
                </c:pt>
                <c:pt idx="14">
                  <c:v>18355.000618275764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7-4B66-BCC0-BE94E514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68848"/>
        <c:axId val="449160688"/>
      </c:scatterChart>
      <c:valAx>
        <c:axId val="4491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0688"/>
        <c:crosses val="autoZero"/>
        <c:crossBetween val="midCat"/>
      </c:valAx>
      <c:valAx>
        <c:axId val="449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Ricker!$AW$1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Ricker!$AV$45:$AV$69</c:f>
              <c:numCache>
                <c:formatCode>General</c:formatCode>
                <c:ptCount val="25"/>
                <c:pt idx="0">
                  <c:v>4.6479999999999997</c:v>
                </c:pt>
                <c:pt idx="1">
                  <c:v>10.294</c:v>
                </c:pt>
                <c:pt idx="2">
                  <c:v>4.3499999999999996</c:v>
                </c:pt>
                <c:pt idx="3">
                  <c:v>6.3129999999999997</c:v>
                </c:pt>
                <c:pt idx="4">
                  <c:v>2.8410000000000002</c:v>
                </c:pt>
                <c:pt idx="5">
                  <c:v>3.548</c:v>
                </c:pt>
                <c:pt idx="6">
                  <c:v>9.7129999999999992</c:v>
                </c:pt>
                <c:pt idx="7">
                  <c:v>7.0609999999999999</c:v>
                </c:pt>
                <c:pt idx="8">
                  <c:v>8.4290000000000003</c:v>
                </c:pt>
                <c:pt idx="9">
                  <c:v>10.464</c:v>
                </c:pt>
                <c:pt idx="10">
                  <c:v>6.2080000000000002</c:v>
                </c:pt>
                <c:pt idx="11">
                  <c:v>11.407999999999999</c:v>
                </c:pt>
                <c:pt idx="12">
                  <c:v>13.414999999999999</c:v>
                </c:pt>
                <c:pt idx="13">
                  <c:v>10.368</c:v>
                </c:pt>
                <c:pt idx="14">
                  <c:v>6.07</c:v>
                </c:pt>
                <c:pt idx="15">
                  <c:v>5.0910000000000002</c:v>
                </c:pt>
                <c:pt idx="16">
                  <c:v>4.1559999999999997</c:v>
                </c:pt>
                <c:pt idx="17">
                  <c:v>5.1429999999999998</c:v>
                </c:pt>
                <c:pt idx="18">
                  <c:v>12.342000000000001</c:v>
                </c:pt>
                <c:pt idx="19">
                  <c:v>4.7770000000000001</c:v>
                </c:pt>
                <c:pt idx="20">
                  <c:v>8.94</c:v>
                </c:pt>
                <c:pt idx="21">
                  <c:v>4.6310000000000002</c:v>
                </c:pt>
                <c:pt idx="22">
                  <c:v>4.3819999999999997</c:v>
                </c:pt>
                <c:pt idx="23">
                  <c:v>3.4489999999999998</c:v>
                </c:pt>
                <c:pt idx="24">
                  <c:v>6.3380000000000001</c:v>
                </c:pt>
              </c:numCache>
            </c:numRef>
          </c:xVal>
          <c:yVal>
            <c:numRef>
              <c:f>Ricker!$AW$45:$AW$69</c:f>
              <c:numCache>
                <c:formatCode>General</c:formatCode>
                <c:ptCount val="25"/>
                <c:pt idx="0">
                  <c:v>213202.99094539962</c:v>
                </c:pt>
                <c:pt idx="1">
                  <c:v>123007.42519850106</c:v>
                </c:pt>
                <c:pt idx="2">
                  <c:v>145801.29783621029</c:v>
                </c:pt>
                <c:pt idx="3">
                  <c:v>71682.362063450695</c:v>
                </c:pt>
                <c:pt idx="4">
                  <c:v>119372.00637718744</c:v>
                </c:pt>
                <c:pt idx="5">
                  <c:v>185349.77599004042</c:v>
                </c:pt>
                <c:pt idx="6">
                  <c:v>71682.362063450695</c:v>
                </c:pt>
                <c:pt idx="7">
                  <c:v>217509.97706020888</c:v>
                </c:pt>
                <c:pt idx="8">
                  <c:v>200787.01532646132</c:v>
                </c:pt>
                <c:pt idx="9">
                  <c:v>166042.65630144285</c:v>
                </c:pt>
                <c:pt idx="10">
                  <c:v>219695.9886721379</c:v>
                </c:pt>
                <c:pt idx="11">
                  <c:v>250196.02760239498</c:v>
                </c:pt>
                <c:pt idx="12">
                  <c:v>98715.771010760494</c:v>
                </c:pt>
                <c:pt idx="13">
                  <c:v>192914.04384457952</c:v>
                </c:pt>
                <c:pt idx="14">
                  <c:v>135944.22903674893</c:v>
                </c:pt>
                <c:pt idx="15">
                  <c:v>159532.03062322538</c:v>
                </c:pt>
                <c:pt idx="16">
                  <c:v>159532.03062322538</c:v>
                </c:pt>
                <c:pt idx="17">
                  <c:v>101722.11381075524</c:v>
                </c:pt>
                <c:pt idx="18">
                  <c:v>145801.29783621029</c:v>
                </c:pt>
                <c:pt idx="19">
                  <c:v>135944.22903674893</c:v>
                </c:pt>
                <c:pt idx="20">
                  <c:v>135944.22903674893</c:v>
                </c:pt>
                <c:pt idx="21">
                  <c:v>86681.867484349132</c:v>
                </c:pt>
                <c:pt idx="22">
                  <c:v>129314.15075081984</c:v>
                </c:pt>
                <c:pt idx="23">
                  <c:v>144350.55068315295</c:v>
                </c:pt>
                <c:pt idx="24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8-45FF-95EE-D3558286608B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Ricker!$BJ$55:$BJ$69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Ricker!$BK$55:$BK$69</c:f>
              <c:numCache>
                <c:formatCode>0</c:formatCode>
                <c:ptCount val="15"/>
                <c:pt idx="0">
                  <c:v>0</c:v>
                </c:pt>
                <c:pt idx="1">
                  <c:v>53793.073903000455</c:v>
                </c:pt>
                <c:pt idx="2">
                  <c:v>93428.076181463199</c:v>
                </c:pt>
                <c:pt idx="3">
                  <c:v>121699.75777981732</c:v>
                </c:pt>
                <c:pt idx="4">
                  <c:v>140912.4932033823</c:v>
                </c:pt>
                <c:pt idx="5">
                  <c:v>152960.94593033646</c:v>
                </c:pt>
                <c:pt idx="6">
                  <c:v>159397.99538063994</c:v>
                </c:pt>
                <c:pt idx="7">
                  <c:v>161491.88118086898</c:v>
                </c:pt>
                <c:pt idx="8">
                  <c:v>160274.22632629459</c:v>
                </c:pt>
                <c:pt idx="9">
                  <c:v>156580.35025017196</c:v>
                </c:pt>
                <c:pt idx="10">
                  <c:v>151083.06939778815</c:v>
                </c:pt>
                <c:pt idx="11">
                  <c:v>144321.00122375018</c:v>
                </c:pt>
                <c:pt idx="12">
                  <c:v>136722.23292907287</c:v>
                </c:pt>
                <c:pt idx="13">
                  <c:v>128624.08474958346</c:v>
                </c:pt>
                <c:pt idx="14">
                  <c:v>120289.58579739192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8-45FF-95EE-D3558286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6464"/>
        <c:axId val="449148720"/>
      </c:scatterChart>
      <c:valAx>
        <c:axId val="4491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48720"/>
        <c:crosses val="autoZero"/>
        <c:crossBetween val="midCat"/>
      </c:valAx>
      <c:valAx>
        <c:axId val="4491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Ricker!$J$1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Ricker!$H$2:$H$137</c:f>
              <c:numCache>
                <c:formatCode>General</c:formatCode>
                <c:ptCount val="13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  <c:pt idx="46">
                  <c:v>2.1150000000000002</c:v>
                </c:pt>
                <c:pt idx="47">
                  <c:v>2.2440000000000002</c:v>
                </c:pt>
                <c:pt idx="48">
                  <c:v>4.0990000000000002</c:v>
                </c:pt>
                <c:pt idx="49">
                  <c:v>2.8639999999999999</c:v>
                </c:pt>
                <c:pt idx="50">
                  <c:v>2.843</c:v>
                </c:pt>
                <c:pt idx="51">
                  <c:v>3.423</c:v>
                </c:pt>
                <c:pt idx="52">
                  <c:v>4.194</c:v>
                </c:pt>
                <c:pt idx="53">
                  <c:v>3.286</c:v>
                </c:pt>
                <c:pt idx="54">
                  <c:v>2.1139999999999999</c:v>
                </c:pt>
                <c:pt idx="55">
                  <c:v>0.95299999999999996</c:v>
                </c:pt>
                <c:pt idx="56">
                  <c:v>1.2350000000000001</c:v>
                </c:pt>
                <c:pt idx="57">
                  <c:v>1.9490000000000001</c:v>
                </c:pt>
                <c:pt idx="58">
                  <c:v>2.41</c:v>
                </c:pt>
                <c:pt idx="59">
                  <c:v>2.8839999999999999</c:v>
                </c:pt>
                <c:pt idx="60">
                  <c:v>2.0920000000000001</c:v>
                </c:pt>
                <c:pt idx="61">
                  <c:v>2.1579999999999999</c:v>
                </c:pt>
                <c:pt idx="62">
                  <c:v>1.325</c:v>
                </c:pt>
                <c:pt idx="63">
                  <c:v>1.9610000000000001</c:v>
                </c:pt>
                <c:pt idx="64">
                  <c:v>1.4450000000000001</c:v>
                </c:pt>
                <c:pt idx="65">
                  <c:v>0.88100000000000001</c:v>
                </c:pt>
                <c:pt idx="66">
                  <c:v>1.6539999999999999</c:v>
                </c:pt>
                <c:pt idx="67">
                  <c:v>2.3809999999999998</c:v>
                </c:pt>
                <c:pt idx="68">
                  <c:v>4.3369999999999997</c:v>
                </c:pt>
                <c:pt idx="69">
                  <c:v>4.0970000000000004</c:v>
                </c:pt>
                <c:pt idx="70">
                  <c:v>2.782</c:v>
                </c:pt>
                <c:pt idx="71">
                  <c:v>7.6070000000000002</c:v>
                </c:pt>
                <c:pt idx="72">
                  <c:v>11.563000000000001</c:v>
                </c:pt>
                <c:pt idx="73">
                  <c:v>9.8230000000000004</c:v>
                </c:pt>
                <c:pt idx="74">
                  <c:v>3.6669999999999998</c:v>
                </c:pt>
                <c:pt idx="75">
                  <c:v>2.7829999999999999</c:v>
                </c:pt>
                <c:pt idx="76">
                  <c:v>3.4249999999999998</c:v>
                </c:pt>
                <c:pt idx="77">
                  <c:v>4.0410000000000004</c:v>
                </c:pt>
                <c:pt idx="78">
                  <c:v>7.9390000000000001</c:v>
                </c:pt>
                <c:pt idx="79">
                  <c:v>5.5880000000000001</c:v>
                </c:pt>
                <c:pt idx="80">
                  <c:v>4.1959999999999997</c:v>
                </c:pt>
                <c:pt idx="81">
                  <c:v>1.4770000000000001</c:v>
                </c:pt>
                <c:pt idx="82">
                  <c:v>3.5510000000000002</c:v>
                </c:pt>
                <c:pt idx="83">
                  <c:v>2.3119999999999998</c:v>
                </c:pt>
                <c:pt idx="84">
                  <c:v>1.577</c:v>
                </c:pt>
                <c:pt idx="85">
                  <c:v>2.286</c:v>
                </c:pt>
                <c:pt idx="86">
                  <c:v>4.7850000000000001</c:v>
                </c:pt>
                <c:pt idx="87">
                  <c:v>4.6479999999999997</c:v>
                </c:pt>
                <c:pt idx="88">
                  <c:v>10.737</c:v>
                </c:pt>
                <c:pt idx="89">
                  <c:v>10.294</c:v>
                </c:pt>
                <c:pt idx="90">
                  <c:v>6.2990000000000004</c:v>
                </c:pt>
                <c:pt idx="91">
                  <c:v>4.3499999999999996</c:v>
                </c:pt>
                <c:pt idx="92">
                  <c:v>4.5039999999999996</c:v>
                </c:pt>
                <c:pt idx="93">
                  <c:v>6.3129999999999997</c:v>
                </c:pt>
                <c:pt idx="94">
                  <c:v>6.7270000000000003</c:v>
                </c:pt>
                <c:pt idx="95">
                  <c:v>2.8410000000000002</c:v>
                </c:pt>
                <c:pt idx="96">
                  <c:v>2.7770000000000001</c:v>
                </c:pt>
                <c:pt idx="97">
                  <c:v>3.548</c:v>
                </c:pt>
                <c:pt idx="98">
                  <c:v>7.1310000000000002</c:v>
                </c:pt>
                <c:pt idx="99">
                  <c:v>9.7129999999999992</c:v>
                </c:pt>
                <c:pt idx="100">
                  <c:v>11.659000000000001</c:v>
                </c:pt>
                <c:pt idx="101">
                  <c:v>7.0609999999999999</c:v>
                </c:pt>
                <c:pt idx="102">
                  <c:v>6.194</c:v>
                </c:pt>
                <c:pt idx="103">
                  <c:v>8.4290000000000003</c:v>
                </c:pt>
                <c:pt idx="104">
                  <c:v>12.45</c:v>
                </c:pt>
                <c:pt idx="105">
                  <c:v>10.464</c:v>
                </c:pt>
                <c:pt idx="106">
                  <c:v>6.4390000000000001</c:v>
                </c:pt>
                <c:pt idx="107">
                  <c:v>6.2080000000000002</c:v>
                </c:pt>
                <c:pt idx="108">
                  <c:v>10.477</c:v>
                </c:pt>
                <c:pt idx="109">
                  <c:v>11.407999999999999</c:v>
                </c:pt>
                <c:pt idx="110">
                  <c:v>12.683999999999999</c:v>
                </c:pt>
                <c:pt idx="111">
                  <c:v>13.414999999999999</c:v>
                </c:pt>
                <c:pt idx="112">
                  <c:v>12.382</c:v>
                </c:pt>
                <c:pt idx="113">
                  <c:v>10.368</c:v>
                </c:pt>
                <c:pt idx="114">
                  <c:v>7.7450000000000001</c:v>
                </c:pt>
                <c:pt idx="115">
                  <c:v>6.07</c:v>
                </c:pt>
                <c:pt idx="116">
                  <c:v>6.194</c:v>
                </c:pt>
                <c:pt idx="117">
                  <c:v>5.0910000000000002</c:v>
                </c:pt>
                <c:pt idx="118">
                  <c:v>3.6160000000000001</c:v>
                </c:pt>
                <c:pt idx="119">
                  <c:v>4.1559999999999997</c:v>
                </c:pt>
                <c:pt idx="120">
                  <c:v>5.3949999999999996</c:v>
                </c:pt>
                <c:pt idx="121">
                  <c:v>5.1429999999999998</c:v>
                </c:pt>
                <c:pt idx="122">
                  <c:v>11.128</c:v>
                </c:pt>
                <c:pt idx="123">
                  <c:v>12.342000000000001</c:v>
                </c:pt>
                <c:pt idx="124">
                  <c:v>9.8740000000000006</c:v>
                </c:pt>
                <c:pt idx="125">
                  <c:v>4.7770000000000001</c:v>
                </c:pt>
                <c:pt idx="126">
                  <c:v>8.4809999999999999</c:v>
                </c:pt>
                <c:pt idx="127">
                  <c:v>8.94</c:v>
                </c:pt>
                <c:pt idx="128">
                  <c:v>7.0590000000000002</c:v>
                </c:pt>
                <c:pt idx="129">
                  <c:v>4.6310000000000002</c:v>
                </c:pt>
                <c:pt idx="130">
                  <c:v>5.8360000000000003</c:v>
                </c:pt>
                <c:pt idx="131">
                  <c:v>4.3819999999999997</c:v>
                </c:pt>
                <c:pt idx="132">
                  <c:v>3.37</c:v>
                </c:pt>
                <c:pt idx="133">
                  <c:v>3.4489999999999998</c:v>
                </c:pt>
                <c:pt idx="134">
                  <c:v>6.0720000000000001</c:v>
                </c:pt>
                <c:pt idx="135">
                  <c:v>6.3380000000000001</c:v>
                </c:pt>
              </c:numCache>
            </c:numRef>
          </c:xVal>
          <c:yVal>
            <c:numRef>
              <c:f>Ricker!$J$2:$J$137</c:f>
              <c:numCache>
                <c:formatCode>General</c:formatCode>
                <c:ptCount val="136"/>
                <c:pt idx="0">
                  <c:v>10.386162432178956</c:v>
                </c:pt>
                <c:pt idx="1">
                  <c:v>9.2484678788637318</c:v>
                </c:pt>
                <c:pt idx="2">
                  <c:v>10.296325053214501</c:v>
                </c:pt>
                <c:pt idx="3">
                  <c:v>10.524661011945401</c:v>
                </c:pt>
                <c:pt idx="4">
                  <c:v>10.527955660253909</c:v>
                </c:pt>
                <c:pt idx="5">
                  <c:v>10.983797731408572</c:v>
                </c:pt>
                <c:pt idx="6">
                  <c:v>10.597020354883597</c:v>
                </c:pt>
                <c:pt idx="7">
                  <c:v>11.038051695703482</c:v>
                </c:pt>
                <c:pt idx="8">
                  <c:v>11.527012115440266</c:v>
                </c:pt>
                <c:pt idx="9">
                  <c:v>11.622144746946946</c:v>
                </c:pt>
                <c:pt idx="10">
                  <c:v>10.911587684618002</c:v>
                </c:pt>
                <c:pt idx="11">
                  <c:v>10.739217453596039</c:v>
                </c:pt>
                <c:pt idx="12">
                  <c:v>11.0616649285439</c:v>
                </c:pt>
                <c:pt idx="13">
                  <c:v>10.568703004810844</c:v>
                </c:pt>
                <c:pt idx="14">
                  <c:v>11.242748846220563</c:v>
                </c:pt>
                <c:pt idx="15">
                  <c:v>10.877308397679027</c:v>
                </c:pt>
                <c:pt idx="16">
                  <c:v>9.7398881490581921</c:v>
                </c:pt>
                <c:pt idx="17">
                  <c:v>11.855377273808857</c:v>
                </c:pt>
                <c:pt idx="18">
                  <c:v>11.428195969848819</c:v>
                </c:pt>
                <c:pt idx="19">
                  <c:v>11.971672520909756</c:v>
                </c:pt>
                <c:pt idx="20">
                  <c:v>11.055075474354661</c:v>
                </c:pt>
                <c:pt idx="21">
                  <c:v>11.193176433845286</c:v>
                </c:pt>
                <c:pt idx="22">
                  <c:v>11.80035809262885</c:v>
                </c:pt>
                <c:pt idx="23">
                  <c:v>10.473509096885833</c:v>
                </c:pt>
                <c:pt idx="24">
                  <c:v>10.789089118635266</c:v>
                </c:pt>
                <c:pt idx="25">
                  <c:v>10.83439988531223</c:v>
                </c:pt>
                <c:pt idx="26">
                  <c:v>10.866545185057067</c:v>
                </c:pt>
                <c:pt idx="27">
                  <c:v>11.014990982278379</c:v>
                </c:pt>
                <c:pt idx="28">
                  <c:v>10.232175320992487</c:v>
                </c:pt>
                <c:pt idx="29">
                  <c:v>10.631054263417075</c:v>
                </c:pt>
                <c:pt idx="30">
                  <c:v>11.563242140723274</c:v>
                </c:pt>
                <c:pt idx="31">
                  <c:v>10.936274630931281</c:v>
                </c:pt>
                <c:pt idx="32">
                  <c:v>10.443558338756235</c:v>
                </c:pt>
                <c:pt idx="33">
                  <c:v>10.692089810332556</c:v>
                </c:pt>
                <c:pt idx="34">
                  <c:v>10.378089846306901</c:v>
                </c:pt>
                <c:pt idx="35">
                  <c:v>10.556431856076447</c:v>
                </c:pt>
                <c:pt idx="36">
                  <c:v>9.6416433831881321</c:v>
                </c:pt>
                <c:pt idx="37">
                  <c:v>10.732716222791044</c:v>
                </c:pt>
                <c:pt idx="38">
                  <c:v>11.066530634572585</c:v>
                </c:pt>
                <c:pt idx="39">
                  <c:v>9.9674225351859196</c:v>
                </c:pt>
                <c:pt idx="40">
                  <c:v>9.5809960268328851</c:v>
                </c:pt>
                <c:pt idx="41">
                  <c:v>10.350069336282177</c:v>
                </c:pt>
                <c:pt idx="42">
                  <c:v>9.9939354900340742</c:v>
                </c:pt>
                <c:pt idx="43">
                  <c:v>9.0315781586792809</c:v>
                </c:pt>
                <c:pt idx="44">
                  <c:v>10.689073116011231</c:v>
                </c:pt>
                <c:pt idx="45">
                  <c:v>11.316114886773562</c:v>
                </c:pt>
                <c:pt idx="46">
                  <c:v>11.260945187501758</c:v>
                </c:pt>
                <c:pt idx="47">
                  <c:v>10.181740012339549</c:v>
                </c:pt>
                <c:pt idx="48">
                  <c:v>10.539256958477798</c:v>
                </c:pt>
                <c:pt idx="49">
                  <c:v>9.6577807509016012</c:v>
                </c:pt>
                <c:pt idx="50">
                  <c:v>10.615140167331138</c:v>
                </c:pt>
                <c:pt idx="51">
                  <c:v>10.769482640451951</c:v>
                </c:pt>
                <c:pt idx="52">
                  <c:v>9.9363450675202714</c:v>
                </c:pt>
                <c:pt idx="53">
                  <c:v>9.4903289803849233</c:v>
                </c:pt>
                <c:pt idx="54">
                  <c:v>10.461418112551955</c:v>
                </c:pt>
                <c:pt idx="55">
                  <c:v>11.548140375327934</c:v>
                </c:pt>
                <c:pt idx="56">
                  <c:v>11.298929029920059</c:v>
                </c:pt>
                <c:pt idx="57">
                  <c:v>10.912683579474576</c:v>
                </c:pt>
                <c:pt idx="58">
                  <c:v>9.6003732524974374</c:v>
                </c:pt>
                <c:pt idx="59">
                  <c:v>10.210821780577296</c:v>
                </c:pt>
                <c:pt idx="60">
                  <c:v>9.6518794537973243</c:v>
                </c:pt>
                <c:pt idx="61">
                  <c:v>10.700818133164057</c:v>
                </c:pt>
                <c:pt idx="62">
                  <c:v>10.428587540561816</c:v>
                </c:pt>
                <c:pt idx="63">
                  <c:v>10.536545452785791</c:v>
                </c:pt>
                <c:pt idx="64">
                  <c:v>10.951890678435605</c:v>
                </c:pt>
                <c:pt idx="65">
                  <c:v>11.916697653045956</c:v>
                </c:pt>
                <c:pt idx="66">
                  <c:v>9.796803403398501</c:v>
                </c:pt>
                <c:pt idx="67">
                  <c:v>9.4424794324952757</c:v>
                </c:pt>
                <c:pt idx="68">
                  <c:v>8.8928171351467711</c:v>
                </c:pt>
                <c:pt idx="69">
                  <c:v>10.519745001435266</c:v>
                </c:pt>
                <c:pt idx="70">
                  <c:v>10.916829906498748</c:v>
                </c:pt>
                <c:pt idx="71">
                  <c:v>8.4409311239848375</c:v>
                </c:pt>
                <c:pt idx="72">
                  <c:v>8.3821896548531747</c:v>
                </c:pt>
                <c:pt idx="73">
                  <c:v>9.4952734253072659</c:v>
                </c:pt>
                <c:pt idx="74">
                  <c:v>10.370626110910811</c:v>
                </c:pt>
                <c:pt idx="75">
                  <c:v>10.526470517456247</c:v>
                </c:pt>
                <c:pt idx="76">
                  <c:v>10.908898528285812</c:v>
                </c:pt>
                <c:pt idx="77">
                  <c:v>9.8835078139036625</c:v>
                </c:pt>
                <c:pt idx="78">
                  <c:v>8.9782126772570248</c:v>
                </c:pt>
                <c:pt idx="79">
                  <c:v>8.7493785586052848</c:v>
                </c:pt>
                <c:pt idx="80">
                  <c:v>10.595868309465949</c:v>
                </c:pt>
                <c:pt idx="81">
                  <c:v>10.449986996450757</c:v>
                </c:pt>
                <c:pt idx="82">
                  <c:v>9.9327707460390489</c:v>
                </c:pt>
                <c:pt idx="83">
                  <c:v>10.621887049189869</c:v>
                </c:pt>
                <c:pt idx="84">
                  <c:v>11.744475692019098</c:v>
                </c:pt>
                <c:pt idx="85">
                  <c:v>10.903196434627381</c:v>
                </c:pt>
                <c:pt idx="86">
                  <c:v>10.504513975095083</c:v>
                </c:pt>
                <c:pt idx="87">
                  <c:v>10.73356298045039</c:v>
                </c:pt>
                <c:pt idx="88">
                  <c:v>9.0463042795480018</c:v>
                </c:pt>
                <c:pt idx="89">
                  <c:v>9.3884387987694371</c:v>
                </c:pt>
                <c:pt idx="90">
                  <c:v>9.8996091093602079</c:v>
                </c:pt>
                <c:pt idx="91">
                  <c:v>10.419824154899407</c:v>
                </c:pt>
                <c:pt idx="92">
                  <c:v>10.445034109162609</c:v>
                </c:pt>
                <c:pt idx="93">
                  <c:v>9.337389000614511</c:v>
                </c:pt>
                <c:pt idx="94">
                  <c:v>9.3238707209565312</c:v>
                </c:pt>
                <c:pt idx="95">
                  <c:v>10.645843897127948</c:v>
                </c:pt>
                <c:pt idx="96">
                  <c:v>10.528628791675338</c:v>
                </c:pt>
                <c:pt idx="97">
                  <c:v>10.863615935552668</c:v>
                </c:pt>
                <c:pt idx="98">
                  <c:v>10.195548522953834</c:v>
                </c:pt>
                <c:pt idx="99">
                  <c:v>8.9065348055798061</c:v>
                </c:pt>
                <c:pt idx="100">
                  <c:v>9.3939215860488456</c:v>
                </c:pt>
                <c:pt idx="101">
                  <c:v>10.335413315465789</c:v>
                </c:pt>
                <c:pt idx="102">
                  <c:v>10.05641891844899</c:v>
                </c:pt>
                <c:pt idx="103">
                  <c:v>10.078321858984655</c:v>
                </c:pt>
                <c:pt idx="104">
                  <c:v>9.4682793770892832</c:v>
                </c:pt>
                <c:pt idx="105">
                  <c:v>9.6720592052851568</c:v>
                </c:pt>
                <c:pt idx="106">
                  <c:v>10.437626751443954</c:v>
                </c:pt>
                <c:pt idx="107">
                  <c:v>10.474161217119082</c:v>
                </c:pt>
                <c:pt idx="108">
                  <c:v>9.0608176216291714</c:v>
                </c:pt>
                <c:pt idx="109">
                  <c:v>9.9956851363280599</c:v>
                </c:pt>
                <c:pt idx="110">
                  <c:v>9.6596586433238976</c:v>
                </c:pt>
                <c:pt idx="111">
                  <c:v>8.9036265161224133</c:v>
                </c:pt>
                <c:pt idx="112">
                  <c:v>9.3337561949029588</c:v>
                </c:pt>
                <c:pt idx="113">
                  <c:v>9.8312758603900807</c:v>
                </c:pt>
                <c:pt idx="114">
                  <c:v>9.4129525261311695</c:v>
                </c:pt>
                <c:pt idx="115">
                  <c:v>10.016641394928593</c:v>
                </c:pt>
                <c:pt idx="116">
                  <c:v>10.026418918448989</c:v>
                </c:pt>
                <c:pt idx="117">
                  <c:v>10.352525725079801</c:v>
                </c:pt>
                <c:pt idx="118">
                  <c:v>10.674631557470072</c:v>
                </c:pt>
                <c:pt idx="119">
                  <c:v>10.55544692676302</c:v>
                </c:pt>
                <c:pt idx="120">
                  <c:v>10.914527401289902</c:v>
                </c:pt>
                <c:pt idx="121">
                  <c:v>9.8923634332072208</c:v>
                </c:pt>
                <c:pt idx="122">
                  <c:v>9.240535545378858</c:v>
                </c:pt>
                <c:pt idx="123">
                  <c:v>9.3769919201011263</c:v>
                </c:pt>
                <c:pt idx="124">
                  <c:v>9.7600949601633289</c:v>
                </c:pt>
                <c:pt idx="125">
                  <c:v>10.256187265592175</c:v>
                </c:pt>
                <c:pt idx="126">
                  <c:v>9.5321716326204378</c:v>
                </c:pt>
                <c:pt idx="127">
                  <c:v>9.6294644108145775</c:v>
                </c:pt>
                <c:pt idx="128">
                  <c:v>9.8856966015866643</c:v>
                </c:pt>
                <c:pt idx="129">
                  <c:v>9.8372271725013842</c:v>
                </c:pt>
                <c:pt idx="130">
                  <c:v>9.8359543693394613</c:v>
                </c:pt>
                <c:pt idx="131">
                  <c:v>10.292494758826725</c:v>
                </c:pt>
                <c:pt idx="132">
                  <c:v>11.02508725563573</c:v>
                </c:pt>
                <c:pt idx="133">
                  <c:v>10.641915666045296</c:v>
                </c:pt>
                <c:pt idx="134">
                  <c:v>9.1863119599066714</c:v>
                </c:pt>
                <c:pt idx="135">
                  <c:v>10.803436738731271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C-42AD-BCDB-52ADF7CD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3072"/>
        <c:axId val="449161232"/>
      </c:scatterChart>
      <c:valAx>
        <c:axId val="4491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1232"/>
        <c:crosses val="autoZero"/>
        <c:crossBetween val="midCat"/>
      </c:valAx>
      <c:valAx>
        <c:axId val="4491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Ricker!$J$1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Ricker!$H$2:$H$47</c:f>
              <c:numCache>
                <c:formatCode>General</c:formatCode>
                <c:ptCount val="4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</c:numCache>
            </c:numRef>
          </c:xVal>
          <c:yVal>
            <c:numRef>
              <c:f>Ricker!$J$2:$J$47</c:f>
              <c:numCache>
                <c:formatCode>General</c:formatCode>
                <c:ptCount val="46"/>
                <c:pt idx="0">
                  <c:v>10.386162432178956</c:v>
                </c:pt>
                <c:pt idx="1">
                  <c:v>9.2484678788637318</c:v>
                </c:pt>
                <c:pt idx="2">
                  <c:v>10.296325053214501</c:v>
                </c:pt>
                <c:pt idx="3">
                  <c:v>10.524661011945401</c:v>
                </c:pt>
                <c:pt idx="4">
                  <c:v>10.527955660253909</c:v>
                </c:pt>
                <c:pt idx="5">
                  <c:v>10.983797731408572</c:v>
                </c:pt>
                <c:pt idx="6">
                  <c:v>10.597020354883597</c:v>
                </c:pt>
                <c:pt idx="7">
                  <c:v>11.038051695703482</c:v>
                </c:pt>
                <c:pt idx="8">
                  <c:v>11.527012115440266</c:v>
                </c:pt>
                <c:pt idx="9">
                  <c:v>11.622144746946946</c:v>
                </c:pt>
                <c:pt idx="10">
                  <c:v>10.911587684618002</c:v>
                </c:pt>
                <c:pt idx="11">
                  <c:v>10.739217453596039</c:v>
                </c:pt>
                <c:pt idx="12">
                  <c:v>11.0616649285439</c:v>
                </c:pt>
                <c:pt idx="13">
                  <c:v>10.568703004810844</c:v>
                </c:pt>
                <c:pt idx="14">
                  <c:v>11.242748846220563</c:v>
                </c:pt>
                <c:pt idx="15">
                  <c:v>10.877308397679027</c:v>
                </c:pt>
                <c:pt idx="16">
                  <c:v>9.7398881490581921</c:v>
                </c:pt>
                <c:pt idx="17">
                  <c:v>11.855377273808857</c:v>
                </c:pt>
                <c:pt idx="18">
                  <c:v>11.428195969848819</c:v>
                </c:pt>
                <c:pt idx="19">
                  <c:v>11.971672520909756</c:v>
                </c:pt>
                <c:pt idx="20">
                  <c:v>11.055075474354661</c:v>
                </c:pt>
                <c:pt idx="21">
                  <c:v>11.193176433845286</c:v>
                </c:pt>
                <c:pt idx="22">
                  <c:v>11.80035809262885</c:v>
                </c:pt>
                <c:pt idx="23">
                  <c:v>10.473509096885833</c:v>
                </c:pt>
                <c:pt idx="24">
                  <c:v>10.789089118635266</c:v>
                </c:pt>
                <c:pt idx="25">
                  <c:v>10.83439988531223</c:v>
                </c:pt>
                <c:pt idx="26">
                  <c:v>10.866545185057067</c:v>
                </c:pt>
                <c:pt idx="27">
                  <c:v>11.014990982278379</c:v>
                </c:pt>
                <c:pt idx="28">
                  <c:v>10.232175320992487</c:v>
                </c:pt>
                <c:pt idx="29">
                  <c:v>10.631054263417075</c:v>
                </c:pt>
                <c:pt idx="30">
                  <c:v>11.563242140723274</c:v>
                </c:pt>
                <c:pt idx="31">
                  <c:v>10.936274630931281</c:v>
                </c:pt>
                <c:pt idx="32">
                  <c:v>10.443558338756235</c:v>
                </c:pt>
                <c:pt idx="33">
                  <c:v>10.692089810332556</c:v>
                </c:pt>
                <c:pt idx="34">
                  <c:v>10.378089846306901</c:v>
                </c:pt>
                <c:pt idx="35">
                  <c:v>10.556431856076447</c:v>
                </c:pt>
                <c:pt idx="36">
                  <c:v>9.6416433831881321</c:v>
                </c:pt>
                <c:pt idx="37">
                  <c:v>10.732716222791044</c:v>
                </c:pt>
                <c:pt idx="38">
                  <c:v>11.066530634572585</c:v>
                </c:pt>
                <c:pt idx="39">
                  <c:v>9.9674225351859196</c:v>
                </c:pt>
                <c:pt idx="40">
                  <c:v>9.5809960268328851</c:v>
                </c:pt>
                <c:pt idx="41">
                  <c:v>10.350069336282177</c:v>
                </c:pt>
                <c:pt idx="42">
                  <c:v>9.9939354900340742</c:v>
                </c:pt>
                <c:pt idx="43">
                  <c:v>9.0315781586792809</c:v>
                </c:pt>
                <c:pt idx="44">
                  <c:v>10.689073116011231</c:v>
                </c:pt>
                <c:pt idx="45">
                  <c:v>11.316114886773562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6-4C97-96CD-AB8DB53C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5248"/>
        <c:axId val="449159056"/>
      </c:scatterChart>
      <c:valAx>
        <c:axId val="44915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9056"/>
        <c:crosses val="autoZero"/>
        <c:crossBetween val="midCat"/>
      </c:valAx>
      <c:valAx>
        <c:axId val="4491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Ricker!$J$1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Ricker!$H$54:$H$81</c:f>
              <c:numCache>
                <c:formatCode>General</c:formatCode>
                <c:ptCount val="28"/>
                <c:pt idx="0">
                  <c:v>4.194</c:v>
                </c:pt>
                <c:pt idx="1">
                  <c:v>3.286</c:v>
                </c:pt>
                <c:pt idx="2">
                  <c:v>2.1139999999999999</c:v>
                </c:pt>
                <c:pt idx="3">
                  <c:v>0.95299999999999996</c:v>
                </c:pt>
                <c:pt idx="4">
                  <c:v>1.2350000000000001</c:v>
                </c:pt>
                <c:pt idx="5">
                  <c:v>1.9490000000000001</c:v>
                </c:pt>
                <c:pt idx="6">
                  <c:v>2.41</c:v>
                </c:pt>
                <c:pt idx="7">
                  <c:v>2.8839999999999999</c:v>
                </c:pt>
                <c:pt idx="8">
                  <c:v>2.0920000000000001</c:v>
                </c:pt>
                <c:pt idx="9">
                  <c:v>2.1579999999999999</c:v>
                </c:pt>
                <c:pt idx="10">
                  <c:v>1.325</c:v>
                </c:pt>
                <c:pt idx="11">
                  <c:v>1.9610000000000001</c:v>
                </c:pt>
                <c:pt idx="12">
                  <c:v>1.4450000000000001</c:v>
                </c:pt>
                <c:pt idx="13">
                  <c:v>0.88100000000000001</c:v>
                </c:pt>
                <c:pt idx="14">
                  <c:v>1.6539999999999999</c:v>
                </c:pt>
                <c:pt idx="15">
                  <c:v>2.3809999999999998</c:v>
                </c:pt>
                <c:pt idx="16">
                  <c:v>4.3369999999999997</c:v>
                </c:pt>
                <c:pt idx="17">
                  <c:v>4.0970000000000004</c:v>
                </c:pt>
                <c:pt idx="18">
                  <c:v>2.782</c:v>
                </c:pt>
                <c:pt idx="19">
                  <c:v>7.6070000000000002</c:v>
                </c:pt>
                <c:pt idx="20">
                  <c:v>11.563000000000001</c:v>
                </c:pt>
                <c:pt idx="21">
                  <c:v>9.8230000000000004</c:v>
                </c:pt>
                <c:pt idx="22">
                  <c:v>3.6669999999999998</c:v>
                </c:pt>
                <c:pt idx="23">
                  <c:v>2.7829999999999999</c:v>
                </c:pt>
                <c:pt idx="24">
                  <c:v>3.4249999999999998</c:v>
                </c:pt>
                <c:pt idx="25">
                  <c:v>4.0410000000000004</c:v>
                </c:pt>
                <c:pt idx="26">
                  <c:v>7.9390000000000001</c:v>
                </c:pt>
                <c:pt idx="27">
                  <c:v>5.5880000000000001</c:v>
                </c:pt>
              </c:numCache>
            </c:numRef>
          </c:xVal>
          <c:yVal>
            <c:numRef>
              <c:f>Ricker!$J$54:$J$81</c:f>
              <c:numCache>
                <c:formatCode>General</c:formatCode>
                <c:ptCount val="28"/>
                <c:pt idx="0">
                  <c:v>9.9363450675202714</c:v>
                </c:pt>
                <c:pt idx="1">
                  <c:v>9.4903289803849233</c:v>
                </c:pt>
                <c:pt idx="2">
                  <c:v>10.461418112551955</c:v>
                </c:pt>
                <c:pt idx="3">
                  <c:v>11.548140375327934</c:v>
                </c:pt>
                <c:pt idx="4">
                  <c:v>11.298929029920059</c:v>
                </c:pt>
                <c:pt idx="5">
                  <c:v>10.912683579474576</c:v>
                </c:pt>
                <c:pt idx="6">
                  <c:v>9.6003732524974374</c:v>
                </c:pt>
                <c:pt idx="7">
                  <c:v>10.210821780577296</c:v>
                </c:pt>
                <c:pt idx="8">
                  <c:v>9.6518794537973243</c:v>
                </c:pt>
                <c:pt idx="9">
                  <c:v>10.700818133164057</c:v>
                </c:pt>
                <c:pt idx="10">
                  <c:v>10.428587540561816</c:v>
                </c:pt>
                <c:pt idx="11">
                  <c:v>10.536545452785791</c:v>
                </c:pt>
                <c:pt idx="12">
                  <c:v>10.951890678435605</c:v>
                </c:pt>
                <c:pt idx="13">
                  <c:v>11.916697653045956</c:v>
                </c:pt>
                <c:pt idx="14">
                  <c:v>9.796803403398501</c:v>
                </c:pt>
                <c:pt idx="15">
                  <c:v>9.4424794324952757</c:v>
                </c:pt>
                <c:pt idx="16">
                  <c:v>8.8928171351467711</c:v>
                </c:pt>
                <c:pt idx="17">
                  <c:v>10.519745001435266</c:v>
                </c:pt>
                <c:pt idx="18">
                  <c:v>10.916829906498748</c:v>
                </c:pt>
                <c:pt idx="19">
                  <c:v>8.4409311239848375</c:v>
                </c:pt>
                <c:pt idx="20">
                  <c:v>8.3821896548531747</c:v>
                </c:pt>
                <c:pt idx="21">
                  <c:v>9.4952734253072659</c:v>
                </c:pt>
                <c:pt idx="22">
                  <c:v>10.370626110910811</c:v>
                </c:pt>
                <c:pt idx="23">
                  <c:v>10.526470517456247</c:v>
                </c:pt>
                <c:pt idx="24">
                  <c:v>10.908898528285812</c:v>
                </c:pt>
                <c:pt idx="25">
                  <c:v>9.8835078139036625</c:v>
                </c:pt>
                <c:pt idx="26">
                  <c:v>8.9782126772570248</c:v>
                </c:pt>
                <c:pt idx="27">
                  <c:v>8.7493785586052848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6-492A-98EF-0C7FD71E4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9600"/>
        <c:axId val="449153616"/>
      </c:scatterChart>
      <c:valAx>
        <c:axId val="4491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3616"/>
        <c:crosses val="autoZero"/>
        <c:crossBetween val="midCat"/>
      </c:valAx>
      <c:valAx>
        <c:axId val="4491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Ricker!$J$1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Ricker!$H$88:$H$137</c:f>
              <c:numCache>
                <c:formatCode>General</c:formatCode>
                <c:ptCount val="50"/>
                <c:pt idx="0">
                  <c:v>4.7850000000000001</c:v>
                </c:pt>
                <c:pt idx="1">
                  <c:v>4.6479999999999997</c:v>
                </c:pt>
                <c:pt idx="2">
                  <c:v>10.737</c:v>
                </c:pt>
                <c:pt idx="3">
                  <c:v>10.294</c:v>
                </c:pt>
                <c:pt idx="4">
                  <c:v>6.2990000000000004</c:v>
                </c:pt>
                <c:pt idx="5">
                  <c:v>4.3499999999999996</c:v>
                </c:pt>
                <c:pt idx="6">
                  <c:v>4.5039999999999996</c:v>
                </c:pt>
                <c:pt idx="7">
                  <c:v>6.3129999999999997</c:v>
                </c:pt>
                <c:pt idx="8">
                  <c:v>6.7270000000000003</c:v>
                </c:pt>
                <c:pt idx="9">
                  <c:v>2.8410000000000002</c:v>
                </c:pt>
                <c:pt idx="10">
                  <c:v>2.7770000000000001</c:v>
                </c:pt>
                <c:pt idx="11">
                  <c:v>3.548</c:v>
                </c:pt>
                <c:pt idx="12">
                  <c:v>7.1310000000000002</c:v>
                </c:pt>
                <c:pt idx="13">
                  <c:v>9.7129999999999992</c:v>
                </c:pt>
                <c:pt idx="14">
                  <c:v>11.659000000000001</c:v>
                </c:pt>
                <c:pt idx="15">
                  <c:v>7.0609999999999999</c:v>
                </c:pt>
                <c:pt idx="16">
                  <c:v>6.194</c:v>
                </c:pt>
                <c:pt idx="17">
                  <c:v>8.4290000000000003</c:v>
                </c:pt>
                <c:pt idx="18">
                  <c:v>12.45</c:v>
                </c:pt>
                <c:pt idx="19">
                  <c:v>10.464</c:v>
                </c:pt>
                <c:pt idx="20">
                  <c:v>6.4390000000000001</c:v>
                </c:pt>
                <c:pt idx="21">
                  <c:v>6.2080000000000002</c:v>
                </c:pt>
                <c:pt idx="22">
                  <c:v>10.477</c:v>
                </c:pt>
                <c:pt idx="23">
                  <c:v>11.407999999999999</c:v>
                </c:pt>
                <c:pt idx="24">
                  <c:v>12.683999999999999</c:v>
                </c:pt>
                <c:pt idx="25">
                  <c:v>13.414999999999999</c:v>
                </c:pt>
                <c:pt idx="26">
                  <c:v>12.382</c:v>
                </c:pt>
                <c:pt idx="27">
                  <c:v>10.368</c:v>
                </c:pt>
                <c:pt idx="28">
                  <c:v>7.7450000000000001</c:v>
                </c:pt>
                <c:pt idx="29">
                  <c:v>6.07</c:v>
                </c:pt>
                <c:pt idx="30">
                  <c:v>6.194</c:v>
                </c:pt>
                <c:pt idx="31">
                  <c:v>5.0910000000000002</c:v>
                </c:pt>
                <c:pt idx="32">
                  <c:v>3.6160000000000001</c:v>
                </c:pt>
                <c:pt idx="33">
                  <c:v>4.1559999999999997</c:v>
                </c:pt>
                <c:pt idx="34">
                  <c:v>5.3949999999999996</c:v>
                </c:pt>
                <c:pt idx="35">
                  <c:v>5.1429999999999998</c:v>
                </c:pt>
                <c:pt idx="36">
                  <c:v>11.128</c:v>
                </c:pt>
                <c:pt idx="37">
                  <c:v>12.342000000000001</c:v>
                </c:pt>
                <c:pt idx="38">
                  <c:v>9.8740000000000006</c:v>
                </c:pt>
                <c:pt idx="39">
                  <c:v>4.7770000000000001</c:v>
                </c:pt>
                <c:pt idx="40">
                  <c:v>8.4809999999999999</c:v>
                </c:pt>
                <c:pt idx="41">
                  <c:v>8.94</c:v>
                </c:pt>
                <c:pt idx="42">
                  <c:v>7.0590000000000002</c:v>
                </c:pt>
                <c:pt idx="43">
                  <c:v>4.6310000000000002</c:v>
                </c:pt>
                <c:pt idx="44">
                  <c:v>5.8360000000000003</c:v>
                </c:pt>
                <c:pt idx="45">
                  <c:v>4.3819999999999997</c:v>
                </c:pt>
                <c:pt idx="46">
                  <c:v>3.37</c:v>
                </c:pt>
                <c:pt idx="47">
                  <c:v>3.4489999999999998</c:v>
                </c:pt>
                <c:pt idx="48">
                  <c:v>6.0720000000000001</c:v>
                </c:pt>
                <c:pt idx="49">
                  <c:v>6.3380000000000001</c:v>
                </c:pt>
              </c:numCache>
            </c:numRef>
          </c:xVal>
          <c:yVal>
            <c:numRef>
              <c:f>Ricker!$J$88:$J$137</c:f>
              <c:numCache>
                <c:formatCode>General</c:formatCode>
                <c:ptCount val="50"/>
                <c:pt idx="0">
                  <c:v>10.504513975095083</c:v>
                </c:pt>
                <c:pt idx="1">
                  <c:v>10.73356298045039</c:v>
                </c:pt>
                <c:pt idx="2">
                  <c:v>9.0463042795480018</c:v>
                </c:pt>
                <c:pt idx="3">
                  <c:v>9.3884387987694371</c:v>
                </c:pt>
                <c:pt idx="4">
                  <c:v>9.8996091093602079</c:v>
                </c:pt>
                <c:pt idx="5">
                  <c:v>10.419824154899407</c:v>
                </c:pt>
                <c:pt idx="6">
                  <c:v>10.445034109162609</c:v>
                </c:pt>
                <c:pt idx="7">
                  <c:v>9.337389000614511</c:v>
                </c:pt>
                <c:pt idx="8">
                  <c:v>9.3238707209565312</c:v>
                </c:pt>
                <c:pt idx="9">
                  <c:v>10.645843897127948</c:v>
                </c:pt>
                <c:pt idx="10">
                  <c:v>10.528628791675338</c:v>
                </c:pt>
                <c:pt idx="11">
                  <c:v>10.863615935552668</c:v>
                </c:pt>
                <c:pt idx="12">
                  <c:v>10.195548522953834</c:v>
                </c:pt>
                <c:pt idx="13">
                  <c:v>8.9065348055798061</c:v>
                </c:pt>
                <c:pt idx="14">
                  <c:v>9.3939215860488456</c:v>
                </c:pt>
                <c:pt idx="15">
                  <c:v>10.335413315465789</c:v>
                </c:pt>
                <c:pt idx="16">
                  <c:v>10.05641891844899</c:v>
                </c:pt>
                <c:pt idx="17">
                  <c:v>10.078321858984655</c:v>
                </c:pt>
                <c:pt idx="18">
                  <c:v>9.4682793770892832</c:v>
                </c:pt>
                <c:pt idx="19">
                  <c:v>9.6720592052851568</c:v>
                </c:pt>
                <c:pt idx="20">
                  <c:v>10.437626751443954</c:v>
                </c:pt>
                <c:pt idx="21">
                  <c:v>10.474161217119082</c:v>
                </c:pt>
                <c:pt idx="22">
                  <c:v>9.0608176216291714</c:v>
                </c:pt>
                <c:pt idx="23">
                  <c:v>9.9956851363280599</c:v>
                </c:pt>
                <c:pt idx="24">
                  <c:v>9.6596586433238976</c:v>
                </c:pt>
                <c:pt idx="25">
                  <c:v>8.9036265161224133</c:v>
                </c:pt>
                <c:pt idx="26">
                  <c:v>9.3337561949029588</c:v>
                </c:pt>
                <c:pt idx="27">
                  <c:v>9.8312758603900807</c:v>
                </c:pt>
                <c:pt idx="28">
                  <c:v>9.4129525261311695</c:v>
                </c:pt>
                <c:pt idx="29">
                  <c:v>10.016641394928593</c:v>
                </c:pt>
                <c:pt idx="30">
                  <c:v>10.026418918448989</c:v>
                </c:pt>
                <c:pt idx="31">
                  <c:v>10.352525725079801</c:v>
                </c:pt>
                <c:pt idx="32">
                  <c:v>10.674631557470072</c:v>
                </c:pt>
                <c:pt idx="33">
                  <c:v>10.55544692676302</c:v>
                </c:pt>
                <c:pt idx="34">
                  <c:v>10.914527401289902</c:v>
                </c:pt>
                <c:pt idx="35">
                  <c:v>9.8923634332072208</c:v>
                </c:pt>
                <c:pt idx="36">
                  <c:v>9.240535545378858</c:v>
                </c:pt>
                <c:pt idx="37">
                  <c:v>9.3769919201011263</c:v>
                </c:pt>
                <c:pt idx="38">
                  <c:v>9.7600949601633289</c:v>
                </c:pt>
                <c:pt idx="39">
                  <c:v>10.256187265592175</c:v>
                </c:pt>
                <c:pt idx="40">
                  <c:v>9.5321716326204378</c:v>
                </c:pt>
                <c:pt idx="41">
                  <c:v>9.6294644108145775</c:v>
                </c:pt>
                <c:pt idx="42">
                  <c:v>9.8856966015866643</c:v>
                </c:pt>
                <c:pt idx="43">
                  <c:v>9.8372271725013842</c:v>
                </c:pt>
                <c:pt idx="44">
                  <c:v>9.8359543693394613</c:v>
                </c:pt>
                <c:pt idx="45">
                  <c:v>10.292494758826725</c:v>
                </c:pt>
                <c:pt idx="46">
                  <c:v>11.02508725563573</c:v>
                </c:pt>
                <c:pt idx="47">
                  <c:v>10.641915666045296</c:v>
                </c:pt>
                <c:pt idx="48">
                  <c:v>9.1863119599066714</c:v>
                </c:pt>
                <c:pt idx="49">
                  <c:v>10.803436738731271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4F3B-AA31-B28E38B3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61776"/>
        <c:axId val="449168304"/>
      </c:scatterChart>
      <c:valAx>
        <c:axId val="4491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8304"/>
        <c:crosses val="autoZero"/>
        <c:crossBetween val="midCat"/>
      </c:valAx>
      <c:valAx>
        <c:axId val="4491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Ricker!$AD$1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Ricker!$AB$2:$AB$69</c:f>
              <c:numCache>
                <c:formatCode>General</c:formatCode>
                <c:ptCount val="68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  <c:pt idx="23">
                  <c:v>2.1150000000000002</c:v>
                </c:pt>
                <c:pt idx="24">
                  <c:v>4.0990000000000002</c:v>
                </c:pt>
                <c:pt idx="25">
                  <c:v>2.843</c:v>
                </c:pt>
                <c:pt idx="26">
                  <c:v>4.194</c:v>
                </c:pt>
                <c:pt idx="27">
                  <c:v>2.1139999999999999</c:v>
                </c:pt>
                <c:pt idx="28">
                  <c:v>1.2350000000000001</c:v>
                </c:pt>
                <c:pt idx="29">
                  <c:v>2.41</c:v>
                </c:pt>
                <c:pt idx="30">
                  <c:v>2.0920000000000001</c:v>
                </c:pt>
                <c:pt idx="31">
                  <c:v>1.325</c:v>
                </c:pt>
                <c:pt idx="32">
                  <c:v>1.4450000000000001</c:v>
                </c:pt>
                <c:pt idx="33">
                  <c:v>1.6539999999999999</c:v>
                </c:pt>
                <c:pt idx="34">
                  <c:v>4.3369999999999997</c:v>
                </c:pt>
                <c:pt idx="35">
                  <c:v>2.782</c:v>
                </c:pt>
                <c:pt idx="36">
                  <c:v>11.563000000000001</c:v>
                </c:pt>
                <c:pt idx="37">
                  <c:v>3.6669999999999998</c:v>
                </c:pt>
                <c:pt idx="38">
                  <c:v>3.4249999999999998</c:v>
                </c:pt>
                <c:pt idx="39">
                  <c:v>7.9390000000000001</c:v>
                </c:pt>
                <c:pt idx="40">
                  <c:v>4.1959999999999997</c:v>
                </c:pt>
                <c:pt idx="41">
                  <c:v>3.5510000000000002</c:v>
                </c:pt>
                <c:pt idx="42">
                  <c:v>1.577</c:v>
                </c:pt>
                <c:pt idx="43">
                  <c:v>4.7850000000000001</c:v>
                </c:pt>
                <c:pt idx="44">
                  <c:v>10.737</c:v>
                </c:pt>
                <c:pt idx="45">
                  <c:v>6.2990000000000004</c:v>
                </c:pt>
                <c:pt idx="46">
                  <c:v>4.5039999999999996</c:v>
                </c:pt>
                <c:pt idx="47">
                  <c:v>6.7270000000000003</c:v>
                </c:pt>
                <c:pt idx="48">
                  <c:v>2.7770000000000001</c:v>
                </c:pt>
                <c:pt idx="49">
                  <c:v>7.1310000000000002</c:v>
                </c:pt>
                <c:pt idx="50">
                  <c:v>11.659000000000001</c:v>
                </c:pt>
                <c:pt idx="51">
                  <c:v>6.194</c:v>
                </c:pt>
                <c:pt idx="52">
                  <c:v>12.45</c:v>
                </c:pt>
                <c:pt idx="53">
                  <c:v>6.4390000000000001</c:v>
                </c:pt>
                <c:pt idx="54">
                  <c:v>10.477</c:v>
                </c:pt>
                <c:pt idx="55">
                  <c:v>12.683999999999999</c:v>
                </c:pt>
                <c:pt idx="56">
                  <c:v>12.382</c:v>
                </c:pt>
                <c:pt idx="57">
                  <c:v>7.7450000000000001</c:v>
                </c:pt>
                <c:pt idx="58">
                  <c:v>6.194</c:v>
                </c:pt>
                <c:pt idx="59">
                  <c:v>3.6160000000000001</c:v>
                </c:pt>
                <c:pt idx="60">
                  <c:v>5.3949999999999996</c:v>
                </c:pt>
                <c:pt idx="61">
                  <c:v>11.128</c:v>
                </c:pt>
                <c:pt idx="62">
                  <c:v>9.8740000000000006</c:v>
                </c:pt>
                <c:pt idx="63">
                  <c:v>8.4809999999999999</c:v>
                </c:pt>
                <c:pt idx="64">
                  <c:v>7.0590000000000002</c:v>
                </c:pt>
                <c:pt idx="65">
                  <c:v>5.8360000000000003</c:v>
                </c:pt>
                <c:pt idx="66">
                  <c:v>3.37</c:v>
                </c:pt>
                <c:pt idx="67">
                  <c:v>6.0720000000000001</c:v>
                </c:pt>
              </c:numCache>
            </c:numRef>
          </c:xVal>
          <c:yVal>
            <c:numRef>
              <c:f>Ricker!$AD$2:$AD$69</c:f>
              <c:numCache>
                <c:formatCode>General</c:formatCode>
                <c:ptCount val="68"/>
                <c:pt idx="0">
                  <c:v>10.386162432178956</c:v>
                </c:pt>
                <c:pt idx="1">
                  <c:v>10.296325053214501</c:v>
                </c:pt>
                <c:pt idx="2">
                  <c:v>10.527955660253909</c:v>
                </c:pt>
                <c:pt idx="3">
                  <c:v>10.597020354883597</c:v>
                </c:pt>
                <c:pt idx="4">
                  <c:v>11.527012115440266</c:v>
                </c:pt>
                <c:pt idx="5">
                  <c:v>10.911587684618002</c:v>
                </c:pt>
                <c:pt idx="6">
                  <c:v>11.0616649285439</c:v>
                </c:pt>
                <c:pt idx="7">
                  <c:v>11.242748846220563</c:v>
                </c:pt>
                <c:pt idx="8">
                  <c:v>9.7398881490581921</c:v>
                </c:pt>
                <c:pt idx="9">
                  <c:v>11.428195969848819</c:v>
                </c:pt>
                <c:pt idx="10">
                  <c:v>11.055075474354661</c:v>
                </c:pt>
                <c:pt idx="11">
                  <c:v>11.80035809262885</c:v>
                </c:pt>
                <c:pt idx="12">
                  <c:v>10.789089118635266</c:v>
                </c:pt>
                <c:pt idx="13">
                  <c:v>10.866545185057067</c:v>
                </c:pt>
                <c:pt idx="14">
                  <c:v>10.232175320992487</c:v>
                </c:pt>
                <c:pt idx="15">
                  <c:v>11.563242140723274</c:v>
                </c:pt>
                <c:pt idx="16">
                  <c:v>10.443558338756235</c:v>
                </c:pt>
                <c:pt idx="17">
                  <c:v>10.378089846306901</c:v>
                </c:pt>
                <c:pt idx="18">
                  <c:v>9.6416433831881321</c:v>
                </c:pt>
                <c:pt idx="19">
                  <c:v>11.066530634572585</c:v>
                </c:pt>
                <c:pt idx="20">
                  <c:v>9.5809960268328851</c:v>
                </c:pt>
                <c:pt idx="21">
                  <c:v>9.9939354900340742</c:v>
                </c:pt>
                <c:pt idx="22">
                  <c:v>10.689073116011231</c:v>
                </c:pt>
                <c:pt idx="23">
                  <c:v>11.260945187501758</c:v>
                </c:pt>
                <c:pt idx="24">
                  <c:v>10.539256958477798</c:v>
                </c:pt>
                <c:pt idx="25">
                  <c:v>10.615140167331138</c:v>
                </c:pt>
                <c:pt idx="26">
                  <c:v>9.9363450675202714</c:v>
                </c:pt>
                <c:pt idx="27">
                  <c:v>10.461418112551955</c:v>
                </c:pt>
                <c:pt idx="28">
                  <c:v>11.298929029920059</c:v>
                </c:pt>
                <c:pt idx="29">
                  <c:v>9.6003732524974374</c:v>
                </c:pt>
                <c:pt idx="30">
                  <c:v>9.6518794537973243</c:v>
                </c:pt>
                <c:pt idx="31">
                  <c:v>10.428587540561816</c:v>
                </c:pt>
                <c:pt idx="32">
                  <c:v>10.951890678435605</c:v>
                </c:pt>
                <c:pt idx="33">
                  <c:v>9.796803403398501</c:v>
                </c:pt>
                <c:pt idx="34">
                  <c:v>8.8928171351467711</c:v>
                </c:pt>
                <c:pt idx="35">
                  <c:v>10.916829906498748</c:v>
                </c:pt>
                <c:pt idx="36">
                  <c:v>8.3821896548531747</c:v>
                </c:pt>
                <c:pt idx="37">
                  <c:v>10.370626110910811</c:v>
                </c:pt>
                <c:pt idx="38">
                  <c:v>10.908898528285812</c:v>
                </c:pt>
                <c:pt idx="39">
                  <c:v>8.9782126772570248</c:v>
                </c:pt>
                <c:pt idx="40">
                  <c:v>10.595868309465949</c:v>
                </c:pt>
                <c:pt idx="41">
                  <c:v>9.9327707460390489</c:v>
                </c:pt>
                <c:pt idx="42">
                  <c:v>11.744475692019098</c:v>
                </c:pt>
                <c:pt idx="43">
                  <c:v>10.504513975095083</c:v>
                </c:pt>
                <c:pt idx="44">
                  <c:v>9.0463042795480018</c:v>
                </c:pt>
                <c:pt idx="45">
                  <c:v>9.8996091093602079</c:v>
                </c:pt>
                <c:pt idx="46">
                  <c:v>10.445034109162609</c:v>
                </c:pt>
                <c:pt idx="47">
                  <c:v>9.3238707209565312</c:v>
                </c:pt>
                <c:pt idx="48">
                  <c:v>10.528628791675338</c:v>
                </c:pt>
                <c:pt idx="49">
                  <c:v>10.195548522953834</c:v>
                </c:pt>
                <c:pt idx="50">
                  <c:v>9.3939215860488456</c:v>
                </c:pt>
                <c:pt idx="51">
                  <c:v>10.05641891844899</c:v>
                </c:pt>
                <c:pt idx="52">
                  <c:v>9.4682793770892832</c:v>
                </c:pt>
                <c:pt idx="53">
                  <c:v>10.437626751443954</c:v>
                </c:pt>
                <c:pt idx="54">
                  <c:v>9.0608176216291714</c:v>
                </c:pt>
                <c:pt idx="55">
                  <c:v>9.6596586433238976</c:v>
                </c:pt>
                <c:pt idx="56">
                  <c:v>9.3337561949029588</c:v>
                </c:pt>
                <c:pt idx="57">
                  <c:v>9.4129525261311695</c:v>
                </c:pt>
                <c:pt idx="58">
                  <c:v>10.026418918448989</c:v>
                </c:pt>
                <c:pt idx="59">
                  <c:v>10.674631557470072</c:v>
                </c:pt>
                <c:pt idx="60">
                  <c:v>10.914527401289902</c:v>
                </c:pt>
                <c:pt idx="61">
                  <c:v>9.240535545378858</c:v>
                </c:pt>
                <c:pt idx="62">
                  <c:v>9.7600949601633289</c:v>
                </c:pt>
                <c:pt idx="63">
                  <c:v>9.5321716326204378</c:v>
                </c:pt>
                <c:pt idx="64">
                  <c:v>9.8856966015866643</c:v>
                </c:pt>
                <c:pt idx="65">
                  <c:v>9.8359543693394613</c:v>
                </c:pt>
                <c:pt idx="66">
                  <c:v>11.02508725563573</c:v>
                </c:pt>
                <c:pt idx="67">
                  <c:v>9.1863119599066714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D-4FC2-9B9B-41C51363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5792"/>
        <c:axId val="449163952"/>
      </c:scatterChart>
      <c:valAx>
        <c:axId val="4491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3952"/>
        <c:crosses val="autoZero"/>
        <c:crossBetween val="midCat"/>
      </c:valAx>
      <c:valAx>
        <c:axId val="4491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Ricker!$AD$1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Ricker!$AB$2:$AB$24</c:f>
              <c:numCache>
                <c:formatCode>General</c:formatCode>
                <c:ptCount val="23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</c:numCache>
            </c:numRef>
          </c:xVal>
          <c:yVal>
            <c:numRef>
              <c:f>Ricker!$AD$2:$AD$24</c:f>
              <c:numCache>
                <c:formatCode>General</c:formatCode>
                <c:ptCount val="23"/>
                <c:pt idx="0">
                  <c:v>10.386162432178956</c:v>
                </c:pt>
                <c:pt idx="1">
                  <c:v>10.296325053214501</c:v>
                </c:pt>
                <c:pt idx="2">
                  <c:v>10.527955660253909</c:v>
                </c:pt>
                <c:pt idx="3">
                  <c:v>10.597020354883597</c:v>
                </c:pt>
                <c:pt idx="4">
                  <c:v>11.527012115440266</c:v>
                </c:pt>
                <c:pt idx="5">
                  <c:v>10.911587684618002</c:v>
                </c:pt>
                <c:pt idx="6">
                  <c:v>11.0616649285439</c:v>
                </c:pt>
                <c:pt idx="7">
                  <c:v>11.242748846220563</c:v>
                </c:pt>
                <c:pt idx="8">
                  <c:v>9.7398881490581921</c:v>
                </c:pt>
                <c:pt idx="9">
                  <c:v>11.428195969848819</c:v>
                </c:pt>
                <c:pt idx="10">
                  <c:v>11.055075474354661</c:v>
                </c:pt>
                <c:pt idx="11">
                  <c:v>11.80035809262885</c:v>
                </c:pt>
                <c:pt idx="12">
                  <c:v>10.789089118635266</c:v>
                </c:pt>
                <c:pt idx="13">
                  <c:v>10.866545185057067</c:v>
                </c:pt>
                <c:pt idx="14">
                  <c:v>10.232175320992487</c:v>
                </c:pt>
                <c:pt idx="15">
                  <c:v>11.563242140723274</c:v>
                </c:pt>
                <c:pt idx="16">
                  <c:v>10.443558338756235</c:v>
                </c:pt>
                <c:pt idx="17">
                  <c:v>10.378089846306901</c:v>
                </c:pt>
                <c:pt idx="18">
                  <c:v>9.6416433831881321</c:v>
                </c:pt>
                <c:pt idx="19">
                  <c:v>11.066530634572585</c:v>
                </c:pt>
                <c:pt idx="20">
                  <c:v>9.5809960268328851</c:v>
                </c:pt>
                <c:pt idx="21">
                  <c:v>9.9939354900340742</c:v>
                </c:pt>
                <c:pt idx="22">
                  <c:v>10.689073116011231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1AE-9099-6297A1E89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5920"/>
        <c:axId val="449154160"/>
      </c:scatterChart>
      <c:valAx>
        <c:axId val="4491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4160"/>
        <c:crosses val="autoZero"/>
        <c:crossBetween val="midCat"/>
      </c:valAx>
      <c:valAx>
        <c:axId val="449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Ricker!$AD$1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Ricker!$AB$28:$AB$41</c:f>
              <c:numCache>
                <c:formatCode>General</c:formatCode>
                <c:ptCount val="14"/>
                <c:pt idx="0">
                  <c:v>4.194</c:v>
                </c:pt>
                <c:pt idx="1">
                  <c:v>2.1139999999999999</c:v>
                </c:pt>
                <c:pt idx="2">
                  <c:v>1.2350000000000001</c:v>
                </c:pt>
                <c:pt idx="3">
                  <c:v>2.41</c:v>
                </c:pt>
                <c:pt idx="4">
                  <c:v>2.0920000000000001</c:v>
                </c:pt>
                <c:pt idx="5">
                  <c:v>1.325</c:v>
                </c:pt>
                <c:pt idx="6">
                  <c:v>1.4450000000000001</c:v>
                </c:pt>
                <c:pt idx="7">
                  <c:v>1.6539999999999999</c:v>
                </c:pt>
                <c:pt idx="8">
                  <c:v>4.3369999999999997</c:v>
                </c:pt>
                <c:pt idx="9">
                  <c:v>2.782</c:v>
                </c:pt>
                <c:pt idx="10">
                  <c:v>11.563000000000001</c:v>
                </c:pt>
                <c:pt idx="11">
                  <c:v>3.6669999999999998</c:v>
                </c:pt>
                <c:pt idx="12">
                  <c:v>3.4249999999999998</c:v>
                </c:pt>
                <c:pt idx="13">
                  <c:v>7.9390000000000001</c:v>
                </c:pt>
              </c:numCache>
            </c:numRef>
          </c:xVal>
          <c:yVal>
            <c:numRef>
              <c:f>Ricker!$AD$28:$AD$41</c:f>
              <c:numCache>
                <c:formatCode>General</c:formatCode>
                <c:ptCount val="14"/>
                <c:pt idx="0">
                  <c:v>9.9363450675202714</c:v>
                </c:pt>
                <c:pt idx="1">
                  <c:v>10.461418112551955</c:v>
                </c:pt>
                <c:pt idx="2">
                  <c:v>11.298929029920059</c:v>
                </c:pt>
                <c:pt idx="3">
                  <c:v>9.6003732524974374</c:v>
                </c:pt>
                <c:pt idx="4">
                  <c:v>9.6518794537973243</c:v>
                </c:pt>
                <c:pt idx="5">
                  <c:v>10.428587540561816</c:v>
                </c:pt>
                <c:pt idx="6">
                  <c:v>10.951890678435605</c:v>
                </c:pt>
                <c:pt idx="7">
                  <c:v>9.796803403398501</c:v>
                </c:pt>
                <c:pt idx="8">
                  <c:v>8.8928171351467711</c:v>
                </c:pt>
                <c:pt idx="9">
                  <c:v>10.916829906498748</c:v>
                </c:pt>
                <c:pt idx="10">
                  <c:v>8.3821896548531747</c:v>
                </c:pt>
                <c:pt idx="11">
                  <c:v>10.370626110910811</c:v>
                </c:pt>
                <c:pt idx="12">
                  <c:v>10.908898528285812</c:v>
                </c:pt>
                <c:pt idx="13">
                  <c:v>8.9782126772570248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E26-85CD-6D03B341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1024"/>
        <c:axId val="449149264"/>
      </c:scatterChart>
      <c:valAx>
        <c:axId val="4491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49264"/>
        <c:crosses val="autoZero"/>
        <c:crossBetween val="midCat"/>
      </c:valAx>
      <c:valAx>
        <c:axId val="449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Ricker!$I$1</c:f>
              <c:strCache>
                <c:ptCount val="1"/>
                <c:pt idx="0">
                  <c:v>N0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Ricker!$H$2:$H$47</c:f>
              <c:numCache>
                <c:formatCode>General</c:formatCode>
                <c:ptCount val="4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</c:numCache>
            </c:numRef>
          </c:xVal>
          <c:yVal>
            <c:numRef>
              <c:f>Ricker!$I$2:$I$47</c:f>
              <c:numCache>
                <c:formatCode>General</c:formatCode>
                <c:ptCount val="46"/>
                <c:pt idx="0">
                  <c:v>224134.14204181795</c:v>
                </c:pt>
                <c:pt idx="1">
                  <c:v>81633.908501609811</c:v>
                </c:pt>
                <c:pt idx="2">
                  <c:v>235625.74523960121</c:v>
                </c:pt>
                <c:pt idx="3">
                  <c:v>183505.51490438476</c:v>
                </c:pt>
                <c:pt idx="4">
                  <c:v>134591.56135699214</c:v>
                </c:pt>
                <c:pt idx="5">
                  <c:v>174555.84533520529</c:v>
                </c:pt>
                <c:pt idx="6">
                  <c:v>123007.42519850106</c:v>
                </c:pt>
                <c:pt idx="7">
                  <c:v>179871.86225375102</c:v>
                </c:pt>
                <c:pt idx="8">
                  <c:v>221903.97006601433</c:v>
                </c:pt>
                <c:pt idx="9">
                  <c:v>276509.37352421886</c:v>
                </c:pt>
                <c:pt idx="10">
                  <c:v>230960.0428807727</c:v>
                </c:pt>
                <c:pt idx="11">
                  <c:v>194852.86221810002</c:v>
                </c:pt>
                <c:pt idx="12">
                  <c:v>276509.37352421886</c:v>
                </c:pt>
                <c:pt idx="13">
                  <c:v>148746.67943014178</c:v>
                </c:pt>
                <c:pt idx="14">
                  <c:v>282095.23339936719</c:v>
                </c:pt>
                <c:pt idx="15">
                  <c:v>164390.5042665138</c:v>
                </c:pt>
                <c:pt idx="16">
                  <c:v>58688.554274617578</c:v>
                </c:pt>
                <c:pt idx="17">
                  <c:v>438011.30520683737</c:v>
                </c:pt>
                <c:pt idx="18">
                  <c:v>156373.08476681827</c:v>
                </c:pt>
                <c:pt idx="19">
                  <c:v>324486.75576180586</c:v>
                </c:pt>
                <c:pt idx="20">
                  <c:v>282095.23339936719</c:v>
                </c:pt>
                <c:pt idx="21">
                  <c:v>299539.02842969086</c:v>
                </c:pt>
                <c:pt idx="22">
                  <c:v>351512.30614856718</c:v>
                </c:pt>
                <c:pt idx="23">
                  <c:v>153276.69022931982</c:v>
                </c:pt>
                <c:pt idx="24">
                  <c:v>268337.28652087448</c:v>
                </c:pt>
                <c:pt idx="25">
                  <c:v>271034.12108532147</c:v>
                </c:pt>
                <c:pt idx="26">
                  <c:v>194852.86221810002</c:v>
                </c:pt>
                <c:pt idx="27">
                  <c:v>412503.512552745</c:v>
                </c:pt>
                <c:pt idx="28">
                  <c:v>204843.18209602853</c:v>
                </c:pt>
                <c:pt idx="29">
                  <c:v>348014.70026317565</c:v>
                </c:pt>
                <c:pt idx="30">
                  <c:v>519176.92499482958</c:v>
                </c:pt>
                <c:pt idx="31">
                  <c:v>263023.85224649595</c:v>
                </c:pt>
                <c:pt idx="32">
                  <c:v>200787.01532646132</c:v>
                </c:pt>
                <c:pt idx="33">
                  <c:v>384615.72579367505</c:v>
                </c:pt>
                <c:pt idx="34">
                  <c:v>219695.9886721379</c:v>
                </c:pt>
                <c:pt idx="35">
                  <c:v>373248.61322898994</c:v>
                </c:pt>
                <c:pt idx="36">
                  <c:v>103777.0368200868</c:v>
                </c:pt>
                <c:pt idx="37">
                  <c:v>433653.01990028552</c:v>
                </c:pt>
                <c:pt idx="38">
                  <c:v>455886.88567734644</c:v>
                </c:pt>
                <c:pt idx="39">
                  <c:v>228661.95205680979</c:v>
                </c:pt>
                <c:pt idx="40">
                  <c:v>190994.51703620571</c:v>
                </c:pt>
                <c:pt idx="41">
                  <c:v>365857.79550064233</c:v>
                </c:pt>
                <c:pt idx="42">
                  <c:v>125492.34002075167</c:v>
                </c:pt>
                <c:pt idx="43">
                  <c:v>69563.828098682789</c:v>
                </c:pt>
                <c:pt idx="44">
                  <c:v>172818.98565406553</c:v>
                </c:pt>
                <c:pt idx="45">
                  <c:v>142914.2387054562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8-48A2-8FC7-B8180DBAB33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Ricker!$V$19:$V$33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Ricker!$W$19:$W$33</c:f>
              <c:numCache>
                <c:formatCode>0</c:formatCode>
                <c:ptCount val="15"/>
                <c:pt idx="0">
                  <c:v>0</c:v>
                </c:pt>
                <c:pt idx="1">
                  <c:v>87273.312818344115</c:v>
                </c:pt>
                <c:pt idx="2">
                  <c:v>150504.33707951751</c:v>
                </c:pt>
                <c:pt idx="3">
                  <c:v>194660.49885341237</c:v>
                </c:pt>
                <c:pt idx="4">
                  <c:v>223796.93088601666</c:v>
                </c:pt>
                <c:pt idx="5">
                  <c:v>241213.54824655215</c:v>
                </c:pt>
                <c:pt idx="6">
                  <c:v>249586.16099982502</c:v>
                </c:pt>
                <c:pt idx="7">
                  <c:v>251075.79610830892</c:v>
                </c:pt>
                <c:pt idx="8">
                  <c:v>247419.74398550729</c:v>
                </c:pt>
                <c:pt idx="9">
                  <c:v>240007.29011361997</c:v>
                </c:pt>
                <c:pt idx="10">
                  <c:v>229942.62332829554</c:v>
                </c:pt>
                <c:pt idx="11">
                  <c:v>218097.01654515264</c:v>
                </c:pt>
                <c:pt idx="12">
                  <c:v>205152.04164606883</c:v>
                </c:pt>
                <c:pt idx="13">
                  <c:v>191635.29845092574</c:v>
                </c:pt>
                <c:pt idx="14">
                  <c:v>177949.90011258601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8-48A2-8FC7-B8180DBAB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48528"/>
        <c:axId val="443754512"/>
      </c:scatterChart>
      <c:valAx>
        <c:axId val="4437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54512"/>
        <c:crosses val="autoZero"/>
        <c:crossBetween val="midCat"/>
      </c:valAx>
      <c:valAx>
        <c:axId val="4437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Ricker!$AD$1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Ricker!$AB$45:$AB$69</c:f>
              <c:numCache>
                <c:formatCode>General</c:formatCode>
                <c:ptCount val="25"/>
                <c:pt idx="0">
                  <c:v>4.7850000000000001</c:v>
                </c:pt>
                <c:pt idx="1">
                  <c:v>10.737</c:v>
                </c:pt>
                <c:pt idx="2">
                  <c:v>6.2990000000000004</c:v>
                </c:pt>
                <c:pt idx="3">
                  <c:v>4.5039999999999996</c:v>
                </c:pt>
                <c:pt idx="4">
                  <c:v>6.7270000000000003</c:v>
                </c:pt>
                <c:pt idx="5">
                  <c:v>2.7770000000000001</c:v>
                </c:pt>
                <c:pt idx="6">
                  <c:v>7.1310000000000002</c:v>
                </c:pt>
                <c:pt idx="7">
                  <c:v>11.659000000000001</c:v>
                </c:pt>
                <c:pt idx="8">
                  <c:v>6.194</c:v>
                </c:pt>
                <c:pt idx="9">
                  <c:v>12.45</c:v>
                </c:pt>
                <c:pt idx="10">
                  <c:v>6.4390000000000001</c:v>
                </c:pt>
                <c:pt idx="11">
                  <c:v>10.477</c:v>
                </c:pt>
                <c:pt idx="12">
                  <c:v>12.683999999999999</c:v>
                </c:pt>
                <c:pt idx="13">
                  <c:v>12.382</c:v>
                </c:pt>
                <c:pt idx="14">
                  <c:v>7.7450000000000001</c:v>
                </c:pt>
                <c:pt idx="15">
                  <c:v>6.194</c:v>
                </c:pt>
                <c:pt idx="16">
                  <c:v>3.6160000000000001</c:v>
                </c:pt>
                <c:pt idx="17">
                  <c:v>5.3949999999999996</c:v>
                </c:pt>
                <c:pt idx="18">
                  <c:v>11.128</c:v>
                </c:pt>
                <c:pt idx="19">
                  <c:v>9.8740000000000006</c:v>
                </c:pt>
                <c:pt idx="20">
                  <c:v>8.4809999999999999</c:v>
                </c:pt>
                <c:pt idx="21">
                  <c:v>7.0590000000000002</c:v>
                </c:pt>
                <c:pt idx="22">
                  <c:v>5.8360000000000003</c:v>
                </c:pt>
                <c:pt idx="23">
                  <c:v>3.37</c:v>
                </c:pt>
                <c:pt idx="24">
                  <c:v>6.0720000000000001</c:v>
                </c:pt>
              </c:numCache>
            </c:numRef>
          </c:xVal>
          <c:yVal>
            <c:numRef>
              <c:f>Ricker!$AD$45:$AD$69</c:f>
              <c:numCache>
                <c:formatCode>General</c:formatCode>
                <c:ptCount val="25"/>
                <c:pt idx="0">
                  <c:v>10.504513975095083</c:v>
                </c:pt>
                <c:pt idx="1">
                  <c:v>9.0463042795480018</c:v>
                </c:pt>
                <c:pt idx="2">
                  <c:v>9.8996091093602079</c:v>
                </c:pt>
                <c:pt idx="3">
                  <c:v>10.445034109162609</c:v>
                </c:pt>
                <c:pt idx="4">
                  <c:v>9.3238707209565312</c:v>
                </c:pt>
                <c:pt idx="5">
                  <c:v>10.528628791675338</c:v>
                </c:pt>
                <c:pt idx="6">
                  <c:v>10.195548522953834</c:v>
                </c:pt>
                <c:pt idx="7">
                  <c:v>9.3939215860488456</c:v>
                </c:pt>
                <c:pt idx="8">
                  <c:v>10.05641891844899</c:v>
                </c:pt>
                <c:pt idx="9">
                  <c:v>9.4682793770892832</c:v>
                </c:pt>
                <c:pt idx="10">
                  <c:v>10.437626751443954</c:v>
                </c:pt>
                <c:pt idx="11">
                  <c:v>9.0608176216291714</c:v>
                </c:pt>
                <c:pt idx="12">
                  <c:v>9.6596586433238976</c:v>
                </c:pt>
                <c:pt idx="13">
                  <c:v>9.3337561949029588</c:v>
                </c:pt>
                <c:pt idx="14">
                  <c:v>9.4129525261311695</c:v>
                </c:pt>
                <c:pt idx="15">
                  <c:v>10.026418918448989</c:v>
                </c:pt>
                <c:pt idx="16">
                  <c:v>10.674631557470072</c:v>
                </c:pt>
                <c:pt idx="17">
                  <c:v>10.914527401289902</c:v>
                </c:pt>
                <c:pt idx="18">
                  <c:v>9.240535545378858</c:v>
                </c:pt>
                <c:pt idx="19">
                  <c:v>9.7600949601633289</c:v>
                </c:pt>
                <c:pt idx="20">
                  <c:v>9.5321716326204378</c:v>
                </c:pt>
                <c:pt idx="21">
                  <c:v>9.8856966015866643</c:v>
                </c:pt>
                <c:pt idx="22">
                  <c:v>9.8359543693394613</c:v>
                </c:pt>
                <c:pt idx="23">
                  <c:v>11.02508725563573</c:v>
                </c:pt>
                <c:pt idx="24">
                  <c:v>9.1863119599066714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1-4748-B105-013F30DB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4704"/>
        <c:axId val="449156880"/>
      </c:scatterChart>
      <c:valAx>
        <c:axId val="4491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6880"/>
        <c:crosses val="autoZero"/>
        <c:crossBetween val="midCat"/>
      </c:valAx>
      <c:valAx>
        <c:axId val="4491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Ricker!$AX$1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Ricker!$AV$2:$AV$69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xVal>
          <c:yVal>
            <c:numRef>
              <c:f>Ricker!$AX$2:$AX$69</c:f>
              <c:numCache>
                <c:formatCode>General</c:formatCode>
                <c:ptCount val="68"/>
                <c:pt idx="0">
                  <c:v>9.2484678788637318</c:v>
                </c:pt>
                <c:pt idx="1">
                  <c:v>10.524661011945401</c:v>
                </c:pt>
                <c:pt idx="2">
                  <c:v>10.983797731408572</c:v>
                </c:pt>
                <c:pt idx="3">
                  <c:v>11.038051695703482</c:v>
                </c:pt>
                <c:pt idx="4">
                  <c:v>11.622144746946946</c:v>
                </c:pt>
                <c:pt idx="5">
                  <c:v>10.739217453596039</c:v>
                </c:pt>
                <c:pt idx="6">
                  <c:v>10.568703004810844</c:v>
                </c:pt>
                <c:pt idx="7">
                  <c:v>10.877308397679027</c:v>
                </c:pt>
                <c:pt idx="8">
                  <c:v>11.855377273808857</c:v>
                </c:pt>
                <c:pt idx="9">
                  <c:v>11.971672520909756</c:v>
                </c:pt>
                <c:pt idx="10">
                  <c:v>11.193176433845286</c:v>
                </c:pt>
                <c:pt idx="11">
                  <c:v>10.473509096885833</c:v>
                </c:pt>
                <c:pt idx="12">
                  <c:v>10.83439988531223</c:v>
                </c:pt>
                <c:pt idx="13">
                  <c:v>11.014990982278379</c:v>
                </c:pt>
                <c:pt idx="14">
                  <c:v>10.631054263417075</c:v>
                </c:pt>
                <c:pt idx="15">
                  <c:v>10.936274630931281</c:v>
                </c:pt>
                <c:pt idx="16">
                  <c:v>10.692089810332556</c:v>
                </c:pt>
                <c:pt idx="17">
                  <c:v>10.556431856076447</c:v>
                </c:pt>
                <c:pt idx="18">
                  <c:v>10.732716222791044</c:v>
                </c:pt>
                <c:pt idx="19">
                  <c:v>9.9674225351859196</c:v>
                </c:pt>
                <c:pt idx="20">
                  <c:v>10.350069336282177</c:v>
                </c:pt>
                <c:pt idx="21">
                  <c:v>9.0315781586792809</c:v>
                </c:pt>
                <c:pt idx="22">
                  <c:v>11.316114886773562</c:v>
                </c:pt>
                <c:pt idx="23">
                  <c:v>10.181740012339549</c:v>
                </c:pt>
                <c:pt idx="24">
                  <c:v>9.6577807509016012</c:v>
                </c:pt>
                <c:pt idx="25">
                  <c:v>10.769482640451951</c:v>
                </c:pt>
                <c:pt idx="26">
                  <c:v>9.4903289803849233</c:v>
                </c:pt>
                <c:pt idx="27">
                  <c:v>11.548140375327934</c:v>
                </c:pt>
                <c:pt idx="28">
                  <c:v>10.912683579474576</c:v>
                </c:pt>
                <c:pt idx="29">
                  <c:v>10.210821780577296</c:v>
                </c:pt>
                <c:pt idx="30">
                  <c:v>10.700818133164057</c:v>
                </c:pt>
                <c:pt idx="31">
                  <c:v>10.536545452785791</c:v>
                </c:pt>
                <c:pt idx="32">
                  <c:v>11.916697653045956</c:v>
                </c:pt>
                <c:pt idx="33">
                  <c:v>9.4424794324952757</c:v>
                </c:pt>
                <c:pt idx="34">
                  <c:v>10.519745001435266</c:v>
                </c:pt>
                <c:pt idx="35">
                  <c:v>8.4409311239848375</c:v>
                </c:pt>
                <c:pt idx="36">
                  <c:v>9.4952734253072659</c:v>
                </c:pt>
                <c:pt idx="37">
                  <c:v>10.526470517456247</c:v>
                </c:pt>
                <c:pt idx="38">
                  <c:v>9.8835078139036625</c:v>
                </c:pt>
                <c:pt idx="39">
                  <c:v>8.7493785586052848</c:v>
                </c:pt>
                <c:pt idx="40">
                  <c:v>10.449986996450757</c:v>
                </c:pt>
                <c:pt idx="41">
                  <c:v>10.621887049189869</c:v>
                </c:pt>
                <c:pt idx="42">
                  <c:v>10.903196434627381</c:v>
                </c:pt>
                <c:pt idx="43">
                  <c:v>10.73356298045039</c:v>
                </c:pt>
                <c:pt idx="44">
                  <c:v>9.3884387987694371</c:v>
                </c:pt>
                <c:pt idx="45">
                  <c:v>10.419824154899407</c:v>
                </c:pt>
                <c:pt idx="46">
                  <c:v>9.337389000614511</c:v>
                </c:pt>
                <c:pt idx="47">
                  <c:v>10.645843897127948</c:v>
                </c:pt>
                <c:pt idx="48">
                  <c:v>10.863615935552668</c:v>
                </c:pt>
                <c:pt idx="49">
                  <c:v>8.9065348055798061</c:v>
                </c:pt>
                <c:pt idx="50">
                  <c:v>10.335413315465789</c:v>
                </c:pt>
                <c:pt idx="51">
                  <c:v>10.078321858984655</c:v>
                </c:pt>
                <c:pt idx="52">
                  <c:v>9.6720592052851568</c:v>
                </c:pt>
                <c:pt idx="53">
                  <c:v>10.474161217119082</c:v>
                </c:pt>
                <c:pt idx="54">
                  <c:v>9.9956851363280599</c:v>
                </c:pt>
                <c:pt idx="55">
                  <c:v>8.9036265161224133</c:v>
                </c:pt>
                <c:pt idx="56">
                  <c:v>9.8312758603900807</c:v>
                </c:pt>
                <c:pt idx="57">
                  <c:v>10.016641394928593</c:v>
                </c:pt>
                <c:pt idx="58">
                  <c:v>10.352525725079801</c:v>
                </c:pt>
                <c:pt idx="59">
                  <c:v>10.55544692676302</c:v>
                </c:pt>
                <c:pt idx="60">
                  <c:v>9.8923634332072208</c:v>
                </c:pt>
                <c:pt idx="61">
                  <c:v>9.3769919201011263</c:v>
                </c:pt>
                <c:pt idx="62">
                  <c:v>10.256187265592175</c:v>
                </c:pt>
                <c:pt idx="63">
                  <c:v>9.6294644108145775</c:v>
                </c:pt>
                <c:pt idx="64">
                  <c:v>9.8372271725013842</c:v>
                </c:pt>
                <c:pt idx="65">
                  <c:v>10.292494758826725</c:v>
                </c:pt>
                <c:pt idx="66">
                  <c:v>10.641915666045296</c:v>
                </c:pt>
                <c:pt idx="67">
                  <c:v>10.803436738731271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B-4D3F-9E15-00A2CBB7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51440"/>
        <c:axId val="449172656"/>
      </c:scatterChart>
      <c:valAx>
        <c:axId val="4491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2656"/>
        <c:crosses val="autoZero"/>
        <c:crossBetween val="midCat"/>
      </c:valAx>
      <c:valAx>
        <c:axId val="449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Ricker!$AX$1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Ricker!$AV$2:$AV$24</c:f>
              <c:numCache>
                <c:formatCode>General</c:formatCode>
                <c:ptCount val="23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</c:numCache>
            </c:numRef>
          </c:xVal>
          <c:yVal>
            <c:numRef>
              <c:f>Ricker!$AX$2:$AX$24</c:f>
              <c:numCache>
                <c:formatCode>General</c:formatCode>
                <c:ptCount val="23"/>
                <c:pt idx="0">
                  <c:v>9.2484678788637318</c:v>
                </c:pt>
                <c:pt idx="1">
                  <c:v>10.524661011945401</c:v>
                </c:pt>
                <c:pt idx="2">
                  <c:v>10.983797731408572</c:v>
                </c:pt>
                <c:pt idx="3">
                  <c:v>11.038051695703482</c:v>
                </c:pt>
                <c:pt idx="4">
                  <c:v>11.622144746946946</c:v>
                </c:pt>
                <c:pt idx="5">
                  <c:v>10.739217453596039</c:v>
                </c:pt>
                <c:pt idx="6">
                  <c:v>10.568703004810844</c:v>
                </c:pt>
                <c:pt idx="7">
                  <c:v>10.877308397679027</c:v>
                </c:pt>
                <c:pt idx="8">
                  <c:v>11.855377273808857</c:v>
                </c:pt>
                <c:pt idx="9">
                  <c:v>11.971672520909756</c:v>
                </c:pt>
                <c:pt idx="10">
                  <c:v>11.193176433845286</c:v>
                </c:pt>
                <c:pt idx="11">
                  <c:v>10.473509096885833</c:v>
                </c:pt>
                <c:pt idx="12">
                  <c:v>10.83439988531223</c:v>
                </c:pt>
                <c:pt idx="13">
                  <c:v>11.014990982278379</c:v>
                </c:pt>
                <c:pt idx="14">
                  <c:v>10.631054263417075</c:v>
                </c:pt>
                <c:pt idx="15">
                  <c:v>10.936274630931281</c:v>
                </c:pt>
                <c:pt idx="16">
                  <c:v>10.692089810332556</c:v>
                </c:pt>
                <c:pt idx="17">
                  <c:v>10.556431856076447</c:v>
                </c:pt>
                <c:pt idx="18">
                  <c:v>10.732716222791044</c:v>
                </c:pt>
                <c:pt idx="19">
                  <c:v>9.9674225351859196</c:v>
                </c:pt>
                <c:pt idx="20">
                  <c:v>10.350069336282177</c:v>
                </c:pt>
                <c:pt idx="21">
                  <c:v>9.0315781586792809</c:v>
                </c:pt>
                <c:pt idx="22">
                  <c:v>11.316114886773562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4E80-98E4-8F39DBB4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3744"/>
        <c:axId val="449162320"/>
      </c:scatterChart>
      <c:valAx>
        <c:axId val="4491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2320"/>
        <c:crosses val="autoZero"/>
        <c:crossBetween val="midCat"/>
      </c:valAx>
      <c:valAx>
        <c:axId val="449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Ricker!$AX$1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Ricker!$AV$28:$AV$41</c:f>
              <c:numCache>
                <c:formatCode>General</c:formatCode>
                <c:ptCount val="14"/>
                <c:pt idx="0">
                  <c:v>3.286</c:v>
                </c:pt>
                <c:pt idx="1">
                  <c:v>0.95299999999999996</c:v>
                </c:pt>
                <c:pt idx="2">
                  <c:v>1.9490000000000001</c:v>
                </c:pt>
                <c:pt idx="3">
                  <c:v>2.8839999999999999</c:v>
                </c:pt>
                <c:pt idx="4">
                  <c:v>2.1579999999999999</c:v>
                </c:pt>
                <c:pt idx="5">
                  <c:v>1.9610000000000001</c:v>
                </c:pt>
                <c:pt idx="6">
                  <c:v>0.88100000000000001</c:v>
                </c:pt>
                <c:pt idx="7">
                  <c:v>2.3809999999999998</c:v>
                </c:pt>
                <c:pt idx="8">
                  <c:v>4.0970000000000004</c:v>
                </c:pt>
                <c:pt idx="9">
                  <c:v>7.6070000000000002</c:v>
                </c:pt>
                <c:pt idx="10">
                  <c:v>9.8230000000000004</c:v>
                </c:pt>
                <c:pt idx="11">
                  <c:v>2.7829999999999999</c:v>
                </c:pt>
                <c:pt idx="12">
                  <c:v>4.0410000000000004</c:v>
                </c:pt>
                <c:pt idx="13">
                  <c:v>5.5880000000000001</c:v>
                </c:pt>
              </c:numCache>
            </c:numRef>
          </c:xVal>
          <c:yVal>
            <c:numRef>
              <c:f>Ricker!$AX$28:$AX$41</c:f>
              <c:numCache>
                <c:formatCode>General</c:formatCode>
                <c:ptCount val="14"/>
                <c:pt idx="0">
                  <c:v>9.4903289803849233</c:v>
                </c:pt>
                <c:pt idx="1">
                  <c:v>11.548140375327934</c:v>
                </c:pt>
                <c:pt idx="2">
                  <c:v>10.912683579474576</c:v>
                </c:pt>
                <c:pt idx="3">
                  <c:v>10.210821780577296</c:v>
                </c:pt>
                <c:pt idx="4">
                  <c:v>10.700818133164057</c:v>
                </c:pt>
                <c:pt idx="5">
                  <c:v>10.536545452785791</c:v>
                </c:pt>
                <c:pt idx="6">
                  <c:v>11.916697653045956</c:v>
                </c:pt>
                <c:pt idx="7">
                  <c:v>9.4424794324952757</c:v>
                </c:pt>
                <c:pt idx="8">
                  <c:v>10.519745001435266</c:v>
                </c:pt>
                <c:pt idx="9">
                  <c:v>8.4409311239848375</c:v>
                </c:pt>
                <c:pt idx="10">
                  <c:v>9.4952734253072659</c:v>
                </c:pt>
                <c:pt idx="11">
                  <c:v>10.526470517456247</c:v>
                </c:pt>
                <c:pt idx="12">
                  <c:v>9.8835078139036625</c:v>
                </c:pt>
                <c:pt idx="13">
                  <c:v>8.7493785586052848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B-4C31-81AA-B7124DFF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65584"/>
        <c:axId val="449157424"/>
      </c:scatterChart>
      <c:valAx>
        <c:axId val="4491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57424"/>
        <c:crosses val="autoZero"/>
        <c:crossBetween val="midCat"/>
      </c:valAx>
      <c:valAx>
        <c:axId val="4491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Ricker!$AX$1</c:f>
              <c:strCache>
                <c:ptCount val="1"/>
                <c:pt idx="0">
                  <c:v>ln(R/S)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Ricker!$AV$45:$AV$69</c:f>
              <c:numCache>
                <c:formatCode>General</c:formatCode>
                <c:ptCount val="25"/>
                <c:pt idx="0">
                  <c:v>4.6479999999999997</c:v>
                </c:pt>
                <c:pt idx="1">
                  <c:v>10.294</c:v>
                </c:pt>
                <c:pt idx="2">
                  <c:v>4.3499999999999996</c:v>
                </c:pt>
                <c:pt idx="3">
                  <c:v>6.3129999999999997</c:v>
                </c:pt>
                <c:pt idx="4">
                  <c:v>2.8410000000000002</c:v>
                </c:pt>
                <c:pt idx="5">
                  <c:v>3.548</c:v>
                </c:pt>
                <c:pt idx="6">
                  <c:v>9.7129999999999992</c:v>
                </c:pt>
                <c:pt idx="7">
                  <c:v>7.0609999999999999</c:v>
                </c:pt>
                <c:pt idx="8">
                  <c:v>8.4290000000000003</c:v>
                </c:pt>
                <c:pt idx="9">
                  <c:v>10.464</c:v>
                </c:pt>
                <c:pt idx="10">
                  <c:v>6.2080000000000002</c:v>
                </c:pt>
                <c:pt idx="11">
                  <c:v>11.407999999999999</c:v>
                </c:pt>
                <c:pt idx="12">
                  <c:v>13.414999999999999</c:v>
                </c:pt>
                <c:pt idx="13">
                  <c:v>10.368</c:v>
                </c:pt>
                <c:pt idx="14">
                  <c:v>6.07</c:v>
                </c:pt>
                <c:pt idx="15">
                  <c:v>5.0910000000000002</c:v>
                </c:pt>
                <c:pt idx="16">
                  <c:v>4.1559999999999997</c:v>
                </c:pt>
                <c:pt idx="17">
                  <c:v>5.1429999999999998</c:v>
                </c:pt>
                <c:pt idx="18">
                  <c:v>12.342000000000001</c:v>
                </c:pt>
                <c:pt idx="19">
                  <c:v>4.7770000000000001</c:v>
                </c:pt>
                <c:pt idx="20">
                  <c:v>8.94</c:v>
                </c:pt>
                <c:pt idx="21">
                  <c:v>4.6310000000000002</c:v>
                </c:pt>
                <c:pt idx="22">
                  <c:v>4.3819999999999997</c:v>
                </c:pt>
                <c:pt idx="23">
                  <c:v>3.4489999999999998</c:v>
                </c:pt>
                <c:pt idx="24">
                  <c:v>6.3380000000000001</c:v>
                </c:pt>
              </c:numCache>
            </c:numRef>
          </c:xVal>
          <c:yVal>
            <c:numRef>
              <c:f>Ricker!$AX$45:$AX$69</c:f>
              <c:numCache>
                <c:formatCode>General</c:formatCode>
                <c:ptCount val="25"/>
                <c:pt idx="0">
                  <c:v>10.73356298045039</c:v>
                </c:pt>
                <c:pt idx="1">
                  <c:v>9.3884387987694371</c:v>
                </c:pt>
                <c:pt idx="2">
                  <c:v>10.419824154899407</c:v>
                </c:pt>
                <c:pt idx="3">
                  <c:v>9.337389000614511</c:v>
                </c:pt>
                <c:pt idx="4">
                  <c:v>10.645843897127948</c:v>
                </c:pt>
                <c:pt idx="5">
                  <c:v>10.863615935552668</c:v>
                </c:pt>
                <c:pt idx="6">
                  <c:v>8.9065348055798061</c:v>
                </c:pt>
                <c:pt idx="7">
                  <c:v>10.335413315465789</c:v>
                </c:pt>
                <c:pt idx="8">
                  <c:v>10.078321858984655</c:v>
                </c:pt>
                <c:pt idx="9">
                  <c:v>9.6720592052851568</c:v>
                </c:pt>
                <c:pt idx="10">
                  <c:v>10.474161217119082</c:v>
                </c:pt>
                <c:pt idx="11">
                  <c:v>9.9956851363280599</c:v>
                </c:pt>
                <c:pt idx="12">
                  <c:v>8.9036265161224133</c:v>
                </c:pt>
                <c:pt idx="13">
                  <c:v>9.8312758603900807</c:v>
                </c:pt>
                <c:pt idx="14">
                  <c:v>10.016641394928593</c:v>
                </c:pt>
                <c:pt idx="15">
                  <c:v>10.352525725079801</c:v>
                </c:pt>
                <c:pt idx="16">
                  <c:v>10.55544692676302</c:v>
                </c:pt>
                <c:pt idx="17">
                  <c:v>9.8923634332072208</c:v>
                </c:pt>
                <c:pt idx="18">
                  <c:v>9.3769919201011263</c:v>
                </c:pt>
                <c:pt idx="19">
                  <c:v>10.256187265592175</c:v>
                </c:pt>
                <c:pt idx="20">
                  <c:v>9.6294644108145775</c:v>
                </c:pt>
                <c:pt idx="21">
                  <c:v>9.8372271725013842</c:v>
                </c:pt>
                <c:pt idx="22">
                  <c:v>10.292494758826725</c:v>
                </c:pt>
                <c:pt idx="23">
                  <c:v>10.641915666045296</c:v>
                </c:pt>
                <c:pt idx="24">
                  <c:v>10.803436738731271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7-41B4-BD62-FB52B22A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66128"/>
        <c:axId val="449174832"/>
      </c:scatterChart>
      <c:valAx>
        <c:axId val="4491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74832"/>
        <c:crosses val="autoZero"/>
        <c:crossBetween val="midCat"/>
      </c:valAx>
      <c:valAx>
        <c:axId val="4491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91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Ricker!$B$2:$B$138</c:f>
              <c:numCache>
                <c:formatCode>General</c:formatCode>
                <c:ptCount val="137"/>
                <c:pt idx="0">
                  <c:v>12.32</c:v>
                </c:pt>
                <c:pt idx="1">
                  <c:v>11.31</c:v>
                </c:pt>
                <c:pt idx="2">
                  <c:v>12.37</c:v>
                </c:pt>
                <c:pt idx="3">
                  <c:v>12.12</c:v>
                </c:pt>
                <c:pt idx="4">
                  <c:v>11.81</c:v>
                </c:pt>
                <c:pt idx="5">
                  <c:v>12.07</c:v>
                </c:pt>
                <c:pt idx="6">
                  <c:v>11.72</c:v>
                </c:pt>
                <c:pt idx="7">
                  <c:v>12.1</c:v>
                </c:pt>
                <c:pt idx="8">
                  <c:v>12.31</c:v>
                </c:pt>
                <c:pt idx="9">
                  <c:v>12.53</c:v>
                </c:pt>
                <c:pt idx="10">
                  <c:v>12.35</c:v>
                </c:pt>
                <c:pt idx="11">
                  <c:v>12.18</c:v>
                </c:pt>
                <c:pt idx="12">
                  <c:v>12.53</c:v>
                </c:pt>
                <c:pt idx="13">
                  <c:v>11.91</c:v>
                </c:pt>
                <c:pt idx="14">
                  <c:v>12.55</c:v>
                </c:pt>
                <c:pt idx="15">
                  <c:v>12.01</c:v>
                </c:pt>
                <c:pt idx="16">
                  <c:v>10.98</c:v>
                </c:pt>
                <c:pt idx="17">
                  <c:v>12.99</c:v>
                </c:pt>
                <c:pt idx="18">
                  <c:v>11.96</c:v>
                </c:pt>
                <c:pt idx="19">
                  <c:v>12.69</c:v>
                </c:pt>
                <c:pt idx="20">
                  <c:v>12.55</c:v>
                </c:pt>
                <c:pt idx="21">
                  <c:v>12.61</c:v>
                </c:pt>
                <c:pt idx="22">
                  <c:v>12.77</c:v>
                </c:pt>
                <c:pt idx="23">
                  <c:v>11.94</c:v>
                </c:pt>
                <c:pt idx="24">
                  <c:v>12.5</c:v>
                </c:pt>
                <c:pt idx="25">
                  <c:v>12.51</c:v>
                </c:pt>
                <c:pt idx="26">
                  <c:v>12.18</c:v>
                </c:pt>
                <c:pt idx="27">
                  <c:v>12.93</c:v>
                </c:pt>
                <c:pt idx="28">
                  <c:v>12.23</c:v>
                </c:pt>
                <c:pt idx="29">
                  <c:v>12.76</c:v>
                </c:pt>
                <c:pt idx="30">
                  <c:v>13.16</c:v>
                </c:pt>
                <c:pt idx="31">
                  <c:v>12.48</c:v>
                </c:pt>
                <c:pt idx="32">
                  <c:v>12.21</c:v>
                </c:pt>
                <c:pt idx="33">
                  <c:v>12.86</c:v>
                </c:pt>
                <c:pt idx="34">
                  <c:v>12.3</c:v>
                </c:pt>
                <c:pt idx="35">
                  <c:v>12.83</c:v>
                </c:pt>
                <c:pt idx="36">
                  <c:v>11.55</c:v>
                </c:pt>
                <c:pt idx="37">
                  <c:v>12.98</c:v>
                </c:pt>
                <c:pt idx="38">
                  <c:v>13.03</c:v>
                </c:pt>
                <c:pt idx="39">
                  <c:v>12.34</c:v>
                </c:pt>
                <c:pt idx="40">
                  <c:v>12.16</c:v>
                </c:pt>
                <c:pt idx="41">
                  <c:v>12.81</c:v>
                </c:pt>
                <c:pt idx="42">
                  <c:v>11.74</c:v>
                </c:pt>
                <c:pt idx="43">
                  <c:v>11.15</c:v>
                </c:pt>
                <c:pt idx="44">
                  <c:v>12.06</c:v>
                </c:pt>
                <c:pt idx="45">
                  <c:v>11.87</c:v>
                </c:pt>
                <c:pt idx="46">
                  <c:v>12.01</c:v>
                </c:pt>
                <c:pt idx="47">
                  <c:v>10.99</c:v>
                </c:pt>
                <c:pt idx="48">
                  <c:v>11.95</c:v>
                </c:pt>
                <c:pt idx="49">
                  <c:v>10.71</c:v>
                </c:pt>
                <c:pt idx="50">
                  <c:v>11.66</c:v>
                </c:pt>
                <c:pt idx="51">
                  <c:v>12</c:v>
                </c:pt>
                <c:pt idx="52">
                  <c:v>11.37</c:v>
                </c:pt>
                <c:pt idx="53">
                  <c:v>10.68</c:v>
                </c:pt>
                <c:pt idx="54">
                  <c:v>11.21</c:v>
                </c:pt>
                <c:pt idx="55">
                  <c:v>11.5</c:v>
                </c:pt>
                <c:pt idx="56">
                  <c:v>11.51</c:v>
                </c:pt>
                <c:pt idx="57">
                  <c:v>11.58</c:v>
                </c:pt>
                <c:pt idx="58">
                  <c:v>10.48</c:v>
                </c:pt>
                <c:pt idx="59">
                  <c:v>11.27</c:v>
                </c:pt>
                <c:pt idx="60">
                  <c:v>10.39</c:v>
                </c:pt>
                <c:pt idx="61">
                  <c:v>11.47</c:v>
                </c:pt>
                <c:pt idx="62">
                  <c:v>10.71</c:v>
                </c:pt>
                <c:pt idx="63">
                  <c:v>11.21</c:v>
                </c:pt>
                <c:pt idx="64">
                  <c:v>11.32</c:v>
                </c:pt>
                <c:pt idx="65">
                  <c:v>11.79</c:v>
                </c:pt>
                <c:pt idx="66">
                  <c:v>10.3</c:v>
                </c:pt>
                <c:pt idx="67">
                  <c:v>10.31</c:v>
                </c:pt>
                <c:pt idx="68">
                  <c:v>10.36</c:v>
                </c:pt>
                <c:pt idx="69">
                  <c:v>11.93</c:v>
                </c:pt>
                <c:pt idx="70">
                  <c:v>11.94</c:v>
                </c:pt>
                <c:pt idx="71">
                  <c:v>10.47</c:v>
                </c:pt>
                <c:pt idx="72">
                  <c:v>10.83</c:v>
                </c:pt>
                <c:pt idx="73">
                  <c:v>11.78</c:v>
                </c:pt>
                <c:pt idx="74">
                  <c:v>11.67</c:v>
                </c:pt>
                <c:pt idx="75">
                  <c:v>11.55</c:v>
                </c:pt>
                <c:pt idx="76">
                  <c:v>12.14</c:v>
                </c:pt>
                <c:pt idx="77">
                  <c:v>11.28</c:v>
                </c:pt>
                <c:pt idx="78">
                  <c:v>11.05</c:v>
                </c:pt>
                <c:pt idx="79">
                  <c:v>10.47</c:v>
                </c:pt>
                <c:pt idx="80">
                  <c:v>12.03</c:v>
                </c:pt>
                <c:pt idx="81">
                  <c:v>10.84</c:v>
                </c:pt>
                <c:pt idx="82">
                  <c:v>11.2</c:v>
                </c:pt>
                <c:pt idx="83">
                  <c:v>11.46</c:v>
                </c:pt>
                <c:pt idx="84">
                  <c:v>12.2</c:v>
                </c:pt>
                <c:pt idx="85">
                  <c:v>11.73</c:v>
                </c:pt>
                <c:pt idx="86">
                  <c:v>12.07</c:v>
                </c:pt>
                <c:pt idx="87">
                  <c:v>12.27</c:v>
                </c:pt>
                <c:pt idx="88">
                  <c:v>11.42</c:v>
                </c:pt>
                <c:pt idx="89">
                  <c:v>11.72</c:v>
                </c:pt>
                <c:pt idx="90">
                  <c:v>11.74</c:v>
                </c:pt>
                <c:pt idx="91">
                  <c:v>11.89</c:v>
                </c:pt>
                <c:pt idx="92">
                  <c:v>11.95</c:v>
                </c:pt>
                <c:pt idx="93">
                  <c:v>11.18</c:v>
                </c:pt>
                <c:pt idx="94">
                  <c:v>11.23</c:v>
                </c:pt>
                <c:pt idx="95">
                  <c:v>11.69</c:v>
                </c:pt>
                <c:pt idx="96">
                  <c:v>11.55</c:v>
                </c:pt>
                <c:pt idx="97">
                  <c:v>12.13</c:v>
                </c:pt>
                <c:pt idx="98">
                  <c:v>12.16</c:v>
                </c:pt>
                <c:pt idx="99">
                  <c:v>11.18</c:v>
                </c:pt>
                <c:pt idx="100">
                  <c:v>11.85</c:v>
                </c:pt>
                <c:pt idx="101">
                  <c:v>12.29</c:v>
                </c:pt>
                <c:pt idx="102">
                  <c:v>11.88</c:v>
                </c:pt>
                <c:pt idx="103">
                  <c:v>12.21</c:v>
                </c:pt>
                <c:pt idx="104">
                  <c:v>11.99</c:v>
                </c:pt>
                <c:pt idx="105">
                  <c:v>12.02</c:v>
                </c:pt>
                <c:pt idx="106">
                  <c:v>12.3</c:v>
                </c:pt>
                <c:pt idx="107">
                  <c:v>12.3</c:v>
                </c:pt>
                <c:pt idx="108">
                  <c:v>11.41</c:v>
                </c:pt>
                <c:pt idx="109">
                  <c:v>12.43</c:v>
                </c:pt>
                <c:pt idx="110">
                  <c:v>12.2</c:v>
                </c:pt>
                <c:pt idx="111">
                  <c:v>11.5</c:v>
                </c:pt>
                <c:pt idx="112">
                  <c:v>11.85</c:v>
                </c:pt>
                <c:pt idx="113">
                  <c:v>12.17</c:v>
                </c:pt>
                <c:pt idx="114">
                  <c:v>11.46</c:v>
                </c:pt>
                <c:pt idx="115">
                  <c:v>11.82</c:v>
                </c:pt>
                <c:pt idx="116">
                  <c:v>11.85</c:v>
                </c:pt>
                <c:pt idx="117">
                  <c:v>11.98</c:v>
                </c:pt>
                <c:pt idx="118">
                  <c:v>11.96</c:v>
                </c:pt>
                <c:pt idx="119">
                  <c:v>11.98</c:v>
                </c:pt>
                <c:pt idx="120">
                  <c:v>12.6</c:v>
                </c:pt>
                <c:pt idx="121">
                  <c:v>11.53</c:v>
                </c:pt>
                <c:pt idx="122">
                  <c:v>11.65</c:v>
                </c:pt>
                <c:pt idx="123">
                  <c:v>11.89</c:v>
                </c:pt>
                <c:pt idx="124">
                  <c:v>12.05</c:v>
                </c:pt>
                <c:pt idx="125">
                  <c:v>11.82</c:v>
                </c:pt>
                <c:pt idx="126">
                  <c:v>11.67</c:v>
                </c:pt>
                <c:pt idx="127">
                  <c:v>11.82</c:v>
                </c:pt>
                <c:pt idx="128">
                  <c:v>11.84</c:v>
                </c:pt>
                <c:pt idx="129">
                  <c:v>11.37</c:v>
                </c:pt>
                <c:pt idx="130">
                  <c:v>11.6</c:v>
                </c:pt>
                <c:pt idx="131">
                  <c:v>11.77</c:v>
                </c:pt>
                <c:pt idx="132">
                  <c:v>12.24</c:v>
                </c:pt>
                <c:pt idx="133">
                  <c:v>11.88</c:v>
                </c:pt>
                <c:pt idx="134">
                  <c:v>10.99</c:v>
                </c:pt>
                <c:pt idx="135">
                  <c:v>12.65</c:v>
                </c:pt>
                <c:pt idx="136">
                  <c:v>11.98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2-46EC-A386-441111948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996480"/>
        <c:axId val="945997728"/>
      </c:scatterChart>
      <c:valAx>
        <c:axId val="9459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5997728"/>
        <c:crosses val="autoZero"/>
        <c:crossBetween val="midCat"/>
      </c:valAx>
      <c:valAx>
        <c:axId val="9459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59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'B&amp;H'!$I$1</c:f>
              <c:strCache>
                <c:ptCount val="1"/>
                <c:pt idx="0">
                  <c:v>N0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'B&amp;H'!$H$2:$H$137</c:f>
              <c:numCache>
                <c:formatCode>General</c:formatCode>
                <c:ptCount val="13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  <c:pt idx="46">
                  <c:v>2.1150000000000002</c:v>
                </c:pt>
                <c:pt idx="47">
                  <c:v>2.2440000000000002</c:v>
                </c:pt>
                <c:pt idx="48">
                  <c:v>4.0990000000000002</c:v>
                </c:pt>
                <c:pt idx="49">
                  <c:v>2.8639999999999999</c:v>
                </c:pt>
                <c:pt idx="50">
                  <c:v>2.843</c:v>
                </c:pt>
                <c:pt idx="51">
                  <c:v>3.423</c:v>
                </c:pt>
                <c:pt idx="52">
                  <c:v>4.194</c:v>
                </c:pt>
                <c:pt idx="53">
                  <c:v>3.286</c:v>
                </c:pt>
                <c:pt idx="54">
                  <c:v>2.1139999999999999</c:v>
                </c:pt>
                <c:pt idx="55">
                  <c:v>0.95299999999999996</c:v>
                </c:pt>
                <c:pt idx="56">
                  <c:v>1.2350000000000001</c:v>
                </c:pt>
                <c:pt idx="57">
                  <c:v>1.9490000000000001</c:v>
                </c:pt>
                <c:pt idx="58">
                  <c:v>2.41</c:v>
                </c:pt>
                <c:pt idx="59">
                  <c:v>2.8839999999999999</c:v>
                </c:pt>
                <c:pt idx="60">
                  <c:v>2.0920000000000001</c:v>
                </c:pt>
                <c:pt idx="61">
                  <c:v>2.1579999999999999</c:v>
                </c:pt>
                <c:pt idx="62">
                  <c:v>1.325</c:v>
                </c:pt>
                <c:pt idx="63">
                  <c:v>1.9610000000000001</c:v>
                </c:pt>
                <c:pt idx="64">
                  <c:v>1.4450000000000001</c:v>
                </c:pt>
                <c:pt idx="65">
                  <c:v>0.88100000000000001</c:v>
                </c:pt>
                <c:pt idx="66">
                  <c:v>1.6539999999999999</c:v>
                </c:pt>
                <c:pt idx="67">
                  <c:v>2.3809999999999998</c:v>
                </c:pt>
                <c:pt idx="68">
                  <c:v>4.3369999999999997</c:v>
                </c:pt>
                <c:pt idx="69">
                  <c:v>4.0970000000000004</c:v>
                </c:pt>
                <c:pt idx="70">
                  <c:v>2.782</c:v>
                </c:pt>
                <c:pt idx="71">
                  <c:v>7.6070000000000002</c:v>
                </c:pt>
                <c:pt idx="72">
                  <c:v>11.563000000000001</c:v>
                </c:pt>
                <c:pt idx="73">
                  <c:v>9.8230000000000004</c:v>
                </c:pt>
                <c:pt idx="74">
                  <c:v>3.6669999999999998</c:v>
                </c:pt>
                <c:pt idx="75">
                  <c:v>2.7829999999999999</c:v>
                </c:pt>
                <c:pt idx="76">
                  <c:v>3.4249999999999998</c:v>
                </c:pt>
                <c:pt idx="77">
                  <c:v>4.0410000000000004</c:v>
                </c:pt>
                <c:pt idx="78">
                  <c:v>7.9390000000000001</c:v>
                </c:pt>
                <c:pt idx="79">
                  <c:v>5.5880000000000001</c:v>
                </c:pt>
                <c:pt idx="80">
                  <c:v>4.1959999999999997</c:v>
                </c:pt>
                <c:pt idx="81">
                  <c:v>1.4770000000000001</c:v>
                </c:pt>
                <c:pt idx="82">
                  <c:v>3.5510000000000002</c:v>
                </c:pt>
                <c:pt idx="83">
                  <c:v>2.3119999999999998</c:v>
                </c:pt>
                <c:pt idx="84">
                  <c:v>1.577</c:v>
                </c:pt>
                <c:pt idx="85">
                  <c:v>2.286</c:v>
                </c:pt>
                <c:pt idx="86">
                  <c:v>4.7850000000000001</c:v>
                </c:pt>
                <c:pt idx="87">
                  <c:v>4.6479999999999997</c:v>
                </c:pt>
                <c:pt idx="88">
                  <c:v>10.737</c:v>
                </c:pt>
                <c:pt idx="89">
                  <c:v>10.294</c:v>
                </c:pt>
                <c:pt idx="90">
                  <c:v>6.2990000000000004</c:v>
                </c:pt>
                <c:pt idx="91">
                  <c:v>4.3499999999999996</c:v>
                </c:pt>
                <c:pt idx="92">
                  <c:v>4.5039999999999996</c:v>
                </c:pt>
                <c:pt idx="93">
                  <c:v>6.3129999999999997</c:v>
                </c:pt>
                <c:pt idx="94">
                  <c:v>6.7270000000000003</c:v>
                </c:pt>
                <c:pt idx="95">
                  <c:v>2.8410000000000002</c:v>
                </c:pt>
                <c:pt idx="96">
                  <c:v>2.7770000000000001</c:v>
                </c:pt>
                <c:pt idx="97">
                  <c:v>3.548</c:v>
                </c:pt>
                <c:pt idx="98">
                  <c:v>7.1310000000000002</c:v>
                </c:pt>
                <c:pt idx="99">
                  <c:v>9.7129999999999992</c:v>
                </c:pt>
                <c:pt idx="100">
                  <c:v>11.659000000000001</c:v>
                </c:pt>
                <c:pt idx="101">
                  <c:v>7.0609999999999999</c:v>
                </c:pt>
                <c:pt idx="102">
                  <c:v>6.194</c:v>
                </c:pt>
                <c:pt idx="103">
                  <c:v>8.4290000000000003</c:v>
                </c:pt>
                <c:pt idx="104">
                  <c:v>12.45</c:v>
                </c:pt>
                <c:pt idx="105">
                  <c:v>10.464</c:v>
                </c:pt>
                <c:pt idx="106">
                  <c:v>6.4390000000000001</c:v>
                </c:pt>
                <c:pt idx="107">
                  <c:v>6.2080000000000002</c:v>
                </c:pt>
                <c:pt idx="108">
                  <c:v>10.477</c:v>
                </c:pt>
                <c:pt idx="109">
                  <c:v>11.407999999999999</c:v>
                </c:pt>
                <c:pt idx="110">
                  <c:v>12.683999999999999</c:v>
                </c:pt>
                <c:pt idx="111">
                  <c:v>13.414999999999999</c:v>
                </c:pt>
                <c:pt idx="112">
                  <c:v>12.382</c:v>
                </c:pt>
                <c:pt idx="113">
                  <c:v>10.368</c:v>
                </c:pt>
                <c:pt idx="114">
                  <c:v>7.7450000000000001</c:v>
                </c:pt>
                <c:pt idx="115">
                  <c:v>6.07</c:v>
                </c:pt>
                <c:pt idx="116">
                  <c:v>6.194</c:v>
                </c:pt>
                <c:pt idx="117">
                  <c:v>5.0910000000000002</c:v>
                </c:pt>
                <c:pt idx="118">
                  <c:v>3.6160000000000001</c:v>
                </c:pt>
                <c:pt idx="119">
                  <c:v>4.1559999999999997</c:v>
                </c:pt>
                <c:pt idx="120">
                  <c:v>5.3949999999999996</c:v>
                </c:pt>
                <c:pt idx="121">
                  <c:v>5.1429999999999998</c:v>
                </c:pt>
                <c:pt idx="122">
                  <c:v>11.128</c:v>
                </c:pt>
                <c:pt idx="123">
                  <c:v>12.342000000000001</c:v>
                </c:pt>
                <c:pt idx="124">
                  <c:v>9.8740000000000006</c:v>
                </c:pt>
                <c:pt idx="125">
                  <c:v>4.7770000000000001</c:v>
                </c:pt>
                <c:pt idx="126">
                  <c:v>8.4809999999999999</c:v>
                </c:pt>
                <c:pt idx="127">
                  <c:v>8.94</c:v>
                </c:pt>
                <c:pt idx="128">
                  <c:v>7.0590000000000002</c:v>
                </c:pt>
                <c:pt idx="129">
                  <c:v>4.6310000000000002</c:v>
                </c:pt>
                <c:pt idx="130">
                  <c:v>5.8360000000000003</c:v>
                </c:pt>
                <c:pt idx="131">
                  <c:v>4.3819999999999997</c:v>
                </c:pt>
                <c:pt idx="132">
                  <c:v>3.37</c:v>
                </c:pt>
                <c:pt idx="133">
                  <c:v>3.4489999999999998</c:v>
                </c:pt>
                <c:pt idx="134">
                  <c:v>6.0720000000000001</c:v>
                </c:pt>
                <c:pt idx="135">
                  <c:v>6.3380000000000001</c:v>
                </c:pt>
              </c:numCache>
            </c:numRef>
          </c:xVal>
          <c:yVal>
            <c:numRef>
              <c:f>'B&amp;H'!$I$2:$I$137</c:f>
              <c:numCache>
                <c:formatCode>General</c:formatCode>
                <c:ptCount val="136"/>
                <c:pt idx="0">
                  <c:v>224134.14204181795</c:v>
                </c:pt>
                <c:pt idx="1">
                  <c:v>81633.908501609811</c:v>
                </c:pt>
                <c:pt idx="2">
                  <c:v>235625.74523960121</c:v>
                </c:pt>
                <c:pt idx="3">
                  <c:v>183505.51490438476</c:v>
                </c:pt>
                <c:pt idx="4">
                  <c:v>134591.56135699214</c:v>
                </c:pt>
                <c:pt idx="5">
                  <c:v>174555.84533520529</c:v>
                </c:pt>
                <c:pt idx="6">
                  <c:v>123007.42519850106</c:v>
                </c:pt>
                <c:pt idx="7">
                  <c:v>179871.86225375102</c:v>
                </c:pt>
                <c:pt idx="8">
                  <c:v>221903.97006601433</c:v>
                </c:pt>
                <c:pt idx="9">
                  <c:v>276509.37352421886</c:v>
                </c:pt>
                <c:pt idx="10">
                  <c:v>230960.0428807727</c:v>
                </c:pt>
                <c:pt idx="11">
                  <c:v>194852.86221810002</c:v>
                </c:pt>
                <c:pt idx="12">
                  <c:v>276509.37352421886</c:v>
                </c:pt>
                <c:pt idx="13">
                  <c:v>148746.67943014178</c:v>
                </c:pt>
                <c:pt idx="14">
                  <c:v>282095.23339936719</c:v>
                </c:pt>
                <c:pt idx="15">
                  <c:v>164390.5042665138</c:v>
                </c:pt>
                <c:pt idx="16">
                  <c:v>58688.554274617578</c:v>
                </c:pt>
                <c:pt idx="17">
                  <c:v>438011.30520683737</c:v>
                </c:pt>
                <c:pt idx="18">
                  <c:v>156373.08476681827</c:v>
                </c:pt>
                <c:pt idx="19">
                  <c:v>324486.75576180586</c:v>
                </c:pt>
                <c:pt idx="20">
                  <c:v>282095.23339936719</c:v>
                </c:pt>
                <c:pt idx="21">
                  <c:v>299539.02842969086</c:v>
                </c:pt>
                <c:pt idx="22">
                  <c:v>351512.30614856718</c:v>
                </c:pt>
                <c:pt idx="23">
                  <c:v>153276.69022931982</c:v>
                </c:pt>
                <c:pt idx="24">
                  <c:v>268337.28652087448</c:v>
                </c:pt>
                <c:pt idx="25">
                  <c:v>271034.12108532147</c:v>
                </c:pt>
                <c:pt idx="26">
                  <c:v>194852.86221810002</c:v>
                </c:pt>
                <c:pt idx="27">
                  <c:v>412503.512552745</c:v>
                </c:pt>
                <c:pt idx="28">
                  <c:v>204843.18209602853</c:v>
                </c:pt>
                <c:pt idx="29">
                  <c:v>348014.70026317565</c:v>
                </c:pt>
                <c:pt idx="30">
                  <c:v>519176.92499482958</c:v>
                </c:pt>
                <c:pt idx="31">
                  <c:v>263023.85224649595</c:v>
                </c:pt>
                <c:pt idx="32">
                  <c:v>200787.01532646132</c:v>
                </c:pt>
                <c:pt idx="33">
                  <c:v>384615.72579367505</c:v>
                </c:pt>
                <c:pt idx="34">
                  <c:v>219695.9886721379</c:v>
                </c:pt>
                <c:pt idx="35">
                  <c:v>373248.61322898994</c:v>
                </c:pt>
                <c:pt idx="36">
                  <c:v>103777.0368200868</c:v>
                </c:pt>
                <c:pt idx="37">
                  <c:v>433653.01990028552</c:v>
                </c:pt>
                <c:pt idx="38">
                  <c:v>455886.88567734644</c:v>
                </c:pt>
                <c:pt idx="39">
                  <c:v>228661.95205680979</c:v>
                </c:pt>
                <c:pt idx="40">
                  <c:v>190994.51703620571</c:v>
                </c:pt>
                <c:pt idx="41">
                  <c:v>365857.79550064233</c:v>
                </c:pt>
                <c:pt idx="42">
                  <c:v>125492.34002075167</c:v>
                </c:pt>
                <c:pt idx="43">
                  <c:v>69563.828098682789</c:v>
                </c:pt>
                <c:pt idx="44">
                  <c:v>172818.98565406553</c:v>
                </c:pt>
                <c:pt idx="45">
                  <c:v>142914.2387054562</c:v>
                </c:pt>
                <c:pt idx="46">
                  <c:v>164390.5042665138</c:v>
                </c:pt>
                <c:pt idx="47">
                  <c:v>59278.384051005742</c:v>
                </c:pt>
                <c:pt idx="48">
                  <c:v>154817.14657623274</c:v>
                </c:pt>
                <c:pt idx="49">
                  <c:v>44801.638885518551</c:v>
                </c:pt>
                <c:pt idx="50">
                  <c:v>115844.03041946566</c:v>
                </c:pt>
                <c:pt idx="51">
                  <c:v>162754.79141900392</c:v>
                </c:pt>
                <c:pt idx="52">
                  <c:v>86681.867484349132</c:v>
                </c:pt>
                <c:pt idx="53">
                  <c:v>43477.55035210459</c:v>
                </c:pt>
                <c:pt idx="54">
                  <c:v>73865.414992780425</c:v>
                </c:pt>
                <c:pt idx="55">
                  <c:v>98715.771010760494</c:v>
                </c:pt>
                <c:pt idx="56">
                  <c:v>99707.881003261093</c:v>
                </c:pt>
                <c:pt idx="57">
                  <c:v>106937.51811151943</c:v>
                </c:pt>
                <c:pt idx="58">
                  <c:v>35596.407541764493</c:v>
                </c:pt>
                <c:pt idx="59">
                  <c:v>78432.997165073684</c:v>
                </c:pt>
                <c:pt idx="60">
                  <c:v>32532.666936042515</c:v>
                </c:pt>
                <c:pt idx="61">
                  <c:v>95798.279068189891</c:v>
                </c:pt>
                <c:pt idx="62">
                  <c:v>44801.638885518551</c:v>
                </c:pt>
                <c:pt idx="63">
                  <c:v>73865.414992780425</c:v>
                </c:pt>
                <c:pt idx="64">
                  <c:v>82454.342921784657</c:v>
                </c:pt>
                <c:pt idx="65">
                  <c:v>131926.46988040826</c:v>
                </c:pt>
                <c:pt idx="66">
                  <c:v>29732.618852891435</c:v>
                </c:pt>
                <c:pt idx="67">
                  <c:v>30031.436640212873</c:v>
                </c:pt>
                <c:pt idx="68">
                  <c:v>31571.181322503653</c:v>
                </c:pt>
                <c:pt idx="69">
                  <c:v>151751.56167916086</c:v>
                </c:pt>
                <c:pt idx="70">
                  <c:v>153276.69022931982</c:v>
                </c:pt>
                <c:pt idx="71">
                  <c:v>35242.217368791578</c:v>
                </c:pt>
                <c:pt idx="72">
                  <c:v>50513.706789018259</c:v>
                </c:pt>
                <c:pt idx="73">
                  <c:v>130613.77957221285</c:v>
                </c:pt>
                <c:pt idx="74">
                  <c:v>117008.28228088471</c:v>
                </c:pt>
                <c:pt idx="75">
                  <c:v>103777.0368200868</c:v>
                </c:pt>
                <c:pt idx="76">
                  <c:v>187212.5722077534</c:v>
                </c:pt>
                <c:pt idx="77">
                  <c:v>79221.261891494738</c:v>
                </c:pt>
                <c:pt idx="78">
                  <c:v>62943.954605509491</c:v>
                </c:pt>
                <c:pt idx="79">
                  <c:v>35242.217368791578</c:v>
                </c:pt>
                <c:pt idx="80">
                  <c:v>167711.41274037142</c:v>
                </c:pt>
                <c:pt idx="81">
                  <c:v>51021.377982288555</c:v>
                </c:pt>
                <c:pt idx="82">
                  <c:v>73130.441833415447</c:v>
                </c:pt>
                <c:pt idx="83">
                  <c:v>94845.070264917827</c:v>
                </c:pt>
                <c:pt idx="84">
                  <c:v>198789.15114295439</c:v>
                </c:pt>
                <c:pt idx="85">
                  <c:v>124243.67037433927</c:v>
                </c:pt>
                <c:pt idx="86">
                  <c:v>174555.84533520529</c:v>
                </c:pt>
                <c:pt idx="87">
                  <c:v>213202.99094539962</c:v>
                </c:pt>
                <c:pt idx="88">
                  <c:v>91126.141866192993</c:v>
                </c:pt>
                <c:pt idx="89">
                  <c:v>123007.42519850106</c:v>
                </c:pt>
                <c:pt idx="90">
                  <c:v>125492.34002075167</c:v>
                </c:pt>
                <c:pt idx="91">
                  <c:v>145801.29783621029</c:v>
                </c:pt>
                <c:pt idx="92">
                  <c:v>154817.14657623274</c:v>
                </c:pt>
                <c:pt idx="93">
                  <c:v>71682.362063450695</c:v>
                </c:pt>
                <c:pt idx="94">
                  <c:v>75357.595357266968</c:v>
                </c:pt>
                <c:pt idx="95">
                  <c:v>119372.00637718744</c:v>
                </c:pt>
                <c:pt idx="96">
                  <c:v>103777.0368200868</c:v>
                </c:pt>
                <c:pt idx="97">
                  <c:v>185349.77599004042</c:v>
                </c:pt>
                <c:pt idx="98">
                  <c:v>190994.51703620571</c:v>
                </c:pt>
                <c:pt idx="99">
                  <c:v>71682.362063450695</c:v>
                </c:pt>
                <c:pt idx="100">
                  <c:v>140084.34717573319</c:v>
                </c:pt>
                <c:pt idx="101">
                  <c:v>217509.97706020888</c:v>
                </c:pt>
                <c:pt idx="102">
                  <c:v>144350.55068315295</c:v>
                </c:pt>
                <c:pt idx="103">
                  <c:v>200787.01532646132</c:v>
                </c:pt>
                <c:pt idx="104">
                  <c:v>161135.35418626538</c:v>
                </c:pt>
                <c:pt idx="105">
                  <c:v>166042.65630144285</c:v>
                </c:pt>
                <c:pt idx="106">
                  <c:v>219695.9886721379</c:v>
                </c:pt>
                <c:pt idx="107">
                  <c:v>219695.9886721379</c:v>
                </c:pt>
                <c:pt idx="108">
                  <c:v>90219.421604827498</c:v>
                </c:pt>
                <c:pt idx="109">
                  <c:v>250196.02760239498</c:v>
                </c:pt>
                <c:pt idx="110">
                  <c:v>198789.15114295439</c:v>
                </c:pt>
                <c:pt idx="111">
                  <c:v>98715.771010760494</c:v>
                </c:pt>
                <c:pt idx="112">
                  <c:v>140084.34717573319</c:v>
                </c:pt>
                <c:pt idx="113">
                  <c:v>192914.04384457952</c:v>
                </c:pt>
                <c:pt idx="114">
                  <c:v>94845.070264917827</c:v>
                </c:pt>
                <c:pt idx="115">
                  <c:v>135944.22903674893</c:v>
                </c:pt>
                <c:pt idx="116">
                  <c:v>140084.34717573319</c:v>
                </c:pt>
                <c:pt idx="117">
                  <c:v>159532.03062322538</c:v>
                </c:pt>
                <c:pt idx="118">
                  <c:v>156373.08476681827</c:v>
                </c:pt>
                <c:pt idx="119">
                  <c:v>159532.03062322538</c:v>
                </c:pt>
                <c:pt idx="120">
                  <c:v>296558.5652982028</c:v>
                </c:pt>
                <c:pt idx="121">
                  <c:v>101722.11381075524</c:v>
                </c:pt>
                <c:pt idx="122">
                  <c:v>114691.36305762557</c:v>
                </c:pt>
                <c:pt idx="123">
                  <c:v>145801.29783621029</c:v>
                </c:pt>
                <c:pt idx="124">
                  <c:v>171099.40801550748</c:v>
                </c:pt>
                <c:pt idx="125">
                  <c:v>135944.22903674893</c:v>
                </c:pt>
                <c:pt idx="126">
                  <c:v>117008.28228088471</c:v>
                </c:pt>
                <c:pt idx="127">
                  <c:v>135944.22903674893</c:v>
                </c:pt>
                <c:pt idx="128">
                  <c:v>138690.48463219541</c:v>
                </c:pt>
                <c:pt idx="129">
                  <c:v>86681.867484349132</c:v>
                </c:pt>
                <c:pt idx="130">
                  <c:v>109097.79927650755</c:v>
                </c:pt>
                <c:pt idx="131">
                  <c:v>129314.15075081984</c:v>
                </c:pt>
                <c:pt idx="132">
                  <c:v>206901.89030214623</c:v>
                </c:pt>
                <c:pt idx="133">
                  <c:v>144350.55068315295</c:v>
                </c:pt>
                <c:pt idx="134">
                  <c:v>59278.384051005742</c:v>
                </c:pt>
                <c:pt idx="135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2-42B2-9E0A-3D740CEB209C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'B&amp;H'!$V$2:$V$16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'B&amp;H'!$W$2:$W$16</c:f>
              <c:numCache>
                <c:formatCode>0</c:formatCode>
                <c:ptCount val="15"/>
                <c:pt idx="0">
                  <c:v>0</c:v>
                </c:pt>
                <c:pt idx="1">
                  <c:v>66666.666666666657</c:v>
                </c:pt>
                <c:pt idx="2">
                  <c:v>90909.090909090912</c:v>
                </c:pt>
                <c:pt idx="3">
                  <c:v>103448.27586206897</c:v>
                </c:pt>
                <c:pt idx="4">
                  <c:v>111111.11111111111</c:v>
                </c:pt>
                <c:pt idx="5">
                  <c:v>116279.06976744186</c:v>
                </c:pt>
                <c:pt idx="6">
                  <c:v>120000.00000000001</c:v>
                </c:pt>
                <c:pt idx="7">
                  <c:v>122807.01754385968</c:v>
                </c:pt>
                <c:pt idx="8">
                  <c:v>125000.00000000001</c:v>
                </c:pt>
                <c:pt idx="9">
                  <c:v>126760.56338028172</c:v>
                </c:pt>
                <c:pt idx="10">
                  <c:v>128205.12820512822</c:v>
                </c:pt>
                <c:pt idx="11">
                  <c:v>129411.76470588238</c:v>
                </c:pt>
                <c:pt idx="12">
                  <c:v>130434.78260869568</c:v>
                </c:pt>
                <c:pt idx="13">
                  <c:v>131313.13131313134</c:v>
                </c:pt>
                <c:pt idx="14">
                  <c:v>132075.47169811322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2-42B2-9E0A-3D740CEB2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9712"/>
        <c:axId val="439296656"/>
      </c:scatterChart>
      <c:valAx>
        <c:axId val="4393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6656"/>
        <c:crosses val="autoZero"/>
        <c:crossBetween val="midCat"/>
      </c:valAx>
      <c:valAx>
        <c:axId val="439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'B&amp;H'!$I$1</c:f>
              <c:strCache>
                <c:ptCount val="1"/>
                <c:pt idx="0">
                  <c:v>N0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'B&amp;H'!$H$2:$H$47</c:f>
              <c:numCache>
                <c:formatCode>General</c:formatCode>
                <c:ptCount val="4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</c:numCache>
            </c:numRef>
          </c:xVal>
          <c:yVal>
            <c:numRef>
              <c:f>'B&amp;H'!$I$2:$I$47</c:f>
              <c:numCache>
                <c:formatCode>General</c:formatCode>
                <c:ptCount val="46"/>
                <c:pt idx="0">
                  <c:v>224134.14204181795</c:v>
                </c:pt>
                <c:pt idx="1">
                  <c:v>81633.908501609811</c:v>
                </c:pt>
                <c:pt idx="2">
                  <c:v>235625.74523960121</c:v>
                </c:pt>
                <c:pt idx="3">
                  <c:v>183505.51490438476</c:v>
                </c:pt>
                <c:pt idx="4">
                  <c:v>134591.56135699214</c:v>
                </c:pt>
                <c:pt idx="5">
                  <c:v>174555.84533520529</c:v>
                </c:pt>
                <c:pt idx="6">
                  <c:v>123007.42519850106</c:v>
                </c:pt>
                <c:pt idx="7">
                  <c:v>179871.86225375102</c:v>
                </c:pt>
                <c:pt idx="8">
                  <c:v>221903.97006601433</c:v>
                </c:pt>
                <c:pt idx="9">
                  <c:v>276509.37352421886</c:v>
                </c:pt>
                <c:pt idx="10">
                  <c:v>230960.0428807727</c:v>
                </c:pt>
                <c:pt idx="11">
                  <c:v>194852.86221810002</c:v>
                </c:pt>
                <c:pt idx="12">
                  <c:v>276509.37352421886</c:v>
                </c:pt>
                <c:pt idx="13">
                  <c:v>148746.67943014178</c:v>
                </c:pt>
                <c:pt idx="14">
                  <c:v>282095.23339936719</c:v>
                </c:pt>
                <c:pt idx="15">
                  <c:v>164390.5042665138</c:v>
                </c:pt>
                <c:pt idx="16">
                  <c:v>58688.554274617578</c:v>
                </c:pt>
                <c:pt idx="17">
                  <c:v>438011.30520683737</c:v>
                </c:pt>
                <c:pt idx="18">
                  <c:v>156373.08476681827</c:v>
                </c:pt>
                <c:pt idx="19">
                  <c:v>324486.75576180586</c:v>
                </c:pt>
                <c:pt idx="20">
                  <c:v>282095.23339936719</c:v>
                </c:pt>
                <c:pt idx="21">
                  <c:v>299539.02842969086</c:v>
                </c:pt>
                <c:pt idx="22">
                  <c:v>351512.30614856718</c:v>
                </c:pt>
                <c:pt idx="23">
                  <c:v>153276.69022931982</c:v>
                </c:pt>
                <c:pt idx="24">
                  <c:v>268337.28652087448</c:v>
                </c:pt>
                <c:pt idx="25">
                  <c:v>271034.12108532147</c:v>
                </c:pt>
                <c:pt idx="26">
                  <c:v>194852.86221810002</c:v>
                </c:pt>
                <c:pt idx="27">
                  <c:v>412503.512552745</c:v>
                </c:pt>
                <c:pt idx="28">
                  <c:v>204843.18209602853</c:v>
                </c:pt>
                <c:pt idx="29">
                  <c:v>348014.70026317565</c:v>
                </c:pt>
                <c:pt idx="30">
                  <c:v>519176.92499482958</c:v>
                </c:pt>
                <c:pt idx="31">
                  <c:v>263023.85224649595</c:v>
                </c:pt>
                <c:pt idx="32">
                  <c:v>200787.01532646132</c:v>
                </c:pt>
                <c:pt idx="33">
                  <c:v>384615.72579367505</c:v>
                </c:pt>
                <c:pt idx="34">
                  <c:v>219695.9886721379</c:v>
                </c:pt>
                <c:pt idx="35">
                  <c:v>373248.61322898994</c:v>
                </c:pt>
                <c:pt idx="36">
                  <c:v>103777.0368200868</c:v>
                </c:pt>
                <c:pt idx="37">
                  <c:v>433653.01990028552</c:v>
                </c:pt>
                <c:pt idx="38">
                  <c:v>455886.88567734644</c:v>
                </c:pt>
                <c:pt idx="39">
                  <c:v>228661.95205680979</c:v>
                </c:pt>
                <c:pt idx="40">
                  <c:v>190994.51703620571</c:v>
                </c:pt>
                <c:pt idx="41">
                  <c:v>365857.79550064233</c:v>
                </c:pt>
                <c:pt idx="42">
                  <c:v>125492.34002075167</c:v>
                </c:pt>
                <c:pt idx="43">
                  <c:v>69563.828098682789</c:v>
                </c:pt>
                <c:pt idx="44">
                  <c:v>172818.98565406553</c:v>
                </c:pt>
                <c:pt idx="45">
                  <c:v>142914.2387054562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5-44BA-AD12-6318F90FF0A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'B&amp;H'!$V$19:$V$33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'B&amp;H'!$W$19:$W$33</c:f>
              <c:numCache>
                <c:formatCode>0</c:formatCode>
                <c:ptCount val="15"/>
                <c:pt idx="0">
                  <c:v>0</c:v>
                </c:pt>
                <c:pt idx="1">
                  <c:v>111111.11111111111</c:v>
                </c:pt>
                <c:pt idx="2">
                  <c:v>153846.15384615384</c:v>
                </c:pt>
                <c:pt idx="3">
                  <c:v>176470.58823529413</c:v>
                </c:pt>
                <c:pt idx="4">
                  <c:v>190476.19047619047</c:v>
                </c:pt>
                <c:pt idx="5">
                  <c:v>200000</c:v>
                </c:pt>
                <c:pt idx="6">
                  <c:v>206896.55172413794</c:v>
                </c:pt>
                <c:pt idx="7">
                  <c:v>212121.21212121213</c:v>
                </c:pt>
                <c:pt idx="8">
                  <c:v>216216.21621621621</c:v>
                </c:pt>
                <c:pt idx="9">
                  <c:v>219512.19512195123</c:v>
                </c:pt>
                <c:pt idx="10">
                  <c:v>222222.22222222222</c:v>
                </c:pt>
                <c:pt idx="11">
                  <c:v>224489.79591836734</c:v>
                </c:pt>
                <c:pt idx="12">
                  <c:v>226415.09433962265</c:v>
                </c:pt>
                <c:pt idx="13">
                  <c:v>228070.17543859649</c:v>
                </c:pt>
                <c:pt idx="14">
                  <c:v>229508.19672131148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5-44BA-AD12-6318F90F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4144"/>
        <c:axId val="439282512"/>
      </c:scatterChart>
      <c:valAx>
        <c:axId val="4392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2512"/>
        <c:crosses val="autoZero"/>
        <c:crossBetween val="midCat"/>
      </c:valAx>
      <c:valAx>
        <c:axId val="439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'B&amp;H'!$I$1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'B&amp;H'!$H$54:$H$81</c:f>
              <c:numCache>
                <c:formatCode>General</c:formatCode>
                <c:ptCount val="28"/>
                <c:pt idx="0">
                  <c:v>4.194</c:v>
                </c:pt>
                <c:pt idx="1">
                  <c:v>3.286</c:v>
                </c:pt>
                <c:pt idx="2">
                  <c:v>2.1139999999999999</c:v>
                </c:pt>
                <c:pt idx="3">
                  <c:v>0.95299999999999996</c:v>
                </c:pt>
                <c:pt idx="4">
                  <c:v>1.2350000000000001</c:v>
                </c:pt>
                <c:pt idx="5">
                  <c:v>1.9490000000000001</c:v>
                </c:pt>
                <c:pt idx="6">
                  <c:v>2.41</c:v>
                </c:pt>
                <c:pt idx="7">
                  <c:v>2.8839999999999999</c:v>
                </c:pt>
                <c:pt idx="8">
                  <c:v>2.0920000000000001</c:v>
                </c:pt>
                <c:pt idx="9">
                  <c:v>2.1579999999999999</c:v>
                </c:pt>
                <c:pt idx="10">
                  <c:v>1.325</c:v>
                </c:pt>
                <c:pt idx="11">
                  <c:v>1.9610000000000001</c:v>
                </c:pt>
                <c:pt idx="12">
                  <c:v>1.4450000000000001</c:v>
                </c:pt>
                <c:pt idx="13">
                  <c:v>0.88100000000000001</c:v>
                </c:pt>
                <c:pt idx="14">
                  <c:v>1.6539999999999999</c:v>
                </c:pt>
                <c:pt idx="15">
                  <c:v>2.3809999999999998</c:v>
                </c:pt>
                <c:pt idx="16">
                  <c:v>4.3369999999999997</c:v>
                </c:pt>
                <c:pt idx="17">
                  <c:v>4.0970000000000004</c:v>
                </c:pt>
                <c:pt idx="18">
                  <c:v>2.782</c:v>
                </c:pt>
                <c:pt idx="19">
                  <c:v>7.6070000000000002</c:v>
                </c:pt>
                <c:pt idx="20">
                  <c:v>11.563000000000001</c:v>
                </c:pt>
                <c:pt idx="21">
                  <c:v>9.8230000000000004</c:v>
                </c:pt>
                <c:pt idx="22">
                  <c:v>3.6669999999999998</c:v>
                </c:pt>
                <c:pt idx="23">
                  <c:v>2.7829999999999999</c:v>
                </c:pt>
                <c:pt idx="24">
                  <c:v>3.4249999999999998</c:v>
                </c:pt>
                <c:pt idx="25">
                  <c:v>4.0410000000000004</c:v>
                </c:pt>
                <c:pt idx="26">
                  <c:v>7.9390000000000001</c:v>
                </c:pt>
                <c:pt idx="27">
                  <c:v>5.5880000000000001</c:v>
                </c:pt>
              </c:numCache>
            </c:numRef>
          </c:xVal>
          <c:yVal>
            <c:numRef>
              <c:f>'B&amp;H'!$I$54:$I$81</c:f>
              <c:numCache>
                <c:formatCode>General</c:formatCode>
                <c:ptCount val="28"/>
                <c:pt idx="0">
                  <c:v>86681.867484349132</c:v>
                </c:pt>
                <c:pt idx="1">
                  <c:v>43477.55035210459</c:v>
                </c:pt>
                <c:pt idx="2">
                  <c:v>73865.414992780425</c:v>
                </c:pt>
                <c:pt idx="3">
                  <c:v>98715.771010760494</c:v>
                </c:pt>
                <c:pt idx="4">
                  <c:v>99707.881003261093</c:v>
                </c:pt>
                <c:pt idx="5">
                  <c:v>106937.51811151943</c:v>
                </c:pt>
                <c:pt idx="6">
                  <c:v>35596.407541764493</c:v>
                </c:pt>
                <c:pt idx="7">
                  <c:v>78432.997165073684</c:v>
                </c:pt>
                <c:pt idx="8">
                  <c:v>32532.666936042515</c:v>
                </c:pt>
                <c:pt idx="9">
                  <c:v>95798.279068189891</c:v>
                </c:pt>
                <c:pt idx="10">
                  <c:v>44801.638885518551</c:v>
                </c:pt>
                <c:pt idx="11">
                  <c:v>73865.414992780425</c:v>
                </c:pt>
                <c:pt idx="12">
                  <c:v>82454.342921784657</c:v>
                </c:pt>
                <c:pt idx="13">
                  <c:v>131926.46988040826</c:v>
                </c:pt>
                <c:pt idx="14">
                  <c:v>29732.618852891435</c:v>
                </c:pt>
                <c:pt idx="15">
                  <c:v>30031.436640212873</c:v>
                </c:pt>
                <c:pt idx="16">
                  <c:v>31571.181322503653</c:v>
                </c:pt>
                <c:pt idx="17">
                  <c:v>151751.56167916086</c:v>
                </c:pt>
                <c:pt idx="18">
                  <c:v>153276.69022931982</c:v>
                </c:pt>
                <c:pt idx="19">
                  <c:v>35242.217368791578</c:v>
                </c:pt>
                <c:pt idx="20">
                  <c:v>50513.706789018259</c:v>
                </c:pt>
                <c:pt idx="21">
                  <c:v>130613.77957221285</c:v>
                </c:pt>
                <c:pt idx="22">
                  <c:v>117008.28228088471</c:v>
                </c:pt>
                <c:pt idx="23">
                  <c:v>103777.0368200868</c:v>
                </c:pt>
                <c:pt idx="24">
                  <c:v>187212.5722077534</c:v>
                </c:pt>
                <c:pt idx="25">
                  <c:v>79221.261891494738</c:v>
                </c:pt>
                <c:pt idx="26">
                  <c:v>62943.954605509491</c:v>
                </c:pt>
                <c:pt idx="27">
                  <c:v>35242.217368791578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8-40DB-AF95-9E0AAB6997D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'B&amp;H'!$V$36:$V$50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'B&amp;H'!$W$36:$W$50</c:f>
              <c:numCache>
                <c:formatCode>0</c:formatCode>
                <c:ptCount val="15"/>
                <c:pt idx="0">
                  <c:v>0</c:v>
                </c:pt>
                <c:pt idx="1">
                  <c:v>45454.545454545441</c:v>
                </c:pt>
                <c:pt idx="2">
                  <c:v>47619.047619047611</c:v>
                </c:pt>
                <c:pt idx="3">
                  <c:v>48387.096774193538</c:v>
                </c:pt>
                <c:pt idx="4">
                  <c:v>48780.487804878045</c:v>
                </c:pt>
                <c:pt idx="5">
                  <c:v>49019.607843137252</c:v>
                </c:pt>
                <c:pt idx="6">
                  <c:v>49180.327868852452</c:v>
                </c:pt>
                <c:pt idx="7">
                  <c:v>49295.774647887316</c:v>
                </c:pt>
                <c:pt idx="8">
                  <c:v>49382.71604938271</c:v>
                </c:pt>
                <c:pt idx="9">
                  <c:v>49450.549450549443</c:v>
                </c:pt>
                <c:pt idx="10">
                  <c:v>49504.950495049503</c:v>
                </c:pt>
                <c:pt idx="11">
                  <c:v>49549.549549549542</c:v>
                </c:pt>
                <c:pt idx="12">
                  <c:v>49586.776859504127</c:v>
                </c:pt>
                <c:pt idx="13">
                  <c:v>49618.320610687013</c:v>
                </c:pt>
                <c:pt idx="14">
                  <c:v>49645.390070921982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8-40DB-AF95-9E0AAB699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8624"/>
        <c:axId val="439297200"/>
      </c:scatterChart>
      <c:valAx>
        <c:axId val="4393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7200"/>
        <c:crosses val="autoZero"/>
        <c:crossBetween val="midCat"/>
      </c:valAx>
      <c:valAx>
        <c:axId val="4392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'B&amp;H'!$I$1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'B&amp;H'!$H$88:$H$137</c:f>
              <c:numCache>
                <c:formatCode>General</c:formatCode>
                <c:ptCount val="50"/>
                <c:pt idx="0">
                  <c:v>4.7850000000000001</c:v>
                </c:pt>
                <c:pt idx="1">
                  <c:v>4.6479999999999997</c:v>
                </c:pt>
                <c:pt idx="2">
                  <c:v>10.737</c:v>
                </c:pt>
                <c:pt idx="3">
                  <c:v>10.294</c:v>
                </c:pt>
                <c:pt idx="4">
                  <c:v>6.2990000000000004</c:v>
                </c:pt>
                <c:pt idx="5">
                  <c:v>4.3499999999999996</c:v>
                </c:pt>
                <c:pt idx="6">
                  <c:v>4.5039999999999996</c:v>
                </c:pt>
                <c:pt idx="7">
                  <c:v>6.3129999999999997</c:v>
                </c:pt>
                <c:pt idx="8">
                  <c:v>6.7270000000000003</c:v>
                </c:pt>
                <c:pt idx="9">
                  <c:v>2.8410000000000002</c:v>
                </c:pt>
                <c:pt idx="10">
                  <c:v>2.7770000000000001</c:v>
                </c:pt>
                <c:pt idx="11">
                  <c:v>3.548</c:v>
                </c:pt>
                <c:pt idx="12">
                  <c:v>7.1310000000000002</c:v>
                </c:pt>
                <c:pt idx="13">
                  <c:v>9.7129999999999992</c:v>
                </c:pt>
                <c:pt idx="14">
                  <c:v>11.659000000000001</c:v>
                </c:pt>
                <c:pt idx="15">
                  <c:v>7.0609999999999999</c:v>
                </c:pt>
                <c:pt idx="16">
                  <c:v>6.194</c:v>
                </c:pt>
                <c:pt idx="17">
                  <c:v>8.4290000000000003</c:v>
                </c:pt>
                <c:pt idx="18">
                  <c:v>12.45</c:v>
                </c:pt>
                <c:pt idx="19">
                  <c:v>10.464</c:v>
                </c:pt>
                <c:pt idx="20">
                  <c:v>6.4390000000000001</c:v>
                </c:pt>
                <c:pt idx="21">
                  <c:v>6.2080000000000002</c:v>
                </c:pt>
                <c:pt idx="22">
                  <c:v>10.477</c:v>
                </c:pt>
                <c:pt idx="23">
                  <c:v>11.407999999999999</c:v>
                </c:pt>
                <c:pt idx="24">
                  <c:v>12.683999999999999</c:v>
                </c:pt>
                <c:pt idx="25">
                  <c:v>13.414999999999999</c:v>
                </c:pt>
                <c:pt idx="26">
                  <c:v>12.382</c:v>
                </c:pt>
                <c:pt idx="27">
                  <c:v>10.368</c:v>
                </c:pt>
                <c:pt idx="28">
                  <c:v>7.7450000000000001</c:v>
                </c:pt>
                <c:pt idx="29">
                  <c:v>6.07</c:v>
                </c:pt>
                <c:pt idx="30">
                  <c:v>6.194</c:v>
                </c:pt>
                <c:pt idx="31">
                  <c:v>5.0910000000000002</c:v>
                </c:pt>
                <c:pt idx="32">
                  <c:v>3.6160000000000001</c:v>
                </c:pt>
                <c:pt idx="33">
                  <c:v>4.1559999999999997</c:v>
                </c:pt>
                <c:pt idx="34">
                  <c:v>5.3949999999999996</c:v>
                </c:pt>
                <c:pt idx="35">
                  <c:v>5.1429999999999998</c:v>
                </c:pt>
                <c:pt idx="36">
                  <c:v>11.128</c:v>
                </c:pt>
                <c:pt idx="37">
                  <c:v>12.342000000000001</c:v>
                </c:pt>
                <c:pt idx="38">
                  <c:v>9.8740000000000006</c:v>
                </c:pt>
                <c:pt idx="39">
                  <c:v>4.7770000000000001</c:v>
                </c:pt>
                <c:pt idx="40">
                  <c:v>8.4809999999999999</c:v>
                </c:pt>
                <c:pt idx="41">
                  <c:v>8.94</c:v>
                </c:pt>
                <c:pt idx="42">
                  <c:v>7.0590000000000002</c:v>
                </c:pt>
                <c:pt idx="43">
                  <c:v>4.6310000000000002</c:v>
                </c:pt>
                <c:pt idx="44">
                  <c:v>5.8360000000000003</c:v>
                </c:pt>
                <c:pt idx="45">
                  <c:v>4.3819999999999997</c:v>
                </c:pt>
                <c:pt idx="46">
                  <c:v>3.37</c:v>
                </c:pt>
                <c:pt idx="47">
                  <c:v>3.4489999999999998</c:v>
                </c:pt>
                <c:pt idx="48">
                  <c:v>6.0720000000000001</c:v>
                </c:pt>
                <c:pt idx="49">
                  <c:v>6.3380000000000001</c:v>
                </c:pt>
              </c:numCache>
            </c:numRef>
          </c:xVal>
          <c:yVal>
            <c:numRef>
              <c:f>'B&amp;H'!$I$88:$I$137</c:f>
              <c:numCache>
                <c:formatCode>General</c:formatCode>
                <c:ptCount val="50"/>
                <c:pt idx="0">
                  <c:v>174555.84533520529</c:v>
                </c:pt>
                <c:pt idx="1">
                  <c:v>213202.99094539962</c:v>
                </c:pt>
                <c:pt idx="2">
                  <c:v>91126.141866192993</c:v>
                </c:pt>
                <c:pt idx="3">
                  <c:v>123007.42519850106</c:v>
                </c:pt>
                <c:pt idx="4">
                  <c:v>125492.34002075167</c:v>
                </c:pt>
                <c:pt idx="5">
                  <c:v>145801.29783621029</c:v>
                </c:pt>
                <c:pt idx="6">
                  <c:v>154817.14657623274</c:v>
                </c:pt>
                <c:pt idx="7">
                  <c:v>71682.362063450695</c:v>
                </c:pt>
                <c:pt idx="8">
                  <c:v>75357.595357266968</c:v>
                </c:pt>
                <c:pt idx="9">
                  <c:v>119372.00637718744</c:v>
                </c:pt>
                <c:pt idx="10">
                  <c:v>103777.0368200868</c:v>
                </c:pt>
                <c:pt idx="11">
                  <c:v>185349.77599004042</c:v>
                </c:pt>
                <c:pt idx="12">
                  <c:v>190994.51703620571</c:v>
                </c:pt>
                <c:pt idx="13">
                  <c:v>71682.362063450695</c:v>
                </c:pt>
                <c:pt idx="14">
                  <c:v>140084.34717573319</c:v>
                </c:pt>
                <c:pt idx="15">
                  <c:v>217509.97706020888</c:v>
                </c:pt>
                <c:pt idx="16">
                  <c:v>144350.55068315295</c:v>
                </c:pt>
                <c:pt idx="17">
                  <c:v>200787.01532646132</c:v>
                </c:pt>
                <c:pt idx="18">
                  <c:v>161135.35418626538</c:v>
                </c:pt>
                <c:pt idx="19">
                  <c:v>166042.65630144285</c:v>
                </c:pt>
                <c:pt idx="20">
                  <c:v>219695.9886721379</c:v>
                </c:pt>
                <c:pt idx="21">
                  <c:v>219695.9886721379</c:v>
                </c:pt>
                <c:pt idx="22">
                  <c:v>90219.421604827498</c:v>
                </c:pt>
                <c:pt idx="23">
                  <c:v>250196.02760239498</c:v>
                </c:pt>
                <c:pt idx="24">
                  <c:v>198789.15114295439</c:v>
                </c:pt>
                <c:pt idx="25">
                  <c:v>98715.771010760494</c:v>
                </c:pt>
                <c:pt idx="26">
                  <c:v>140084.34717573319</c:v>
                </c:pt>
                <c:pt idx="27">
                  <c:v>192914.04384457952</c:v>
                </c:pt>
                <c:pt idx="28">
                  <c:v>94845.070264917827</c:v>
                </c:pt>
                <c:pt idx="29">
                  <c:v>135944.22903674893</c:v>
                </c:pt>
                <c:pt idx="30">
                  <c:v>140084.34717573319</c:v>
                </c:pt>
                <c:pt idx="31">
                  <c:v>159532.03062322538</c:v>
                </c:pt>
                <c:pt idx="32">
                  <c:v>156373.08476681827</c:v>
                </c:pt>
                <c:pt idx="33">
                  <c:v>159532.03062322538</c:v>
                </c:pt>
                <c:pt idx="34">
                  <c:v>296558.5652982028</c:v>
                </c:pt>
                <c:pt idx="35">
                  <c:v>101722.11381075524</c:v>
                </c:pt>
                <c:pt idx="36">
                  <c:v>114691.36305762557</c:v>
                </c:pt>
                <c:pt idx="37">
                  <c:v>145801.29783621029</c:v>
                </c:pt>
                <c:pt idx="38">
                  <c:v>171099.40801550748</c:v>
                </c:pt>
                <c:pt idx="39">
                  <c:v>135944.22903674893</c:v>
                </c:pt>
                <c:pt idx="40">
                  <c:v>117008.28228088471</c:v>
                </c:pt>
                <c:pt idx="41">
                  <c:v>135944.22903674893</c:v>
                </c:pt>
                <c:pt idx="42">
                  <c:v>138690.48463219541</c:v>
                </c:pt>
                <c:pt idx="43">
                  <c:v>86681.867484349132</c:v>
                </c:pt>
                <c:pt idx="44">
                  <c:v>109097.79927650755</c:v>
                </c:pt>
                <c:pt idx="45">
                  <c:v>129314.15075081984</c:v>
                </c:pt>
                <c:pt idx="46">
                  <c:v>206901.89030214623</c:v>
                </c:pt>
                <c:pt idx="47">
                  <c:v>144350.55068315295</c:v>
                </c:pt>
                <c:pt idx="48">
                  <c:v>59278.384051005742</c:v>
                </c:pt>
                <c:pt idx="49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9-4BF2-8F95-27FE16B7BA7D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'B&amp;H'!$V$54:$V$68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'B&amp;H'!$W$54:$W$68</c:f>
              <c:numCache>
                <c:formatCode>0</c:formatCode>
                <c:ptCount val="15"/>
                <c:pt idx="0">
                  <c:v>0</c:v>
                </c:pt>
                <c:pt idx="1">
                  <c:v>119047.61904761904</c:v>
                </c:pt>
                <c:pt idx="2">
                  <c:v>121951.21951219514</c:v>
                </c:pt>
                <c:pt idx="3">
                  <c:v>122950.81967213115</c:v>
                </c:pt>
                <c:pt idx="4">
                  <c:v>123456.7901234568</c:v>
                </c:pt>
                <c:pt idx="5">
                  <c:v>123762.37623762377</c:v>
                </c:pt>
                <c:pt idx="6">
                  <c:v>123966.94214876034</c:v>
                </c:pt>
                <c:pt idx="7">
                  <c:v>124113.47517730496</c:v>
                </c:pt>
                <c:pt idx="8">
                  <c:v>124223.60248447204</c:v>
                </c:pt>
                <c:pt idx="9">
                  <c:v>124309.39226519335</c:v>
                </c:pt>
                <c:pt idx="10">
                  <c:v>124378.10945273632</c:v>
                </c:pt>
                <c:pt idx="11">
                  <c:v>124434.38914027148</c:v>
                </c:pt>
                <c:pt idx="12">
                  <c:v>124481.32780082987</c:v>
                </c:pt>
                <c:pt idx="13">
                  <c:v>124521.07279693487</c:v>
                </c:pt>
                <c:pt idx="14">
                  <c:v>124555.16014234874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9-4BF2-8F95-27FE16B7B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3936"/>
        <c:axId val="439306448"/>
      </c:scatterChart>
      <c:valAx>
        <c:axId val="43929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6448"/>
        <c:crosses val="autoZero"/>
        <c:crossBetween val="midCat"/>
      </c:valAx>
      <c:valAx>
        <c:axId val="4393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Ricker!$I$1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Ricker!$H$54:$H$81</c:f>
              <c:numCache>
                <c:formatCode>General</c:formatCode>
                <c:ptCount val="28"/>
                <c:pt idx="0">
                  <c:v>4.194</c:v>
                </c:pt>
                <c:pt idx="1">
                  <c:v>3.286</c:v>
                </c:pt>
                <c:pt idx="2">
                  <c:v>2.1139999999999999</c:v>
                </c:pt>
                <c:pt idx="3">
                  <c:v>0.95299999999999996</c:v>
                </c:pt>
                <c:pt idx="4">
                  <c:v>1.2350000000000001</c:v>
                </c:pt>
                <c:pt idx="5">
                  <c:v>1.9490000000000001</c:v>
                </c:pt>
                <c:pt idx="6">
                  <c:v>2.41</c:v>
                </c:pt>
                <c:pt idx="7">
                  <c:v>2.8839999999999999</c:v>
                </c:pt>
                <c:pt idx="8">
                  <c:v>2.0920000000000001</c:v>
                </c:pt>
                <c:pt idx="9">
                  <c:v>2.1579999999999999</c:v>
                </c:pt>
                <c:pt idx="10">
                  <c:v>1.325</c:v>
                </c:pt>
                <c:pt idx="11">
                  <c:v>1.9610000000000001</c:v>
                </c:pt>
                <c:pt idx="12">
                  <c:v>1.4450000000000001</c:v>
                </c:pt>
                <c:pt idx="13">
                  <c:v>0.88100000000000001</c:v>
                </c:pt>
                <c:pt idx="14">
                  <c:v>1.6539999999999999</c:v>
                </c:pt>
                <c:pt idx="15">
                  <c:v>2.3809999999999998</c:v>
                </c:pt>
                <c:pt idx="16">
                  <c:v>4.3369999999999997</c:v>
                </c:pt>
                <c:pt idx="17">
                  <c:v>4.0970000000000004</c:v>
                </c:pt>
                <c:pt idx="18">
                  <c:v>2.782</c:v>
                </c:pt>
                <c:pt idx="19">
                  <c:v>7.6070000000000002</c:v>
                </c:pt>
                <c:pt idx="20">
                  <c:v>11.563000000000001</c:v>
                </c:pt>
                <c:pt idx="21">
                  <c:v>9.8230000000000004</c:v>
                </c:pt>
                <c:pt idx="22">
                  <c:v>3.6669999999999998</c:v>
                </c:pt>
                <c:pt idx="23">
                  <c:v>2.7829999999999999</c:v>
                </c:pt>
                <c:pt idx="24">
                  <c:v>3.4249999999999998</c:v>
                </c:pt>
                <c:pt idx="25">
                  <c:v>4.0410000000000004</c:v>
                </c:pt>
                <c:pt idx="26">
                  <c:v>7.9390000000000001</c:v>
                </c:pt>
                <c:pt idx="27">
                  <c:v>5.5880000000000001</c:v>
                </c:pt>
              </c:numCache>
            </c:numRef>
          </c:xVal>
          <c:yVal>
            <c:numRef>
              <c:f>Ricker!$I$54:$I$81</c:f>
              <c:numCache>
                <c:formatCode>General</c:formatCode>
                <c:ptCount val="28"/>
                <c:pt idx="0">
                  <c:v>86681.867484349132</c:v>
                </c:pt>
                <c:pt idx="1">
                  <c:v>43477.55035210459</c:v>
                </c:pt>
                <c:pt idx="2">
                  <c:v>73865.414992780425</c:v>
                </c:pt>
                <c:pt idx="3">
                  <c:v>98715.771010760494</c:v>
                </c:pt>
                <c:pt idx="4">
                  <c:v>99707.881003261093</c:v>
                </c:pt>
                <c:pt idx="5">
                  <c:v>106937.51811151943</c:v>
                </c:pt>
                <c:pt idx="6">
                  <c:v>35596.407541764493</c:v>
                </c:pt>
                <c:pt idx="7">
                  <c:v>78432.997165073684</c:v>
                </c:pt>
                <c:pt idx="8">
                  <c:v>32532.666936042515</c:v>
                </c:pt>
                <c:pt idx="9">
                  <c:v>95798.279068189891</c:v>
                </c:pt>
                <c:pt idx="10">
                  <c:v>44801.638885518551</c:v>
                </c:pt>
                <c:pt idx="11">
                  <c:v>73865.414992780425</c:v>
                </c:pt>
                <c:pt idx="12">
                  <c:v>82454.342921784657</c:v>
                </c:pt>
                <c:pt idx="13">
                  <c:v>131926.46988040826</c:v>
                </c:pt>
                <c:pt idx="14">
                  <c:v>29732.618852891435</c:v>
                </c:pt>
                <c:pt idx="15">
                  <c:v>30031.436640212873</c:v>
                </c:pt>
                <c:pt idx="16">
                  <c:v>31571.181322503653</c:v>
                </c:pt>
                <c:pt idx="17">
                  <c:v>151751.56167916086</c:v>
                </c:pt>
                <c:pt idx="18">
                  <c:v>153276.69022931982</c:v>
                </c:pt>
                <c:pt idx="19">
                  <c:v>35242.217368791578</c:v>
                </c:pt>
                <c:pt idx="20">
                  <c:v>50513.706789018259</c:v>
                </c:pt>
                <c:pt idx="21">
                  <c:v>130613.77957221285</c:v>
                </c:pt>
                <c:pt idx="22">
                  <c:v>117008.28228088471</c:v>
                </c:pt>
                <c:pt idx="23">
                  <c:v>103777.0368200868</c:v>
                </c:pt>
                <c:pt idx="24">
                  <c:v>187212.5722077534</c:v>
                </c:pt>
                <c:pt idx="25">
                  <c:v>79221.261891494738</c:v>
                </c:pt>
                <c:pt idx="26">
                  <c:v>62943.954605509491</c:v>
                </c:pt>
                <c:pt idx="27">
                  <c:v>35242.217368791578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F-4392-81F4-20B210067FDE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Ricker!$V$36:$V$50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Ricker!$W$36:$W$50</c:f>
              <c:numCache>
                <c:formatCode>0</c:formatCode>
                <c:ptCount val="15"/>
                <c:pt idx="0">
                  <c:v>0</c:v>
                </c:pt>
                <c:pt idx="1">
                  <c:v>47013.966682249527</c:v>
                </c:pt>
                <c:pt idx="2">
                  <c:v>73097.334444093969</c:v>
                </c:pt>
                <c:pt idx="3">
                  <c:v>85238.823905425204</c:v>
                </c:pt>
                <c:pt idx="4">
                  <c:v>88352.905293688091</c:v>
                </c:pt>
                <c:pt idx="5">
                  <c:v>85856.958090372136</c:v>
                </c:pt>
                <c:pt idx="6">
                  <c:v>80094.259933025518</c:v>
                </c:pt>
                <c:pt idx="7">
                  <c:v>72642.842878697993</c:v>
                </c:pt>
                <c:pt idx="8">
                  <c:v>64540.069449845745</c:v>
                </c:pt>
                <c:pt idx="9">
                  <c:v>56445.145946670731</c:v>
                </c:pt>
                <c:pt idx="10">
                  <c:v>48756.075436234678</c:v>
                </c:pt>
                <c:pt idx="11">
                  <c:v>41693.281212309033</c:v>
                </c:pt>
                <c:pt idx="12">
                  <c:v>35358.943919938836</c:v>
                </c:pt>
                <c:pt idx="13">
                  <c:v>29778.721012902563</c:v>
                </c:pt>
                <c:pt idx="14">
                  <c:v>24930.751728057934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F-4392-81F4-20B21006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45808"/>
        <c:axId val="443756144"/>
      </c:scatterChart>
      <c:valAx>
        <c:axId val="4437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56144"/>
        <c:crosses val="autoZero"/>
        <c:crossBetween val="midCat"/>
      </c:valAx>
      <c:valAx>
        <c:axId val="4437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'B&amp;H'!$AA$1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'B&amp;H'!$Z$2:$Z$69</c:f>
              <c:numCache>
                <c:formatCode>General</c:formatCode>
                <c:ptCount val="68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  <c:pt idx="23">
                  <c:v>2.1150000000000002</c:v>
                </c:pt>
                <c:pt idx="24">
                  <c:v>4.0990000000000002</c:v>
                </c:pt>
                <c:pt idx="25">
                  <c:v>2.843</c:v>
                </c:pt>
                <c:pt idx="26">
                  <c:v>4.194</c:v>
                </c:pt>
                <c:pt idx="27">
                  <c:v>2.1139999999999999</c:v>
                </c:pt>
                <c:pt idx="28">
                  <c:v>1.2350000000000001</c:v>
                </c:pt>
                <c:pt idx="29">
                  <c:v>2.41</c:v>
                </c:pt>
                <c:pt idx="30">
                  <c:v>2.0920000000000001</c:v>
                </c:pt>
                <c:pt idx="31">
                  <c:v>1.325</c:v>
                </c:pt>
                <c:pt idx="32">
                  <c:v>1.4450000000000001</c:v>
                </c:pt>
                <c:pt idx="33">
                  <c:v>1.6539999999999999</c:v>
                </c:pt>
                <c:pt idx="34">
                  <c:v>4.3369999999999997</c:v>
                </c:pt>
                <c:pt idx="35">
                  <c:v>2.782</c:v>
                </c:pt>
                <c:pt idx="36">
                  <c:v>11.563000000000001</c:v>
                </c:pt>
                <c:pt idx="37">
                  <c:v>3.6669999999999998</c:v>
                </c:pt>
                <c:pt idx="38">
                  <c:v>3.4249999999999998</c:v>
                </c:pt>
                <c:pt idx="39">
                  <c:v>7.9390000000000001</c:v>
                </c:pt>
                <c:pt idx="40">
                  <c:v>4.1959999999999997</c:v>
                </c:pt>
                <c:pt idx="41">
                  <c:v>3.5510000000000002</c:v>
                </c:pt>
                <c:pt idx="42">
                  <c:v>1.577</c:v>
                </c:pt>
                <c:pt idx="43">
                  <c:v>4.7850000000000001</c:v>
                </c:pt>
                <c:pt idx="44">
                  <c:v>10.737</c:v>
                </c:pt>
                <c:pt idx="45">
                  <c:v>6.2990000000000004</c:v>
                </c:pt>
                <c:pt idx="46">
                  <c:v>4.5039999999999996</c:v>
                </c:pt>
                <c:pt idx="47">
                  <c:v>6.7270000000000003</c:v>
                </c:pt>
                <c:pt idx="48">
                  <c:v>2.7770000000000001</c:v>
                </c:pt>
                <c:pt idx="49">
                  <c:v>7.1310000000000002</c:v>
                </c:pt>
                <c:pt idx="50">
                  <c:v>11.659000000000001</c:v>
                </c:pt>
                <c:pt idx="51">
                  <c:v>6.194</c:v>
                </c:pt>
                <c:pt idx="52">
                  <c:v>12.45</c:v>
                </c:pt>
                <c:pt idx="53">
                  <c:v>6.4390000000000001</c:v>
                </c:pt>
                <c:pt idx="54">
                  <c:v>10.477</c:v>
                </c:pt>
                <c:pt idx="55">
                  <c:v>12.683999999999999</c:v>
                </c:pt>
                <c:pt idx="56">
                  <c:v>12.382</c:v>
                </c:pt>
                <c:pt idx="57">
                  <c:v>7.7450000000000001</c:v>
                </c:pt>
                <c:pt idx="58">
                  <c:v>6.194</c:v>
                </c:pt>
                <c:pt idx="59">
                  <c:v>3.6160000000000001</c:v>
                </c:pt>
                <c:pt idx="60">
                  <c:v>5.3949999999999996</c:v>
                </c:pt>
                <c:pt idx="61">
                  <c:v>11.128</c:v>
                </c:pt>
                <c:pt idx="62">
                  <c:v>9.8740000000000006</c:v>
                </c:pt>
                <c:pt idx="63">
                  <c:v>8.4809999999999999</c:v>
                </c:pt>
                <c:pt idx="64">
                  <c:v>7.0590000000000002</c:v>
                </c:pt>
                <c:pt idx="65">
                  <c:v>5.8360000000000003</c:v>
                </c:pt>
                <c:pt idx="66">
                  <c:v>3.37</c:v>
                </c:pt>
                <c:pt idx="67">
                  <c:v>6.0720000000000001</c:v>
                </c:pt>
              </c:numCache>
            </c:numRef>
          </c:xVal>
          <c:yVal>
            <c:numRef>
              <c:f>'B&amp;H'!$AA$2:$AA$69</c:f>
              <c:numCache>
                <c:formatCode>General</c:formatCode>
                <c:ptCount val="68"/>
                <c:pt idx="0">
                  <c:v>224134.14204181795</c:v>
                </c:pt>
                <c:pt idx="1">
                  <c:v>235625.74523960121</c:v>
                </c:pt>
                <c:pt idx="2">
                  <c:v>134591.56135699214</c:v>
                </c:pt>
                <c:pt idx="3">
                  <c:v>123007.42519850106</c:v>
                </c:pt>
                <c:pt idx="4">
                  <c:v>221903.97006601433</c:v>
                </c:pt>
                <c:pt idx="5">
                  <c:v>230960.0428807727</c:v>
                </c:pt>
                <c:pt idx="6">
                  <c:v>276509.37352421886</c:v>
                </c:pt>
                <c:pt idx="7">
                  <c:v>282095.23339936719</c:v>
                </c:pt>
                <c:pt idx="8">
                  <c:v>58688.554274617578</c:v>
                </c:pt>
                <c:pt idx="9">
                  <c:v>156373.08476681827</c:v>
                </c:pt>
                <c:pt idx="10">
                  <c:v>282095.23339936719</c:v>
                </c:pt>
                <c:pt idx="11">
                  <c:v>351512.30614856718</c:v>
                </c:pt>
                <c:pt idx="12">
                  <c:v>268337.28652087448</c:v>
                </c:pt>
                <c:pt idx="13">
                  <c:v>194852.86221810002</c:v>
                </c:pt>
                <c:pt idx="14">
                  <c:v>204843.18209602853</c:v>
                </c:pt>
                <c:pt idx="15">
                  <c:v>519176.92499482958</c:v>
                </c:pt>
                <c:pt idx="16">
                  <c:v>200787.01532646132</c:v>
                </c:pt>
                <c:pt idx="17">
                  <c:v>219695.9886721379</c:v>
                </c:pt>
                <c:pt idx="18">
                  <c:v>103777.0368200868</c:v>
                </c:pt>
                <c:pt idx="19">
                  <c:v>455886.88567734644</c:v>
                </c:pt>
                <c:pt idx="20">
                  <c:v>190994.51703620571</c:v>
                </c:pt>
                <c:pt idx="21">
                  <c:v>125492.34002075167</c:v>
                </c:pt>
                <c:pt idx="22">
                  <c:v>172818.98565406553</c:v>
                </c:pt>
                <c:pt idx="23">
                  <c:v>164390.5042665138</c:v>
                </c:pt>
                <c:pt idx="24">
                  <c:v>154817.14657623274</c:v>
                </c:pt>
                <c:pt idx="25">
                  <c:v>115844.03041946566</c:v>
                </c:pt>
                <c:pt idx="26">
                  <c:v>86681.867484349132</c:v>
                </c:pt>
                <c:pt idx="27">
                  <c:v>73865.414992780425</c:v>
                </c:pt>
                <c:pt idx="28">
                  <c:v>99707.881003261093</c:v>
                </c:pt>
                <c:pt idx="29">
                  <c:v>35596.407541764493</c:v>
                </c:pt>
                <c:pt idx="30">
                  <c:v>32532.666936042515</c:v>
                </c:pt>
                <c:pt idx="31">
                  <c:v>44801.638885518551</c:v>
                </c:pt>
                <c:pt idx="32">
                  <c:v>82454.342921784657</c:v>
                </c:pt>
                <c:pt idx="33">
                  <c:v>29732.618852891435</c:v>
                </c:pt>
                <c:pt idx="34">
                  <c:v>31571.181322503653</c:v>
                </c:pt>
                <c:pt idx="35">
                  <c:v>153276.69022931982</c:v>
                </c:pt>
                <c:pt idx="36">
                  <c:v>50513.706789018259</c:v>
                </c:pt>
                <c:pt idx="37">
                  <c:v>117008.28228088471</c:v>
                </c:pt>
                <c:pt idx="38">
                  <c:v>187212.5722077534</c:v>
                </c:pt>
                <c:pt idx="39">
                  <c:v>62943.954605509491</c:v>
                </c:pt>
                <c:pt idx="40">
                  <c:v>167711.41274037142</c:v>
                </c:pt>
                <c:pt idx="41">
                  <c:v>73130.441833415447</c:v>
                </c:pt>
                <c:pt idx="42">
                  <c:v>198789.15114295439</c:v>
                </c:pt>
                <c:pt idx="43">
                  <c:v>174555.84533520529</c:v>
                </c:pt>
                <c:pt idx="44">
                  <c:v>91126.141866192993</c:v>
                </c:pt>
                <c:pt idx="45">
                  <c:v>125492.34002075167</c:v>
                </c:pt>
                <c:pt idx="46">
                  <c:v>154817.14657623274</c:v>
                </c:pt>
                <c:pt idx="47">
                  <c:v>75357.595357266968</c:v>
                </c:pt>
                <c:pt idx="48">
                  <c:v>103777.0368200868</c:v>
                </c:pt>
                <c:pt idx="49">
                  <c:v>190994.51703620571</c:v>
                </c:pt>
                <c:pt idx="50">
                  <c:v>140084.34717573319</c:v>
                </c:pt>
                <c:pt idx="51">
                  <c:v>144350.55068315295</c:v>
                </c:pt>
                <c:pt idx="52">
                  <c:v>161135.35418626538</c:v>
                </c:pt>
                <c:pt idx="53">
                  <c:v>219695.9886721379</c:v>
                </c:pt>
                <c:pt idx="54">
                  <c:v>90219.421604827498</c:v>
                </c:pt>
                <c:pt idx="55">
                  <c:v>198789.15114295439</c:v>
                </c:pt>
                <c:pt idx="56">
                  <c:v>140084.34717573319</c:v>
                </c:pt>
                <c:pt idx="57">
                  <c:v>94845.070264917827</c:v>
                </c:pt>
                <c:pt idx="58">
                  <c:v>140084.34717573319</c:v>
                </c:pt>
                <c:pt idx="59">
                  <c:v>156373.08476681827</c:v>
                </c:pt>
                <c:pt idx="60">
                  <c:v>296558.5652982028</c:v>
                </c:pt>
                <c:pt idx="61">
                  <c:v>114691.36305762557</c:v>
                </c:pt>
                <c:pt idx="62">
                  <c:v>171099.40801550748</c:v>
                </c:pt>
                <c:pt idx="63">
                  <c:v>117008.28228088471</c:v>
                </c:pt>
                <c:pt idx="64">
                  <c:v>138690.48463219541</c:v>
                </c:pt>
                <c:pt idx="65">
                  <c:v>109097.79927650755</c:v>
                </c:pt>
                <c:pt idx="66">
                  <c:v>206901.89030214623</c:v>
                </c:pt>
                <c:pt idx="67">
                  <c:v>59278.384051005742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6-42C5-B669-D6F70DB94A57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'B&amp;H'!$AN$2:$AN$16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'B&amp;H'!$AO$2:$AO$16</c:f>
              <c:numCache>
                <c:formatCode>0</c:formatCode>
                <c:ptCount val="15"/>
                <c:pt idx="0">
                  <c:v>0</c:v>
                </c:pt>
                <c:pt idx="1">
                  <c:v>76923.076923076922</c:v>
                </c:pt>
                <c:pt idx="2">
                  <c:v>95238.095238095237</c:v>
                </c:pt>
                <c:pt idx="3">
                  <c:v>103448.27586206897</c:v>
                </c:pt>
                <c:pt idx="4">
                  <c:v>108108.10810810811</c:v>
                </c:pt>
                <c:pt idx="5">
                  <c:v>111111.11111111111</c:v>
                </c:pt>
                <c:pt idx="6">
                  <c:v>113207.54716981133</c:v>
                </c:pt>
                <c:pt idx="7">
                  <c:v>114754.09836065574</c:v>
                </c:pt>
                <c:pt idx="8">
                  <c:v>115942.02898550725</c:v>
                </c:pt>
                <c:pt idx="9">
                  <c:v>116883.11688311688</c:v>
                </c:pt>
                <c:pt idx="10">
                  <c:v>117647.05882352941</c:v>
                </c:pt>
                <c:pt idx="11">
                  <c:v>118279.56989247311</c:v>
                </c:pt>
                <c:pt idx="12">
                  <c:v>118811.88118811882</c:v>
                </c:pt>
                <c:pt idx="13">
                  <c:v>119266.05504587156</c:v>
                </c:pt>
                <c:pt idx="14">
                  <c:v>119658.11965811966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6-42C5-B669-D6F70DB9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7744"/>
        <c:axId val="439283056"/>
      </c:scatterChart>
      <c:valAx>
        <c:axId val="4392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3056"/>
        <c:crosses val="autoZero"/>
        <c:crossBetween val="midCat"/>
      </c:valAx>
      <c:valAx>
        <c:axId val="4392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'B&amp;H'!$AA$1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'B&amp;H'!$Z$2:$Z$24</c:f>
              <c:numCache>
                <c:formatCode>General</c:formatCode>
                <c:ptCount val="23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</c:numCache>
            </c:numRef>
          </c:xVal>
          <c:yVal>
            <c:numRef>
              <c:f>'B&amp;H'!$AA$2:$AA$24</c:f>
              <c:numCache>
                <c:formatCode>General</c:formatCode>
                <c:ptCount val="23"/>
                <c:pt idx="0">
                  <c:v>224134.14204181795</c:v>
                </c:pt>
                <c:pt idx="1">
                  <c:v>235625.74523960121</c:v>
                </c:pt>
                <c:pt idx="2">
                  <c:v>134591.56135699214</c:v>
                </c:pt>
                <c:pt idx="3">
                  <c:v>123007.42519850106</c:v>
                </c:pt>
                <c:pt idx="4">
                  <c:v>221903.97006601433</c:v>
                </c:pt>
                <c:pt idx="5">
                  <c:v>230960.0428807727</c:v>
                </c:pt>
                <c:pt idx="6">
                  <c:v>276509.37352421886</c:v>
                </c:pt>
                <c:pt idx="7">
                  <c:v>282095.23339936719</c:v>
                </c:pt>
                <c:pt idx="8">
                  <c:v>58688.554274617578</c:v>
                </c:pt>
                <c:pt idx="9">
                  <c:v>156373.08476681827</c:v>
                </c:pt>
                <c:pt idx="10">
                  <c:v>282095.23339936719</c:v>
                </c:pt>
                <c:pt idx="11">
                  <c:v>351512.30614856718</c:v>
                </c:pt>
                <c:pt idx="12">
                  <c:v>268337.28652087448</c:v>
                </c:pt>
                <c:pt idx="13">
                  <c:v>194852.86221810002</c:v>
                </c:pt>
                <c:pt idx="14">
                  <c:v>204843.18209602853</c:v>
                </c:pt>
                <c:pt idx="15">
                  <c:v>519176.92499482958</c:v>
                </c:pt>
                <c:pt idx="16">
                  <c:v>200787.01532646132</c:v>
                </c:pt>
                <c:pt idx="17">
                  <c:v>219695.9886721379</c:v>
                </c:pt>
                <c:pt idx="18">
                  <c:v>103777.0368200868</c:v>
                </c:pt>
                <c:pt idx="19">
                  <c:v>455886.88567734644</c:v>
                </c:pt>
                <c:pt idx="20">
                  <c:v>190994.51703620571</c:v>
                </c:pt>
                <c:pt idx="21">
                  <c:v>125492.34002075167</c:v>
                </c:pt>
                <c:pt idx="22">
                  <c:v>172818.98565406553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4F1-AFD4-1800D3DE587E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'B&amp;H'!$AN$20:$AN$34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'B&amp;H'!$AO$20:$AO$34</c:f>
              <c:numCache>
                <c:formatCode>0</c:formatCode>
                <c:ptCount val="15"/>
                <c:pt idx="0">
                  <c:v>0</c:v>
                </c:pt>
                <c:pt idx="1">
                  <c:v>111111.11111111111</c:v>
                </c:pt>
                <c:pt idx="2">
                  <c:v>142857.14285714284</c:v>
                </c:pt>
                <c:pt idx="3">
                  <c:v>157894.73684210525</c:v>
                </c:pt>
                <c:pt idx="4">
                  <c:v>166666.66666666666</c:v>
                </c:pt>
                <c:pt idx="5">
                  <c:v>172413.79310344826</c:v>
                </c:pt>
                <c:pt idx="6">
                  <c:v>176470.5882352941</c:v>
                </c:pt>
                <c:pt idx="7">
                  <c:v>179487.17948717947</c:v>
                </c:pt>
                <c:pt idx="8">
                  <c:v>181818.18181818177</c:v>
                </c:pt>
                <c:pt idx="9">
                  <c:v>183673.46938775506</c:v>
                </c:pt>
                <c:pt idx="10">
                  <c:v>185185.18518518514</c:v>
                </c:pt>
                <c:pt idx="11">
                  <c:v>186440.67796610165</c:v>
                </c:pt>
                <c:pt idx="12">
                  <c:v>187499.99999999994</c:v>
                </c:pt>
                <c:pt idx="13">
                  <c:v>188405.79710144922</c:v>
                </c:pt>
                <c:pt idx="14">
                  <c:v>189189.18918918914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6-44F1-AFD4-1800D3DE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5232"/>
        <c:axId val="439293392"/>
      </c:scatterChart>
      <c:valAx>
        <c:axId val="43928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3392"/>
        <c:crosses val="autoZero"/>
        <c:crossBetween val="midCat"/>
      </c:valAx>
      <c:valAx>
        <c:axId val="439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'B&amp;H'!$AA$1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'B&amp;H'!$Z$28:$Z$41</c:f>
              <c:numCache>
                <c:formatCode>General</c:formatCode>
                <c:ptCount val="14"/>
                <c:pt idx="0">
                  <c:v>4.194</c:v>
                </c:pt>
                <c:pt idx="1">
                  <c:v>2.1139999999999999</c:v>
                </c:pt>
                <c:pt idx="2">
                  <c:v>1.2350000000000001</c:v>
                </c:pt>
                <c:pt idx="3">
                  <c:v>2.41</c:v>
                </c:pt>
                <c:pt idx="4">
                  <c:v>2.0920000000000001</c:v>
                </c:pt>
                <c:pt idx="5">
                  <c:v>1.325</c:v>
                </c:pt>
                <c:pt idx="6">
                  <c:v>1.4450000000000001</c:v>
                </c:pt>
                <c:pt idx="7">
                  <c:v>1.6539999999999999</c:v>
                </c:pt>
                <c:pt idx="8">
                  <c:v>4.3369999999999997</c:v>
                </c:pt>
                <c:pt idx="9">
                  <c:v>2.782</c:v>
                </c:pt>
                <c:pt idx="10">
                  <c:v>11.563000000000001</c:v>
                </c:pt>
                <c:pt idx="11">
                  <c:v>3.6669999999999998</c:v>
                </c:pt>
                <c:pt idx="12">
                  <c:v>3.4249999999999998</c:v>
                </c:pt>
                <c:pt idx="13">
                  <c:v>7.9390000000000001</c:v>
                </c:pt>
              </c:numCache>
            </c:numRef>
          </c:xVal>
          <c:yVal>
            <c:numRef>
              <c:f>'B&amp;H'!$AA$28:$AA$41</c:f>
              <c:numCache>
                <c:formatCode>General</c:formatCode>
                <c:ptCount val="14"/>
                <c:pt idx="0">
                  <c:v>86681.867484349132</c:v>
                </c:pt>
                <c:pt idx="1">
                  <c:v>73865.414992780425</c:v>
                </c:pt>
                <c:pt idx="2">
                  <c:v>99707.881003261093</c:v>
                </c:pt>
                <c:pt idx="3">
                  <c:v>35596.407541764493</c:v>
                </c:pt>
                <c:pt idx="4">
                  <c:v>32532.666936042515</c:v>
                </c:pt>
                <c:pt idx="5">
                  <c:v>44801.638885518551</c:v>
                </c:pt>
                <c:pt idx="6">
                  <c:v>82454.342921784657</c:v>
                </c:pt>
                <c:pt idx="7">
                  <c:v>29732.618852891435</c:v>
                </c:pt>
                <c:pt idx="8">
                  <c:v>31571.181322503653</c:v>
                </c:pt>
                <c:pt idx="9">
                  <c:v>153276.69022931982</c:v>
                </c:pt>
                <c:pt idx="10">
                  <c:v>50513.706789018259</c:v>
                </c:pt>
                <c:pt idx="11">
                  <c:v>117008.28228088471</c:v>
                </c:pt>
                <c:pt idx="12">
                  <c:v>187212.5722077534</c:v>
                </c:pt>
                <c:pt idx="13">
                  <c:v>62943.954605509491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089-8E58-3521DDA28FFF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'B&amp;H'!$AN$38:$AN$52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'B&amp;H'!$AO$38:$AO$52</c:f>
              <c:numCache>
                <c:formatCode>0</c:formatCode>
                <c:ptCount val="15"/>
                <c:pt idx="0">
                  <c:v>0</c:v>
                </c:pt>
                <c:pt idx="1">
                  <c:v>41666.666666666664</c:v>
                </c:pt>
                <c:pt idx="2">
                  <c:v>45454.545454545441</c:v>
                </c:pt>
                <c:pt idx="3">
                  <c:v>46874.999999999985</c:v>
                </c:pt>
                <c:pt idx="4">
                  <c:v>47619.047619047611</c:v>
                </c:pt>
                <c:pt idx="5">
                  <c:v>48076.923076923071</c:v>
                </c:pt>
                <c:pt idx="6">
                  <c:v>48387.096774193538</c:v>
                </c:pt>
                <c:pt idx="7">
                  <c:v>48611.111111111102</c:v>
                </c:pt>
                <c:pt idx="8">
                  <c:v>48780.487804878045</c:v>
                </c:pt>
                <c:pt idx="9">
                  <c:v>48913.043478260865</c:v>
                </c:pt>
                <c:pt idx="10">
                  <c:v>49019.607843137252</c:v>
                </c:pt>
                <c:pt idx="11">
                  <c:v>49107.142857142848</c:v>
                </c:pt>
                <c:pt idx="12">
                  <c:v>49180.327868852452</c:v>
                </c:pt>
                <c:pt idx="13">
                  <c:v>49242.424242424233</c:v>
                </c:pt>
                <c:pt idx="14">
                  <c:v>49295.774647887316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089-8E58-3521DDA2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5776"/>
        <c:axId val="439286320"/>
      </c:scatterChart>
      <c:valAx>
        <c:axId val="4392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6320"/>
        <c:crosses val="autoZero"/>
        <c:crossBetween val="midCat"/>
      </c:valAx>
      <c:valAx>
        <c:axId val="4392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'B&amp;H'!$AA$1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'B&amp;H'!$Z$45:$Z$69</c:f>
              <c:numCache>
                <c:formatCode>General</c:formatCode>
                <c:ptCount val="25"/>
                <c:pt idx="0">
                  <c:v>4.7850000000000001</c:v>
                </c:pt>
                <c:pt idx="1">
                  <c:v>10.737</c:v>
                </c:pt>
                <c:pt idx="2">
                  <c:v>6.2990000000000004</c:v>
                </c:pt>
                <c:pt idx="3">
                  <c:v>4.5039999999999996</c:v>
                </c:pt>
                <c:pt idx="4">
                  <c:v>6.7270000000000003</c:v>
                </c:pt>
                <c:pt idx="5">
                  <c:v>2.7770000000000001</c:v>
                </c:pt>
                <c:pt idx="6">
                  <c:v>7.1310000000000002</c:v>
                </c:pt>
                <c:pt idx="7">
                  <c:v>11.659000000000001</c:v>
                </c:pt>
                <c:pt idx="8">
                  <c:v>6.194</c:v>
                </c:pt>
                <c:pt idx="9">
                  <c:v>12.45</c:v>
                </c:pt>
                <c:pt idx="10">
                  <c:v>6.4390000000000001</c:v>
                </c:pt>
                <c:pt idx="11">
                  <c:v>10.477</c:v>
                </c:pt>
                <c:pt idx="12">
                  <c:v>12.683999999999999</c:v>
                </c:pt>
                <c:pt idx="13">
                  <c:v>12.382</c:v>
                </c:pt>
                <c:pt idx="14">
                  <c:v>7.7450000000000001</c:v>
                </c:pt>
                <c:pt idx="15">
                  <c:v>6.194</c:v>
                </c:pt>
                <c:pt idx="16">
                  <c:v>3.6160000000000001</c:v>
                </c:pt>
                <c:pt idx="17">
                  <c:v>5.3949999999999996</c:v>
                </c:pt>
                <c:pt idx="18">
                  <c:v>11.128</c:v>
                </c:pt>
                <c:pt idx="19">
                  <c:v>9.8740000000000006</c:v>
                </c:pt>
                <c:pt idx="20">
                  <c:v>8.4809999999999999</c:v>
                </c:pt>
                <c:pt idx="21">
                  <c:v>7.0590000000000002</c:v>
                </c:pt>
                <c:pt idx="22">
                  <c:v>5.8360000000000003</c:v>
                </c:pt>
                <c:pt idx="23">
                  <c:v>3.37</c:v>
                </c:pt>
                <c:pt idx="24">
                  <c:v>6.0720000000000001</c:v>
                </c:pt>
              </c:numCache>
            </c:numRef>
          </c:xVal>
          <c:yVal>
            <c:numRef>
              <c:f>'B&amp;H'!$AA$45:$AA$69</c:f>
              <c:numCache>
                <c:formatCode>General</c:formatCode>
                <c:ptCount val="25"/>
                <c:pt idx="0">
                  <c:v>174555.84533520529</c:v>
                </c:pt>
                <c:pt idx="1">
                  <c:v>91126.141866192993</c:v>
                </c:pt>
                <c:pt idx="2">
                  <c:v>125492.34002075167</c:v>
                </c:pt>
                <c:pt idx="3">
                  <c:v>154817.14657623274</c:v>
                </c:pt>
                <c:pt idx="4">
                  <c:v>75357.595357266968</c:v>
                </c:pt>
                <c:pt idx="5">
                  <c:v>103777.0368200868</c:v>
                </c:pt>
                <c:pt idx="6">
                  <c:v>190994.51703620571</c:v>
                </c:pt>
                <c:pt idx="7">
                  <c:v>140084.34717573319</c:v>
                </c:pt>
                <c:pt idx="8">
                  <c:v>144350.55068315295</c:v>
                </c:pt>
                <c:pt idx="9">
                  <c:v>161135.35418626538</c:v>
                </c:pt>
                <c:pt idx="10">
                  <c:v>219695.9886721379</c:v>
                </c:pt>
                <c:pt idx="11">
                  <c:v>90219.421604827498</c:v>
                </c:pt>
                <c:pt idx="12">
                  <c:v>198789.15114295439</c:v>
                </c:pt>
                <c:pt idx="13">
                  <c:v>140084.34717573319</c:v>
                </c:pt>
                <c:pt idx="14">
                  <c:v>94845.070264917827</c:v>
                </c:pt>
                <c:pt idx="15">
                  <c:v>140084.34717573319</c:v>
                </c:pt>
                <c:pt idx="16">
                  <c:v>156373.08476681827</c:v>
                </c:pt>
                <c:pt idx="17">
                  <c:v>296558.5652982028</c:v>
                </c:pt>
                <c:pt idx="18">
                  <c:v>114691.36305762557</c:v>
                </c:pt>
                <c:pt idx="19">
                  <c:v>171099.40801550748</c:v>
                </c:pt>
                <c:pt idx="20">
                  <c:v>117008.28228088471</c:v>
                </c:pt>
                <c:pt idx="21">
                  <c:v>138690.48463219541</c:v>
                </c:pt>
                <c:pt idx="22">
                  <c:v>109097.79927650755</c:v>
                </c:pt>
                <c:pt idx="23">
                  <c:v>206901.89030214623</c:v>
                </c:pt>
                <c:pt idx="24">
                  <c:v>59278.384051005742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BFD-84CE-95B59E91ABCB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'B&amp;H'!$AN$56:$AN$70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'B&amp;H'!$AO$56:$AO$70</c:f>
              <c:numCache>
                <c:formatCode>0</c:formatCode>
                <c:ptCount val="15"/>
                <c:pt idx="0">
                  <c:v>0</c:v>
                </c:pt>
                <c:pt idx="1">
                  <c:v>90909.090909090912</c:v>
                </c:pt>
                <c:pt idx="2">
                  <c:v>111111.11111111111</c:v>
                </c:pt>
                <c:pt idx="3">
                  <c:v>120000.00000000001</c:v>
                </c:pt>
                <c:pt idx="4">
                  <c:v>125000.00000000001</c:v>
                </c:pt>
                <c:pt idx="5">
                  <c:v>128205.12820512822</c:v>
                </c:pt>
                <c:pt idx="6">
                  <c:v>130434.78260869568</c:v>
                </c:pt>
                <c:pt idx="7">
                  <c:v>132075.47169811322</c:v>
                </c:pt>
                <c:pt idx="8">
                  <c:v>133333.33333333334</c:v>
                </c:pt>
                <c:pt idx="9">
                  <c:v>134328.35820895524</c:v>
                </c:pt>
                <c:pt idx="10">
                  <c:v>135135.13513513515</c:v>
                </c:pt>
                <c:pt idx="11">
                  <c:v>135802.46913580247</c:v>
                </c:pt>
                <c:pt idx="12">
                  <c:v>136363.63636363638</c:v>
                </c:pt>
                <c:pt idx="13">
                  <c:v>136842.10526315789</c:v>
                </c:pt>
                <c:pt idx="14">
                  <c:v>137254.90196078434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BFD-84CE-95B59E91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10800"/>
        <c:axId val="439292304"/>
      </c:scatterChart>
      <c:valAx>
        <c:axId val="43931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2304"/>
        <c:crosses val="autoZero"/>
        <c:crossBetween val="midCat"/>
      </c:valAx>
      <c:valAx>
        <c:axId val="439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'B&amp;H'!$AS$1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'B&amp;H'!$AR$2:$AR$69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xVal>
          <c:yVal>
            <c:numRef>
              <c:f>'B&amp;H'!$AS$2:$AS$69</c:f>
              <c:numCache>
                <c:formatCode>General</c:formatCode>
                <c:ptCount val="68"/>
                <c:pt idx="0">
                  <c:v>81633.908501609811</c:v>
                </c:pt>
                <c:pt idx="1">
                  <c:v>183505.51490438476</c:v>
                </c:pt>
                <c:pt idx="2">
                  <c:v>174555.84533520529</c:v>
                </c:pt>
                <c:pt idx="3">
                  <c:v>179871.86225375102</c:v>
                </c:pt>
                <c:pt idx="4">
                  <c:v>276509.37352421886</c:v>
                </c:pt>
                <c:pt idx="5">
                  <c:v>194852.86221810002</c:v>
                </c:pt>
                <c:pt idx="6">
                  <c:v>148746.67943014178</c:v>
                </c:pt>
                <c:pt idx="7">
                  <c:v>164390.5042665138</c:v>
                </c:pt>
                <c:pt idx="8">
                  <c:v>438011.30520683737</c:v>
                </c:pt>
                <c:pt idx="9">
                  <c:v>324486.75576180586</c:v>
                </c:pt>
                <c:pt idx="10">
                  <c:v>299539.02842969086</c:v>
                </c:pt>
                <c:pt idx="11">
                  <c:v>153276.69022931982</c:v>
                </c:pt>
                <c:pt idx="12">
                  <c:v>271034.12108532147</c:v>
                </c:pt>
                <c:pt idx="13">
                  <c:v>412503.512552745</c:v>
                </c:pt>
                <c:pt idx="14">
                  <c:v>348014.70026317565</c:v>
                </c:pt>
                <c:pt idx="15">
                  <c:v>263023.85224649595</c:v>
                </c:pt>
                <c:pt idx="16">
                  <c:v>384615.72579367505</c:v>
                </c:pt>
                <c:pt idx="17">
                  <c:v>373248.61322898994</c:v>
                </c:pt>
                <c:pt idx="18">
                  <c:v>433653.01990028552</c:v>
                </c:pt>
                <c:pt idx="19">
                  <c:v>228661.95205680979</c:v>
                </c:pt>
                <c:pt idx="20">
                  <c:v>365857.79550064233</c:v>
                </c:pt>
                <c:pt idx="21">
                  <c:v>69563.828098682789</c:v>
                </c:pt>
                <c:pt idx="22">
                  <c:v>142914.2387054562</c:v>
                </c:pt>
                <c:pt idx="23">
                  <c:v>59278.384051005742</c:v>
                </c:pt>
                <c:pt idx="24">
                  <c:v>44801.638885518551</c:v>
                </c:pt>
                <c:pt idx="25">
                  <c:v>162754.79141900392</c:v>
                </c:pt>
                <c:pt idx="26">
                  <c:v>43477.55035210459</c:v>
                </c:pt>
                <c:pt idx="27">
                  <c:v>98715.771010760494</c:v>
                </c:pt>
                <c:pt idx="28">
                  <c:v>106937.51811151943</c:v>
                </c:pt>
                <c:pt idx="29">
                  <c:v>78432.997165073684</c:v>
                </c:pt>
                <c:pt idx="30">
                  <c:v>95798.279068189891</c:v>
                </c:pt>
                <c:pt idx="31">
                  <c:v>73865.414992780425</c:v>
                </c:pt>
                <c:pt idx="32">
                  <c:v>131926.46988040826</c:v>
                </c:pt>
                <c:pt idx="33">
                  <c:v>30031.436640212873</c:v>
                </c:pt>
                <c:pt idx="34">
                  <c:v>151751.56167916086</c:v>
                </c:pt>
                <c:pt idx="35">
                  <c:v>35242.217368791578</c:v>
                </c:pt>
                <c:pt idx="36">
                  <c:v>130613.77957221285</c:v>
                </c:pt>
                <c:pt idx="37">
                  <c:v>103777.0368200868</c:v>
                </c:pt>
                <c:pt idx="38">
                  <c:v>79221.261891494738</c:v>
                </c:pt>
                <c:pt idx="39">
                  <c:v>35242.217368791578</c:v>
                </c:pt>
                <c:pt idx="40">
                  <c:v>51021.377982288555</c:v>
                </c:pt>
                <c:pt idx="41">
                  <c:v>94845.070264917827</c:v>
                </c:pt>
                <c:pt idx="42">
                  <c:v>124243.67037433927</c:v>
                </c:pt>
                <c:pt idx="43">
                  <c:v>213202.99094539962</c:v>
                </c:pt>
                <c:pt idx="44">
                  <c:v>123007.42519850106</c:v>
                </c:pt>
                <c:pt idx="45">
                  <c:v>145801.29783621029</c:v>
                </c:pt>
                <c:pt idx="46">
                  <c:v>71682.362063450695</c:v>
                </c:pt>
                <c:pt idx="47">
                  <c:v>119372.00637718744</c:v>
                </c:pt>
                <c:pt idx="48">
                  <c:v>185349.77599004042</c:v>
                </c:pt>
                <c:pt idx="49">
                  <c:v>71682.362063450695</c:v>
                </c:pt>
                <c:pt idx="50">
                  <c:v>217509.97706020888</c:v>
                </c:pt>
                <c:pt idx="51">
                  <c:v>200787.01532646132</c:v>
                </c:pt>
                <c:pt idx="52">
                  <c:v>166042.65630144285</c:v>
                </c:pt>
                <c:pt idx="53">
                  <c:v>219695.9886721379</c:v>
                </c:pt>
                <c:pt idx="54">
                  <c:v>250196.02760239498</c:v>
                </c:pt>
                <c:pt idx="55">
                  <c:v>98715.771010760494</c:v>
                </c:pt>
                <c:pt idx="56">
                  <c:v>192914.04384457952</c:v>
                </c:pt>
                <c:pt idx="57">
                  <c:v>135944.22903674893</c:v>
                </c:pt>
                <c:pt idx="58">
                  <c:v>159532.03062322538</c:v>
                </c:pt>
                <c:pt idx="59">
                  <c:v>159532.03062322538</c:v>
                </c:pt>
                <c:pt idx="60">
                  <c:v>101722.11381075524</c:v>
                </c:pt>
                <c:pt idx="61">
                  <c:v>145801.29783621029</c:v>
                </c:pt>
                <c:pt idx="62">
                  <c:v>135944.22903674893</c:v>
                </c:pt>
                <c:pt idx="63">
                  <c:v>135944.22903674893</c:v>
                </c:pt>
                <c:pt idx="64">
                  <c:v>86681.867484349132</c:v>
                </c:pt>
                <c:pt idx="65">
                  <c:v>129314.15075081984</c:v>
                </c:pt>
                <c:pt idx="66">
                  <c:v>144350.55068315295</c:v>
                </c:pt>
                <c:pt idx="67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A-416B-9CF4-3E713787034F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'B&amp;H'!$BF$2:$BF$16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'B&amp;H'!$BG$2:$BG$16</c:f>
              <c:numCache>
                <c:formatCode>0</c:formatCode>
                <c:ptCount val="15"/>
                <c:pt idx="0">
                  <c:v>0</c:v>
                </c:pt>
                <c:pt idx="1">
                  <c:v>62499.999999999993</c:v>
                </c:pt>
                <c:pt idx="2">
                  <c:v>90909.090909090897</c:v>
                </c:pt>
                <c:pt idx="3">
                  <c:v>107142.85714285713</c:v>
                </c:pt>
                <c:pt idx="4">
                  <c:v>117647.0588235294</c:v>
                </c:pt>
                <c:pt idx="5">
                  <c:v>124999.99999999999</c:v>
                </c:pt>
                <c:pt idx="6">
                  <c:v>130434.78260869565</c:v>
                </c:pt>
                <c:pt idx="7">
                  <c:v>134615.3846153846</c:v>
                </c:pt>
                <c:pt idx="8">
                  <c:v>137931.03448275861</c:v>
                </c:pt>
                <c:pt idx="9">
                  <c:v>140625</c:v>
                </c:pt>
                <c:pt idx="10">
                  <c:v>142857.14285714284</c:v>
                </c:pt>
                <c:pt idx="11">
                  <c:v>144736.84210526315</c:v>
                </c:pt>
                <c:pt idx="12">
                  <c:v>146341.46341463414</c:v>
                </c:pt>
                <c:pt idx="13">
                  <c:v>147727.27272727274</c:v>
                </c:pt>
                <c:pt idx="14">
                  <c:v>148936.17021276595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A-416B-9CF4-3E713787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4272"/>
        <c:axId val="439295024"/>
      </c:scatterChart>
      <c:valAx>
        <c:axId val="4393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5024"/>
        <c:crosses val="autoZero"/>
        <c:crossBetween val="midCat"/>
      </c:valAx>
      <c:valAx>
        <c:axId val="439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'B&amp;H'!$AS$1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'B&amp;H'!$AR$2:$AR$24</c:f>
              <c:numCache>
                <c:formatCode>General</c:formatCode>
                <c:ptCount val="23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</c:numCache>
            </c:numRef>
          </c:xVal>
          <c:yVal>
            <c:numRef>
              <c:f>'B&amp;H'!$AS$2:$AS$24</c:f>
              <c:numCache>
                <c:formatCode>General</c:formatCode>
                <c:ptCount val="23"/>
                <c:pt idx="0">
                  <c:v>81633.908501609811</c:v>
                </c:pt>
                <c:pt idx="1">
                  <c:v>183505.51490438476</c:v>
                </c:pt>
                <c:pt idx="2">
                  <c:v>174555.84533520529</c:v>
                </c:pt>
                <c:pt idx="3">
                  <c:v>179871.86225375102</c:v>
                </c:pt>
                <c:pt idx="4">
                  <c:v>276509.37352421886</c:v>
                </c:pt>
                <c:pt idx="5">
                  <c:v>194852.86221810002</c:v>
                </c:pt>
                <c:pt idx="6">
                  <c:v>148746.67943014178</c:v>
                </c:pt>
                <c:pt idx="7">
                  <c:v>164390.5042665138</c:v>
                </c:pt>
                <c:pt idx="8">
                  <c:v>438011.30520683737</c:v>
                </c:pt>
                <c:pt idx="9">
                  <c:v>324486.75576180586</c:v>
                </c:pt>
                <c:pt idx="10">
                  <c:v>299539.02842969086</c:v>
                </c:pt>
                <c:pt idx="11">
                  <c:v>153276.69022931982</c:v>
                </c:pt>
                <c:pt idx="12">
                  <c:v>271034.12108532147</c:v>
                </c:pt>
                <c:pt idx="13">
                  <c:v>412503.512552745</c:v>
                </c:pt>
                <c:pt idx="14">
                  <c:v>348014.70026317565</c:v>
                </c:pt>
                <c:pt idx="15">
                  <c:v>263023.85224649595</c:v>
                </c:pt>
                <c:pt idx="16">
                  <c:v>384615.72579367505</c:v>
                </c:pt>
                <c:pt idx="17">
                  <c:v>373248.61322898994</c:v>
                </c:pt>
                <c:pt idx="18">
                  <c:v>433653.01990028552</c:v>
                </c:pt>
                <c:pt idx="19">
                  <c:v>228661.95205680979</c:v>
                </c:pt>
                <c:pt idx="20">
                  <c:v>365857.79550064233</c:v>
                </c:pt>
                <c:pt idx="21">
                  <c:v>69563.828098682789</c:v>
                </c:pt>
                <c:pt idx="22">
                  <c:v>142914.2387054562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E-4286-BD32-DAF8D3175992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'B&amp;H'!$BF$19:$BF$33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'B&amp;H'!$BG$19:$BG$33</c:f>
              <c:numCache>
                <c:formatCode>0</c:formatCode>
                <c:ptCount val="15"/>
                <c:pt idx="0">
                  <c:v>0</c:v>
                </c:pt>
                <c:pt idx="1">
                  <c:v>125000</c:v>
                </c:pt>
                <c:pt idx="2">
                  <c:v>166666.66666666666</c:v>
                </c:pt>
                <c:pt idx="3">
                  <c:v>187500</c:v>
                </c:pt>
                <c:pt idx="4">
                  <c:v>200000</c:v>
                </c:pt>
                <c:pt idx="5">
                  <c:v>208333.33333333334</c:v>
                </c:pt>
                <c:pt idx="6">
                  <c:v>214285.71428571429</c:v>
                </c:pt>
                <c:pt idx="7">
                  <c:v>218750</c:v>
                </c:pt>
                <c:pt idx="8">
                  <c:v>222222.22222222222</c:v>
                </c:pt>
                <c:pt idx="9">
                  <c:v>225000</c:v>
                </c:pt>
                <c:pt idx="10">
                  <c:v>227272.72727272726</c:v>
                </c:pt>
                <c:pt idx="11">
                  <c:v>229166.66666666666</c:v>
                </c:pt>
                <c:pt idx="12">
                  <c:v>230769.23076923078</c:v>
                </c:pt>
                <c:pt idx="13">
                  <c:v>232142.85714285713</c:v>
                </c:pt>
                <c:pt idx="14">
                  <c:v>233333.33333333334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2E-4286-BD32-DAF8D317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89584"/>
        <c:axId val="439290128"/>
      </c:scatterChart>
      <c:valAx>
        <c:axId val="4392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0128"/>
        <c:crosses val="autoZero"/>
        <c:crossBetween val="midCat"/>
      </c:valAx>
      <c:valAx>
        <c:axId val="4392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8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'B&amp;H'!$AS$1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'B&amp;H'!$AR$28:$AR$41</c:f>
              <c:numCache>
                <c:formatCode>General</c:formatCode>
                <c:ptCount val="14"/>
                <c:pt idx="0">
                  <c:v>3.286</c:v>
                </c:pt>
                <c:pt idx="1">
                  <c:v>0.95299999999999996</c:v>
                </c:pt>
                <c:pt idx="2">
                  <c:v>1.9490000000000001</c:v>
                </c:pt>
                <c:pt idx="3">
                  <c:v>2.8839999999999999</c:v>
                </c:pt>
                <c:pt idx="4">
                  <c:v>2.1579999999999999</c:v>
                </c:pt>
                <c:pt idx="5">
                  <c:v>1.9610000000000001</c:v>
                </c:pt>
                <c:pt idx="6">
                  <c:v>0.88100000000000001</c:v>
                </c:pt>
                <c:pt idx="7">
                  <c:v>2.3809999999999998</c:v>
                </c:pt>
                <c:pt idx="8">
                  <c:v>4.0970000000000004</c:v>
                </c:pt>
                <c:pt idx="9">
                  <c:v>7.6070000000000002</c:v>
                </c:pt>
                <c:pt idx="10">
                  <c:v>9.8230000000000004</c:v>
                </c:pt>
                <c:pt idx="11">
                  <c:v>2.7829999999999999</c:v>
                </c:pt>
                <c:pt idx="12">
                  <c:v>4.0410000000000004</c:v>
                </c:pt>
                <c:pt idx="13">
                  <c:v>5.5880000000000001</c:v>
                </c:pt>
              </c:numCache>
            </c:numRef>
          </c:xVal>
          <c:yVal>
            <c:numRef>
              <c:f>'B&amp;H'!$AS$28:$AS$41</c:f>
              <c:numCache>
                <c:formatCode>General</c:formatCode>
                <c:ptCount val="14"/>
                <c:pt idx="0">
                  <c:v>43477.55035210459</c:v>
                </c:pt>
                <c:pt idx="1">
                  <c:v>98715.771010760494</c:v>
                </c:pt>
                <c:pt idx="2">
                  <c:v>106937.51811151943</c:v>
                </c:pt>
                <c:pt idx="3">
                  <c:v>78432.997165073684</c:v>
                </c:pt>
                <c:pt idx="4">
                  <c:v>95798.279068189891</c:v>
                </c:pt>
                <c:pt idx="5">
                  <c:v>73865.414992780425</c:v>
                </c:pt>
                <c:pt idx="6">
                  <c:v>131926.46988040826</c:v>
                </c:pt>
                <c:pt idx="7">
                  <c:v>30031.436640212873</c:v>
                </c:pt>
                <c:pt idx="8">
                  <c:v>151751.56167916086</c:v>
                </c:pt>
                <c:pt idx="9">
                  <c:v>35242.217368791578</c:v>
                </c:pt>
                <c:pt idx="10">
                  <c:v>130613.77957221285</c:v>
                </c:pt>
                <c:pt idx="11">
                  <c:v>103777.0368200868</c:v>
                </c:pt>
                <c:pt idx="12">
                  <c:v>79221.261891494738</c:v>
                </c:pt>
                <c:pt idx="13">
                  <c:v>35242.217368791578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F-49EF-9B1F-8621D5D099F8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'B&amp;H'!$BF$37:$BF$51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'B&amp;H'!$BG$37:$BG$51</c:f>
              <c:numCache>
                <c:formatCode>0</c:formatCode>
                <c:ptCount val="15"/>
                <c:pt idx="0">
                  <c:v>0</c:v>
                </c:pt>
                <c:pt idx="1">
                  <c:v>48543.689320388345</c:v>
                </c:pt>
                <c:pt idx="2">
                  <c:v>49261.083743842362</c:v>
                </c:pt>
                <c:pt idx="3">
                  <c:v>49504.950495049496</c:v>
                </c:pt>
                <c:pt idx="4">
                  <c:v>49627.791563275423</c:v>
                </c:pt>
                <c:pt idx="5">
                  <c:v>49701.789264413514</c:v>
                </c:pt>
                <c:pt idx="6">
                  <c:v>49751.243781094512</c:v>
                </c:pt>
                <c:pt idx="7">
                  <c:v>49786.628733997146</c:v>
                </c:pt>
                <c:pt idx="8">
                  <c:v>49813.200498131999</c:v>
                </c:pt>
                <c:pt idx="9">
                  <c:v>49833.887043189367</c:v>
                </c:pt>
                <c:pt idx="10">
                  <c:v>49850.448654037886</c:v>
                </c:pt>
                <c:pt idx="11">
                  <c:v>49864.007252946503</c:v>
                </c:pt>
                <c:pt idx="12">
                  <c:v>49875.31172069825</c:v>
                </c:pt>
                <c:pt idx="13">
                  <c:v>49884.881043745198</c:v>
                </c:pt>
                <c:pt idx="14">
                  <c:v>49893.086243763355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F-49EF-9B1F-8621D5D0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9920"/>
        <c:axId val="439309168"/>
      </c:scatterChart>
      <c:valAx>
        <c:axId val="4392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9168"/>
        <c:crosses val="autoZero"/>
        <c:crossBetween val="midCat"/>
      </c:valAx>
      <c:valAx>
        <c:axId val="4393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'B&amp;H'!$AS$1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'B&amp;H'!$AR$45:$AR$69</c:f>
              <c:numCache>
                <c:formatCode>General</c:formatCode>
                <c:ptCount val="25"/>
                <c:pt idx="0">
                  <c:v>4.6479999999999997</c:v>
                </c:pt>
                <c:pt idx="1">
                  <c:v>10.294</c:v>
                </c:pt>
                <c:pt idx="2">
                  <c:v>4.3499999999999996</c:v>
                </c:pt>
                <c:pt idx="3">
                  <c:v>6.3129999999999997</c:v>
                </c:pt>
                <c:pt idx="4">
                  <c:v>2.8410000000000002</c:v>
                </c:pt>
                <c:pt idx="5">
                  <c:v>3.548</c:v>
                </c:pt>
                <c:pt idx="6">
                  <c:v>9.7129999999999992</c:v>
                </c:pt>
                <c:pt idx="7">
                  <c:v>7.0609999999999999</c:v>
                </c:pt>
                <c:pt idx="8">
                  <c:v>8.4290000000000003</c:v>
                </c:pt>
                <c:pt idx="9">
                  <c:v>10.464</c:v>
                </c:pt>
                <c:pt idx="10">
                  <c:v>6.2080000000000002</c:v>
                </c:pt>
                <c:pt idx="11">
                  <c:v>11.407999999999999</c:v>
                </c:pt>
                <c:pt idx="12">
                  <c:v>13.414999999999999</c:v>
                </c:pt>
                <c:pt idx="13">
                  <c:v>10.368</c:v>
                </c:pt>
                <c:pt idx="14">
                  <c:v>6.07</c:v>
                </c:pt>
                <c:pt idx="15">
                  <c:v>5.0910000000000002</c:v>
                </c:pt>
                <c:pt idx="16">
                  <c:v>4.1559999999999997</c:v>
                </c:pt>
                <c:pt idx="17">
                  <c:v>5.1429999999999998</c:v>
                </c:pt>
                <c:pt idx="18">
                  <c:v>12.342000000000001</c:v>
                </c:pt>
                <c:pt idx="19">
                  <c:v>4.7770000000000001</c:v>
                </c:pt>
                <c:pt idx="20">
                  <c:v>8.94</c:v>
                </c:pt>
                <c:pt idx="21">
                  <c:v>4.6310000000000002</c:v>
                </c:pt>
                <c:pt idx="22">
                  <c:v>4.3819999999999997</c:v>
                </c:pt>
                <c:pt idx="23">
                  <c:v>3.4489999999999998</c:v>
                </c:pt>
                <c:pt idx="24">
                  <c:v>6.3380000000000001</c:v>
                </c:pt>
              </c:numCache>
            </c:numRef>
          </c:xVal>
          <c:yVal>
            <c:numRef>
              <c:f>'B&amp;H'!$AS$45:$AS$69</c:f>
              <c:numCache>
                <c:formatCode>General</c:formatCode>
                <c:ptCount val="25"/>
                <c:pt idx="0">
                  <c:v>213202.99094539962</c:v>
                </c:pt>
                <c:pt idx="1">
                  <c:v>123007.42519850106</c:v>
                </c:pt>
                <c:pt idx="2">
                  <c:v>145801.29783621029</c:v>
                </c:pt>
                <c:pt idx="3">
                  <c:v>71682.362063450695</c:v>
                </c:pt>
                <c:pt idx="4">
                  <c:v>119372.00637718744</c:v>
                </c:pt>
                <c:pt idx="5">
                  <c:v>185349.77599004042</c:v>
                </c:pt>
                <c:pt idx="6">
                  <c:v>71682.362063450695</c:v>
                </c:pt>
                <c:pt idx="7">
                  <c:v>217509.97706020888</c:v>
                </c:pt>
                <c:pt idx="8">
                  <c:v>200787.01532646132</c:v>
                </c:pt>
                <c:pt idx="9">
                  <c:v>166042.65630144285</c:v>
                </c:pt>
                <c:pt idx="10">
                  <c:v>219695.9886721379</c:v>
                </c:pt>
                <c:pt idx="11">
                  <c:v>250196.02760239498</c:v>
                </c:pt>
                <c:pt idx="12">
                  <c:v>98715.771010760494</c:v>
                </c:pt>
                <c:pt idx="13">
                  <c:v>192914.04384457952</c:v>
                </c:pt>
                <c:pt idx="14">
                  <c:v>135944.22903674893</c:v>
                </c:pt>
                <c:pt idx="15">
                  <c:v>159532.03062322538</c:v>
                </c:pt>
                <c:pt idx="16">
                  <c:v>159532.03062322538</c:v>
                </c:pt>
                <c:pt idx="17">
                  <c:v>101722.11381075524</c:v>
                </c:pt>
                <c:pt idx="18">
                  <c:v>145801.29783621029</c:v>
                </c:pt>
                <c:pt idx="19">
                  <c:v>135944.22903674893</c:v>
                </c:pt>
                <c:pt idx="20">
                  <c:v>135944.22903674893</c:v>
                </c:pt>
                <c:pt idx="21">
                  <c:v>86681.867484349132</c:v>
                </c:pt>
                <c:pt idx="22">
                  <c:v>129314.15075081984</c:v>
                </c:pt>
                <c:pt idx="23">
                  <c:v>144350.55068315295</c:v>
                </c:pt>
                <c:pt idx="24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1-491E-8C12-3A59ADE38FDA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'B&amp;H'!$BF$55:$BF$69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'B&amp;H'!$BG$55:$BG$69</c:f>
              <c:numCache>
                <c:formatCode>0</c:formatCode>
                <c:ptCount val="15"/>
                <c:pt idx="0">
                  <c:v>0</c:v>
                </c:pt>
                <c:pt idx="1">
                  <c:v>90909.090909090912</c:v>
                </c:pt>
                <c:pt idx="2">
                  <c:v>105263.15789473684</c:v>
                </c:pt>
                <c:pt idx="3">
                  <c:v>111111.11111111111</c:v>
                </c:pt>
                <c:pt idx="4">
                  <c:v>114285.71428571429</c:v>
                </c:pt>
                <c:pt idx="5">
                  <c:v>116279.06976744186</c:v>
                </c:pt>
                <c:pt idx="6">
                  <c:v>117647.05882352941</c:v>
                </c:pt>
                <c:pt idx="7">
                  <c:v>118644.06779661016</c:v>
                </c:pt>
                <c:pt idx="8">
                  <c:v>119402.98507462686</c:v>
                </c:pt>
                <c:pt idx="9">
                  <c:v>120000</c:v>
                </c:pt>
                <c:pt idx="10">
                  <c:v>120481.92771084337</c:v>
                </c:pt>
                <c:pt idx="11">
                  <c:v>120879.12087912088</c:v>
                </c:pt>
                <c:pt idx="12">
                  <c:v>121212.12121212122</c:v>
                </c:pt>
                <c:pt idx="13">
                  <c:v>121495.32710280374</c:v>
                </c:pt>
                <c:pt idx="14">
                  <c:v>121739.13043478261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1-491E-8C12-3A59ADE3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6992"/>
        <c:axId val="439292848"/>
      </c:scatterChart>
      <c:valAx>
        <c:axId val="4393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2848"/>
        <c:crosses val="autoZero"/>
        <c:crossBetween val="midCat"/>
      </c:valAx>
      <c:valAx>
        <c:axId val="439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'B&amp;H'!$J$1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196344432849505E-2"/>
                  <c:y val="0.2974514338124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'B&amp;H'!$H$2:$H$137</c:f>
              <c:numCache>
                <c:formatCode>General</c:formatCode>
                <c:ptCount val="13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  <c:pt idx="46">
                  <c:v>2.1150000000000002</c:v>
                </c:pt>
                <c:pt idx="47">
                  <c:v>2.2440000000000002</c:v>
                </c:pt>
                <c:pt idx="48">
                  <c:v>4.0990000000000002</c:v>
                </c:pt>
                <c:pt idx="49">
                  <c:v>2.8639999999999999</c:v>
                </c:pt>
                <c:pt idx="50">
                  <c:v>2.843</c:v>
                </c:pt>
                <c:pt idx="51">
                  <c:v>3.423</c:v>
                </c:pt>
                <c:pt idx="52">
                  <c:v>4.194</c:v>
                </c:pt>
                <c:pt idx="53">
                  <c:v>3.286</c:v>
                </c:pt>
                <c:pt idx="54">
                  <c:v>2.1139999999999999</c:v>
                </c:pt>
                <c:pt idx="55">
                  <c:v>0.95299999999999996</c:v>
                </c:pt>
                <c:pt idx="56">
                  <c:v>1.2350000000000001</c:v>
                </c:pt>
                <c:pt idx="57">
                  <c:v>1.9490000000000001</c:v>
                </c:pt>
                <c:pt idx="58">
                  <c:v>2.41</c:v>
                </c:pt>
                <c:pt idx="59">
                  <c:v>2.8839999999999999</c:v>
                </c:pt>
                <c:pt idx="60">
                  <c:v>2.0920000000000001</c:v>
                </c:pt>
                <c:pt idx="61">
                  <c:v>2.1579999999999999</c:v>
                </c:pt>
                <c:pt idx="62">
                  <c:v>1.325</c:v>
                </c:pt>
                <c:pt idx="63">
                  <c:v>1.9610000000000001</c:v>
                </c:pt>
                <c:pt idx="64">
                  <c:v>1.4450000000000001</c:v>
                </c:pt>
                <c:pt idx="65">
                  <c:v>0.88100000000000001</c:v>
                </c:pt>
                <c:pt idx="66">
                  <c:v>1.6539999999999999</c:v>
                </c:pt>
                <c:pt idx="67">
                  <c:v>2.3809999999999998</c:v>
                </c:pt>
                <c:pt idx="68">
                  <c:v>4.3369999999999997</c:v>
                </c:pt>
                <c:pt idx="69">
                  <c:v>4.0970000000000004</c:v>
                </c:pt>
                <c:pt idx="70">
                  <c:v>2.782</c:v>
                </c:pt>
                <c:pt idx="71">
                  <c:v>7.6070000000000002</c:v>
                </c:pt>
                <c:pt idx="72">
                  <c:v>11.563000000000001</c:v>
                </c:pt>
                <c:pt idx="73">
                  <c:v>9.8230000000000004</c:v>
                </c:pt>
                <c:pt idx="74">
                  <c:v>3.6669999999999998</c:v>
                </c:pt>
                <c:pt idx="75">
                  <c:v>2.7829999999999999</c:v>
                </c:pt>
                <c:pt idx="76">
                  <c:v>3.4249999999999998</c:v>
                </c:pt>
                <c:pt idx="77">
                  <c:v>4.0410000000000004</c:v>
                </c:pt>
                <c:pt idx="78">
                  <c:v>7.9390000000000001</c:v>
                </c:pt>
                <c:pt idx="79">
                  <c:v>5.5880000000000001</c:v>
                </c:pt>
                <c:pt idx="80">
                  <c:v>4.1959999999999997</c:v>
                </c:pt>
                <c:pt idx="81">
                  <c:v>1.4770000000000001</c:v>
                </c:pt>
                <c:pt idx="82">
                  <c:v>3.5510000000000002</c:v>
                </c:pt>
                <c:pt idx="83">
                  <c:v>2.3119999999999998</c:v>
                </c:pt>
                <c:pt idx="84">
                  <c:v>1.577</c:v>
                </c:pt>
                <c:pt idx="85">
                  <c:v>2.286</c:v>
                </c:pt>
                <c:pt idx="86">
                  <c:v>4.7850000000000001</c:v>
                </c:pt>
                <c:pt idx="87">
                  <c:v>4.6479999999999997</c:v>
                </c:pt>
                <c:pt idx="88">
                  <c:v>10.737</c:v>
                </c:pt>
                <c:pt idx="89">
                  <c:v>10.294</c:v>
                </c:pt>
                <c:pt idx="90">
                  <c:v>6.2990000000000004</c:v>
                </c:pt>
                <c:pt idx="91">
                  <c:v>4.3499999999999996</c:v>
                </c:pt>
                <c:pt idx="92">
                  <c:v>4.5039999999999996</c:v>
                </c:pt>
                <c:pt idx="93">
                  <c:v>6.3129999999999997</c:v>
                </c:pt>
                <c:pt idx="94">
                  <c:v>6.7270000000000003</c:v>
                </c:pt>
                <c:pt idx="95">
                  <c:v>2.8410000000000002</c:v>
                </c:pt>
                <c:pt idx="96">
                  <c:v>2.7770000000000001</c:v>
                </c:pt>
                <c:pt idx="97">
                  <c:v>3.548</c:v>
                </c:pt>
                <c:pt idx="98">
                  <c:v>7.1310000000000002</c:v>
                </c:pt>
                <c:pt idx="99">
                  <c:v>9.7129999999999992</c:v>
                </c:pt>
                <c:pt idx="100">
                  <c:v>11.659000000000001</c:v>
                </c:pt>
                <c:pt idx="101">
                  <c:v>7.0609999999999999</c:v>
                </c:pt>
                <c:pt idx="102">
                  <c:v>6.194</c:v>
                </c:pt>
                <c:pt idx="103">
                  <c:v>8.4290000000000003</c:v>
                </c:pt>
                <c:pt idx="104">
                  <c:v>12.45</c:v>
                </c:pt>
                <c:pt idx="105">
                  <c:v>10.464</c:v>
                </c:pt>
                <c:pt idx="106">
                  <c:v>6.4390000000000001</c:v>
                </c:pt>
                <c:pt idx="107">
                  <c:v>6.2080000000000002</c:v>
                </c:pt>
                <c:pt idx="108">
                  <c:v>10.477</c:v>
                </c:pt>
                <c:pt idx="109">
                  <c:v>11.407999999999999</c:v>
                </c:pt>
                <c:pt idx="110">
                  <c:v>12.683999999999999</c:v>
                </c:pt>
                <c:pt idx="111">
                  <c:v>13.414999999999999</c:v>
                </c:pt>
                <c:pt idx="112">
                  <c:v>12.382</c:v>
                </c:pt>
                <c:pt idx="113">
                  <c:v>10.368</c:v>
                </c:pt>
                <c:pt idx="114">
                  <c:v>7.7450000000000001</c:v>
                </c:pt>
                <c:pt idx="115">
                  <c:v>6.07</c:v>
                </c:pt>
                <c:pt idx="116">
                  <c:v>6.194</c:v>
                </c:pt>
                <c:pt idx="117">
                  <c:v>5.0910000000000002</c:v>
                </c:pt>
                <c:pt idx="118">
                  <c:v>3.6160000000000001</c:v>
                </c:pt>
                <c:pt idx="119">
                  <c:v>4.1559999999999997</c:v>
                </c:pt>
                <c:pt idx="120">
                  <c:v>5.3949999999999996</c:v>
                </c:pt>
                <c:pt idx="121">
                  <c:v>5.1429999999999998</c:v>
                </c:pt>
                <c:pt idx="122">
                  <c:v>11.128</c:v>
                </c:pt>
                <c:pt idx="123">
                  <c:v>12.342000000000001</c:v>
                </c:pt>
                <c:pt idx="124">
                  <c:v>9.8740000000000006</c:v>
                </c:pt>
                <c:pt idx="125">
                  <c:v>4.7770000000000001</c:v>
                </c:pt>
                <c:pt idx="126">
                  <c:v>8.4809999999999999</c:v>
                </c:pt>
                <c:pt idx="127">
                  <c:v>8.94</c:v>
                </c:pt>
                <c:pt idx="128">
                  <c:v>7.0590000000000002</c:v>
                </c:pt>
                <c:pt idx="129">
                  <c:v>4.6310000000000002</c:v>
                </c:pt>
                <c:pt idx="130">
                  <c:v>5.8360000000000003</c:v>
                </c:pt>
                <c:pt idx="131">
                  <c:v>4.3819999999999997</c:v>
                </c:pt>
                <c:pt idx="132">
                  <c:v>3.37</c:v>
                </c:pt>
                <c:pt idx="133">
                  <c:v>3.4489999999999998</c:v>
                </c:pt>
                <c:pt idx="134">
                  <c:v>6.0720000000000001</c:v>
                </c:pt>
                <c:pt idx="135">
                  <c:v>6.3380000000000001</c:v>
                </c:pt>
              </c:numCache>
            </c:numRef>
          </c:xVal>
          <c:yVal>
            <c:numRef>
              <c:f>'B&amp;H'!$J$2:$J$137</c:f>
              <c:numCache>
                <c:formatCode>General</c:formatCode>
                <c:ptCount val="136"/>
                <c:pt idx="0">
                  <c:v>3.0856521621367455E-5</c:v>
                </c:pt>
                <c:pt idx="1">
                  <c:v>9.6259019618606654E-5</c:v>
                </c:pt>
                <c:pt idx="2">
                  <c:v>3.3756922410629622E-5</c:v>
                </c:pt>
                <c:pt idx="3">
                  <c:v>2.6865677593225294E-5</c:v>
                </c:pt>
                <c:pt idx="4">
                  <c:v>2.6777310283522984E-5</c:v>
                </c:pt>
                <c:pt idx="5">
                  <c:v>1.697451033112099E-5</c:v>
                </c:pt>
                <c:pt idx="6">
                  <c:v>2.4990361313875049E-5</c:v>
                </c:pt>
                <c:pt idx="7">
                  <c:v>1.6078112294852224E-5</c:v>
                </c:pt>
                <c:pt idx="8">
                  <c:v>9.8601210214900202E-6</c:v>
                </c:pt>
                <c:pt idx="9">
                  <c:v>8.9653380223758298E-6</c:v>
                </c:pt>
                <c:pt idx="10">
                  <c:v>1.8245580263315813E-5</c:v>
                </c:pt>
                <c:pt idx="11">
                  <c:v>2.1677895576776546E-5</c:v>
                </c:pt>
                <c:pt idx="12">
                  <c:v>1.5702903466379932E-5</c:v>
                </c:pt>
                <c:pt idx="13">
                  <c:v>2.5708136912030526E-5</c:v>
                </c:pt>
                <c:pt idx="14">
                  <c:v>1.3101958354494802E-5</c:v>
                </c:pt>
                <c:pt idx="15">
                  <c:v>1.8881869204365487E-5</c:v>
                </c:pt>
                <c:pt idx="16">
                  <c:v>5.8887121053085776E-5</c:v>
                </c:pt>
                <c:pt idx="17">
                  <c:v>7.1002733560299273E-6</c:v>
                </c:pt>
                <c:pt idx="18">
                  <c:v>1.0884226032491478E-5</c:v>
                </c:pt>
                <c:pt idx="19">
                  <c:v>6.3207510432430901E-6</c:v>
                </c:pt>
                <c:pt idx="20">
                  <c:v>1.5806718696615886E-5</c:v>
                </c:pt>
                <c:pt idx="21">
                  <c:v>1.3767821914959584E-5</c:v>
                </c:pt>
                <c:pt idx="22">
                  <c:v>7.5018710693032413E-6</c:v>
                </c:pt>
                <c:pt idx="23">
                  <c:v>2.8275662747648254E-5</c:v>
                </c:pt>
                <c:pt idx="24">
                  <c:v>2.0623298654283364E-5</c:v>
                </c:pt>
                <c:pt idx="25">
                  <c:v>1.9709695512168888E-5</c:v>
                </c:pt>
                <c:pt idx="26">
                  <c:v>1.908619641335984E-5</c:v>
                </c:pt>
                <c:pt idx="27">
                  <c:v>1.6453193229796259E-5</c:v>
                </c:pt>
                <c:pt idx="28">
                  <c:v>3.599338735395942E-5</c:v>
                </c:pt>
                <c:pt idx="29">
                  <c:v>2.4154152090826095E-5</c:v>
                </c:pt>
                <c:pt idx="30">
                  <c:v>9.5092824089768004E-6</c:v>
                </c:pt>
                <c:pt idx="31">
                  <c:v>1.7800666973777754E-5</c:v>
                </c:pt>
                <c:pt idx="32">
                  <c:v>2.913535016439402E-5</c:v>
                </c:pt>
                <c:pt idx="33">
                  <c:v>2.2723979842385654E-5</c:v>
                </c:pt>
                <c:pt idx="34">
                  <c:v>3.11066216607108E-5</c:v>
                </c:pt>
                <c:pt idx="35">
                  <c:v>2.6025548805027741E-5</c:v>
                </c:pt>
                <c:pt idx="36">
                  <c:v>6.4966202606924281E-5</c:v>
                </c:pt>
                <c:pt idx="37">
                  <c:v>2.1819287692671202E-5</c:v>
                </c:pt>
                <c:pt idx="38">
                  <c:v>1.5626683337063582E-5</c:v>
                </c:pt>
                <c:pt idx="39">
                  <c:v>4.6903299405645907E-5</c:v>
                </c:pt>
                <c:pt idx="40">
                  <c:v>6.9028159575391303E-5</c:v>
                </c:pt>
                <c:pt idx="41">
                  <c:v>3.1990571593490764E-5</c:v>
                </c:pt>
                <c:pt idx="42">
                  <c:v>4.5676094644917332E-5</c:v>
                </c:pt>
                <c:pt idx="43">
                  <c:v>1.1957363801486226E-4</c:v>
                </c:pt>
                <c:pt idx="44">
                  <c:v>2.2792634646547214E-5</c:v>
                </c:pt>
                <c:pt idx="45">
                  <c:v>1.2175133952790459E-5</c:v>
                </c:pt>
                <c:pt idx="46">
                  <c:v>1.2865706626041561E-5</c:v>
                </c:pt>
                <c:pt idx="47">
                  <c:v>3.7855282931956505E-5</c:v>
                </c:pt>
                <c:pt idx="48">
                  <c:v>2.6476395481049847E-5</c:v>
                </c:pt>
                <c:pt idx="49">
                  <c:v>6.3926232862113988E-5</c:v>
                </c:pt>
                <c:pt idx="50">
                  <c:v>2.4541618499508639E-5</c:v>
                </c:pt>
                <c:pt idx="51">
                  <c:v>2.1031638885442464E-5</c:v>
                </c:pt>
                <c:pt idx="52">
                  <c:v>4.8383821457898896E-5</c:v>
                </c:pt>
                <c:pt idx="53">
                  <c:v>7.5579235108422723E-5</c:v>
                </c:pt>
                <c:pt idx="54">
                  <c:v>2.8619618534690712E-5</c:v>
                </c:pt>
                <c:pt idx="55">
                  <c:v>9.6539791994950669E-6</c:v>
                </c:pt>
                <c:pt idx="56">
                  <c:v>1.2386182391736994E-5</c:v>
                </c:pt>
                <c:pt idx="57">
                  <c:v>1.8225595978087803E-5</c:v>
                </c:pt>
                <c:pt idx="58">
                  <c:v>6.7703461288120141E-5</c:v>
                </c:pt>
                <c:pt idx="59">
                  <c:v>3.6770238346625987E-5</c:v>
                </c:pt>
                <c:pt idx="60">
                  <c:v>6.4304595873211382E-5</c:v>
                </c:pt>
                <c:pt idx="61">
                  <c:v>2.2526500694902047E-5</c:v>
                </c:pt>
                <c:pt idx="62">
                  <c:v>2.9574810943540863E-5</c:v>
                </c:pt>
                <c:pt idx="63">
                  <c:v>2.6548283796844132E-5</c:v>
                </c:pt>
                <c:pt idx="64">
                  <c:v>1.752485010244654E-5</c:v>
                </c:pt>
                <c:pt idx="65">
                  <c:v>6.6779623588702792E-6</c:v>
                </c:pt>
                <c:pt idx="66">
                  <c:v>5.5629139437179175E-5</c:v>
                </c:pt>
                <c:pt idx="67">
                  <c:v>7.928358634737371E-5</c:v>
                </c:pt>
                <c:pt idx="68">
                  <c:v>1.3737211654188641E-4</c:v>
                </c:pt>
                <c:pt idx="69">
                  <c:v>2.6998074712812771E-5</c:v>
                </c:pt>
                <c:pt idx="70">
                  <c:v>1.8150183148121239E-5</c:v>
                </c:pt>
                <c:pt idx="71">
                  <c:v>2.1584907443242515E-4</c:v>
                </c:pt>
                <c:pt idx="72">
                  <c:v>2.2890816641699734E-4</c:v>
                </c:pt>
                <c:pt idx="73">
                  <c:v>7.5206460085393419E-5</c:v>
                </c:pt>
                <c:pt idx="74">
                  <c:v>3.1339661847160254E-5</c:v>
                </c:pt>
                <c:pt idx="75">
                  <c:v>2.6817107958331396E-5</c:v>
                </c:pt>
                <c:pt idx="76">
                  <c:v>1.8294711512211963E-5</c:v>
                </c:pt>
                <c:pt idx="77">
                  <c:v>5.1009033478092645E-5</c:v>
                </c:pt>
                <c:pt idx="78">
                  <c:v>1.2612807774402371E-4</c:v>
                </c:pt>
                <c:pt idx="79">
                  <c:v>1.5855983014702139E-4</c:v>
                </c:pt>
                <c:pt idx="80">
                  <c:v>2.5019167935194073E-5</c:v>
                </c:pt>
                <c:pt idx="81">
                  <c:v>2.8948649730956355E-5</c:v>
                </c:pt>
                <c:pt idx="82">
                  <c:v>4.8557070229233103E-5</c:v>
                </c:pt>
                <c:pt idx="83">
                  <c:v>2.4376596417106391E-5</c:v>
                </c:pt>
                <c:pt idx="84">
                  <c:v>7.9330284924147536E-6</c:v>
                </c:pt>
                <c:pt idx="85">
                  <c:v>1.839932765276822E-5</c:v>
                </c:pt>
                <c:pt idx="86">
                  <c:v>2.7412430622481925E-5</c:v>
                </c:pt>
                <c:pt idx="87">
                  <c:v>2.1800819863687243E-5</c:v>
                </c:pt>
                <c:pt idx="88">
                  <c:v>1.1782568404756895E-4</c:v>
                </c:pt>
                <c:pt idx="89">
                  <c:v>8.3686004998383148E-5</c:v>
                </c:pt>
                <c:pt idx="90">
                  <c:v>5.0194298703477718E-5</c:v>
                </c:pt>
                <c:pt idx="91">
                  <c:v>2.9835125369643047E-5</c:v>
                </c:pt>
                <c:pt idx="92">
                  <c:v>2.909238478815528E-5</c:v>
                </c:pt>
                <c:pt idx="93">
                  <c:v>8.8069084475926661E-5</c:v>
                </c:pt>
                <c:pt idx="94">
                  <c:v>8.9267710416018396E-5</c:v>
                </c:pt>
                <c:pt idx="95">
                  <c:v>2.3799549712041441E-5</c:v>
                </c:pt>
                <c:pt idx="96">
                  <c:v>2.6759291699707614E-5</c:v>
                </c:pt>
                <c:pt idx="97">
                  <c:v>1.9142186609336115E-5</c:v>
                </c:pt>
                <c:pt idx="98">
                  <c:v>3.7336150328588847E-5</c:v>
                </c:pt>
                <c:pt idx="99">
                  <c:v>1.3550055718591409E-4</c:v>
                </c:pt>
                <c:pt idx="100">
                  <c:v>8.3228427979708568E-5</c:v>
                </c:pt>
                <c:pt idx="101">
                  <c:v>3.2462878693814794E-5</c:v>
                </c:pt>
                <c:pt idx="102">
                  <c:v>4.2909431039135603E-5</c:v>
                </c:pt>
                <c:pt idx="103">
                  <c:v>4.1979806245414912E-5</c:v>
                </c:pt>
                <c:pt idx="104">
                  <c:v>7.726423579029309E-5</c:v>
                </c:pt>
                <c:pt idx="105">
                  <c:v>6.301995061439566E-5</c:v>
                </c:pt>
                <c:pt idx="106">
                  <c:v>2.9308682597792927E-5</c:v>
                </c:pt>
                <c:pt idx="107">
                  <c:v>2.8257229626820702E-5</c:v>
                </c:pt>
                <c:pt idx="108">
                  <c:v>1.1612798900319476E-4</c:v>
                </c:pt>
                <c:pt idx="109">
                  <c:v>4.5596247507691434E-5</c:v>
                </c:pt>
                <c:pt idx="110">
                  <c:v>6.3806298920601601E-5</c:v>
                </c:pt>
                <c:pt idx="111">
                  <c:v>1.3589520562563097E-4</c:v>
                </c:pt>
                <c:pt idx="112">
                  <c:v>8.8389604189446043E-5</c:v>
                </c:pt>
                <c:pt idx="113">
                  <c:v>5.3744143212056355E-5</c:v>
                </c:pt>
                <c:pt idx="114">
                  <c:v>8.1659489295194217E-5</c:v>
                </c:pt>
                <c:pt idx="115">
                  <c:v>4.4650663312520139E-5</c:v>
                </c:pt>
                <c:pt idx="116">
                  <c:v>4.4216217763643094E-5</c:v>
                </c:pt>
                <c:pt idx="117">
                  <c:v>3.1912086745912891E-5</c:v>
                </c:pt>
                <c:pt idx="118">
                  <c:v>2.312418409723219E-5</c:v>
                </c:pt>
                <c:pt idx="119">
                  <c:v>2.605119475859634E-5</c:v>
                </c:pt>
                <c:pt idx="120">
                  <c:v>1.81920221881809E-5</c:v>
                </c:pt>
                <c:pt idx="121">
                  <c:v>5.0559311120569955E-5</c:v>
                </c:pt>
                <c:pt idx="122">
                  <c:v>9.7025614687383594E-5</c:v>
                </c:pt>
                <c:pt idx="123">
                  <c:v>8.4649452255663118E-5</c:v>
                </c:pt>
                <c:pt idx="124">
                  <c:v>5.7709141805476486E-5</c:v>
                </c:pt>
                <c:pt idx="125">
                  <c:v>3.5139409990759255E-5</c:v>
                </c:pt>
                <c:pt idx="126">
                  <c:v>7.2482048575338455E-5</c:v>
                </c:pt>
                <c:pt idx="127">
                  <c:v>6.5762261946281707E-5</c:v>
                </c:pt>
                <c:pt idx="128">
                  <c:v>5.0897507631618257E-5</c:v>
                </c:pt>
                <c:pt idx="129">
                  <c:v>5.3425244914527844E-5</c:v>
                </c:pt>
                <c:pt idx="130">
                  <c:v>5.3493288028741101E-5</c:v>
                </c:pt>
                <c:pt idx="131">
                  <c:v>3.3886469304073576E-5</c:v>
                </c:pt>
                <c:pt idx="132">
                  <c:v>1.6287913054243576E-5</c:v>
                </c:pt>
                <c:pt idx="133">
                  <c:v>2.3893223709069854E-5</c:v>
                </c:pt>
                <c:pt idx="134">
                  <c:v>1.0243194205117642E-4</c:v>
                </c:pt>
                <c:pt idx="135">
                  <c:v>2.0329515980842442E-5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B-4D30-9174-B6E77CF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96112"/>
        <c:axId val="439298288"/>
      </c:scatterChart>
      <c:valAx>
        <c:axId val="43929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8288"/>
        <c:crosses val="autoZero"/>
        <c:crossBetween val="midCat"/>
      </c:valAx>
      <c:valAx>
        <c:axId val="4392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29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'B&amp;H'!$J$1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'B&amp;H'!$H$2:$H$47</c:f>
              <c:numCache>
                <c:formatCode>General</c:formatCode>
                <c:ptCount val="46"/>
                <c:pt idx="0">
                  <c:v>6.9160000000000004</c:v>
                </c:pt>
                <c:pt idx="1">
                  <c:v>7.8579999999999997</c:v>
                </c:pt>
                <c:pt idx="2">
                  <c:v>7.9539999999999997</c:v>
                </c:pt>
                <c:pt idx="3">
                  <c:v>4.93</c:v>
                </c:pt>
                <c:pt idx="4">
                  <c:v>3.6040000000000001</c:v>
                </c:pt>
                <c:pt idx="5">
                  <c:v>2.9630000000000001</c:v>
                </c:pt>
                <c:pt idx="6">
                  <c:v>3.0739999999999998</c:v>
                </c:pt>
                <c:pt idx="7">
                  <c:v>2.8919999999999999</c:v>
                </c:pt>
                <c:pt idx="8">
                  <c:v>2.1880000000000002</c:v>
                </c:pt>
                <c:pt idx="9">
                  <c:v>2.4790000000000001</c:v>
                </c:pt>
                <c:pt idx="10">
                  <c:v>4.2140000000000004</c:v>
                </c:pt>
                <c:pt idx="11">
                  <c:v>4.2240000000000002</c:v>
                </c:pt>
                <c:pt idx="12">
                  <c:v>4.3419999999999996</c:v>
                </c:pt>
                <c:pt idx="13">
                  <c:v>3.8239999999999998</c:v>
                </c:pt>
                <c:pt idx="14">
                  <c:v>3.6960000000000002</c:v>
                </c:pt>
                <c:pt idx="15">
                  <c:v>3.1040000000000001</c:v>
                </c:pt>
                <c:pt idx="16">
                  <c:v>3.456</c:v>
                </c:pt>
                <c:pt idx="17">
                  <c:v>3.11</c:v>
                </c:pt>
                <c:pt idx="18">
                  <c:v>1.702</c:v>
                </c:pt>
                <c:pt idx="19">
                  <c:v>2.0510000000000002</c:v>
                </c:pt>
                <c:pt idx="20">
                  <c:v>4.4589999999999996</c:v>
                </c:pt>
                <c:pt idx="21">
                  <c:v>4.1239999999999997</c:v>
                </c:pt>
                <c:pt idx="22">
                  <c:v>2.637</c:v>
                </c:pt>
                <c:pt idx="23">
                  <c:v>4.3339999999999996</c:v>
                </c:pt>
                <c:pt idx="24">
                  <c:v>5.5339999999999998</c:v>
                </c:pt>
                <c:pt idx="25">
                  <c:v>5.3419999999999996</c:v>
                </c:pt>
                <c:pt idx="26">
                  <c:v>3.7189999999999999</c:v>
                </c:pt>
                <c:pt idx="27">
                  <c:v>6.7869999999999999</c:v>
                </c:pt>
                <c:pt idx="28">
                  <c:v>7.3730000000000002</c:v>
                </c:pt>
                <c:pt idx="29">
                  <c:v>8.4060000000000006</c:v>
                </c:pt>
                <c:pt idx="30">
                  <c:v>4.9370000000000003</c:v>
                </c:pt>
                <c:pt idx="31">
                  <c:v>4.6820000000000004</c:v>
                </c:pt>
                <c:pt idx="32">
                  <c:v>5.85</c:v>
                </c:pt>
                <c:pt idx="33">
                  <c:v>8.74</c:v>
                </c:pt>
                <c:pt idx="34">
                  <c:v>6.8339999999999996</c:v>
                </c:pt>
                <c:pt idx="35">
                  <c:v>9.7140000000000004</c:v>
                </c:pt>
                <c:pt idx="36">
                  <c:v>6.742</c:v>
                </c:pt>
                <c:pt idx="37">
                  <c:v>9.4619999999999997</c:v>
                </c:pt>
                <c:pt idx="38">
                  <c:v>7.1239999999999997</c:v>
                </c:pt>
                <c:pt idx="39">
                  <c:v>10.725</c:v>
                </c:pt>
                <c:pt idx="40">
                  <c:v>13.183999999999999</c:v>
                </c:pt>
                <c:pt idx="41">
                  <c:v>11.704000000000001</c:v>
                </c:pt>
                <c:pt idx="42">
                  <c:v>5.7320000000000002</c:v>
                </c:pt>
                <c:pt idx="43">
                  <c:v>8.3179999999999996</c:v>
                </c:pt>
                <c:pt idx="44">
                  <c:v>3.9390000000000001</c:v>
                </c:pt>
                <c:pt idx="45">
                  <c:v>1.74</c:v>
                </c:pt>
              </c:numCache>
            </c:numRef>
          </c:xVal>
          <c:yVal>
            <c:numRef>
              <c:f>'B&amp;H'!$J$2:$J$47</c:f>
              <c:numCache>
                <c:formatCode>General</c:formatCode>
                <c:ptCount val="46"/>
                <c:pt idx="0">
                  <c:v>3.0856521621367455E-5</c:v>
                </c:pt>
                <c:pt idx="1">
                  <c:v>9.6259019618606654E-5</c:v>
                </c:pt>
                <c:pt idx="2">
                  <c:v>3.3756922410629622E-5</c:v>
                </c:pt>
                <c:pt idx="3">
                  <c:v>2.6865677593225294E-5</c:v>
                </c:pt>
                <c:pt idx="4">
                  <c:v>2.6777310283522984E-5</c:v>
                </c:pt>
                <c:pt idx="5">
                  <c:v>1.697451033112099E-5</c:v>
                </c:pt>
                <c:pt idx="6">
                  <c:v>2.4990361313875049E-5</c:v>
                </c:pt>
                <c:pt idx="7">
                  <c:v>1.6078112294852224E-5</c:v>
                </c:pt>
                <c:pt idx="8">
                  <c:v>9.8601210214900202E-6</c:v>
                </c:pt>
                <c:pt idx="9">
                  <c:v>8.9653380223758298E-6</c:v>
                </c:pt>
                <c:pt idx="10">
                  <c:v>1.8245580263315813E-5</c:v>
                </c:pt>
                <c:pt idx="11">
                  <c:v>2.1677895576776546E-5</c:v>
                </c:pt>
                <c:pt idx="12">
                  <c:v>1.5702903466379932E-5</c:v>
                </c:pt>
                <c:pt idx="13">
                  <c:v>2.5708136912030526E-5</c:v>
                </c:pt>
                <c:pt idx="14">
                  <c:v>1.3101958354494802E-5</c:v>
                </c:pt>
                <c:pt idx="15">
                  <c:v>1.8881869204365487E-5</c:v>
                </c:pt>
                <c:pt idx="16">
                  <c:v>5.8887121053085776E-5</c:v>
                </c:pt>
                <c:pt idx="17">
                  <c:v>7.1002733560299273E-6</c:v>
                </c:pt>
                <c:pt idx="18">
                  <c:v>1.0884226032491478E-5</c:v>
                </c:pt>
                <c:pt idx="19">
                  <c:v>6.3207510432430901E-6</c:v>
                </c:pt>
                <c:pt idx="20">
                  <c:v>1.5806718696615886E-5</c:v>
                </c:pt>
                <c:pt idx="21">
                  <c:v>1.3767821914959584E-5</c:v>
                </c:pt>
                <c:pt idx="22">
                  <c:v>7.5018710693032413E-6</c:v>
                </c:pt>
                <c:pt idx="23">
                  <c:v>2.8275662747648254E-5</c:v>
                </c:pt>
                <c:pt idx="24">
                  <c:v>2.0623298654283364E-5</c:v>
                </c:pt>
                <c:pt idx="25">
                  <c:v>1.9709695512168888E-5</c:v>
                </c:pt>
                <c:pt idx="26">
                  <c:v>1.908619641335984E-5</c:v>
                </c:pt>
                <c:pt idx="27">
                  <c:v>1.6453193229796259E-5</c:v>
                </c:pt>
                <c:pt idx="28">
                  <c:v>3.599338735395942E-5</c:v>
                </c:pt>
                <c:pt idx="29">
                  <c:v>2.4154152090826095E-5</c:v>
                </c:pt>
                <c:pt idx="30">
                  <c:v>9.5092824089768004E-6</c:v>
                </c:pt>
                <c:pt idx="31">
                  <c:v>1.7800666973777754E-5</c:v>
                </c:pt>
                <c:pt idx="32">
                  <c:v>2.913535016439402E-5</c:v>
                </c:pt>
                <c:pt idx="33">
                  <c:v>2.2723979842385654E-5</c:v>
                </c:pt>
                <c:pt idx="34">
                  <c:v>3.11066216607108E-5</c:v>
                </c:pt>
                <c:pt idx="35">
                  <c:v>2.6025548805027741E-5</c:v>
                </c:pt>
                <c:pt idx="36">
                  <c:v>6.4966202606924281E-5</c:v>
                </c:pt>
                <c:pt idx="37">
                  <c:v>2.1819287692671202E-5</c:v>
                </c:pt>
                <c:pt idx="38">
                  <c:v>1.5626683337063582E-5</c:v>
                </c:pt>
                <c:pt idx="39">
                  <c:v>4.6903299405645907E-5</c:v>
                </c:pt>
                <c:pt idx="40">
                  <c:v>6.9028159575391303E-5</c:v>
                </c:pt>
                <c:pt idx="41">
                  <c:v>3.1990571593490764E-5</c:v>
                </c:pt>
                <c:pt idx="42">
                  <c:v>4.5676094644917332E-5</c:v>
                </c:pt>
                <c:pt idx="43">
                  <c:v>1.1957363801486226E-4</c:v>
                </c:pt>
                <c:pt idx="44">
                  <c:v>2.2792634646547214E-5</c:v>
                </c:pt>
                <c:pt idx="45">
                  <c:v>1.2175133952790459E-5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D-4530-95DF-20E7F6488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4816"/>
        <c:axId val="439305904"/>
      </c:scatterChart>
      <c:valAx>
        <c:axId val="4393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5904"/>
        <c:crosses val="autoZero"/>
        <c:crossBetween val="midCat"/>
      </c:valAx>
      <c:valAx>
        <c:axId val="4393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Ricker!$I$1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Ricker!$H$88:$H$137</c:f>
              <c:numCache>
                <c:formatCode>General</c:formatCode>
                <c:ptCount val="50"/>
                <c:pt idx="0">
                  <c:v>4.7850000000000001</c:v>
                </c:pt>
                <c:pt idx="1">
                  <c:v>4.6479999999999997</c:v>
                </c:pt>
                <c:pt idx="2">
                  <c:v>10.737</c:v>
                </c:pt>
                <c:pt idx="3">
                  <c:v>10.294</c:v>
                </c:pt>
                <c:pt idx="4">
                  <c:v>6.2990000000000004</c:v>
                </c:pt>
                <c:pt idx="5">
                  <c:v>4.3499999999999996</c:v>
                </c:pt>
                <c:pt idx="6">
                  <c:v>4.5039999999999996</c:v>
                </c:pt>
                <c:pt idx="7">
                  <c:v>6.3129999999999997</c:v>
                </c:pt>
                <c:pt idx="8">
                  <c:v>6.7270000000000003</c:v>
                </c:pt>
                <c:pt idx="9">
                  <c:v>2.8410000000000002</c:v>
                </c:pt>
                <c:pt idx="10">
                  <c:v>2.7770000000000001</c:v>
                </c:pt>
                <c:pt idx="11">
                  <c:v>3.548</c:v>
                </c:pt>
                <c:pt idx="12">
                  <c:v>7.1310000000000002</c:v>
                </c:pt>
                <c:pt idx="13">
                  <c:v>9.7129999999999992</c:v>
                </c:pt>
                <c:pt idx="14">
                  <c:v>11.659000000000001</c:v>
                </c:pt>
                <c:pt idx="15">
                  <c:v>7.0609999999999999</c:v>
                </c:pt>
                <c:pt idx="16">
                  <c:v>6.194</c:v>
                </c:pt>
                <c:pt idx="17">
                  <c:v>8.4290000000000003</c:v>
                </c:pt>
                <c:pt idx="18">
                  <c:v>12.45</c:v>
                </c:pt>
                <c:pt idx="19">
                  <c:v>10.464</c:v>
                </c:pt>
                <c:pt idx="20">
                  <c:v>6.4390000000000001</c:v>
                </c:pt>
                <c:pt idx="21">
                  <c:v>6.2080000000000002</c:v>
                </c:pt>
                <c:pt idx="22">
                  <c:v>10.477</c:v>
                </c:pt>
                <c:pt idx="23">
                  <c:v>11.407999999999999</c:v>
                </c:pt>
                <c:pt idx="24">
                  <c:v>12.683999999999999</c:v>
                </c:pt>
                <c:pt idx="25">
                  <c:v>13.414999999999999</c:v>
                </c:pt>
                <c:pt idx="26">
                  <c:v>12.382</c:v>
                </c:pt>
                <c:pt idx="27">
                  <c:v>10.368</c:v>
                </c:pt>
                <c:pt idx="28">
                  <c:v>7.7450000000000001</c:v>
                </c:pt>
                <c:pt idx="29">
                  <c:v>6.07</c:v>
                </c:pt>
                <c:pt idx="30">
                  <c:v>6.194</c:v>
                </c:pt>
                <c:pt idx="31">
                  <c:v>5.0910000000000002</c:v>
                </c:pt>
                <c:pt idx="32">
                  <c:v>3.6160000000000001</c:v>
                </c:pt>
                <c:pt idx="33">
                  <c:v>4.1559999999999997</c:v>
                </c:pt>
                <c:pt idx="34">
                  <c:v>5.3949999999999996</c:v>
                </c:pt>
                <c:pt idx="35">
                  <c:v>5.1429999999999998</c:v>
                </c:pt>
                <c:pt idx="36">
                  <c:v>11.128</c:v>
                </c:pt>
                <c:pt idx="37">
                  <c:v>12.342000000000001</c:v>
                </c:pt>
                <c:pt idx="38">
                  <c:v>9.8740000000000006</c:v>
                </c:pt>
                <c:pt idx="39">
                  <c:v>4.7770000000000001</c:v>
                </c:pt>
                <c:pt idx="40">
                  <c:v>8.4809999999999999</c:v>
                </c:pt>
                <c:pt idx="41">
                  <c:v>8.94</c:v>
                </c:pt>
                <c:pt idx="42">
                  <c:v>7.0590000000000002</c:v>
                </c:pt>
                <c:pt idx="43">
                  <c:v>4.6310000000000002</c:v>
                </c:pt>
                <c:pt idx="44">
                  <c:v>5.8360000000000003</c:v>
                </c:pt>
                <c:pt idx="45">
                  <c:v>4.3819999999999997</c:v>
                </c:pt>
                <c:pt idx="46">
                  <c:v>3.37</c:v>
                </c:pt>
                <c:pt idx="47">
                  <c:v>3.4489999999999998</c:v>
                </c:pt>
                <c:pt idx="48">
                  <c:v>6.0720000000000001</c:v>
                </c:pt>
                <c:pt idx="49">
                  <c:v>6.3380000000000001</c:v>
                </c:pt>
              </c:numCache>
            </c:numRef>
          </c:xVal>
          <c:yVal>
            <c:numRef>
              <c:f>Ricker!$I$88:$I$137</c:f>
              <c:numCache>
                <c:formatCode>General</c:formatCode>
                <c:ptCount val="50"/>
                <c:pt idx="0">
                  <c:v>174555.84533520529</c:v>
                </c:pt>
                <c:pt idx="1">
                  <c:v>213202.99094539962</c:v>
                </c:pt>
                <c:pt idx="2">
                  <c:v>91126.141866192993</c:v>
                </c:pt>
                <c:pt idx="3">
                  <c:v>123007.42519850106</c:v>
                </c:pt>
                <c:pt idx="4">
                  <c:v>125492.34002075167</c:v>
                </c:pt>
                <c:pt idx="5">
                  <c:v>145801.29783621029</c:v>
                </c:pt>
                <c:pt idx="6">
                  <c:v>154817.14657623274</c:v>
                </c:pt>
                <c:pt idx="7">
                  <c:v>71682.362063450695</c:v>
                </c:pt>
                <c:pt idx="8">
                  <c:v>75357.595357266968</c:v>
                </c:pt>
                <c:pt idx="9">
                  <c:v>119372.00637718744</c:v>
                </c:pt>
                <c:pt idx="10">
                  <c:v>103777.0368200868</c:v>
                </c:pt>
                <c:pt idx="11">
                  <c:v>185349.77599004042</c:v>
                </c:pt>
                <c:pt idx="12">
                  <c:v>190994.51703620571</c:v>
                </c:pt>
                <c:pt idx="13">
                  <c:v>71682.362063450695</c:v>
                </c:pt>
                <c:pt idx="14">
                  <c:v>140084.34717573319</c:v>
                </c:pt>
                <c:pt idx="15">
                  <c:v>217509.97706020888</c:v>
                </c:pt>
                <c:pt idx="16">
                  <c:v>144350.55068315295</c:v>
                </c:pt>
                <c:pt idx="17">
                  <c:v>200787.01532646132</c:v>
                </c:pt>
                <c:pt idx="18">
                  <c:v>161135.35418626538</c:v>
                </c:pt>
                <c:pt idx="19">
                  <c:v>166042.65630144285</c:v>
                </c:pt>
                <c:pt idx="20">
                  <c:v>219695.9886721379</c:v>
                </c:pt>
                <c:pt idx="21">
                  <c:v>219695.9886721379</c:v>
                </c:pt>
                <c:pt idx="22">
                  <c:v>90219.421604827498</c:v>
                </c:pt>
                <c:pt idx="23">
                  <c:v>250196.02760239498</c:v>
                </c:pt>
                <c:pt idx="24">
                  <c:v>198789.15114295439</c:v>
                </c:pt>
                <c:pt idx="25">
                  <c:v>98715.771010760494</c:v>
                </c:pt>
                <c:pt idx="26">
                  <c:v>140084.34717573319</c:v>
                </c:pt>
                <c:pt idx="27">
                  <c:v>192914.04384457952</c:v>
                </c:pt>
                <c:pt idx="28">
                  <c:v>94845.070264917827</c:v>
                </c:pt>
                <c:pt idx="29">
                  <c:v>135944.22903674893</c:v>
                </c:pt>
                <c:pt idx="30">
                  <c:v>140084.34717573319</c:v>
                </c:pt>
                <c:pt idx="31">
                  <c:v>159532.03062322538</c:v>
                </c:pt>
                <c:pt idx="32">
                  <c:v>156373.08476681827</c:v>
                </c:pt>
                <c:pt idx="33">
                  <c:v>159532.03062322538</c:v>
                </c:pt>
                <c:pt idx="34">
                  <c:v>296558.5652982028</c:v>
                </c:pt>
                <c:pt idx="35">
                  <c:v>101722.11381075524</c:v>
                </c:pt>
                <c:pt idx="36">
                  <c:v>114691.36305762557</c:v>
                </c:pt>
                <c:pt idx="37">
                  <c:v>145801.29783621029</c:v>
                </c:pt>
                <c:pt idx="38">
                  <c:v>171099.40801550748</c:v>
                </c:pt>
                <c:pt idx="39">
                  <c:v>135944.22903674893</c:v>
                </c:pt>
                <c:pt idx="40">
                  <c:v>117008.28228088471</c:v>
                </c:pt>
                <c:pt idx="41">
                  <c:v>135944.22903674893</c:v>
                </c:pt>
                <c:pt idx="42">
                  <c:v>138690.48463219541</c:v>
                </c:pt>
                <c:pt idx="43">
                  <c:v>86681.867484349132</c:v>
                </c:pt>
                <c:pt idx="44">
                  <c:v>109097.79927650755</c:v>
                </c:pt>
                <c:pt idx="45">
                  <c:v>129314.15075081984</c:v>
                </c:pt>
                <c:pt idx="46">
                  <c:v>206901.89030214623</c:v>
                </c:pt>
                <c:pt idx="47">
                  <c:v>144350.55068315295</c:v>
                </c:pt>
                <c:pt idx="48">
                  <c:v>59278.384051005742</c:v>
                </c:pt>
                <c:pt idx="49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5-498C-B466-E7A9B8BA7FEE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Ricker!$V$54:$V$68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Ricker!$W$54:$W$68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91578.076322672583</c:v>
                </c:pt>
                <c:pt idx="3">
                  <c:v>118754.34238347558</c:v>
                </c:pt>
                <c:pt idx="4">
                  <c:v>136884.71594680398</c:v>
                </c:pt>
                <c:pt idx="5">
                  <c:v>147921.63398853282</c:v>
                </c:pt>
                <c:pt idx="6">
                  <c:v>153454.51290505755</c:v>
                </c:pt>
                <c:pt idx="7">
                  <c:v>154772.27918278627</c:v>
                </c:pt>
                <c:pt idx="8">
                  <c:v>152915.61949646441</c:v>
                </c:pt>
                <c:pt idx="9">
                  <c:v>148720.58817997278</c:v>
                </c:pt>
                <c:pt idx="10">
                  <c:v>142854.95488605322</c:v>
                </c:pt>
                <c:pt idx="11">
                  <c:v>135848.45919041359</c:v>
                </c:pt>
                <c:pt idx="12">
                  <c:v>128117.95599814068</c:v>
                </c:pt>
                <c:pt idx="13">
                  <c:v>119988.28085596272</c:v>
                </c:pt>
                <c:pt idx="14">
                  <c:v>111709.53339393067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5-498C-B466-E7A9B8BA7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57232"/>
        <c:axId val="443758320"/>
      </c:scatterChart>
      <c:valAx>
        <c:axId val="4437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58320"/>
        <c:crosses val="autoZero"/>
        <c:crossBetween val="midCat"/>
      </c:valAx>
      <c:valAx>
        <c:axId val="4437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'B&amp;H'!$J$1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'B&amp;H'!$H$54:$H$81</c:f>
              <c:numCache>
                <c:formatCode>General</c:formatCode>
                <c:ptCount val="28"/>
                <c:pt idx="0">
                  <c:v>4.194</c:v>
                </c:pt>
                <c:pt idx="1">
                  <c:v>3.286</c:v>
                </c:pt>
                <c:pt idx="2">
                  <c:v>2.1139999999999999</c:v>
                </c:pt>
                <c:pt idx="3">
                  <c:v>0.95299999999999996</c:v>
                </c:pt>
                <c:pt idx="4">
                  <c:v>1.2350000000000001</c:v>
                </c:pt>
                <c:pt idx="5">
                  <c:v>1.9490000000000001</c:v>
                </c:pt>
                <c:pt idx="6">
                  <c:v>2.41</c:v>
                </c:pt>
                <c:pt idx="7">
                  <c:v>2.8839999999999999</c:v>
                </c:pt>
                <c:pt idx="8">
                  <c:v>2.0920000000000001</c:v>
                </c:pt>
                <c:pt idx="9">
                  <c:v>2.1579999999999999</c:v>
                </c:pt>
                <c:pt idx="10">
                  <c:v>1.325</c:v>
                </c:pt>
                <c:pt idx="11">
                  <c:v>1.9610000000000001</c:v>
                </c:pt>
                <c:pt idx="12">
                  <c:v>1.4450000000000001</c:v>
                </c:pt>
                <c:pt idx="13">
                  <c:v>0.88100000000000001</c:v>
                </c:pt>
                <c:pt idx="14">
                  <c:v>1.6539999999999999</c:v>
                </c:pt>
                <c:pt idx="15">
                  <c:v>2.3809999999999998</c:v>
                </c:pt>
                <c:pt idx="16">
                  <c:v>4.3369999999999997</c:v>
                </c:pt>
                <c:pt idx="17">
                  <c:v>4.0970000000000004</c:v>
                </c:pt>
                <c:pt idx="18">
                  <c:v>2.782</c:v>
                </c:pt>
                <c:pt idx="19">
                  <c:v>7.6070000000000002</c:v>
                </c:pt>
                <c:pt idx="20">
                  <c:v>11.563000000000001</c:v>
                </c:pt>
                <c:pt idx="21">
                  <c:v>9.8230000000000004</c:v>
                </c:pt>
                <c:pt idx="22">
                  <c:v>3.6669999999999998</c:v>
                </c:pt>
                <c:pt idx="23">
                  <c:v>2.7829999999999999</c:v>
                </c:pt>
                <c:pt idx="24">
                  <c:v>3.4249999999999998</c:v>
                </c:pt>
                <c:pt idx="25">
                  <c:v>4.0410000000000004</c:v>
                </c:pt>
                <c:pt idx="26">
                  <c:v>7.9390000000000001</c:v>
                </c:pt>
                <c:pt idx="27">
                  <c:v>5.5880000000000001</c:v>
                </c:pt>
              </c:numCache>
            </c:numRef>
          </c:xVal>
          <c:yVal>
            <c:numRef>
              <c:f>'B&amp;H'!$J$54:$J$81</c:f>
              <c:numCache>
                <c:formatCode>General</c:formatCode>
                <c:ptCount val="28"/>
                <c:pt idx="0">
                  <c:v>4.8383821457898896E-5</c:v>
                </c:pt>
                <c:pt idx="1">
                  <c:v>7.5579235108422723E-5</c:v>
                </c:pt>
                <c:pt idx="2">
                  <c:v>2.8619618534690712E-5</c:v>
                </c:pt>
                <c:pt idx="3">
                  <c:v>9.6539791994950669E-6</c:v>
                </c:pt>
                <c:pt idx="4">
                  <c:v>1.2386182391736994E-5</c:v>
                </c:pt>
                <c:pt idx="5">
                  <c:v>1.8225595978087803E-5</c:v>
                </c:pt>
                <c:pt idx="6">
                  <c:v>6.7703461288120141E-5</c:v>
                </c:pt>
                <c:pt idx="7">
                  <c:v>3.6770238346625987E-5</c:v>
                </c:pt>
                <c:pt idx="8">
                  <c:v>6.4304595873211382E-5</c:v>
                </c:pt>
                <c:pt idx="9">
                  <c:v>2.2526500694902047E-5</c:v>
                </c:pt>
                <c:pt idx="10">
                  <c:v>2.9574810943540863E-5</c:v>
                </c:pt>
                <c:pt idx="11">
                  <c:v>2.6548283796844132E-5</c:v>
                </c:pt>
                <c:pt idx="12">
                  <c:v>1.752485010244654E-5</c:v>
                </c:pt>
                <c:pt idx="13">
                  <c:v>6.6779623588702792E-6</c:v>
                </c:pt>
                <c:pt idx="14">
                  <c:v>5.5629139437179175E-5</c:v>
                </c:pt>
                <c:pt idx="15">
                  <c:v>7.928358634737371E-5</c:v>
                </c:pt>
                <c:pt idx="16">
                  <c:v>1.3737211654188641E-4</c:v>
                </c:pt>
                <c:pt idx="17">
                  <c:v>2.6998074712812771E-5</c:v>
                </c:pt>
                <c:pt idx="18">
                  <c:v>1.8150183148121239E-5</c:v>
                </c:pt>
                <c:pt idx="19">
                  <c:v>2.1584907443242515E-4</c:v>
                </c:pt>
                <c:pt idx="20">
                  <c:v>2.2890816641699734E-4</c:v>
                </c:pt>
                <c:pt idx="21">
                  <c:v>7.5206460085393419E-5</c:v>
                </c:pt>
                <c:pt idx="22">
                  <c:v>3.1339661847160254E-5</c:v>
                </c:pt>
                <c:pt idx="23">
                  <c:v>2.6817107958331396E-5</c:v>
                </c:pt>
                <c:pt idx="24">
                  <c:v>1.8294711512211963E-5</c:v>
                </c:pt>
                <c:pt idx="25">
                  <c:v>5.1009033478092645E-5</c:v>
                </c:pt>
                <c:pt idx="26">
                  <c:v>1.2612807774402371E-4</c:v>
                </c:pt>
                <c:pt idx="27">
                  <c:v>1.5855983014702139E-4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F-4EF0-A904-0103C474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01552"/>
        <c:axId val="439308080"/>
      </c:scatterChart>
      <c:valAx>
        <c:axId val="4393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8080"/>
        <c:crosses val="autoZero"/>
        <c:crossBetween val="midCat"/>
      </c:valAx>
      <c:valAx>
        <c:axId val="4393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393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'B&amp;H'!$J$1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413275147835437E-2"/>
                  <c:y val="0.28313267906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'B&amp;H'!$H$88:$H$137</c:f>
              <c:numCache>
                <c:formatCode>General</c:formatCode>
                <c:ptCount val="50"/>
                <c:pt idx="0">
                  <c:v>4.7850000000000001</c:v>
                </c:pt>
                <c:pt idx="1">
                  <c:v>4.6479999999999997</c:v>
                </c:pt>
                <c:pt idx="2">
                  <c:v>10.737</c:v>
                </c:pt>
                <c:pt idx="3">
                  <c:v>10.294</c:v>
                </c:pt>
                <c:pt idx="4">
                  <c:v>6.2990000000000004</c:v>
                </c:pt>
                <c:pt idx="5">
                  <c:v>4.3499999999999996</c:v>
                </c:pt>
                <c:pt idx="6">
                  <c:v>4.5039999999999996</c:v>
                </c:pt>
                <c:pt idx="7">
                  <c:v>6.3129999999999997</c:v>
                </c:pt>
                <c:pt idx="8">
                  <c:v>6.7270000000000003</c:v>
                </c:pt>
                <c:pt idx="9">
                  <c:v>2.8410000000000002</c:v>
                </c:pt>
                <c:pt idx="10">
                  <c:v>2.7770000000000001</c:v>
                </c:pt>
                <c:pt idx="11">
                  <c:v>3.548</c:v>
                </c:pt>
                <c:pt idx="12">
                  <c:v>7.1310000000000002</c:v>
                </c:pt>
                <c:pt idx="13">
                  <c:v>9.7129999999999992</c:v>
                </c:pt>
                <c:pt idx="14">
                  <c:v>11.659000000000001</c:v>
                </c:pt>
                <c:pt idx="15">
                  <c:v>7.0609999999999999</c:v>
                </c:pt>
                <c:pt idx="16">
                  <c:v>6.194</c:v>
                </c:pt>
                <c:pt idx="17">
                  <c:v>8.4290000000000003</c:v>
                </c:pt>
                <c:pt idx="18">
                  <c:v>12.45</c:v>
                </c:pt>
                <c:pt idx="19">
                  <c:v>10.464</c:v>
                </c:pt>
                <c:pt idx="20">
                  <c:v>6.4390000000000001</c:v>
                </c:pt>
                <c:pt idx="21">
                  <c:v>6.2080000000000002</c:v>
                </c:pt>
                <c:pt idx="22">
                  <c:v>10.477</c:v>
                </c:pt>
                <c:pt idx="23">
                  <c:v>11.407999999999999</c:v>
                </c:pt>
                <c:pt idx="24">
                  <c:v>12.683999999999999</c:v>
                </c:pt>
                <c:pt idx="25">
                  <c:v>13.414999999999999</c:v>
                </c:pt>
                <c:pt idx="26">
                  <c:v>12.382</c:v>
                </c:pt>
                <c:pt idx="27">
                  <c:v>10.368</c:v>
                </c:pt>
                <c:pt idx="28">
                  <c:v>7.7450000000000001</c:v>
                </c:pt>
                <c:pt idx="29">
                  <c:v>6.07</c:v>
                </c:pt>
                <c:pt idx="30">
                  <c:v>6.194</c:v>
                </c:pt>
                <c:pt idx="31">
                  <c:v>5.0910000000000002</c:v>
                </c:pt>
                <c:pt idx="32">
                  <c:v>3.6160000000000001</c:v>
                </c:pt>
                <c:pt idx="33">
                  <c:v>4.1559999999999997</c:v>
                </c:pt>
                <c:pt idx="34">
                  <c:v>5.3949999999999996</c:v>
                </c:pt>
                <c:pt idx="35">
                  <c:v>5.1429999999999998</c:v>
                </c:pt>
                <c:pt idx="36">
                  <c:v>11.128</c:v>
                </c:pt>
                <c:pt idx="37">
                  <c:v>12.342000000000001</c:v>
                </c:pt>
                <c:pt idx="38">
                  <c:v>9.8740000000000006</c:v>
                </c:pt>
                <c:pt idx="39">
                  <c:v>4.7770000000000001</c:v>
                </c:pt>
                <c:pt idx="40">
                  <c:v>8.4809999999999999</c:v>
                </c:pt>
                <c:pt idx="41">
                  <c:v>8.94</c:v>
                </c:pt>
                <c:pt idx="42">
                  <c:v>7.0590000000000002</c:v>
                </c:pt>
                <c:pt idx="43">
                  <c:v>4.6310000000000002</c:v>
                </c:pt>
                <c:pt idx="44">
                  <c:v>5.8360000000000003</c:v>
                </c:pt>
                <c:pt idx="45">
                  <c:v>4.3819999999999997</c:v>
                </c:pt>
                <c:pt idx="46">
                  <c:v>3.37</c:v>
                </c:pt>
                <c:pt idx="47">
                  <c:v>3.4489999999999998</c:v>
                </c:pt>
                <c:pt idx="48">
                  <c:v>6.0720000000000001</c:v>
                </c:pt>
                <c:pt idx="49">
                  <c:v>6.3380000000000001</c:v>
                </c:pt>
              </c:numCache>
            </c:numRef>
          </c:xVal>
          <c:yVal>
            <c:numRef>
              <c:f>'B&amp;H'!$J$88:$J$137</c:f>
              <c:numCache>
                <c:formatCode>General</c:formatCode>
                <c:ptCount val="50"/>
                <c:pt idx="0">
                  <c:v>2.7412430622481925E-5</c:v>
                </c:pt>
                <c:pt idx="1">
                  <c:v>2.1800819863687243E-5</c:v>
                </c:pt>
                <c:pt idx="2">
                  <c:v>1.1782568404756895E-4</c:v>
                </c:pt>
                <c:pt idx="3">
                  <c:v>8.3686004998383148E-5</c:v>
                </c:pt>
                <c:pt idx="4">
                  <c:v>5.0194298703477718E-5</c:v>
                </c:pt>
                <c:pt idx="5">
                  <c:v>2.9835125369643047E-5</c:v>
                </c:pt>
                <c:pt idx="6">
                  <c:v>2.909238478815528E-5</c:v>
                </c:pt>
                <c:pt idx="7">
                  <c:v>8.8069084475926661E-5</c:v>
                </c:pt>
                <c:pt idx="8">
                  <c:v>8.9267710416018396E-5</c:v>
                </c:pt>
                <c:pt idx="9">
                  <c:v>2.3799549712041441E-5</c:v>
                </c:pt>
                <c:pt idx="10">
                  <c:v>2.6759291699707614E-5</c:v>
                </c:pt>
                <c:pt idx="11">
                  <c:v>1.9142186609336115E-5</c:v>
                </c:pt>
                <c:pt idx="12">
                  <c:v>3.7336150328588847E-5</c:v>
                </c:pt>
                <c:pt idx="13">
                  <c:v>1.3550055718591409E-4</c:v>
                </c:pt>
                <c:pt idx="14">
                  <c:v>8.3228427979708568E-5</c:v>
                </c:pt>
                <c:pt idx="15">
                  <c:v>3.2462878693814794E-5</c:v>
                </c:pt>
                <c:pt idx="16">
                  <c:v>4.2909431039135603E-5</c:v>
                </c:pt>
                <c:pt idx="17">
                  <c:v>4.1979806245414912E-5</c:v>
                </c:pt>
                <c:pt idx="18">
                  <c:v>7.726423579029309E-5</c:v>
                </c:pt>
                <c:pt idx="19">
                  <c:v>6.301995061439566E-5</c:v>
                </c:pt>
                <c:pt idx="20">
                  <c:v>2.9308682597792927E-5</c:v>
                </c:pt>
                <c:pt idx="21">
                  <c:v>2.8257229626820702E-5</c:v>
                </c:pt>
                <c:pt idx="22">
                  <c:v>1.1612798900319476E-4</c:v>
                </c:pt>
                <c:pt idx="23">
                  <c:v>4.5596247507691434E-5</c:v>
                </c:pt>
                <c:pt idx="24">
                  <c:v>6.3806298920601601E-5</c:v>
                </c:pt>
                <c:pt idx="25">
                  <c:v>1.3589520562563097E-4</c:v>
                </c:pt>
                <c:pt idx="26">
                  <c:v>8.8389604189446043E-5</c:v>
                </c:pt>
                <c:pt idx="27">
                  <c:v>5.3744143212056355E-5</c:v>
                </c:pt>
                <c:pt idx="28">
                  <c:v>8.1659489295194217E-5</c:v>
                </c:pt>
                <c:pt idx="29">
                  <c:v>4.4650663312520139E-5</c:v>
                </c:pt>
                <c:pt idx="30">
                  <c:v>4.4216217763643094E-5</c:v>
                </c:pt>
                <c:pt idx="31">
                  <c:v>3.1912086745912891E-5</c:v>
                </c:pt>
                <c:pt idx="32">
                  <c:v>2.312418409723219E-5</c:v>
                </c:pt>
                <c:pt idx="33">
                  <c:v>2.605119475859634E-5</c:v>
                </c:pt>
                <c:pt idx="34">
                  <c:v>1.81920221881809E-5</c:v>
                </c:pt>
                <c:pt idx="35">
                  <c:v>5.0559311120569955E-5</c:v>
                </c:pt>
                <c:pt idx="36">
                  <c:v>9.7025614687383594E-5</c:v>
                </c:pt>
                <c:pt idx="37">
                  <c:v>8.4649452255663118E-5</c:v>
                </c:pt>
                <c:pt idx="38">
                  <c:v>5.7709141805476486E-5</c:v>
                </c:pt>
                <c:pt idx="39">
                  <c:v>3.5139409990759255E-5</c:v>
                </c:pt>
                <c:pt idx="40">
                  <c:v>7.2482048575338455E-5</c:v>
                </c:pt>
                <c:pt idx="41">
                  <c:v>6.5762261946281707E-5</c:v>
                </c:pt>
                <c:pt idx="42">
                  <c:v>5.0897507631618257E-5</c:v>
                </c:pt>
                <c:pt idx="43">
                  <c:v>5.3425244914527844E-5</c:v>
                </c:pt>
                <c:pt idx="44">
                  <c:v>5.3493288028741101E-5</c:v>
                </c:pt>
                <c:pt idx="45">
                  <c:v>3.3886469304073576E-5</c:v>
                </c:pt>
                <c:pt idx="46">
                  <c:v>1.6287913054243576E-5</c:v>
                </c:pt>
                <c:pt idx="47">
                  <c:v>2.3893223709069854E-5</c:v>
                </c:pt>
                <c:pt idx="48">
                  <c:v>1.0243194205117642E-4</c:v>
                </c:pt>
                <c:pt idx="49">
                  <c:v>2.0329515980842442E-5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9-4784-849A-D755F436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73776"/>
        <c:axId val="450375952"/>
      </c:scatterChart>
      <c:valAx>
        <c:axId val="4503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75952"/>
        <c:crosses val="autoZero"/>
        <c:crossBetween val="midCat"/>
      </c:valAx>
      <c:valAx>
        <c:axId val="4503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'B&amp;H'!$AB$1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'B&amp;H'!$Z$2:$Z$69</c:f>
              <c:numCache>
                <c:formatCode>General</c:formatCode>
                <c:ptCount val="68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  <c:pt idx="23">
                  <c:v>2.1150000000000002</c:v>
                </c:pt>
                <c:pt idx="24">
                  <c:v>4.0990000000000002</c:v>
                </c:pt>
                <c:pt idx="25">
                  <c:v>2.843</c:v>
                </c:pt>
                <c:pt idx="26">
                  <c:v>4.194</c:v>
                </c:pt>
                <c:pt idx="27">
                  <c:v>2.1139999999999999</c:v>
                </c:pt>
                <c:pt idx="28">
                  <c:v>1.2350000000000001</c:v>
                </c:pt>
                <c:pt idx="29">
                  <c:v>2.41</c:v>
                </c:pt>
                <c:pt idx="30">
                  <c:v>2.0920000000000001</c:v>
                </c:pt>
                <c:pt idx="31">
                  <c:v>1.325</c:v>
                </c:pt>
                <c:pt idx="32">
                  <c:v>1.4450000000000001</c:v>
                </c:pt>
                <c:pt idx="33">
                  <c:v>1.6539999999999999</c:v>
                </c:pt>
                <c:pt idx="34">
                  <c:v>4.3369999999999997</c:v>
                </c:pt>
                <c:pt idx="35">
                  <c:v>2.782</c:v>
                </c:pt>
                <c:pt idx="36">
                  <c:v>11.563000000000001</c:v>
                </c:pt>
                <c:pt idx="37">
                  <c:v>3.6669999999999998</c:v>
                </c:pt>
                <c:pt idx="38">
                  <c:v>3.4249999999999998</c:v>
                </c:pt>
                <c:pt idx="39">
                  <c:v>7.9390000000000001</c:v>
                </c:pt>
                <c:pt idx="40">
                  <c:v>4.1959999999999997</c:v>
                </c:pt>
                <c:pt idx="41">
                  <c:v>3.5510000000000002</c:v>
                </c:pt>
                <c:pt idx="42">
                  <c:v>1.577</c:v>
                </c:pt>
                <c:pt idx="43">
                  <c:v>4.7850000000000001</c:v>
                </c:pt>
                <c:pt idx="44">
                  <c:v>10.737</c:v>
                </c:pt>
                <c:pt idx="45">
                  <c:v>6.2990000000000004</c:v>
                </c:pt>
                <c:pt idx="46">
                  <c:v>4.5039999999999996</c:v>
                </c:pt>
                <c:pt idx="47">
                  <c:v>6.7270000000000003</c:v>
                </c:pt>
                <c:pt idx="48">
                  <c:v>2.7770000000000001</c:v>
                </c:pt>
                <c:pt idx="49">
                  <c:v>7.1310000000000002</c:v>
                </c:pt>
                <c:pt idx="50">
                  <c:v>11.659000000000001</c:v>
                </c:pt>
                <c:pt idx="51">
                  <c:v>6.194</c:v>
                </c:pt>
                <c:pt idx="52">
                  <c:v>12.45</c:v>
                </c:pt>
                <c:pt idx="53">
                  <c:v>6.4390000000000001</c:v>
                </c:pt>
                <c:pt idx="54">
                  <c:v>10.477</c:v>
                </c:pt>
                <c:pt idx="55">
                  <c:v>12.683999999999999</c:v>
                </c:pt>
                <c:pt idx="56">
                  <c:v>12.382</c:v>
                </c:pt>
                <c:pt idx="57">
                  <c:v>7.7450000000000001</c:v>
                </c:pt>
                <c:pt idx="58">
                  <c:v>6.194</c:v>
                </c:pt>
                <c:pt idx="59">
                  <c:v>3.6160000000000001</c:v>
                </c:pt>
                <c:pt idx="60">
                  <c:v>5.3949999999999996</c:v>
                </c:pt>
                <c:pt idx="61">
                  <c:v>11.128</c:v>
                </c:pt>
                <c:pt idx="62">
                  <c:v>9.8740000000000006</c:v>
                </c:pt>
                <c:pt idx="63">
                  <c:v>8.4809999999999999</c:v>
                </c:pt>
                <c:pt idx="64">
                  <c:v>7.0590000000000002</c:v>
                </c:pt>
                <c:pt idx="65">
                  <c:v>5.8360000000000003</c:v>
                </c:pt>
                <c:pt idx="66">
                  <c:v>3.37</c:v>
                </c:pt>
                <c:pt idx="67">
                  <c:v>6.0720000000000001</c:v>
                </c:pt>
              </c:numCache>
            </c:numRef>
          </c:xVal>
          <c:yVal>
            <c:numRef>
              <c:f>'B&amp;H'!$AB$2:$AB$69</c:f>
              <c:numCache>
                <c:formatCode>General</c:formatCode>
                <c:ptCount val="68"/>
                <c:pt idx="0">
                  <c:v>3.0856521621367455E-5</c:v>
                </c:pt>
                <c:pt idx="1">
                  <c:v>3.3756922410629622E-5</c:v>
                </c:pt>
                <c:pt idx="2">
                  <c:v>2.6777310283522984E-5</c:v>
                </c:pt>
                <c:pt idx="3">
                  <c:v>2.4990361313875049E-5</c:v>
                </c:pt>
                <c:pt idx="4">
                  <c:v>9.8601210214900202E-6</c:v>
                </c:pt>
                <c:pt idx="5">
                  <c:v>1.8245580263315813E-5</c:v>
                </c:pt>
                <c:pt idx="6">
                  <c:v>1.5702903466379932E-5</c:v>
                </c:pt>
                <c:pt idx="7">
                  <c:v>1.3101958354494802E-5</c:v>
                </c:pt>
                <c:pt idx="8">
                  <c:v>5.8887121053085776E-5</c:v>
                </c:pt>
                <c:pt idx="9">
                  <c:v>1.0884226032491478E-5</c:v>
                </c:pt>
                <c:pt idx="10">
                  <c:v>1.5806718696615886E-5</c:v>
                </c:pt>
                <c:pt idx="11">
                  <c:v>7.5018710693032413E-6</c:v>
                </c:pt>
                <c:pt idx="12">
                  <c:v>2.0623298654283364E-5</c:v>
                </c:pt>
                <c:pt idx="13">
                  <c:v>1.908619641335984E-5</c:v>
                </c:pt>
                <c:pt idx="14">
                  <c:v>3.599338735395942E-5</c:v>
                </c:pt>
                <c:pt idx="15">
                  <c:v>9.5092824089768004E-6</c:v>
                </c:pt>
                <c:pt idx="16">
                  <c:v>2.913535016439402E-5</c:v>
                </c:pt>
                <c:pt idx="17">
                  <c:v>3.11066216607108E-5</c:v>
                </c:pt>
                <c:pt idx="18">
                  <c:v>6.4966202606924281E-5</c:v>
                </c:pt>
                <c:pt idx="19">
                  <c:v>1.5626683337063582E-5</c:v>
                </c:pt>
                <c:pt idx="20">
                  <c:v>6.9028159575391303E-5</c:v>
                </c:pt>
                <c:pt idx="21">
                  <c:v>4.5676094644917332E-5</c:v>
                </c:pt>
                <c:pt idx="22">
                  <c:v>2.2792634646547214E-5</c:v>
                </c:pt>
                <c:pt idx="23">
                  <c:v>1.2865706626041561E-5</c:v>
                </c:pt>
                <c:pt idx="24">
                  <c:v>2.6476395481049847E-5</c:v>
                </c:pt>
                <c:pt idx="25">
                  <c:v>2.4541618499508639E-5</c:v>
                </c:pt>
                <c:pt idx="26">
                  <c:v>4.8383821457898896E-5</c:v>
                </c:pt>
                <c:pt idx="27">
                  <c:v>2.8619618534690712E-5</c:v>
                </c:pt>
                <c:pt idx="28">
                  <c:v>1.2386182391736994E-5</c:v>
                </c:pt>
                <c:pt idx="29">
                  <c:v>6.7703461288120141E-5</c:v>
                </c:pt>
                <c:pt idx="30">
                  <c:v>6.4304595873211382E-5</c:v>
                </c:pt>
                <c:pt idx="31">
                  <c:v>2.9574810943540863E-5</c:v>
                </c:pt>
                <c:pt idx="32">
                  <c:v>1.752485010244654E-5</c:v>
                </c:pt>
                <c:pt idx="33">
                  <c:v>5.5629139437179175E-5</c:v>
                </c:pt>
                <c:pt idx="34">
                  <c:v>1.3737211654188641E-4</c:v>
                </c:pt>
                <c:pt idx="35">
                  <c:v>1.8150183148121239E-5</c:v>
                </c:pt>
                <c:pt idx="36">
                  <c:v>2.2890816641699734E-4</c:v>
                </c:pt>
                <c:pt idx="37">
                  <c:v>3.1339661847160254E-5</c:v>
                </c:pt>
                <c:pt idx="38">
                  <c:v>1.8294711512211963E-5</c:v>
                </c:pt>
                <c:pt idx="39">
                  <c:v>1.2612807774402371E-4</c:v>
                </c:pt>
                <c:pt idx="40">
                  <c:v>2.5019167935194073E-5</c:v>
                </c:pt>
                <c:pt idx="41">
                  <c:v>4.8557070229233103E-5</c:v>
                </c:pt>
                <c:pt idx="42">
                  <c:v>7.9330284924147536E-6</c:v>
                </c:pt>
                <c:pt idx="43">
                  <c:v>2.7412430622481925E-5</c:v>
                </c:pt>
                <c:pt idx="44">
                  <c:v>1.1782568404756895E-4</c:v>
                </c:pt>
                <c:pt idx="45">
                  <c:v>5.0194298703477718E-5</c:v>
                </c:pt>
                <c:pt idx="46">
                  <c:v>2.909238478815528E-5</c:v>
                </c:pt>
                <c:pt idx="47">
                  <c:v>8.9267710416018396E-5</c:v>
                </c:pt>
                <c:pt idx="48">
                  <c:v>2.6759291699707614E-5</c:v>
                </c:pt>
                <c:pt idx="49">
                  <c:v>3.7336150328588847E-5</c:v>
                </c:pt>
                <c:pt idx="50">
                  <c:v>8.3228427979708568E-5</c:v>
                </c:pt>
                <c:pt idx="51">
                  <c:v>4.2909431039135603E-5</c:v>
                </c:pt>
                <c:pt idx="52">
                  <c:v>7.726423579029309E-5</c:v>
                </c:pt>
                <c:pt idx="53">
                  <c:v>2.9308682597792927E-5</c:v>
                </c:pt>
                <c:pt idx="54">
                  <c:v>1.1612798900319476E-4</c:v>
                </c:pt>
                <c:pt idx="55">
                  <c:v>6.3806298920601601E-5</c:v>
                </c:pt>
                <c:pt idx="56">
                  <c:v>8.8389604189446043E-5</c:v>
                </c:pt>
                <c:pt idx="57">
                  <c:v>8.1659489295194217E-5</c:v>
                </c:pt>
                <c:pt idx="58">
                  <c:v>4.4216217763643094E-5</c:v>
                </c:pt>
                <c:pt idx="59">
                  <c:v>2.312418409723219E-5</c:v>
                </c:pt>
                <c:pt idx="60">
                  <c:v>1.81920221881809E-5</c:v>
                </c:pt>
                <c:pt idx="61">
                  <c:v>9.7025614687383594E-5</c:v>
                </c:pt>
                <c:pt idx="62">
                  <c:v>5.7709141805476486E-5</c:v>
                </c:pt>
                <c:pt idx="63">
                  <c:v>7.2482048575338455E-5</c:v>
                </c:pt>
                <c:pt idx="64">
                  <c:v>5.0897507631618257E-5</c:v>
                </c:pt>
                <c:pt idx="65">
                  <c:v>5.3493288028741101E-5</c:v>
                </c:pt>
                <c:pt idx="66">
                  <c:v>1.6287913054243576E-5</c:v>
                </c:pt>
                <c:pt idx="67">
                  <c:v>1.0243194205117642E-4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8-4D38-94DD-17A006044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8544"/>
        <c:axId val="450362352"/>
      </c:scatterChart>
      <c:valAx>
        <c:axId val="4503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2352"/>
        <c:crosses val="autoZero"/>
        <c:crossBetween val="midCat"/>
      </c:valAx>
      <c:valAx>
        <c:axId val="4503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'B&amp;H'!$AB$1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'B&amp;H'!$Z$2:$Z$24</c:f>
              <c:numCache>
                <c:formatCode>General</c:formatCode>
                <c:ptCount val="23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</c:numCache>
            </c:numRef>
          </c:xVal>
          <c:yVal>
            <c:numRef>
              <c:f>'B&amp;H'!$AB$2:$AB$24</c:f>
              <c:numCache>
                <c:formatCode>General</c:formatCode>
                <c:ptCount val="23"/>
                <c:pt idx="0">
                  <c:v>3.0856521621367455E-5</c:v>
                </c:pt>
                <c:pt idx="1">
                  <c:v>3.3756922410629622E-5</c:v>
                </c:pt>
                <c:pt idx="2">
                  <c:v>2.6777310283522984E-5</c:v>
                </c:pt>
                <c:pt idx="3">
                  <c:v>2.4990361313875049E-5</c:v>
                </c:pt>
                <c:pt idx="4">
                  <c:v>9.8601210214900202E-6</c:v>
                </c:pt>
                <c:pt idx="5">
                  <c:v>1.8245580263315813E-5</c:v>
                </c:pt>
                <c:pt idx="6">
                  <c:v>1.5702903466379932E-5</c:v>
                </c:pt>
                <c:pt idx="7">
                  <c:v>1.3101958354494802E-5</c:v>
                </c:pt>
                <c:pt idx="8">
                  <c:v>5.8887121053085776E-5</c:v>
                </c:pt>
                <c:pt idx="9">
                  <c:v>1.0884226032491478E-5</c:v>
                </c:pt>
                <c:pt idx="10">
                  <c:v>1.5806718696615886E-5</c:v>
                </c:pt>
                <c:pt idx="11">
                  <c:v>7.5018710693032413E-6</c:v>
                </c:pt>
                <c:pt idx="12">
                  <c:v>2.0623298654283364E-5</c:v>
                </c:pt>
                <c:pt idx="13">
                  <c:v>1.908619641335984E-5</c:v>
                </c:pt>
                <c:pt idx="14">
                  <c:v>3.599338735395942E-5</c:v>
                </c:pt>
                <c:pt idx="15">
                  <c:v>9.5092824089768004E-6</c:v>
                </c:pt>
                <c:pt idx="16">
                  <c:v>2.913535016439402E-5</c:v>
                </c:pt>
                <c:pt idx="17">
                  <c:v>3.11066216607108E-5</c:v>
                </c:pt>
                <c:pt idx="18">
                  <c:v>6.4966202606924281E-5</c:v>
                </c:pt>
                <c:pt idx="19">
                  <c:v>1.5626683337063582E-5</c:v>
                </c:pt>
                <c:pt idx="20">
                  <c:v>6.9028159575391303E-5</c:v>
                </c:pt>
                <c:pt idx="21">
                  <c:v>4.5676094644917332E-5</c:v>
                </c:pt>
                <c:pt idx="22">
                  <c:v>2.2792634646547214E-5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B-46CD-8194-59A99D72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5072"/>
        <c:axId val="450347120"/>
      </c:scatterChart>
      <c:valAx>
        <c:axId val="4503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47120"/>
        <c:crosses val="autoZero"/>
        <c:crossBetween val="midCat"/>
      </c:valAx>
      <c:valAx>
        <c:axId val="4503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'B&amp;H'!$AB$1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'B&amp;H'!$Z$28:$Z$41</c:f>
              <c:numCache>
                <c:formatCode>General</c:formatCode>
                <c:ptCount val="14"/>
                <c:pt idx="0">
                  <c:v>4.194</c:v>
                </c:pt>
                <c:pt idx="1">
                  <c:v>2.1139999999999999</c:v>
                </c:pt>
                <c:pt idx="2">
                  <c:v>1.2350000000000001</c:v>
                </c:pt>
                <c:pt idx="3">
                  <c:v>2.41</c:v>
                </c:pt>
                <c:pt idx="4">
                  <c:v>2.0920000000000001</c:v>
                </c:pt>
                <c:pt idx="5">
                  <c:v>1.325</c:v>
                </c:pt>
                <c:pt idx="6">
                  <c:v>1.4450000000000001</c:v>
                </c:pt>
                <c:pt idx="7">
                  <c:v>1.6539999999999999</c:v>
                </c:pt>
                <c:pt idx="8">
                  <c:v>4.3369999999999997</c:v>
                </c:pt>
                <c:pt idx="9">
                  <c:v>2.782</c:v>
                </c:pt>
                <c:pt idx="10">
                  <c:v>11.563000000000001</c:v>
                </c:pt>
                <c:pt idx="11">
                  <c:v>3.6669999999999998</c:v>
                </c:pt>
                <c:pt idx="12">
                  <c:v>3.4249999999999998</c:v>
                </c:pt>
                <c:pt idx="13">
                  <c:v>7.9390000000000001</c:v>
                </c:pt>
              </c:numCache>
            </c:numRef>
          </c:xVal>
          <c:yVal>
            <c:numRef>
              <c:f>'B&amp;H'!$AB$28:$AB$41</c:f>
              <c:numCache>
                <c:formatCode>General</c:formatCode>
                <c:ptCount val="14"/>
                <c:pt idx="0">
                  <c:v>4.8383821457898896E-5</c:v>
                </c:pt>
                <c:pt idx="1">
                  <c:v>2.8619618534690712E-5</c:v>
                </c:pt>
                <c:pt idx="2">
                  <c:v>1.2386182391736994E-5</c:v>
                </c:pt>
                <c:pt idx="3">
                  <c:v>6.7703461288120141E-5</c:v>
                </c:pt>
                <c:pt idx="4">
                  <c:v>6.4304595873211382E-5</c:v>
                </c:pt>
                <c:pt idx="5">
                  <c:v>2.9574810943540863E-5</c:v>
                </c:pt>
                <c:pt idx="6">
                  <c:v>1.752485010244654E-5</c:v>
                </c:pt>
                <c:pt idx="7">
                  <c:v>5.5629139437179175E-5</c:v>
                </c:pt>
                <c:pt idx="8">
                  <c:v>1.3737211654188641E-4</c:v>
                </c:pt>
                <c:pt idx="9">
                  <c:v>1.8150183148121239E-5</c:v>
                </c:pt>
                <c:pt idx="10">
                  <c:v>2.2890816641699734E-4</c:v>
                </c:pt>
                <c:pt idx="11">
                  <c:v>3.1339661847160254E-5</c:v>
                </c:pt>
                <c:pt idx="12">
                  <c:v>1.8294711512211963E-5</c:v>
                </c:pt>
                <c:pt idx="13">
                  <c:v>1.2612807774402371E-4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8-4E8D-AC26-60E1EC6E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0176"/>
        <c:axId val="450355280"/>
      </c:scatterChart>
      <c:valAx>
        <c:axId val="4503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5280"/>
        <c:crosses val="autoZero"/>
        <c:crossBetween val="midCat"/>
      </c:valAx>
      <c:valAx>
        <c:axId val="4503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'B&amp;H'!$AB$1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48086752313852E-3"/>
                  <c:y val="0.19569808719953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'B&amp;H'!$Z$45:$Z$69</c:f>
              <c:numCache>
                <c:formatCode>General</c:formatCode>
                <c:ptCount val="25"/>
                <c:pt idx="0">
                  <c:v>4.7850000000000001</c:v>
                </c:pt>
                <c:pt idx="1">
                  <c:v>10.737</c:v>
                </c:pt>
                <c:pt idx="2">
                  <c:v>6.2990000000000004</c:v>
                </c:pt>
                <c:pt idx="3">
                  <c:v>4.5039999999999996</c:v>
                </c:pt>
                <c:pt idx="4">
                  <c:v>6.7270000000000003</c:v>
                </c:pt>
                <c:pt idx="5">
                  <c:v>2.7770000000000001</c:v>
                </c:pt>
                <c:pt idx="6">
                  <c:v>7.1310000000000002</c:v>
                </c:pt>
                <c:pt idx="7">
                  <c:v>11.659000000000001</c:v>
                </c:pt>
                <c:pt idx="8">
                  <c:v>6.194</c:v>
                </c:pt>
                <c:pt idx="9">
                  <c:v>12.45</c:v>
                </c:pt>
                <c:pt idx="10">
                  <c:v>6.4390000000000001</c:v>
                </c:pt>
                <c:pt idx="11">
                  <c:v>10.477</c:v>
                </c:pt>
                <c:pt idx="12">
                  <c:v>12.683999999999999</c:v>
                </c:pt>
                <c:pt idx="13">
                  <c:v>12.382</c:v>
                </c:pt>
                <c:pt idx="14">
                  <c:v>7.7450000000000001</c:v>
                </c:pt>
                <c:pt idx="15">
                  <c:v>6.194</c:v>
                </c:pt>
                <c:pt idx="16">
                  <c:v>3.6160000000000001</c:v>
                </c:pt>
                <c:pt idx="17">
                  <c:v>5.3949999999999996</c:v>
                </c:pt>
                <c:pt idx="18">
                  <c:v>11.128</c:v>
                </c:pt>
                <c:pt idx="19">
                  <c:v>9.8740000000000006</c:v>
                </c:pt>
                <c:pt idx="20">
                  <c:v>8.4809999999999999</c:v>
                </c:pt>
                <c:pt idx="21">
                  <c:v>7.0590000000000002</c:v>
                </c:pt>
                <c:pt idx="22">
                  <c:v>5.8360000000000003</c:v>
                </c:pt>
                <c:pt idx="23">
                  <c:v>3.37</c:v>
                </c:pt>
                <c:pt idx="24">
                  <c:v>6.0720000000000001</c:v>
                </c:pt>
              </c:numCache>
            </c:numRef>
          </c:xVal>
          <c:yVal>
            <c:numRef>
              <c:f>'B&amp;H'!$AB$45:$AB$69</c:f>
              <c:numCache>
                <c:formatCode>General</c:formatCode>
                <c:ptCount val="25"/>
                <c:pt idx="0">
                  <c:v>2.7412430622481925E-5</c:v>
                </c:pt>
                <c:pt idx="1">
                  <c:v>1.1782568404756895E-4</c:v>
                </c:pt>
                <c:pt idx="2">
                  <c:v>5.0194298703477718E-5</c:v>
                </c:pt>
                <c:pt idx="3">
                  <c:v>2.909238478815528E-5</c:v>
                </c:pt>
                <c:pt idx="4">
                  <c:v>8.9267710416018396E-5</c:v>
                </c:pt>
                <c:pt idx="5">
                  <c:v>2.6759291699707614E-5</c:v>
                </c:pt>
                <c:pt idx="6">
                  <c:v>3.7336150328588847E-5</c:v>
                </c:pt>
                <c:pt idx="7">
                  <c:v>8.3228427979708568E-5</c:v>
                </c:pt>
                <c:pt idx="8">
                  <c:v>4.2909431039135603E-5</c:v>
                </c:pt>
                <c:pt idx="9">
                  <c:v>7.726423579029309E-5</c:v>
                </c:pt>
                <c:pt idx="10">
                  <c:v>2.9308682597792927E-5</c:v>
                </c:pt>
                <c:pt idx="11">
                  <c:v>1.1612798900319476E-4</c:v>
                </c:pt>
                <c:pt idx="12">
                  <c:v>6.3806298920601601E-5</c:v>
                </c:pt>
                <c:pt idx="13">
                  <c:v>8.8389604189446043E-5</c:v>
                </c:pt>
                <c:pt idx="14">
                  <c:v>8.1659489295194217E-5</c:v>
                </c:pt>
                <c:pt idx="15">
                  <c:v>4.4216217763643094E-5</c:v>
                </c:pt>
                <c:pt idx="16">
                  <c:v>2.312418409723219E-5</c:v>
                </c:pt>
                <c:pt idx="17">
                  <c:v>1.81920221881809E-5</c:v>
                </c:pt>
                <c:pt idx="18">
                  <c:v>9.7025614687383594E-5</c:v>
                </c:pt>
                <c:pt idx="19">
                  <c:v>5.7709141805476486E-5</c:v>
                </c:pt>
                <c:pt idx="20">
                  <c:v>7.2482048575338455E-5</c:v>
                </c:pt>
                <c:pt idx="21">
                  <c:v>5.0897507631618257E-5</c:v>
                </c:pt>
                <c:pt idx="22">
                  <c:v>5.3493288028741101E-5</c:v>
                </c:pt>
                <c:pt idx="23">
                  <c:v>1.6287913054243576E-5</c:v>
                </c:pt>
                <c:pt idx="24">
                  <c:v>1.0243194205117642E-4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F-4E2C-891D-54F48797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6704"/>
        <c:axId val="450355824"/>
      </c:scatterChart>
      <c:valAx>
        <c:axId val="4503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5824"/>
        <c:crosses val="autoZero"/>
        <c:crossBetween val="midCat"/>
      </c:valAx>
      <c:valAx>
        <c:axId val="450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'B&amp;H'!$AT$1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06461382153533E-2"/>
                  <c:y val="-0.29940586972083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'B&amp;H'!$AR$2:$AR$69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xVal>
          <c:yVal>
            <c:numRef>
              <c:f>'B&amp;H'!$AT$2:$AT$69</c:f>
              <c:numCache>
                <c:formatCode>General</c:formatCode>
                <c:ptCount val="68"/>
                <c:pt idx="0">
                  <c:v>9.6259019618606654E-5</c:v>
                </c:pt>
                <c:pt idx="1">
                  <c:v>2.6865677593225294E-5</c:v>
                </c:pt>
                <c:pt idx="2">
                  <c:v>1.697451033112099E-5</c:v>
                </c:pt>
                <c:pt idx="3">
                  <c:v>1.6078112294852224E-5</c:v>
                </c:pt>
                <c:pt idx="4">
                  <c:v>8.9653380223758298E-6</c:v>
                </c:pt>
                <c:pt idx="5">
                  <c:v>2.1677895576776546E-5</c:v>
                </c:pt>
                <c:pt idx="6">
                  <c:v>2.5708136912030526E-5</c:v>
                </c:pt>
                <c:pt idx="7">
                  <c:v>1.8881869204365487E-5</c:v>
                </c:pt>
                <c:pt idx="8">
                  <c:v>7.1002733560299273E-6</c:v>
                </c:pt>
                <c:pt idx="9">
                  <c:v>6.3207510432430901E-6</c:v>
                </c:pt>
                <c:pt idx="10">
                  <c:v>1.3767821914959584E-5</c:v>
                </c:pt>
                <c:pt idx="11">
                  <c:v>2.8275662747648254E-5</c:v>
                </c:pt>
                <c:pt idx="12">
                  <c:v>1.9709695512168888E-5</c:v>
                </c:pt>
                <c:pt idx="13">
                  <c:v>1.6453193229796259E-5</c:v>
                </c:pt>
                <c:pt idx="14">
                  <c:v>2.4154152090826095E-5</c:v>
                </c:pt>
                <c:pt idx="15">
                  <c:v>1.7800666973777754E-5</c:v>
                </c:pt>
                <c:pt idx="16">
                  <c:v>2.2723979842385654E-5</c:v>
                </c:pt>
                <c:pt idx="17">
                  <c:v>2.6025548805027741E-5</c:v>
                </c:pt>
                <c:pt idx="18">
                  <c:v>2.1819287692671202E-5</c:v>
                </c:pt>
                <c:pt idx="19">
                  <c:v>4.6903299405645907E-5</c:v>
                </c:pt>
                <c:pt idx="20">
                  <c:v>3.1990571593490764E-5</c:v>
                </c:pt>
                <c:pt idx="21">
                  <c:v>1.1957363801486226E-4</c:v>
                </c:pt>
                <c:pt idx="22">
                  <c:v>1.2175133952790459E-5</c:v>
                </c:pt>
                <c:pt idx="23">
                  <c:v>3.7855282931956505E-5</c:v>
                </c:pt>
                <c:pt idx="24">
                  <c:v>6.3926232862113988E-5</c:v>
                </c:pt>
                <c:pt idx="25">
                  <c:v>2.1031638885442464E-5</c:v>
                </c:pt>
                <c:pt idx="26">
                  <c:v>7.5579235108422723E-5</c:v>
                </c:pt>
                <c:pt idx="27">
                  <c:v>9.6539791994950669E-6</c:v>
                </c:pt>
                <c:pt idx="28">
                  <c:v>1.8225595978087803E-5</c:v>
                </c:pt>
                <c:pt idx="29">
                  <c:v>3.6770238346625987E-5</c:v>
                </c:pt>
                <c:pt idx="30">
                  <c:v>2.2526500694902047E-5</c:v>
                </c:pt>
                <c:pt idx="31">
                  <c:v>2.6548283796844132E-5</c:v>
                </c:pt>
                <c:pt idx="32">
                  <c:v>6.6779623588702792E-6</c:v>
                </c:pt>
                <c:pt idx="33">
                  <c:v>7.928358634737371E-5</c:v>
                </c:pt>
                <c:pt idx="34">
                  <c:v>2.6998074712812771E-5</c:v>
                </c:pt>
                <c:pt idx="35">
                  <c:v>2.1584907443242515E-4</c:v>
                </c:pt>
                <c:pt idx="36">
                  <c:v>7.5206460085393419E-5</c:v>
                </c:pt>
                <c:pt idx="37">
                  <c:v>2.6817107958331396E-5</c:v>
                </c:pt>
                <c:pt idx="38">
                  <c:v>5.1009033478092645E-5</c:v>
                </c:pt>
                <c:pt idx="39">
                  <c:v>1.5855983014702139E-4</c:v>
                </c:pt>
                <c:pt idx="40">
                  <c:v>2.8948649730956355E-5</c:v>
                </c:pt>
                <c:pt idx="41">
                  <c:v>2.4376596417106391E-5</c:v>
                </c:pt>
                <c:pt idx="42">
                  <c:v>1.839932765276822E-5</c:v>
                </c:pt>
                <c:pt idx="43">
                  <c:v>2.1800819863687243E-5</c:v>
                </c:pt>
                <c:pt idx="44">
                  <c:v>8.3686004998383148E-5</c:v>
                </c:pt>
                <c:pt idx="45">
                  <c:v>2.9835125369643047E-5</c:v>
                </c:pt>
                <c:pt idx="46">
                  <c:v>8.8069084475926661E-5</c:v>
                </c:pt>
                <c:pt idx="47">
                  <c:v>2.3799549712041441E-5</c:v>
                </c:pt>
                <c:pt idx="48">
                  <c:v>1.9142186609336115E-5</c:v>
                </c:pt>
                <c:pt idx="49">
                  <c:v>1.3550055718591409E-4</c:v>
                </c:pt>
                <c:pt idx="50">
                  <c:v>3.2462878693814794E-5</c:v>
                </c:pt>
                <c:pt idx="51">
                  <c:v>4.1979806245414912E-5</c:v>
                </c:pt>
                <c:pt idx="52">
                  <c:v>6.301995061439566E-5</c:v>
                </c:pt>
                <c:pt idx="53">
                  <c:v>2.8257229626820702E-5</c:v>
                </c:pt>
                <c:pt idx="54">
                  <c:v>4.5596247507691434E-5</c:v>
                </c:pt>
                <c:pt idx="55">
                  <c:v>1.3589520562563097E-4</c:v>
                </c:pt>
                <c:pt idx="56">
                  <c:v>5.3744143212056355E-5</c:v>
                </c:pt>
                <c:pt idx="57">
                  <c:v>4.4650663312520139E-5</c:v>
                </c:pt>
                <c:pt idx="58">
                  <c:v>3.1912086745912891E-5</c:v>
                </c:pt>
                <c:pt idx="59">
                  <c:v>2.605119475859634E-5</c:v>
                </c:pt>
                <c:pt idx="60">
                  <c:v>5.0559311120569955E-5</c:v>
                </c:pt>
                <c:pt idx="61">
                  <c:v>8.4649452255663118E-5</c:v>
                </c:pt>
                <c:pt idx="62">
                  <c:v>3.5139409990759255E-5</c:v>
                </c:pt>
                <c:pt idx="63">
                  <c:v>6.5762261946281707E-5</c:v>
                </c:pt>
                <c:pt idx="64">
                  <c:v>5.3425244914527844E-5</c:v>
                </c:pt>
                <c:pt idx="65">
                  <c:v>3.3886469304073576E-5</c:v>
                </c:pt>
                <c:pt idx="66">
                  <c:v>2.3893223709069854E-5</c:v>
                </c:pt>
                <c:pt idx="67">
                  <c:v>2.0329515980842442E-5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2-4551-8367-1FCF56A9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71600"/>
        <c:axId val="450369968"/>
      </c:scatterChart>
      <c:valAx>
        <c:axId val="4503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9968"/>
        <c:crosses val="autoZero"/>
        <c:crossBetween val="midCat"/>
      </c:valAx>
      <c:valAx>
        <c:axId val="4503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'B&amp;H'!$AT$1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'B&amp;H'!$AR$2:$AR$24</c:f>
              <c:numCache>
                <c:formatCode>General</c:formatCode>
                <c:ptCount val="23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</c:numCache>
            </c:numRef>
          </c:xVal>
          <c:yVal>
            <c:numRef>
              <c:f>'B&amp;H'!$AT$2:$AT$24</c:f>
              <c:numCache>
                <c:formatCode>General</c:formatCode>
                <c:ptCount val="23"/>
                <c:pt idx="0">
                  <c:v>9.6259019618606654E-5</c:v>
                </c:pt>
                <c:pt idx="1">
                  <c:v>2.6865677593225294E-5</c:v>
                </c:pt>
                <c:pt idx="2">
                  <c:v>1.697451033112099E-5</c:v>
                </c:pt>
                <c:pt idx="3">
                  <c:v>1.6078112294852224E-5</c:v>
                </c:pt>
                <c:pt idx="4">
                  <c:v>8.9653380223758298E-6</c:v>
                </c:pt>
                <c:pt idx="5">
                  <c:v>2.1677895576776546E-5</c:v>
                </c:pt>
                <c:pt idx="6">
                  <c:v>2.5708136912030526E-5</c:v>
                </c:pt>
                <c:pt idx="7">
                  <c:v>1.8881869204365487E-5</c:v>
                </c:pt>
                <c:pt idx="8">
                  <c:v>7.1002733560299273E-6</c:v>
                </c:pt>
                <c:pt idx="9">
                  <c:v>6.3207510432430901E-6</c:v>
                </c:pt>
                <c:pt idx="10">
                  <c:v>1.3767821914959584E-5</c:v>
                </c:pt>
                <c:pt idx="11">
                  <c:v>2.8275662747648254E-5</c:v>
                </c:pt>
                <c:pt idx="12">
                  <c:v>1.9709695512168888E-5</c:v>
                </c:pt>
                <c:pt idx="13">
                  <c:v>1.6453193229796259E-5</c:v>
                </c:pt>
                <c:pt idx="14">
                  <c:v>2.4154152090826095E-5</c:v>
                </c:pt>
                <c:pt idx="15">
                  <c:v>1.7800666973777754E-5</c:v>
                </c:pt>
                <c:pt idx="16">
                  <c:v>2.2723979842385654E-5</c:v>
                </c:pt>
                <c:pt idx="17">
                  <c:v>2.6025548805027741E-5</c:v>
                </c:pt>
                <c:pt idx="18">
                  <c:v>2.1819287692671202E-5</c:v>
                </c:pt>
                <c:pt idx="19">
                  <c:v>4.6903299405645907E-5</c:v>
                </c:pt>
                <c:pt idx="20">
                  <c:v>3.1990571593490764E-5</c:v>
                </c:pt>
                <c:pt idx="21">
                  <c:v>1.1957363801486226E-4</c:v>
                </c:pt>
                <c:pt idx="22">
                  <c:v>1.2175133952790459E-5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5-43C8-AA9B-335B70C83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2896"/>
        <c:axId val="450350928"/>
      </c:scatterChart>
      <c:valAx>
        <c:axId val="4503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0928"/>
        <c:crosses val="autoZero"/>
        <c:crossBetween val="midCat"/>
      </c:valAx>
      <c:valAx>
        <c:axId val="4503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'B&amp;H'!$AT$1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'B&amp;H'!$AR$28:$AR$41</c:f>
              <c:numCache>
                <c:formatCode>General</c:formatCode>
                <c:ptCount val="14"/>
                <c:pt idx="0">
                  <c:v>3.286</c:v>
                </c:pt>
                <c:pt idx="1">
                  <c:v>0.95299999999999996</c:v>
                </c:pt>
                <c:pt idx="2">
                  <c:v>1.9490000000000001</c:v>
                </c:pt>
                <c:pt idx="3">
                  <c:v>2.8839999999999999</c:v>
                </c:pt>
                <c:pt idx="4">
                  <c:v>2.1579999999999999</c:v>
                </c:pt>
                <c:pt idx="5">
                  <c:v>1.9610000000000001</c:v>
                </c:pt>
                <c:pt idx="6">
                  <c:v>0.88100000000000001</c:v>
                </c:pt>
                <c:pt idx="7">
                  <c:v>2.3809999999999998</c:v>
                </c:pt>
                <c:pt idx="8">
                  <c:v>4.0970000000000004</c:v>
                </c:pt>
                <c:pt idx="9">
                  <c:v>7.6070000000000002</c:v>
                </c:pt>
                <c:pt idx="10">
                  <c:v>9.8230000000000004</c:v>
                </c:pt>
                <c:pt idx="11">
                  <c:v>2.7829999999999999</c:v>
                </c:pt>
                <c:pt idx="12">
                  <c:v>4.0410000000000004</c:v>
                </c:pt>
                <c:pt idx="13">
                  <c:v>5.5880000000000001</c:v>
                </c:pt>
              </c:numCache>
            </c:numRef>
          </c:xVal>
          <c:yVal>
            <c:numRef>
              <c:f>'B&amp;H'!$AT$28:$AT$41</c:f>
              <c:numCache>
                <c:formatCode>General</c:formatCode>
                <c:ptCount val="14"/>
                <c:pt idx="0">
                  <c:v>7.5579235108422723E-5</c:v>
                </c:pt>
                <c:pt idx="1">
                  <c:v>9.6539791994950669E-6</c:v>
                </c:pt>
                <c:pt idx="2">
                  <c:v>1.8225595978087803E-5</c:v>
                </c:pt>
                <c:pt idx="3">
                  <c:v>3.6770238346625987E-5</c:v>
                </c:pt>
                <c:pt idx="4">
                  <c:v>2.2526500694902047E-5</c:v>
                </c:pt>
                <c:pt idx="5">
                  <c:v>2.6548283796844132E-5</c:v>
                </c:pt>
                <c:pt idx="6">
                  <c:v>6.6779623588702792E-6</c:v>
                </c:pt>
                <c:pt idx="7">
                  <c:v>7.928358634737371E-5</c:v>
                </c:pt>
                <c:pt idx="8">
                  <c:v>2.6998074712812771E-5</c:v>
                </c:pt>
                <c:pt idx="9">
                  <c:v>2.1584907443242515E-4</c:v>
                </c:pt>
                <c:pt idx="10">
                  <c:v>7.5206460085393419E-5</c:v>
                </c:pt>
                <c:pt idx="11">
                  <c:v>2.6817107958331396E-5</c:v>
                </c:pt>
                <c:pt idx="12">
                  <c:v>5.1009033478092645E-5</c:v>
                </c:pt>
                <c:pt idx="13">
                  <c:v>1.5855983014702139E-4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23C-ADD0-1227C937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68336"/>
        <c:axId val="450356368"/>
      </c:scatterChart>
      <c:valAx>
        <c:axId val="45036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6368"/>
        <c:crosses val="autoZero"/>
        <c:crossBetween val="midCat"/>
      </c:valAx>
      <c:valAx>
        <c:axId val="4503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'B&amp;H'!$AT$1</c:f>
              <c:strCache>
                <c:ptCount val="1"/>
                <c:pt idx="0">
                  <c:v>S/R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59731644522955E-3"/>
                  <c:y val="0.1778866670443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'B&amp;H'!$AR$45:$AR$69</c:f>
              <c:numCache>
                <c:formatCode>General</c:formatCode>
                <c:ptCount val="25"/>
                <c:pt idx="0">
                  <c:v>4.6479999999999997</c:v>
                </c:pt>
                <c:pt idx="1">
                  <c:v>10.294</c:v>
                </c:pt>
                <c:pt idx="2">
                  <c:v>4.3499999999999996</c:v>
                </c:pt>
                <c:pt idx="3">
                  <c:v>6.3129999999999997</c:v>
                </c:pt>
                <c:pt idx="4">
                  <c:v>2.8410000000000002</c:v>
                </c:pt>
                <c:pt idx="5">
                  <c:v>3.548</c:v>
                </c:pt>
                <c:pt idx="6">
                  <c:v>9.7129999999999992</c:v>
                </c:pt>
                <c:pt idx="7">
                  <c:v>7.0609999999999999</c:v>
                </c:pt>
                <c:pt idx="8">
                  <c:v>8.4290000000000003</c:v>
                </c:pt>
                <c:pt idx="9">
                  <c:v>10.464</c:v>
                </c:pt>
                <c:pt idx="10">
                  <c:v>6.2080000000000002</c:v>
                </c:pt>
                <c:pt idx="11">
                  <c:v>11.407999999999999</c:v>
                </c:pt>
                <c:pt idx="12">
                  <c:v>13.414999999999999</c:v>
                </c:pt>
                <c:pt idx="13">
                  <c:v>10.368</c:v>
                </c:pt>
                <c:pt idx="14">
                  <c:v>6.07</c:v>
                </c:pt>
                <c:pt idx="15">
                  <c:v>5.0910000000000002</c:v>
                </c:pt>
                <c:pt idx="16">
                  <c:v>4.1559999999999997</c:v>
                </c:pt>
                <c:pt idx="17">
                  <c:v>5.1429999999999998</c:v>
                </c:pt>
                <c:pt idx="18">
                  <c:v>12.342000000000001</c:v>
                </c:pt>
                <c:pt idx="19">
                  <c:v>4.7770000000000001</c:v>
                </c:pt>
                <c:pt idx="20">
                  <c:v>8.94</c:v>
                </c:pt>
                <c:pt idx="21">
                  <c:v>4.6310000000000002</c:v>
                </c:pt>
                <c:pt idx="22">
                  <c:v>4.3819999999999997</c:v>
                </c:pt>
                <c:pt idx="23">
                  <c:v>3.4489999999999998</c:v>
                </c:pt>
                <c:pt idx="24">
                  <c:v>6.3380000000000001</c:v>
                </c:pt>
              </c:numCache>
            </c:numRef>
          </c:xVal>
          <c:yVal>
            <c:numRef>
              <c:f>'B&amp;H'!$AT$45:$AT$69</c:f>
              <c:numCache>
                <c:formatCode>General</c:formatCode>
                <c:ptCount val="25"/>
                <c:pt idx="0">
                  <c:v>2.1800819863687243E-5</c:v>
                </c:pt>
                <c:pt idx="1">
                  <c:v>8.3686004998383148E-5</c:v>
                </c:pt>
                <c:pt idx="2">
                  <c:v>2.9835125369643047E-5</c:v>
                </c:pt>
                <c:pt idx="3">
                  <c:v>8.8069084475926661E-5</c:v>
                </c:pt>
                <c:pt idx="4">
                  <c:v>2.3799549712041441E-5</c:v>
                </c:pt>
                <c:pt idx="5">
                  <c:v>1.9142186609336115E-5</c:v>
                </c:pt>
                <c:pt idx="6">
                  <c:v>1.3550055718591409E-4</c:v>
                </c:pt>
                <c:pt idx="7">
                  <c:v>3.2462878693814794E-5</c:v>
                </c:pt>
                <c:pt idx="8">
                  <c:v>4.1979806245414912E-5</c:v>
                </c:pt>
                <c:pt idx="9">
                  <c:v>6.301995061439566E-5</c:v>
                </c:pt>
                <c:pt idx="10">
                  <c:v>2.8257229626820702E-5</c:v>
                </c:pt>
                <c:pt idx="11">
                  <c:v>4.5596247507691434E-5</c:v>
                </c:pt>
                <c:pt idx="12">
                  <c:v>1.3589520562563097E-4</c:v>
                </c:pt>
                <c:pt idx="13">
                  <c:v>5.3744143212056355E-5</c:v>
                </c:pt>
                <c:pt idx="14">
                  <c:v>4.4650663312520139E-5</c:v>
                </c:pt>
                <c:pt idx="15">
                  <c:v>3.1912086745912891E-5</c:v>
                </c:pt>
                <c:pt idx="16">
                  <c:v>2.605119475859634E-5</c:v>
                </c:pt>
                <c:pt idx="17">
                  <c:v>5.0559311120569955E-5</c:v>
                </c:pt>
                <c:pt idx="18">
                  <c:v>8.4649452255663118E-5</c:v>
                </c:pt>
                <c:pt idx="19">
                  <c:v>3.5139409990759255E-5</c:v>
                </c:pt>
                <c:pt idx="20">
                  <c:v>6.5762261946281707E-5</c:v>
                </c:pt>
                <c:pt idx="21">
                  <c:v>5.3425244914527844E-5</c:v>
                </c:pt>
                <c:pt idx="22">
                  <c:v>3.3886469304073576E-5</c:v>
                </c:pt>
                <c:pt idx="23">
                  <c:v>2.3893223709069854E-5</c:v>
                </c:pt>
                <c:pt idx="24">
                  <c:v>2.0329515980842442E-5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7-4DB7-B14D-5F10D651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1472"/>
        <c:axId val="450368880"/>
      </c:scatterChart>
      <c:valAx>
        <c:axId val="450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68880"/>
        <c:crosses val="autoZero"/>
        <c:crossBetween val="midCat"/>
      </c:valAx>
      <c:valAx>
        <c:axId val="4503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503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Ricker!$AC$1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Ricker!$AB$2:$AB$69</c:f>
              <c:numCache>
                <c:formatCode>General</c:formatCode>
                <c:ptCount val="68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  <c:pt idx="23">
                  <c:v>2.1150000000000002</c:v>
                </c:pt>
                <c:pt idx="24">
                  <c:v>4.0990000000000002</c:v>
                </c:pt>
                <c:pt idx="25">
                  <c:v>2.843</c:v>
                </c:pt>
                <c:pt idx="26">
                  <c:v>4.194</c:v>
                </c:pt>
                <c:pt idx="27">
                  <c:v>2.1139999999999999</c:v>
                </c:pt>
                <c:pt idx="28">
                  <c:v>1.2350000000000001</c:v>
                </c:pt>
                <c:pt idx="29">
                  <c:v>2.41</c:v>
                </c:pt>
                <c:pt idx="30">
                  <c:v>2.0920000000000001</c:v>
                </c:pt>
                <c:pt idx="31">
                  <c:v>1.325</c:v>
                </c:pt>
                <c:pt idx="32">
                  <c:v>1.4450000000000001</c:v>
                </c:pt>
                <c:pt idx="33">
                  <c:v>1.6539999999999999</c:v>
                </c:pt>
                <c:pt idx="34">
                  <c:v>4.3369999999999997</c:v>
                </c:pt>
                <c:pt idx="35">
                  <c:v>2.782</c:v>
                </c:pt>
                <c:pt idx="36">
                  <c:v>11.563000000000001</c:v>
                </c:pt>
                <c:pt idx="37">
                  <c:v>3.6669999999999998</c:v>
                </c:pt>
                <c:pt idx="38">
                  <c:v>3.4249999999999998</c:v>
                </c:pt>
                <c:pt idx="39">
                  <c:v>7.9390000000000001</c:v>
                </c:pt>
                <c:pt idx="40">
                  <c:v>4.1959999999999997</c:v>
                </c:pt>
                <c:pt idx="41">
                  <c:v>3.5510000000000002</c:v>
                </c:pt>
                <c:pt idx="42">
                  <c:v>1.577</c:v>
                </c:pt>
                <c:pt idx="43">
                  <c:v>4.7850000000000001</c:v>
                </c:pt>
                <c:pt idx="44">
                  <c:v>10.737</c:v>
                </c:pt>
                <c:pt idx="45">
                  <c:v>6.2990000000000004</c:v>
                </c:pt>
                <c:pt idx="46">
                  <c:v>4.5039999999999996</c:v>
                </c:pt>
                <c:pt idx="47">
                  <c:v>6.7270000000000003</c:v>
                </c:pt>
                <c:pt idx="48">
                  <c:v>2.7770000000000001</c:v>
                </c:pt>
                <c:pt idx="49">
                  <c:v>7.1310000000000002</c:v>
                </c:pt>
                <c:pt idx="50">
                  <c:v>11.659000000000001</c:v>
                </c:pt>
                <c:pt idx="51">
                  <c:v>6.194</c:v>
                </c:pt>
                <c:pt idx="52">
                  <c:v>12.45</c:v>
                </c:pt>
                <c:pt idx="53">
                  <c:v>6.4390000000000001</c:v>
                </c:pt>
                <c:pt idx="54">
                  <c:v>10.477</c:v>
                </c:pt>
                <c:pt idx="55">
                  <c:v>12.683999999999999</c:v>
                </c:pt>
                <c:pt idx="56">
                  <c:v>12.382</c:v>
                </c:pt>
                <c:pt idx="57">
                  <c:v>7.7450000000000001</c:v>
                </c:pt>
                <c:pt idx="58">
                  <c:v>6.194</c:v>
                </c:pt>
                <c:pt idx="59">
                  <c:v>3.6160000000000001</c:v>
                </c:pt>
                <c:pt idx="60">
                  <c:v>5.3949999999999996</c:v>
                </c:pt>
                <c:pt idx="61">
                  <c:v>11.128</c:v>
                </c:pt>
                <c:pt idx="62">
                  <c:v>9.8740000000000006</c:v>
                </c:pt>
                <c:pt idx="63">
                  <c:v>8.4809999999999999</c:v>
                </c:pt>
                <c:pt idx="64">
                  <c:v>7.0590000000000002</c:v>
                </c:pt>
                <c:pt idx="65">
                  <c:v>5.8360000000000003</c:v>
                </c:pt>
                <c:pt idx="66">
                  <c:v>3.37</c:v>
                </c:pt>
                <c:pt idx="67">
                  <c:v>6.0720000000000001</c:v>
                </c:pt>
              </c:numCache>
            </c:numRef>
          </c:xVal>
          <c:yVal>
            <c:numRef>
              <c:f>Ricker!$AC$2:$AC$69</c:f>
              <c:numCache>
                <c:formatCode>General</c:formatCode>
                <c:ptCount val="68"/>
                <c:pt idx="0">
                  <c:v>224134.14204181795</c:v>
                </c:pt>
                <c:pt idx="1">
                  <c:v>235625.74523960121</c:v>
                </c:pt>
                <c:pt idx="2">
                  <c:v>134591.56135699214</c:v>
                </c:pt>
                <c:pt idx="3">
                  <c:v>123007.42519850106</c:v>
                </c:pt>
                <c:pt idx="4">
                  <c:v>221903.97006601433</c:v>
                </c:pt>
                <c:pt idx="5">
                  <c:v>230960.0428807727</c:v>
                </c:pt>
                <c:pt idx="6">
                  <c:v>276509.37352421886</c:v>
                </c:pt>
                <c:pt idx="7">
                  <c:v>282095.23339936719</c:v>
                </c:pt>
                <c:pt idx="8">
                  <c:v>58688.554274617578</c:v>
                </c:pt>
                <c:pt idx="9">
                  <c:v>156373.08476681827</c:v>
                </c:pt>
                <c:pt idx="10">
                  <c:v>282095.23339936719</c:v>
                </c:pt>
                <c:pt idx="11">
                  <c:v>351512.30614856718</c:v>
                </c:pt>
                <c:pt idx="12">
                  <c:v>268337.28652087448</c:v>
                </c:pt>
                <c:pt idx="13">
                  <c:v>194852.86221810002</c:v>
                </c:pt>
                <c:pt idx="14">
                  <c:v>204843.18209602853</c:v>
                </c:pt>
                <c:pt idx="15">
                  <c:v>519176.92499482958</c:v>
                </c:pt>
                <c:pt idx="16">
                  <c:v>200787.01532646132</c:v>
                </c:pt>
                <c:pt idx="17">
                  <c:v>219695.9886721379</c:v>
                </c:pt>
                <c:pt idx="18">
                  <c:v>103777.0368200868</c:v>
                </c:pt>
                <c:pt idx="19">
                  <c:v>455886.88567734644</c:v>
                </c:pt>
                <c:pt idx="20">
                  <c:v>190994.51703620571</c:v>
                </c:pt>
                <c:pt idx="21">
                  <c:v>125492.34002075167</c:v>
                </c:pt>
                <c:pt idx="22">
                  <c:v>172818.98565406553</c:v>
                </c:pt>
                <c:pt idx="23">
                  <c:v>164390.5042665138</c:v>
                </c:pt>
                <c:pt idx="24">
                  <c:v>154817.14657623274</c:v>
                </c:pt>
                <c:pt idx="25">
                  <c:v>115844.03041946566</c:v>
                </c:pt>
                <c:pt idx="26">
                  <c:v>86681.867484349132</c:v>
                </c:pt>
                <c:pt idx="27">
                  <c:v>73865.414992780425</c:v>
                </c:pt>
                <c:pt idx="28">
                  <c:v>99707.881003261093</c:v>
                </c:pt>
                <c:pt idx="29">
                  <c:v>35596.407541764493</c:v>
                </c:pt>
                <c:pt idx="30">
                  <c:v>32532.666936042515</c:v>
                </c:pt>
                <c:pt idx="31">
                  <c:v>44801.638885518551</c:v>
                </c:pt>
                <c:pt idx="32">
                  <c:v>82454.342921784657</c:v>
                </c:pt>
                <c:pt idx="33">
                  <c:v>29732.618852891435</c:v>
                </c:pt>
                <c:pt idx="34">
                  <c:v>31571.181322503653</c:v>
                </c:pt>
                <c:pt idx="35">
                  <c:v>153276.69022931982</c:v>
                </c:pt>
                <c:pt idx="36">
                  <c:v>50513.706789018259</c:v>
                </c:pt>
                <c:pt idx="37">
                  <c:v>117008.28228088471</c:v>
                </c:pt>
                <c:pt idx="38">
                  <c:v>187212.5722077534</c:v>
                </c:pt>
                <c:pt idx="39">
                  <c:v>62943.954605509491</c:v>
                </c:pt>
                <c:pt idx="40">
                  <c:v>167711.41274037142</c:v>
                </c:pt>
                <c:pt idx="41">
                  <c:v>73130.441833415447</c:v>
                </c:pt>
                <c:pt idx="42">
                  <c:v>198789.15114295439</c:v>
                </c:pt>
                <c:pt idx="43">
                  <c:v>174555.84533520529</c:v>
                </c:pt>
                <c:pt idx="44">
                  <c:v>91126.141866192993</c:v>
                </c:pt>
                <c:pt idx="45">
                  <c:v>125492.34002075167</c:v>
                </c:pt>
                <c:pt idx="46">
                  <c:v>154817.14657623274</c:v>
                </c:pt>
                <c:pt idx="47">
                  <c:v>75357.595357266968</c:v>
                </c:pt>
                <c:pt idx="48">
                  <c:v>103777.0368200868</c:v>
                </c:pt>
                <c:pt idx="49">
                  <c:v>190994.51703620571</c:v>
                </c:pt>
                <c:pt idx="50">
                  <c:v>140084.34717573319</c:v>
                </c:pt>
                <c:pt idx="51">
                  <c:v>144350.55068315295</c:v>
                </c:pt>
                <c:pt idx="52">
                  <c:v>161135.35418626538</c:v>
                </c:pt>
                <c:pt idx="53">
                  <c:v>219695.9886721379</c:v>
                </c:pt>
                <c:pt idx="54">
                  <c:v>90219.421604827498</c:v>
                </c:pt>
                <c:pt idx="55">
                  <c:v>198789.15114295439</c:v>
                </c:pt>
                <c:pt idx="56">
                  <c:v>140084.34717573319</c:v>
                </c:pt>
                <c:pt idx="57">
                  <c:v>94845.070264917827</c:v>
                </c:pt>
                <c:pt idx="58">
                  <c:v>140084.34717573319</c:v>
                </c:pt>
                <c:pt idx="59">
                  <c:v>156373.08476681827</c:v>
                </c:pt>
                <c:pt idx="60">
                  <c:v>296558.5652982028</c:v>
                </c:pt>
                <c:pt idx="61">
                  <c:v>114691.36305762557</c:v>
                </c:pt>
                <c:pt idx="62">
                  <c:v>171099.40801550748</c:v>
                </c:pt>
                <c:pt idx="63">
                  <c:v>117008.28228088471</c:v>
                </c:pt>
                <c:pt idx="64">
                  <c:v>138690.48463219541</c:v>
                </c:pt>
                <c:pt idx="65">
                  <c:v>109097.79927650755</c:v>
                </c:pt>
                <c:pt idx="66">
                  <c:v>206901.89030214623</c:v>
                </c:pt>
                <c:pt idx="67">
                  <c:v>59278.384051005742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9-4BDF-B8E7-2F765CCFBDF5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Ricker!$AP$2:$AP$16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Ricker!$AQ$2:$AQ$16</c:f>
              <c:numCache>
                <c:formatCode>0</c:formatCode>
                <c:ptCount val="15"/>
                <c:pt idx="0">
                  <c:v>0</c:v>
                </c:pt>
                <c:pt idx="1">
                  <c:v>59012.230617136192</c:v>
                </c:pt>
                <c:pt idx="2">
                  <c:v>100724.78550638091</c:v>
                </c:pt>
                <c:pt idx="3">
                  <c:v>128941.26746109256</c:v>
                </c:pt>
                <c:pt idx="4">
                  <c:v>146721.91817547349</c:v>
                </c:pt>
                <c:pt idx="5">
                  <c:v>156519.81782800436</c:v>
                </c:pt>
                <c:pt idx="6">
                  <c:v>160293.12818735105</c:v>
                </c:pt>
                <c:pt idx="7">
                  <c:v>159597.47595513077</c:v>
                </c:pt>
                <c:pt idx="8">
                  <c:v>155661.88679220571</c:v>
                </c:pt>
                <c:pt idx="9">
                  <c:v>149451.10737242966</c:v>
                </c:pt>
                <c:pt idx="10">
                  <c:v>141716.67443957337</c:v>
                </c:pt>
                <c:pt idx="11">
                  <c:v>133038.69075069716</c:v>
                </c:pt>
                <c:pt idx="12">
                  <c:v>123859.93501017323</c:v>
                </c:pt>
                <c:pt idx="13">
                  <c:v>114513.65556727901</c:v>
                </c:pt>
                <c:pt idx="14">
                  <c:v>105246.16666174313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9-4BDF-B8E7-2F765CCF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70832"/>
        <c:axId val="443763760"/>
      </c:scatterChart>
      <c:valAx>
        <c:axId val="443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63760"/>
        <c:crosses val="autoZero"/>
        <c:crossBetween val="midCat"/>
      </c:valAx>
      <c:valAx>
        <c:axId val="4437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'B&amp;H'!$AQ$2:$AQ$69</c:f>
              <c:numCache>
                <c:formatCode>General</c:formatCode>
                <c:ptCount val="68"/>
                <c:pt idx="0">
                  <c:v>1950.75</c:v>
                </c:pt>
                <c:pt idx="1">
                  <c:v>1951.75</c:v>
                </c:pt>
                <c:pt idx="2">
                  <c:v>1952.75</c:v>
                </c:pt>
                <c:pt idx="3">
                  <c:v>1953.75</c:v>
                </c:pt>
                <c:pt idx="4">
                  <c:v>1954.75</c:v>
                </c:pt>
                <c:pt idx="5">
                  <c:v>1955.75</c:v>
                </c:pt>
                <c:pt idx="6">
                  <c:v>1956.75</c:v>
                </c:pt>
                <c:pt idx="7">
                  <c:v>1957.75</c:v>
                </c:pt>
                <c:pt idx="8">
                  <c:v>1958.75</c:v>
                </c:pt>
                <c:pt idx="9">
                  <c:v>1959.75</c:v>
                </c:pt>
                <c:pt idx="10">
                  <c:v>1960.75</c:v>
                </c:pt>
                <c:pt idx="11">
                  <c:v>1961.75</c:v>
                </c:pt>
                <c:pt idx="12">
                  <c:v>1962.75</c:v>
                </c:pt>
                <c:pt idx="13">
                  <c:v>1963.75</c:v>
                </c:pt>
                <c:pt idx="14">
                  <c:v>1964.75</c:v>
                </c:pt>
                <c:pt idx="15">
                  <c:v>1965.75</c:v>
                </c:pt>
                <c:pt idx="16">
                  <c:v>1966.75</c:v>
                </c:pt>
                <c:pt idx="17">
                  <c:v>1967.75</c:v>
                </c:pt>
                <c:pt idx="18">
                  <c:v>1968.75</c:v>
                </c:pt>
                <c:pt idx="19">
                  <c:v>1969.75</c:v>
                </c:pt>
                <c:pt idx="20">
                  <c:v>1970.75</c:v>
                </c:pt>
                <c:pt idx="21">
                  <c:v>1971.75</c:v>
                </c:pt>
                <c:pt idx="22">
                  <c:v>1972.75</c:v>
                </c:pt>
                <c:pt idx="23">
                  <c:v>1973.75</c:v>
                </c:pt>
                <c:pt idx="24">
                  <c:v>1974.75</c:v>
                </c:pt>
                <c:pt idx="25">
                  <c:v>1975.75</c:v>
                </c:pt>
                <c:pt idx="26">
                  <c:v>1976.75</c:v>
                </c:pt>
                <c:pt idx="27">
                  <c:v>1977.75</c:v>
                </c:pt>
                <c:pt idx="28">
                  <c:v>1978.75</c:v>
                </c:pt>
                <c:pt idx="29">
                  <c:v>1979.75</c:v>
                </c:pt>
                <c:pt idx="30">
                  <c:v>1980.75</c:v>
                </c:pt>
                <c:pt idx="31">
                  <c:v>1981.75</c:v>
                </c:pt>
                <c:pt idx="32">
                  <c:v>1982.75</c:v>
                </c:pt>
                <c:pt idx="33">
                  <c:v>1983.75</c:v>
                </c:pt>
                <c:pt idx="34">
                  <c:v>1984.75</c:v>
                </c:pt>
                <c:pt idx="35">
                  <c:v>1985.75</c:v>
                </c:pt>
                <c:pt idx="36">
                  <c:v>1986.75</c:v>
                </c:pt>
                <c:pt idx="37">
                  <c:v>1987.75</c:v>
                </c:pt>
                <c:pt idx="38">
                  <c:v>1988.75</c:v>
                </c:pt>
                <c:pt idx="39">
                  <c:v>1989.75</c:v>
                </c:pt>
                <c:pt idx="40">
                  <c:v>1990.75</c:v>
                </c:pt>
                <c:pt idx="41">
                  <c:v>1991.75</c:v>
                </c:pt>
                <c:pt idx="42">
                  <c:v>1992.75</c:v>
                </c:pt>
                <c:pt idx="43">
                  <c:v>1993.75</c:v>
                </c:pt>
                <c:pt idx="44">
                  <c:v>1994.75</c:v>
                </c:pt>
                <c:pt idx="45">
                  <c:v>1995.75</c:v>
                </c:pt>
                <c:pt idx="46">
                  <c:v>1996.75</c:v>
                </c:pt>
                <c:pt idx="47">
                  <c:v>1997.75</c:v>
                </c:pt>
                <c:pt idx="48">
                  <c:v>1998.75</c:v>
                </c:pt>
                <c:pt idx="49">
                  <c:v>1999.75</c:v>
                </c:pt>
                <c:pt idx="50">
                  <c:v>2000.75</c:v>
                </c:pt>
                <c:pt idx="51">
                  <c:v>2001.75</c:v>
                </c:pt>
                <c:pt idx="52">
                  <c:v>2002.75</c:v>
                </c:pt>
                <c:pt idx="53">
                  <c:v>2003.75</c:v>
                </c:pt>
                <c:pt idx="54">
                  <c:v>2004.75</c:v>
                </c:pt>
                <c:pt idx="55">
                  <c:v>2005.75</c:v>
                </c:pt>
                <c:pt idx="56">
                  <c:v>2006.75</c:v>
                </c:pt>
                <c:pt idx="57">
                  <c:v>2007.75</c:v>
                </c:pt>
                <c:pt idx="58">
                  <c:v>2008.75</c:v>
                </c:pt>
                <c:pt idx="59">
                  <c:v>2009.75</c:v>
                </c:pt>
                <c:pt idx="60">
                  <c:v>2010.75</c:v>
                </c:pt>
                <c:pt idx="61">
                  <c:v>2011.75</c:v>
                </c:pt>
                <c:pt idx="62">
                  <c:v>2012.75</c:v>
                </c:pt>
                <c:pt idx="63">
                  <c:v>2013.75</c:v>
                </c:pt>
                <c:pt idx="64">
                  <c:v>2014.75</c:v>
                </c:pt>
                <c:pt idx="65">
                  <c:v>2015.75</c:v>
                </c:pt>
                <c:pt idx="66">
                  <c:v>2016.75</c:v>
                </c:pt>
                <c:pt idx="67">
                  <c:v>2017.75</c:v>
                </c:pt>
              </c:numCache>
            </c:numRef>
          </c:xVal>
          <c:yVal>
            <c:numRef>
              <c:f>'B&amp;H'!$AR$2:$AR$69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D-433E-BB70-06C1B767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235360"/>
        <c:axId val="1238229536"/>
      </c:scatterChart>
      <c:valAx>
        <c:axId val="12382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8229536"/>
        <c:crosses val="autoZero"/>
        <c:crossBetween val="midCat"/>
      </c:valAx>
      <c:valAx>
        <c:axId val="12382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82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'B&amp;H'!$AR$2:$AR$69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9-4842-A9EA-4814B712D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796848"/>
        <c:axId val="895797264"/>
      </c:lineChart>
      <c:catAx>
        <c:axId val="8957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5797264"/>
        <c:crosses val="autoZero"/>
        <c:auto val="1"/>
        <c:lblAlgn val="ctr"/>
        <c:lblOffset val="100"/>
        <c:noMultiLvlLbl val="0"/>
      </c:catAx>
      <c:valAx>
        <c:axId val="8957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957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Ricker!$AC$1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Ricker!$AB$2:$AB$24</c:f>
              <c:numCache>
                <c:formatCode>General</c:formatCode>
                <c:ptCount val="23"/>
                <c:pt idx="0">
                  <c:v>6.9160000000000004</c:v>
                </c:pt>
                <c:pt idx="1">
                  <c:v>7.9539999999999997</c:v>
                </c:pt>
                <c:pt idx="2">
                  <c:v>3.6040000000000001</c:v>
                </c:pt>
                <c:pt idx="3">
                  <c:v>3.0739999999999998</c:v>
                </c:pt>
                <c:pt idx="4">
                  <c:v>2.1880000000000002</c:v>
                </c:pt>
                <c:pt idx="5">
                  <c:v>4.2140000000000004</c:v>
                </c:pt>
                <c:pt idx="6">
                  <c:v>4.3419999999999996</c:v>
                </c:pt>
                <c:pt idx="7">
                  <c:v>3.6960000000000002</c:v>
                </c:pt>
                <c:pt idx="8">
                  <c:v>3.456</c:v>
                </c:pt>
                <c:pt idx="9">
                  <c:v>1.702</c:v>
                </c:pt>
                <c:pt idx="10">
                  <c:v>4.4589999999999996</c:v>
                </c:pt>
                <c:pt idx="11">
                  <c:v>2.637</c:v>
                </c:pt>
                <c:pt idx="12">
                  <c:v>5.5339999999999998</c:v>
                </c:pt>
                <c:pt idx="13">
                  <c:v>3.7189999999999999</c:v>
                </c:pt>
                <c:pt idx="14">
                  <c:v>7.3730000000000002</c:v>
                </c:pt>
                <c:pt idx="15">
                  <c:v>4.9370000000000003</c:v>
                </c:pt>
                <c:pt idx="16">
                  <c:v>5.85</c:v>
                </c:pt>
                <c:pt idx="17">
                  <c:v>6.8339999999999996</c:v>
                </c:pt>
                <c:pt idx="18">
                  <c:v>6.742</c:v>
                </c:pt>
                <c:pt idx="19">
                  <c:v>7.1239999999999997</c:v>
                </c:pt>
                <c:pt idx="20">
                  <c:v>13.183999999999999</c:v>
                </c:pt>
                <c:pt idx="21">
                  <c:v>5.7320000000000002</c:v>
                </c:pt>
                <c:pt idx="22">
                  <c:v>3.9390000000000001</c:v>
                </c:pt>
              </c:numCache>
            </c:numRef>
          </c:xVal>
          <c:yVal>
            <c:numRef>
              <c:f>Ricker!$AC$2:$AC$24</c:f>
              <c:numCache>
                <c:formatCode>General</c:formatCode>
                <c:ptCount val="23"/>
                <c:pt idx="0">
                  <c:v>224134.14204181795</c:v>
                </c:pt>
                <c:pt idx="1">
                  <c:v>235625.74523960121</c:v>
                </c:pt>
                <c:pt idx="2">
                  <c:v>134591.56135699214</c:v>
                </c:pt>
                <c:pt idx="3">
                  <c:v>123007.42519850106</c:v>
                </c:pt>
                <c:pt idx="4">
                  <c:v>221903.97006601433</c:v>
                </c:pt>
                <c:pt idx="5">
                  <c:v>230960.0428807727</c:v>
                </c:pt>
                <c:pt idx="6">
                  <c:v>276509.37352421886</c:v>
                </c:pt>
                <c:pt idx="7">
                  <c:v>282095.23339936719</c:v>
                </c:pt>
                <c:pt idx="8">
                  <c:v>58688.554274617578</c:v>
                </c:pt>
                <c:pt idx="9">
                  <c:v>156373.08476681827</c:v>
                </c:pt>
                <c:pt idx="10">
                  <c:v>282095.23339936719</c:v>
                </c:pt>
                <c:pt idx="11">
                  <c:v>351512.30614856718</c:v>
                </c:pt>
                <c:pt idx="12">
                  <c:v>268337.28652087448</c:v>
                </c:pt>
                <c:pt idx="13">
                  <c:v>194852.86221810002</c:v>
                </c:pt>
                <c:pt idx="14">
                  <c:v>204843.18209602853</c:v>
                </c:pt>
                <c:pt idx="15">
                  <c:v>519176.92499482958</c:v>
                </c:pt>
                <c:pt idx="16">
                  <c:v>200787.01532646132</c:v>
                </c:pt>
                <c:pt idx="17">
                  <c:v>219695.9886721379</c:v>
                </c:pt>
                <c:pt idx="18">
                  <c:v>103777.0368200868</c:v>
                </c:pt>
                <c:pt idx="19">
                  <c:v>455886.88567734644</c:v>
                </c:pt>
                <c:pt idx="20">
                  <c:v>190994.51703620571</c:v>
                </c:pt>
                <c:pt idx="21">
                  <c:v>125492.34002075167</c:v>
                </c:pt>
                <c:pt idx="22">
                  <c:v>172818.98565406553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046-A3F1-98E780294372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Ricker!$AP$20:$AP$34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Ricker!$AQ$20:$AQ$34</c:f>
              <c:numCache>
                <c:formatCode>0</c:formatCode>
                <c:ptCount val="15"/>
                <c:pt idx="0">
                  <c:v>0</c:v>
                </c:pt>
                <c:pt idx="1">
                  <c:v>84880.528524971494</c:v>
                </c:pt>
                <c:pt idx="2">
                  <c:v>144950.44154883281</c:v>
                </c:pt>
                <c:pt idx="3">
                  <c:v>185648.85436905909</c:v>
                </c:pt>
                <c:pt idx="4">
                  <c:v>211354.97843429269</c:v>
                </c:pt>
                <c:pt idx="5">
                  <c:v>225581.75281759247</c:v>
                </c:pt>
                <c:pt idx="6">
                  <c:v>231135.51655124311</c:v>
                </c:pt>
                <c:pt idx="7">
                  <c:v>230247.51214785984</c:v>
                </c:pt>
                <c:pt idx="8">
                  <c:v>224682.04348141202</c:v>
                </c:pt>
                <c:pt idx="9">
                  <c:v>215825.3030686912</c:v>
                </c:pt>
                <c:pt idx="10">
                  <c:v>204758.20885387046</c:v>
                </c:pt>
                <c:pt idx="11">
                  <c:v>192316.02718474757</c:v>
                </c:pt>
                <c:pt idx="12">
                  <c:v>179137.08859717235</c:v>
                </c:pt>
                <c:pt idx="13">
                  <c:v>165702.5110445946</c:v>
                </c:pt>
                <c:pt idx="14">
                  <c:v>152368.51853683058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046-A3F1-98E780294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73552"/>
        <c:axId val="443759952"/>
      </c:scatterChart>
      <c:valAx>
        <c:axId val="443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59952"/>
        <c:crosses val="autoZero"/>
        <c:crossBetween val="midCat"/>
      </c:valAx>
      <c:valAx>
        <c:axId val="4437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Ricker!$AC$1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Ricker!$AB$28:$AB$41</c:f>
              <c:numCache>
                <c:formatCode>General</c:formatCode>
                <c:ptCount val="14"/>
                <c:pt idx="0">
                  <c:v>4.194</c:v>
                </c:pt>
                <c:pt idx="1">
                  <c:v>2.1139999999999999</c:v>
                </c:pt>
                <c:pt idx="2">
                  <c:v>1.2350000000000001</c:v>
                </c:pt>
                <c:pt idx="3">
                  <c:v>2.41</c:v>
                </c:pt>
                <c:pt idx="4">
                  <c:v>2.0920000000000001</c:v>
                </c:pt>
                <c:pt idx="5">
                  <c:v>1.325</c:v>
                </c:pt>
                <c:pt idx="6">
                  <c:v>1.4450000000000001</c:v>
                </c:pt>
                <c:pt idx="7">
                  <c:v>1.6539999999999999</c:v>
                </c:pt>
                <c:pt idx="8">
                  <c:v>4.3369999999999997</c:v>
                </c:pt>
                <c:pt idx="9">
                  <c:v>2.782</c:v>
                </c:pt>
                <c:pt idx="10">
                  <c:v>11.563000000000001</c:v>
                </c:pt>
                <c:pt idx="11">
                  <c:v>3.6669999999999998</c:v>
                </c:pt>
                <c:pt idx="12">
                  <c:v>3.4249999999999998</c:v>
                </c:pt>
                <c:pt idx="13">
                  <c:v>7.9390000000000001</c:v>
                </c:pt>
              </c:numCache>
            </c:numRef>
          </c:xVal>
          <c:yVal>
            <c:numRef>
              <c:f>Ricker!$AC$28:$AC$41</c:f>
              <c:numCache>
                <c:formatCode>General</c:formatCode>
                <c:ptCount val="14"/>
                <c:pt idx="0">
                  <c:v>86681.867484349132</c:v>
                </c:pt>
                <c:pt idx="1">
                  <c:v>73865.414992780425</c:v>
                </c:pt>
                <c:pt idx="2">
                  <c:v>99707.881003261093</c:v>
                </c:pt>
                <c:pt idx="3">
                  <c:v>35596.407541764493</c:v>
                </c:pt>
                <c:pt idx="4">
                  <c:v>32532.666936042515</c:v>
                </c:pt>
                <c:pt idx="5">
                  <c:v>44801.638885518551</c:v>
                </c:pt>
                <c:pt idx="6">
                  <c:v>82454.342921784657</c:v>
                </c:pt>
                <c:pt idx="7">
                  <c:v>29732.618852891435</c:v>
                </c:pt>
                <c:pt idx="8">
                  <c:v>31571.181322503653</c:v>
                </c:pt>
                <c:pt idx="9">
                  <c:v>153276.69022931982</c:v>
                </c:pt>
                <c:pt idx="10">
                  <c:v>50513.706789018259</c:v>
                </c:pt>
                <c:pt idx="11">
                  <c:v>117008.28228088471</c:v>
                </c:pt>
                <c:pt idx="12">
                  <c:v>187212.5722077534</c:v>
                </c:pt>
                <c:pt idx="13">
                  <c:v>62943.954605509491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A-485E-9CD9-64BEFA92CB16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Ricker!$AP$38:$AP$52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Ricker!$AQ$38:$AQ$52</c:f>
              <c:numCache>
                <c:formatCode>0</c:formatCode>
                <c:ptCount val="15"/>
                <c:pt idx="0">
                  <c:v>0</c:v>
                </c:pt>
                <c:pt idx="1">
                  <c:v>40974.286893202414</c:v>
                </c:pt>
                <c:pt idx="2">
                  <c:v>65483.087394206108</c:v>
                </c:pt>
                <c:pt idx="3">
                  <c:v>78488.884001577622</c:v>
                </c:pt>
                <c:pt idx="4">
                  <c:v>83624.712639016594</c:v>
                </c:pt>
                <c:pt idx="5">
                  <c:v>83528.060847176079</c:v>
                </c:pt>
                <c:pt idx="6">
                  <c:v>80094.259933025605</c:v>
                </c:pt>
                <c:pt idx="7">
                  <c:v>74668.242664138554</c:v>
                </c:pt>
                <c:pt idx="8">
                  <c:v>68189.2046477392</c:v>
                </c:pt>
                <c:pt idx="9">
                  <c:v>61299.353620158443</c:v>
                </c:pt>
                <c:pt idx="10">
                  <c:v>54425.337811107282</c:v>
                </c:pt>
                <c:pt idx="11">
                  <c:v>47838.941990576779</c:v>
                </c:pt>
                <c:pt idx="12">
                  <c:v>41702.095144077866</c:v>
                </c:pt>
                <c:pt idx="13">
                  <c:v>36100.043794400961</c:v>
                </c:pt>
                <c:pt idx="14">
                  <c:v>31065.629604384161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A-485E-9CD9-64BEFA92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45264"/>
        <c:axId val="443746352"/>
      </c:scatterChart>
      <c:valAx>
        <c:axId val="44374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46352"/>
        <c:crosses val="autoZero"/>
        <c:crossBetween val="midCat"/>
      </c:valAx>
      <c:valAx>
        <c:axId val="4437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374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Ricker!$AC$1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Ricker!$AB$45:$AB$69</c:f>
              <c:numCache>
                <c:formatCode>General</c:formatCode>
                <c:ptCount val="25"/>
                <c:pt idx="0">
                  <c:v>4.7850000000000001</c:v>
                </c:pt>
                <c:pt idx="1">
                  <c:v>10.737</c:v>
                </c:pt>
                <c:pt idx="2">
                  <c:v>6.2990000000000004</c:v>
                </c:pt>
                <c:pt idx="3">
                  <c:v>4.5039999999999996</c:v>
                </c:pt>
                <c:pt idx="4">
                  <c:v>6.7270000000000003</c:v>
                </c:pt>
                <c:pt idx="5">
                  <c:v>2.7770000000000001</c:v>
                </c:pt>
                <c:pt idx="6">
                  <c:v>7.1310000000000002</c:v>
                </c:pt>
                <c:pt idx="7">
                  <c:v>11.659000000000001</c:v>
                </c:pt>
                <c:pt idx="8">
                  <c:v>6.194</c:v>
                </c:pt>
                <c:pt idx="9">
                  <c:v>12.45</c:v>
                </c:pt>
                <c:pt idx="10">
                  <c:v>6.4390000000000001</c:v>
                </c:pt>
                <c:pt idx="11">
                  <c:v>10.477</c:v>
                </c:pt>
                <c:pt idx="12">
                  <c:v>12.683999999999999</c:v>
                </c:pt>
                <c:pt idx="13">
                  <c:v>12.382</c:v>
                </c:pt>
                <c:pt idx="14">
                  <c:v>7.7450000000000001</c:v>
                </c:pt>
                <c:pt idx="15">
                  <c:v>6.194</c:v>
                </c:pt>
                <c:pt idx="16">
                  <c:v>3.6160000000000001</c:v>
                </c:pt>
                <c:pt idx="17">
                  <c:v>5.3949999999999996</c:v>
                </c:pt>
                <c:pt idx="18">
                  <c:v>11.128</c:v>
                </c:pt>
                <c:pt idx="19">
                  <c:v>9.8740000000000006</c:v>
                </c:pt>
                <c:pt idx="20">
                  <c:v>8.4809999999999999</c:v>
                </c:pt>
                <c:pt idx="21">
                  <c:v>7.0590000000000002</c:v>
                </c:pt>
                <c:pt idx="22">
                  <c:v>5.8360000000000003</c:v>
                </c:pt>
                <c:pt idx="23">
                  <c:v>3.37</c:v>
                </c:pt>
                <c:pt idx="24">
                  <c:v>6.0720000000000001</c:v>
                </c:pt>
              </c:numCache>
            </c:numRef>
          </c:xVal>
          <c:yVal>
            <c:numRef>
              <c:f>Ricker!$AC$45:$AC$69</c:f>
              <c:numCache>
                <c:formatCode>General</c:formatCode>
                <c:ptCount val="25"/>
                <c:pt idx="0">
                  <c:v>174555.84533520529</c:v>
                </c:pt>
                <c:pt idx="1">
                  <c:v>91126.141866192993</c:v>
                </c:pt>
                <c:pt idx="2">
                  <c:v>125492.34002075167</c:v>
                </c:pt>
                <c:pt idx="3">
                  <c:v>154817.14657623274</c:v>
                </c:pt>
                <c:pt idx="4">
                  <c:v>75357.595357266968</c:v>
                </c:pt>
                <c:pt idx="5">
                  <c:v>103777.0368200868</c:v>
                </c:pt>
                <c:pt idx="6">
                  <c:v>190994.51703620571</c:v>
                </c:pt>
                <c:pt idx="7">
                  <c:v>140084.34717573319</c:v>
                </c:pt>
                <c:pt idx="8">
                  <c:v>144350.55068315295</c:v>
                </c:pt>
                <c:pt idx="9">
                  <c:v>161135.35418626538</c:v>
                </c:pt>
                <c:pt idx="10">
                  <c:v>219695.9886721379</c:v>
                </c:pt>
                <c:pt idx="11">
                  <c:v>90219.421604827498</c:v>
                </c:pt>
                <c:pt idx="12">
                  <c:v>198789.15114295439</c:v>
                </c:pt>
                <c:pt idx="13">
                  <c:v>140084.34717573319</c:v>
                </c:pt>
                <c:pt idx="14">
                  <c:v>94845.070264917827</c:v>
                </c:pt>
                <c:pt idx="15">
                  <c:v>140084.34717573319</c:v>
                </c:pt>
                <c:pt idx="16">
                  <c:v>156373.08476681827</c:v>
                </c:pt>
                <c:pt idx="17">
                  <c:v>296558.5652982028</c:v>
                </c:pt>
                <c:pt idx="18">
                  <c:v>114691.36305762557</c:v>
                </c:pt>
                <c:pt idx="19">
                  <c:v>171099.40801550748</c:v>
                </c:pt>
                <c:pt idx="20">
                  <c:v>117008.28228088471</c:v>
                </c:pt>
                <c:pt idx="21">
                  <c:v>138690.48463219541</c:v>
                </c:pt>
                <c:pt idx="22">
                  <c:v>109097.79927650755</c:v>
                </c:pt>
                <c:pt idx="23">
                  <c:v>206901.89030214623</c:v>
                </c:pt>
                <c:pt idx="24">
                  <c:v>59278.384051005742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6A2-86A8-AD97FDA1962B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Ricker!$AP$56:$AP$70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Ricker!$AQ$56:$AQ$70</c:f>
              <c:numCache>
                <c:formatCode>0</c:formatCode>
                <c:ptCount val="15"/>
                <c:pt idx="0">
                  <c:v>0</c:v>
                </c:pt>
                <c:pt idx="1">
                  <c:v>51313.030256119942</c:v>
                </c:pt>
                <c:pt idx="2">
                  <c:v>88569.885014631625</c:v>
                </c:pt>
                <c:pt idx="3">
                  <c:v>114658.36979929867</c:v>
                </c:pt>
                <c:pt idx="4">
                  <c:v>131938.91919720604</c:v>
                </c:pt>
                <c:pt idx="5">
                  <c:v>142334.88604068535</c:v>
                </c:pt>
                <c:pt idx="6">
                  <c:v>147407.99084291834</c:v>
                </c:pt>
                <c:pt idx="7">
                  <c:v>148421.30276689661</c:v>
                </c:pt>
                <c:pt idx="8">
                  <c:v>146391.75222769656</c:v>
                </c:pt>
                <c:pt idx="9">
                  <c:v>142133.86124175563</c:v>
                </c:pt>
                <c:pt idx="10">
                  <c:v>136296.11214012449</c:v>
                </c:pt>
                <c:pt idx="11">
                  <c:v>129391.15086296867</c:v>
                </c:pt>
                <c:pt idx="12">
                  <c:v>121820.83147276407</c:v>
                </c:pt>
                <c:pt idx="13">
                  <c:v>113896.94843507034</c:v>
                </c:pt>
                <c:pt idx="14">
                  <c:v>105858.36809633786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7-46A2-86A8-AD97FDA1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09392"/>
        <c:axId val="84211568"/>
      </c:scatterChart>
      <c:valAx>
        <c:axId val="842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211568"/>
        <c:crosses val="autoZero"/>
        <c:crossBetween val="midCat"/>
      </c:valAx>
      <c:valAx>
        <c:axId val="842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420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Ricker!$AW$1</c:f>
              <c:strCache>
                <c:ptCount val="1"/>
                <c:pt idx="0">
                  <c:v>N0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Ricker!$AV$2:$AV$69</c:f>
              <c:numCache>
                <c:formatCode>General</c:formatCode>
                <c:ptCount val="68"/>
                <c:pt idx="0">
                  <c:v>7.8579999999999997</c:v>
                </c:pt>
                <c:pt idx="1">
                  <c:v>4.93</c:v>
                </c:pt>
                <c:pt idx="2">
                  <c:v>2.9630000000000001</c:v>
                </c:pt>
                <c:pt idx="3">
                  <c:v>2.8919999999999999</c:v>
                </c:pt>
                <c:pt idx="4">
                  <c:v>2.4790000000000001</c:v>
                </c:pt>
                <c:pt idx="5">
                  <c:v>4.2240000000000002</c:v>
                </c:pt>
                <c:pt idx="6">
                  <c:v>3.8239999999999998</c:v>
                </c:pt>
                <c:pt idx="7">
                  <c:v>3.1040000000000001</c:v>
                </c:pt>
                <c:pt idx="8">
                  <c:v>3.11</c:v>
                </c:pt>
                <c:pt idx="9">
                  <c:v>2.0510000000000002</c:v>
                </c:pt>
                <c:pt idx="10">
                  <c:v>4.1239999999999997</c:v>
                </c:pt>
                <c:pt idx="11">
                  <c:v>4.3339999999999996</c:v>
                </c:pt>
                <c:pt idx="12">
                  <c:v>5.3419999999999996</c:v>
                </c:pt>
                <c:pt idx="13">
                  <c:v>6.7869999999999999</c:v>
                </c:pt>
                <c:pt idx="14">
                  <c:v>8.4060000000000006</c:v>
                </c:pt>
                <c:pt idx="15">
                  <c:v>4.6820000000000004</c:v>
                </c:pt>
                <c:pt idx="16">
                  <c:v>8.74</c:v>
                </c:pt>
                <c:pt idx="17">
                  <c:v>9.7140000000000004</c:v>
                </c:pt>
                <c:pt idx="18">
                  <c:v>9.4619999999999997</c:v>
                </c:pt>
                <c:pt idx="19">
                  <c:v>10.725</c:v>
                </c:pt>
                <c:pt idx="20">
                  <c:v>11.704000000000001</c:v>
                </c:pt>
                <c:pt idx="21">
                  <c:v>8.3179999999999996</c:v>
                </c:pt>
                <c:pt idx="22">
                  <c:v>1.74</c:v>
                </c:pt>
                <c:pt idx="23">
                  <c:v>2.2440000000000002</c:v>
                </c:pt>
                <c:pt idx="24">
                  <c:v>2.8639999999999999</c:v>
                </c:pt>
                <c:pt idx="25">
                  <c:v>3.423</c:v>
                </c:pt>
                <c:pt idx="26">
                  <c:v>3.286</c:v>
                </c:pt>
                <c:pt idx="27">
                  <c:v>0.95299999999999996</c:v>
                </c:pt>
                <c:pt idx="28">
                  <c:v>1.9490000000000001</c:v>
                </c:pt>
                <c:pt idx="29">
                  <c:v>2.8839999999999999</c:v>
                </c:pt>
                <c:pt idx="30">
                  <c:v>2.1579999999999999</c:v>
                </c:pt>
                <c:pt idx="31">
                  <c:v>1.9610000000000001</c:v>
                </c:pt>
                <c:pt idx="32">
                  <c:v>0.88100000000000001</c:v>
                </c:pt>
                <c:pt idx="33">
                  <c:v>2.3809999999999998</c:v>
                </c:pt>
                <c:pt idx="34">
                  <c:v>4.0970000000000004</c:v>
                </c:pt>
                <c:pt idx="35">
                  <c:v>7.6070000000000002</c:v>
                </c:pt>
                <c:pt idx="36">
                  <c:v>9.8230000000000004</c:v>
                </c:pt>
                <c:pt idx="37">
                  <c:v>2.7829999999999999</c:v>
                </c:pt>
                <c:pt idx="38">
                  <c:v>4.0410000000000004</c:v>
                </c:pt>
                <c:pt idx="39">
                  <c:v>5.5880000000000001</c:v>
                </c:pt>
                <c:pt idx="40">
                  <c:v>1.4770000000000001</c:v>
                </c:pt>
                <c:pt idx="41">
                  <c:v>2.3119999999999998</c:v>
                </c:pt>
                <c:pt idx="42">
                  <c:v>2.286</c:v>
                </c:pt>
                <c:pt idx="43">
                  <c:v>4.6479999999999997</c:v>
                </c:pt>
                <c:pt idx="44">
                  <c:v>10.294</c:v>
                </c:pt>
                <c:pt idx="45">
                  <c:v>4.3499999999999996</c:v>
                </c:pt>
                <c:pt idx="46">
                  <c:v>6.3129999999999997</c:v>
                </c:pt>
                <c:pt idx="47">
                  <c:v>2.8410000000000002</c:v>
                </c:pt>
                <c:pt idx="48">
                  <c:v>3.548</c:v>
                </c:pt>
                <c:pt idx="49">
                  <c:v>9.7129999999999992</c:v>
                </c:pt>
                <c:pt idx="50">
                  <c:v>7.0609999999999999</c:v>
                </c:pt>
                <c:pt idx="51">
                  <c:v>8.4290000000000003</c:v>
                </c:pt>
                <c:pt idx="52">
                  <c:v>10.464</c:v>
                </c:pt>
                <c:pt idx="53">
                  <c:v>6.2080000000000002</c:v>
                </c:pt>
                <c:pt idx="54">
                  <c:v>11.407999999999999</c:v>
                </c:pt>
                <c:pt idx="55">
                  <c:v>13.414999999999999</c:v>
                </c:pt>
                <c:pt idx="56">
                  <c:v>10.368</c:v>
                </c:pt>
                <c:pt idx="57">
                  <c:v>6.07</c:v>
                </c:pt>
                <c:pt idx="58">
                  <c:v>5.0910000000000002</c:v>
                </c:pt>
                <c:pt idx="59">
                  <c:v>4.1559999999999997</c:v>
                </c:pt>
                <c:pt idx="60">
                  <c:v>5.1429999999999998</c:v>
                </c:pt>
                <c:pt idx="61">
                  <c:v>12.342000000000001</c:v>
                </c:pt>
                <c:pt idx="62">
                  <c:v>4.7770000000000001</c:v>
                </c:pt>
                <c:pt idx="63">
                  <c:v>8.94</c:v>
                </c:pt>
                <c:pt idx="64">
                  <c:v>4.6310000000000002</c:v>
                </c:pt>
                <c:pt idx="65">
                  <c:v>4.3819999999999997</c:v>
                </c:pt>
                <c:pt idx="66">
                  <c:v>3.4489999999999998</c:v>
                </c:pt>
                <c:pt idx="67">
                  <c:v>6.3380000000000001</c:v>
                </c:pt>
              </c:numCache>
            </c:numRef>
          </c:xVal>
          <c:yVal>
            <c:numRef>
              <c:f>Ricker!$AW$2:$AW$69</c:f>
              <c:numCache>
                <c:formatCode>General</c:formatCode>
                <c:ptCount val="68"/>
                <c:pt idx="0">
                  <c:v>81633.908501609811</c:v>
                </c:pt>
                <c:pt idx="1">
                  <c:v>183505.51490438476</c:v>
                </c:pt>
                <c:pt idx="2">
                  <c:v>174555.84533520529</c:v>
                </c:pt>
                <c:pt idx="3">
                  <c:v>179871.86225375102</c:v>
                </c:pt>
                <c:pt idx="4">
                  <c:v>276509.37352421886</c:v>
                </c:pt>
                <c:pt idx="5">
                  <c:v>194852.86221810002</c:v>
                </c:pt>
                <c:pt idx="6">
                  <c:v>148746.67943014178</c:v>
                </c:pt>
                <c:pt idx="7">
                  <c:v>164390.5042665138</c:v>
                </c:pt>
                <c:pt idx="8">
                  <c:v>438011.30520683737</c:v>
                </c:pt>
                <c:pt idx="9">
                  <c:v>324486.75576180586</c:v>
                </c:pt>
                <c:pt idx="10">
                  <c:v>299539.02842969086</c:v>
                </c:pt>
                <c:pt idx="11">
                  <c:v>153276.69022931982</c:v>
                </c:pt>
                <c:pt idx="12">
                  <c:v>271034.12108532147</c:v>
                </c:pt>
                <c:pt idx="13">
                  <c:v>412503.512552745</c:v>
                </c:pt>
                <c:pt idx="14">
                  <c:v>348014.70026317565</c:v>
                </c:pt>
                <c:pt idx="15">
                  <c:v>263023.85224649595</c:v>
                </c:pt>
                <c:pt idx="16">
                  <c:v>384615.72579367505</c:v>
                </c:pt>
                <c:pt idx="17">
                  <c:v>373248.61322898994</c:v>
                </c:pt>
                <c:pt idx="18">
                  <c:v>433653.01990028552</c:v>
                </c:pt>
                <c:pt idx="19">
                  <c:v>228661.95205680979</c:v>
                </c:pt>
                <c:pt idx="20">
                  <c:v>365857.79550064233</c:v>
                </c:pt>
                <c:pt idx="21">
                  <c:v>69563.828098682789</c:v>
                </c:pt>
                <c:pt idx="22">
                  <c:v>142914.2387054562</c:v>
                </c:pt>
                <c:pt idx="23">
                  <c:v>59278.384051005742</c:v>
                </c:pt>
                <c:pt idx="24">
                  <c:v>44801.638885518551</c:v>
                </c:pt>
                <c:pt idx="25">
                  <c:v>162754.79141900392</c:v>
                </c:pt>
                <c:pt idx="26">
                  <c:v>43477.55035210459</c:v>
                </c:pt>
                <c:pt idx="27">
                  <c:v>98715.771010760494</c:v>
                </c:pt>
                <c:pt idx="28">
                  <c:v>106937.51811151943</c:v>
                </c:pt>
                <c:pt idx="29">
                  <c:v>78432.997165073684</c:v>
                </c:pt>
                <c:pt idx="30">
                  <c:v>95798.279068189891</c:v>
                </c:pt>
                <c:pt idx="31">
                  <c:v>73865.414992780425</c:v>
                </c:pt>
                <c:pt idx="32">
                  <c:v>131926.46988040826</c:v>
                </c:pt>
                <c:pt idx="33">
                  <c:v>30031.436640212873</c:v>
                </c:pt>
                <c:pt idx="34">
                  <c:v>151751.56167916086</c:v>
                </c:pt>
                <c:pt idx="35">
                  <c:v>35242.217368791578</c:v>
                </c:pt>
                <c:pt idx="36">
                  <c:v>130613.77957221285</c:v>
                </c:pt>
                <c:pt idx="37">
                  <c:v>103777.0368200868</c:v>
                </c:pt>
                <c:pt idx="38">
                  <c:v>79221.261891494738</c:v>
                </c:pt>
                <c:pt idx="39">
                  <c:v>35242.217368791578</c:v>
                </c:pt>
                <c:pt idx="40">
                  <c:v>51021.377982288555</c:v>
                </c:pt>
                <c:pt idx="41">
                  <c:v>94845.070264917827</c:v>
                </c:pt>
                <c:pt idx="42">
                  <c:v>124243.67037433927</c:v>
                </c:pt>
                <c:pt idx="43">
                  <c:v>213202.99094539962</c:v>
                </c:pt>
                <c:pt idx="44">
                  <c:v>123007.42519850106</c:v>
                </c:pt>
                <c:pt idx="45">
                  <c:v>145801.29783621029</c:v>
                </c:pt>
                <c:pt idx="46">
                  <c:v>71682.362063450695</c:v>
                </c:pt>
                <c:pt idx="47">
                  <c:v>119372.00637718744</c:v>
                </c:pt>
                <c:pt idx="48">
                  <c:v>185349.77599004042</c:v>
                </c:pt>
                <c:pt idx="49">
                  <c:v>71682.362063450695</c:v>
                </c:pt>
                <c:pt idx="50">
                  <c:v>217509.97706020888</c:v>
                </c:pt>
                <c:pt idx="51">
                  <c:v>200787.01532646132</c:v>
                </c:pt>
                <c:pt idx="52">
                  <c:v>166042.65630144285</c:v>
                </c:pt>
                <c:pt idx="53">
                  <c:v>219695.9886721379</c:v>
                </c:pt>
                <c:pt idx="54">
                  <c:v>250196.02760239498</c:v>
                </c:pt>
                <c:pt idx="55">
                  <c:v>98715.771010760494</c:v>
                </c:pt>
                <c:pt idx="56">
                  <c:v>192914.04384457952</c:v>
                </c:pt>
                <c:pt idx="57">
                  <c:v>135944.22903674893</c:v>
                </c:pt>
                <c:pt idx="58">
                  <c:v>159532.03062322538</c:v>
                </c:pt>
                <c:pt idx="59">
                  <c:v>159532.03062322538</c:v>
                </c:pt>
                <c:pt idx="60">
                  <c:v>101722.11381075524</c:v>
                </c:pt>
                <c:pt idx="61">
                  <c:v>145801.29783621029</c:v>
                </c:pt>
                <c:pt idx="62">
                  <c:v>135944.22903674893</c:v>
                </c:pt>
                <c:pt idx="63">
                  <c:v>135944.22903674893</c:v>
                </c:pt>
                <c:pt idx="64">
                  <c:v>86681.867484349132</c:v>
                </c:pt>
                <c:pt idx="65">
                  <c:v>129314.15075081984</c:v>
                </c:pt>
                <c:pt idx="66">
                  <c:v>144350.55068315295</c:v>
                </c:pt>
                <c:pt idx="67">
                  <c:v>311763.44808074262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8-4DD7-806A-5F78BDE9939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Ricker!$BJ$2:$BJ$16</c:f>
              <c:numCache>
                <c:formatCode>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Ricker!$BK$2:$BK$16</c:f>
              <c:numCache>
                <c:formatCode>0</c:formatCode>
                <c:ptCount val="15"/>
                <c:pt idx="0">
                  <c:v>0</c:v>
                </c:pt>
                <c:pt idx="1">
                  <c:v>56669.985879896871</c:v>
                </c:pt>
                <c:pt idx="2">
                  <c:v>99026.936756804265</c:v>
                </c:pt>
                <c:pt idx="3">
                  <c:v>129782.11549521684</c:v>
                </c:pt>
                <c:pt idx="4">
                  <c:v>151190.26581427356</c:v>
                </c:pt>
                <c:pt idx="5">
                  <c:v>165121.67616784287</c:v>
                </c:pt>
                <c:pt idx="6">
                  <c:v>173123.32299893184</c:v>
                </c:pt>
                <c:pt idx="7">
                  <c:v>176470.7023198861</c:v>
                </c:pt>
                <c:pt idx="8">
                  <c:v>176211.72635845371</c:v>
                </c:pt>
                <c:pt idx="9">
                  <c:v>173203.86278857369</c:v>
                </c:pt>
                <c:pt idx="10">
                  <c:v>168145.52320467547</c:v>
                </c:pt>
                <c:pt idx="11">
                  <c:v>161602.56101333801</c:v>
                </c:pt>
                <c:pt idx="12">
                  <c:v>154030.6133747889</c:v>
                </c:pt>
                <c:pt idx="13">
                  <c:v>145793.91427533925</c:v>
                </c:pt>
                <c:pt idx="14">
                  <c:v>137181.11370884863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58-4DD7-806A-5F78BDE9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2608"/>
        <c:axId val="244716960"/>
      </c:scatterChart>
      <c:valAx>
        <c:axId val="2447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4716960"/>
        <c:crosses val="autoZero"/>
        <c:crossBetween val="midCat"/>
      </c:valAx>
      <c:valAx>
        <c:axId val="2447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471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26" Type="http://schemas.openxmlformats.org/officeDocument/2006/relationships/chart" Target="../charts/chart51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5" Type="http://schemas.openxmlformats.org/officeDocument/2006/relationships/chart" Target="../charts/chart50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784860</xdr:colOff>
      <xdr:row>0</xdr:row>
      <xdr:rowOff>182880</xdr:rowOff>
    </xdr:from>
    <xdr:to>
      <xdr:col>14</xdr:col>
      <xdr:colOff>777240</xdr:colOff>
      <xdr:row>12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731520</xdr:colOff>
      <xdr:row>18</xdr:row>
      <xdr:rowOff>53340</xdr:rowOff>
    </xdr:from>
    <xdr:to>
      <xdr:col>14</xdr:col>
      <xdr:colOff>754380</xdr:colOff>
      <xdr:row>29</xdr:row>
      <xdr:rowOff>15240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708660</xdr:colOff>
      <xdr:row>35</xdr:row>
      <xdr:rowOff>60960</xdr:rowOff>
    </xdr:from>
    <xdr:to>
      <xdr:col>14</xdr:col>
      <xdr:colOff>739140</xdr:colOff>
      <xdr:row>45</xdr:row>
      <xdr:rowOff>182880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777240</xdr:colOff>
      <xdr:row>53</xdr:row>
      <xdr:rowOff>60960</xdr:rowOff>
    </xdr:from>
    <xdr:to>
      <xdr:col>14</xdr:col>
      <xdr:colOff>777240</xdr:colOff>
      <xdr:row>64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35</xdr:col>
      <xdr:colOff>15240</xdr:colOff>
      <xdr:row>12</xdr:row>
      <xdr:rowOff>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15240</xdr:colOff>
      <xdr:row>18</xdr:row>
      <xdr:rowOff>182880</xdr:rowOff>
    </xdr:from>
    <xdr:to>
      <xdr:col>35</xdr:col>
      <xdr:colOff>30480</xdr:colOff>
      <xdr:row>30</xdr:row>
      <xdr:rowOff>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7620</xdr:colOff>
      <xdr:row>37</xdr:row>
      <xdr:rowOff>38100</xdr:rowOff>
    </xdr:from>
    <xdr:to>
      <xdr:col>35</xdr:col>
      <xdr:colOff>45720</xdr:colOff>
      <xdr:row>48</xdr:row>
      <xdr:rowOff>7620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45720</xdr:colOff>
      <xdr:row>55</xdr:row>
      <xdr:rowOff>38100</xdr:rowOff>
    </xdr:from>
    <xdr:to>
      <xdr:col>34</xdr:col>
      <xdr:colOff>784860</xdr:colOff>
      <xdr:row>66</xdr:row>
      <xdr:rowOff>53340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55</xdr:col>
      <xdr:colOff>22860</xdr:colOff>
      <xdr:row>12</xdr:row>
      <xdr:rowOff>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15240</xdr:colOff>
      <xdr:row>17</xdr:row>
      <xdr:rowOff>152400</xdr:rowOff>
    </xdr:from>
    <xdr:to>
      <xdr:col>54</xdr:col>
      <xdr:colOff>769620</xdr:colOff>
      <xdr:row>28</xdr:row>
      <xdr:rowOff>137160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0</xdr:colOff>
      <xdr:row>36</xdr:row>
      <xdr:rowOff>15240</xdr:rowOff>
    </xdr:from>
    <xdr:to>
      <xdr:col>55</xdr:col>
      <xdr:colOff>7620</xdr:colOff>
      <xdr:row>46</xdr:row>
      <xdr:rowOff>129540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7620</xdr:colOff>
      <xdr:row>54</xdr:row>
      <xdr:rowOff>30480</xdr:rowOff>
    </xdr:from>
    <xdr:to>
      <xdr:col>54</xdr:col>
      <xdr:colOff>754380</xdr:colOff>
      <xdr:row>64</xdr:row>
      <xdr:rowOff>182880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784860</xdr:colOff>
      <xdr:row>11</xdr:row>
      <xdr:rowOff>144780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</xdr:row>
      <xdr:rowOff>60960</xdr:rowOff>
    </xdr:from>
    <xdr:to>
      <xdr:col>18</xdr:col>
      <xdr:colOff>784860</xdr:colOff>
      <xdr:row>28</xdr:row>
      <xdr:rowOff>167640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35</xdr:row>
      <xdr:rowOff>83820</xdr:rowOff>
    </xdr:from>
    <xdr:to>
      <xdr:col>18</xdr:col>
      <xdr:colOff>784860</xdr:colOff>
      <xdr:row>46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7620</xdr:colOff>
      <xdr:row>53</xdr:row>
      <xdr:rowOff>83820</xdr:rowOff>
    </xdr:from>
    <xdr:to>
      <xdr:col>19</xdr:col>
      <xdr:colOff>0</xdr:colOff>
      <xdr:row>64</xdr:row>
      <xdr:rowOff>22860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38</xdr:col>
      <xdr:colOff>762000</xdr:colOff>
      <xdr:row>12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0</xdr:colOff>
      <xdr:row>19</xdr:row>
      <xdr:rowOff>0</xdr:rowOff>
    </xdr:from>
    <xdr:to>
      <xdr:col>38</xdr:col>
      <xdr:colOff>769620</xdr:colOff>
      <xdr:row>29</xdr:row>
      <xdr:rowOff>182880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0</xdr:colOff>
      <xdr:row>37</xdr:row>
      <xdr:rowOff>0</xdr:rowOff>
    </xdr:from>
    <xdr:to>
      <xdr:col>38</xdr:col>
      <xdr:colOff>731520</xdr:colOff>
      <xdr:row>47</xdr:row>
      <xdr:rowOff>167640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35</xdr:col>
      <xdr:colOff>0</xdr:colOff>
      <xdr:row>55</xdr:row>
      <xdr:rowOff>0</xdr:rowOff>
    </xdr:from>
    <xdr:to>
      <xdr:col>38</xdr:col>
      <xdr:colOff>746760</xdr:colOff>
      <xdr:row>66</xdr:row>
      <xdr:rowOff>22860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55</xdr:col>
      <xdr:colOff>0</xdr:colOff>
      <xdr:row>1</xdr:row>
      <xdr:rowOff>0</xdr:rowOff>
    </xdr:from>
    <xdr:to>
      <xdr:col>59</xdr:col>
      <xdr:colOff>22860</xdr:colOff>
      <xdr:row>12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55</xdr:col>
      <xdr:colOff>0</xdr:colOff>
      <xdr:row>18</xdr:row>
      <xdr:rowOff>0</xdr:rowOff>
    </xdr:from>
    <xdr:to>
      <xdr:col>59</xdr:col>
      <xdr:colOff>22860</xdr:colOff>
      <xdr:row>28</xdr:row>
      <xdr:rowOff>175260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55</xdr:col>
      <xdr:colOff>0</xdr:colOff>
      <xdr:row>36</xdr:row>
      <xdr:rowOff>0</xdr:rowOff>
    </xdr:from>
    <xdr:to>
      <xdr:col>59</xdr:col>
      <xdr:colOff>22860</xdr:colOff>
      <xdr:row>46</xdr:row>
      <xdr:rowOff>137160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55</xdr:col>
      <xdr:colOff>0</xdr:colOff>
      <xdr:row>54</xdr:row>
      <xdr:rowOff>45720</xdr:rowOff>
    </xdr:from>
    <xdr:to>
      <xdr:col>59</xdr:col>
      <xdr:colOff>22860</xdr:colOff>
      <xdr:row>65</xdr:row>
      <xdr:rowOff>22860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514350</xdr:colOff>
      <xdr:row>4</xdr:row>
      <xdr:rowOff>12700</xdr:rowOff>
    </xdr:from>
    <xdr:to>
      <xdr:col>6</xdr:col>
      <xdr:colOff>514350</xdr:colOff>
      <xdr:row>18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784860</xdr:colOff>
      <xdr:row>0</xdr:row>
      <xdr:rowOff>182880</xdr:rowOff>
    </xdr:from>
    <xdr:to>
      <xdr:col>14</xdr:col>
      <xdr:colOff>777240</xdr:colOff>
      <xdr:row>12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731520</xdr:colOff>
      <xdr:row>18</xdr:row>
      <xdr:rowOff>53340</xdr:rowOff>
    </xdr:from>
    <xdr:to>
      <xdr:col>14</xdr:col>
      <xdr:colOff>754380</xdr:colOff>
      <xdr:row>29</xdr:row>
      <xdr:rowOff>15240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708660</xdr:colOff>
      <xdr:row>35</xdr:row>
      <xdr:rowOff>60960</xdr:rowOff>
    </xdr:from>
    <xdr:to>
      <xdr:col>14</xdr:col>
      <xdr:colOff>739140</xdr:colOff>
      <xdr:row>45</xdr:row>
      <xdr:rowOff>182880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777240</xdr:colOff>
      <xdr:row>53</xdr:row>
      <xdr:rowOff>60960</xdr:rowOff>
    </xdr:from>
    <xdr:to>
      <xdr:col>14</xdr:col>
      <xdr:colOff>777240</xdr:colOff>
      <xdr:row>64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33</xdr:col>
      <xdr:colOff>15240</xdr:colOff>
      <xdr:row>12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15240</xdr:colOff>
      <xdr:row>18</xdr:row>
      <xdr:rowOff>182880</xdr:rowOff>
    </xdr:from>
    <xdr:to>
      <xdr:col>33</xdr:col>
      <xdr:colOff>30480</xdr:colOff>
      <xdr:row>30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7620</xdr:colOff>
      <xdr:row>37</xdr:row>
      <xdr:rowOff>38100</xdr:rowOff>
    </xdr:from>
    <xdr:to>
      <xdr:col>33</xdr:col>
      <xdr:colOff>45720</xdr:colOff>
      <xdr:row>48</xdr:row>
      <xdr:rowOff>7620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45720</xdr:colOff>
      <xdr:row>55</xdr:row>
      <xdr:rowOff>7620</xdr:rowOff>
    </xdr:from>
    <xdr:to>
      <xdr:col>32</xdr:col>
      <xdr:colOff>784860</xdr:colOff>
      <xdr:row>66</xdr:row>
      <xdr:rowOff>22860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51</xdr:col>
      <xdr:colOff>22860</xdr:colOff>
      <xdr:row>12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15240</xdr:colOff>
      <xdr:row>17</xdr:row>
      <xdr:rowOff>152400</xdr:rowOff>
    </xdr:from>
    <xdr:to>
      <xdr:col>50</xdr:col>
      <xdr:colOff>769620</xdr:colOff>
      <xdr:row>28</xdr:row>
      <xdr:rowOff>137160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0</xdr:colOff>
      <xdr:row>36</xdr:row>
      <xdr:rowOff>15240</xdr:rowOff>
    </xdr:from>
    <xdr:to>
      <xdr:col>51</xdr:col>
      <xdr:colOff>7620</xdr:colOff>
      <xdr:row>46</xdr:row>
      <xdr:rowOff>129540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7620</xdr:colOff>
      <xdr:row>54</xdr:row>
      <xdr:rowOff>30480</xdr:rowOff>
    </xdr:from>
    <xdr:to>
      <xdr:col>50</xdr:col>
      <xdr:colOff>754380</xdr:colOff>
      <xdr:row>64</xdr:row>
      <xdr:rowOff>182880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18</xdr:col>
      <xdr:colOff>784860</xdr:colOff>
      <xdr:row>11</xdr:row>
      <xdr:rowOff>144780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</xdr:row>
      <xdr:rowOff>60960</xdr:rowOff>
    </xdr:from>
    <xdr:to>
      <xdr:col>18</xdr:col>
      <xdr:colOff>784860</xdr:colOff>
      <xdr:row>28</xdr:row>
      <xdr:rowOff>167640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35</xdr:row>
      <xdr:rowOff>83820</xdr:rowOff>
    </xdr:from>
    <xdr:to>
      <xdr:col>18</xdr:col>
      <xdr:colOff>784860</xdr:colOff>
      <xdr:row>46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7620</xdr:colOff>
      <xdr:row>53</xdr:row>
      <xdr:rowOff>83820</xdr:rowOff>
    </xdr:from>
    <xdr:to>
      <xdr:col>19</xdr:col>
      <xdr:colOff>0</xdr:colOff>
      <xdr:row>64</xdr:row>
      <xdr:rowOff>22860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36</xdr:col>
      <xdr:colOff>762000</xdr:colOff>
      <xdr:row>12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0</xdr:colOff>
      <xdr:row>19</xdr:row>
      <xdr:rowOff>0</xdr:rowOff>
    </xdr:from>
    <xdr:to>
      <xdr:col>36</xdr:col>
      <xdr:colOff>769620</xdr:colOff>
      <xdr:row>29</xdr:row>
      <xdr:rowOff>182880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37</xdr:row>
      <xdr:rowOff>0</xdr:rowOff>
    </xdr:from>
    <xdr:to>
      <xdr:col>36</xdr:col>
      <xdr:colOff>731520</xdr:colOff>
      <xdr:row>47</xdr:row>
      <xdr:rowOff>167640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55</xdr:row>
      <xdr:rowOff>0</xdr:rowOff>
    </xdr:from>
    <xdr:to>
      <xdr:col>36</xdr:col>
      <xdr:colOff>746760</xdr:colOff>
      <xdr:row>66</xdr:row>
      <xdr:rowOff>22860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51</xdr:col>
      <xdr:colOff>57150</xdr:colOff>
      <xdr:row>1</xdr:row>
      <xdr:rowOff>25400</xdr:rowOff>
    </xdr:from>
    <xdr:to>
      <xdr:col>55</xdr:col>
      <xdr:colOff>80010</xdr:colOff>
      <xdr:row>12</xdr:row>
      <xdr:rowOff>25400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0</xdr:colOff>
      <xdr:row>18</xdr:row>
      <xdr:rowOff>0</xdr:rowOff>
    </xdr:from>
    <xdr:to>
      <xdr:col>55</xdr:col>
      <xdr:colOff>22860</xdr:colOff>
      <xdr:row>28</xdr:row>
      <xdr:rowOff>175260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51</xdr:col>
      <xdr:colOff>0</xdr:colOff>
      <xdr:row>36</xdr:row>
      <xdr:rowOff>0</xdr:rowOff>
    </xdr:from>
    <xdr:to>
      <xdr:col>55</xdr:col>
      <xdr:colOff>22860</xdr:colOff>
      <xdr:row>46</xdr:row>
      <xdr:rowOff>137160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0</xdr:colOff>
      <xdr:row>54</xdr:row>
      <xdr:rowOff>45720</xdr:rowOff>
    </xdr:from>
    <xdr:to>
      <xdr:col>55</xdr:col>
      <xdr:colOff>22860</xdr:colOff>
      <xdr:row>65</xdr:row>
      <xdr:rowOff>22860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663575</xdr:colOff>
      <xdr:row>55</xdr:row>
      <xdr:rowOff>9525</xdr:rowOff>
    </xdr:from>
    <xdr:to>
      <xdr:col>51</xdr:col>
      <xdr:colOff>504825</xdr:colOff>
      <xdr:row>69</xdr:row>
      <xdr:rowOff>85725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663575</xdr:colOff>
      <xdr:row>53</xdr:row>
      <xdr:rowOff>9525</xdr:rowOff>
    </xdr:from>
    <xdr:to>
      <xdr:col>51</xdr:col>
      <xdr:colOff>504825</xdr:colOff>
      <xdr:row>67</xdr:row>
      <xdr:rowOff>85725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8"/>
  <sheetViews>
    <sheetView workbookViewId="0">
      <pane xSplit="7" ySplit="1" topLeftCell="AY2" activePane="bottomRight" state="frozen"/>
      <selection pane="topRight" activeCell="H1" sqref="H1"/>
      <selection pane="bottomLeft" activeCell="A2" sqref="A2"/>
      <selection pane="bottomRight" activeCell="B138" sqref="B2:B138"/>
    </sheetView>
  </sheetViews>
  <sheetFormatPr baseColWidth="10" defaultRowHeight="14.5" x14ac:dyDescent="0.35"/>
  <cols>
    <col min="20" max="20" width="11.54296875" style="16"/>
    <col min="21" max="26" width="11.54296875" style="15"/>
    <col min="31" max="31" width="14.453125" bestFit="1" customWidth="1"/>
    <col min="41" max="46" width="11.54296875" style="15"/>
    <col min="60" max="60" width="11.54296875" style="16"/>
    <col min="61" max="64" width="11.54296875" style="15"/>
  </cols>
  <sheetData>
    <row r="1" spans="1:65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1" t="s">
        <v>0</v>
      </c>
      <c r="H1" s="2" t="s">
        <v>4</v>
      </c>
      <c r="I1" s="2" t="s">
        <v>10</v>
      </c>
      <c r="J1" s="6" t="s">
        <v>6</v>
      </c>
      <c r="L1" s="8" t="s">
        <v>7</v>
      </c>
      <c r="W1" s="15" t="s">
        <v>12</v>
      </c>
      <c r="X1" s="15" t="s">
        <v>13</v>
      </c>
      <c r="Y1" s="15" t="s">
        <v>14</v>
      </c>
      <c r="AA1" s="1" t="s">
        <v>0</v>
      </c>
      <c r="AB1" s="2" t="s">
        <v>4</v>
      </c>
      <c r="AC1" s="2" t="s">
        <v>10</v>
      </c>
      <c r="AD1" s="6" t="s">
        <v>6</v>
      </c>
      <c r="AE1" s="6"/>
      <c r="AF1" s="6" t="s">
        <v>8</v>
      </c>
      <c r="AG1" s="6"/>
      <c r="AH1" s="6"/>
      <c r="AI1" s="6"/>
      <c r="AJ1" s="6"/>
      <c r="AK1" s="6"/>
      <c r="AL1" s="6"/>
      <c r="AU1" s="1" t="s">
        <v>0</v>
      </c>
      <c r="AV1" s="2" t="s">
        <v>4</v>
      </c>
      <c r="AW1" s="2" t="s">
        <v>10</v>
      </c>
      <c r="AX1" s="6" t="s">
        <v>6</v>
      </c>
      <c r="AZ1" t="s">
        <v>9</v>
      </c>
    </row>
    <row r="2" spans="1:65" ht="15" thickBot="1" x14ac:dyDescent="0.4">
      <c r="A2" s="3">
        <v>1950.25</v>
      </c>
      <c r="B2" s="4">
        <v>12.32</v>
      </c>
      <c r="C2" s="4">
        <v>0.33</v>
      </c>
      <c r="D2" s="4">
        <v>0.54</v>
      </c>
      <c r="E2" s="4">
        <v>6.9160000000000004</v>
      </c>
      <c r="G2" s="3">
        <v>1950.25</v>
      </c>
      <c r="H2" s="4">
        <v>6.9160000000000004</v>
      </c>
      <c r="I2" s="4">
        <f>EXP(B2)</f>
        <v>224134.14204181795</v>
      </c>
      <c r="J2" s="7">
        <f>LN(I2/H2)</f>
        <v>10.386162432178956</v>
      </c>
      <c r="T2" s="16">
        <v>11.112</v>
      </c>
      <c r="U2" s="15">
        <f>EXP(T2)</f>
        <v>66969.997528532753</v>
      </c>
      <c r="V2" s="15">
        <v>0</v>
      </c>
      <c r="W2" s="15">
        <f>$U$2*V2*EXP(-$T$3*V2)</f>
        <v>0</v>
      </c>
      <c r="X2" s="15">
        <f t="shared" ref="X2:X16" si="0">$T$5*V2</f>
        <v>0</v>
      </c>
      <c r="Y2" s="15">
        <f>W2-X2</f>
        <v>0</v>
      </c>
      <c r="AA2" s="3">
        <v>1950.25</v>
      </c>
      <c r="AB2" s="4">
        <v>6.9160000000000004</v>
      </c>
      <c r="AC2" s="4">
        <v>224134.14204181795</v>
      </c>
      <c r="AD2" s="7">
        <f>LN(AC2/AB2)</f>
        <v>10.386162432178956</v>
      </c>
      <c r="AE2" s="7"/>
      <c r="AF2" s="7"/>
      <c r="AG2" s="7"/>
      <c r="AH2" s="7"/>
      <c r="AI2" s="7"/>
      <c r="AJ2" s="7"/>
      <c r="AK2" s="7"/>
      <c r="AL2" s="7"/>
      <c r="AN2">
        <v>11.144</v>
      </c>
      <c r="AO2" s="15">
        <f>EXP(AN2)</f>
        <v>69147.69477845059</v>
      </c>
      <c r="AP2" s="15">
        <v>0</v>
      </c>
      <c r="AQ2" s="15">
        <f>$AO$2*AP2*EXP(-$AN$3*AP2)</f>
        <v>0</v>
      </c>
      <c r="AR2" s="15">
        <f>$AN$5*AP2</f>
        <v>0</v>
      </c>
      <c r="AS2" s="15">
        <f>AQ2-AR2</f>
        <v>0</v>
      </c>
      <c r="AU2" s="3">
        <v>1950.75</v>
      </c>
      <c r="AV2" s="4">
        <v>7.8579999999999997</v>
      </c>
      <c r="AW2" s="4">
        <v>81633.908501609811</v>
      </c>
      <c r="AX2" s="7">
        <f>LN(AW2/AV2)</f>
        <v>9.2484678788637318</v>
      </c>
      <c r="BH2" s="16">
        <v>11.08</v>
      </c>
      <c r="BI2" s="15">
        <f>EXP(BH2)</f>
        <v>64860.883408211565</v>
      </c>
      <c r="BJ2" s="15">
        <v>0</v>
      </c>
      <c r="BK2" s="15">
        <f>$BI$2*BJ2*EXP(-$BH$3*BJ2)</f>
        <v>0</v>
      </c>
      <c r="BL2" s="15">
        <f>$BH$5*BJ2</f>
        <v>0</v>
      </c>
      <c r="BM2" s="15">
        <f>BK2-BL2</f>
        <v>0</v>
      </c>
    </row>
    <row r="3" spans="1:65" ht="15" thickBot="1" x14ac:dyDescent="0.4">
      <c r="A3" s="3">
        <v>1950.75</v>
      </c>
      <c r="B3" s="4">
        <v>11.31</v>
      </c>
      <c r="C3" s="4">
        <v>1.47</v>
      </c>
      <c r="D3" s="4">
        <v>2.73</v>
      </c>
      <c r="E3" s="4">
        <v>7.8579999999999997</v>
      </c>
      <c r="G3" s="3">
        <v>1950.75</v>
      </c>
      <c r="H3" s="4">
        <v>7.8579999999999997</v>
      </c>
      <c r="I3" s="4">
        <f t="shared" ref="I3:I66" si="1">EXP(B3)</f>
        <v>81633.908501609811</v>
      </c>
      <c r="J3" s="7">
        <f t="shared" ref="J3:J66" si="2">LN(I3/H3)</f>
        <v>9.2484678788637318</v>
      </c>
      <c r="T3" s="16">
        <v>0.1469</v>
      </c>
      <c r="V3" s="15">
        <v>1</v>
      </c>
      <c r="W3" s="15">
        <f t="shared" ref="W3:W16" si="3">$U$2*V3*EXP(-$T$3*V3)</f>
        <v>57820.577302605132</v>
      </c>
      <c r="X3" s="15">
        <f t="shared" si="0"/>
        <v>23796</v>
      </c>
      <c r="Y3" s="15">
        <f t="shared" ref="Y3:Y16" si="4">W3-X3</f>
        <v>34024.577302605132</v>
      </c>
      <c r="AA3" s="3">
        <v>1951.25</v>
      </c>
      <c r="AB3" s="4">
        <v>7.9539999999999997</v>
      </c>
      <c r="AC3" s="4">
        <v>235625.74523960121</v>
      </c>
      <c r="AD3" s="7">
        <f t="shared" ref="AD3:AD66" si="5">LN(AC3/AB3)</f>
        <v>10.296325053214501</v>
      </c>
      <c r="AE3" s="7"/>
      <c r="AF3" s="7"/>
      <c r="AG3" s="7"/>
      <c r="AH3" s="7"/>
      <c r="AI3" s="7"/>
      <c r="AJ3" s="7"/>
      <c r="AK3" s="7"/>
      <c r="AL3" s="7"/>
      <c r="AN3">
        <v>0.1585</v>
      </c>
      <c r="AP3" s="15">
        <v>1</v>
      </c>
      <c r="AQ3" s="15">
        <f t="shared" ref="AQ3:AQ16" si="6">$AO$2*AP3*EXP(-$AN$3*AP3)</f>
        <v>59012.230617136192</v>
      </c>
      <c r="AR3" s="15">
        <f t="shared" ref="AR3:AR16" si="7">$AN$5*AP3</f>
        <v>21981</v>
      </c>
      <c r="AS3" s="15">
        <f t="shared" ref="AS3:AS16" si="8">AQ3-AR3</f>
        <v>37031.230617136192</v>
      </c>
      <c r="AU3" s="3">
        <v>1951.75</v>
      </c>
      <c r="AV3" s="4">
        <v>4.93</v>
      </c>
      <c r="AW3" s="4">
        <v>183505.51490438476</v>
      </c>
      <c r="AX3" s="7">
        <f t="shared" ref="AX3:AX66" si="9">LN(AW3/AV3)</f>
        <v>10.524661011945401</v>
      </c>
      <c r="BH3" s="16">
        <v>0.13500000000000001</v>
      </c>
      <c r="BJ3" s="15">
        <v>1</v>
      </c>
      <c r="BK3" s="15">
        <f t="shared" ref="BK3:BK16" si="10">$BI$2*BJ3*EXP(-$BH$3*BJ3)</f>
        <v>56669.985879896871</v>
      </c>
      <c r="BL3" s="15">
        <f t="shared" ref="BL3:BL16" si="11">$BH$5*BJ3</f>
        <v>25656</v>
      </c>
      <c r="BM3" s="15">
        <f t="shared" ref="BM3:BM16" si="12">BK3-BL3</f>
        <v>31013.985879896871</v>
      </c>
    </row>
    <row r="4" spans="1:65" ht="15" thickBot="1" x14ac:dyDescent="0.4">
      <c r="A4" s="3">
        <v>1951.25</v>
      </c>
      <c r="B4" s="4">
        <v>12.37</v>
      </c>
      <c r="C4" s="4">
        <v>-0.46</v>
      </c>
      <c r="D4" s="4">
        <v>1.1399999999999999</v>
      </c>
      <c r="E4" s="4">
        <v>7.9539999999999997</v>
      </c>
      <c r="G4" s="3">
        <v>1951.25</v>
      </c>
      <c r="H4" s="4">
        <v>7.9539999999999997</v>
      </c>
      <c r="I4" s="4">
        <f t="shared" si="1"/>
        <v>235625.74523960121</v>
      </c>
      <c r="J4" s="7">
        <f t="shared" si="2"/>
        <v>10.296325053214501</v>
      </c>
      <c r="V4" s="15">
        <v>2</v>
      </c>
      <c r="W4" s="15">
        <f t="shared" si="3"/>
        <v>99842.296042556904</v>
      </c>
      <c r="X4" s="15">
        <f t="shared" si="0"/>
        <v>47592</v>
      </c>
      <c r="Y4" s="15">
        <f t="shared" si="4"/>
        <v>52250.296042556904</v>
      </c>
      <c r="AA4" s="3">
        <v>1952.25</v>
      </c>
      <c r="AB4" s="4">
        <v>3.6040000000000001</v>
      </c>
      <c r="AC4" s="4">
        <v>134591.56135699214</v>
      </c>
      <c r="AD4" s="7">
        <f t="shared" si="5"/>
        <v>10.527955660253909</v>
      </c>
      <c r="AE4" s="7"/>
      <c r="AF4" s="7"/>
      <c r="AG4" s="7"/>
      <c r="AH4" s="7"/>
      <c r="AI4" s="7"/>
      <c r="AJ4" s="7"/>
      <c r="AK4" s="7"/>
      <c r="AL4" s="7"/>
      <c r="AP4" s="15">
        <v>2</v>
      </c>
      <c r="AQ4" s="15">
        <f t="shared" si="6"/>
        <v>100724.78550638091</v>
      </c>
      <c r="AR4" s="15">
        <f t="shared" si="7"/>
        <v>43962</v>
      </c>
      <c r="AS4" s="15">
        <f t="shared" si="8"/>
        <v>56762.785506380911</v>
      </c>
      <c r="AU4" s="3">
        <v>1952.75</v>
      </c>
      <c r="AV4" s="4">
        <v>2.9630000000000001</v>
      </c>
      <c r="AW4" s="4">
        <v>174555.84533520529</v>
      </c>
      <c r="AX4" s="7">
        <f t="shared" si="9"/>
        <v>10.983797731408572</v>
      </c>
      <c r="BJ4" s="15">
        <v>2</v>
      </c>
      <c r="BK4" s="15">
        <f t="shared" si="10"/>
        <v>99026.936756804265</v>
      </c>
      <c r="BL4" s="15">
        <f t="shared" si="11"/>
        <v>51312</v>
      </c>
      <c r="BM4" s="15">
        <f t="shared" si="12"/>
        <v>47714.936756804265</v>
      </c>
    </row>
    <row r="5" spans="1:65" ht="15" thickBot="1" x14ac:dyDescent="0.4">
      <c r="A5" s="3">
        <v>1951.75</v>
      </c>
      <c r="B5" s="4">
        <v>12.12</v>
      </c>
      <c r="C5" s="4">
        <v>-2.68</v>
      </c>
      <c r="D5" s="4">
        <v>2.2999999999999998</v>
      </c>
      <c r="E5" s="4">
        <v>4.93</v>
      </c>
      <c r="G5" s="3">
        <v>1951.75</v>
      </c>
      <c r="H5" s="4">
        <v>4.93</v>
      </c>
      <c r="I5" s="4">
        <f t="shared" si="1"/>
        <v>183505.51490438476</v>
      </c>
      <c r="J5" s="7">
        <f t="shared" si="2"/>
        <v>10.524661011945401</v>
      </c>
      <c r="T5" s="16">
        <v>23796</v>
      </c>
      <c r="V5" s="15">
        <v>3</v>
      </c>
      <c r="W5" s="15">
        <f t="shared" si="3"/>
        <v>129302.80893183559</v>
      </c>
      <c r="X5" s="15">
        <f t="shared" si="0"/>
        <v>71388</v>
      </c>
      <c r="Y5" s="20">
        <f t="shared" si="4"/>
        <v>57914.808931835592</v>
      </c>
      <c r="AA5" s="3">
        <v>1953.25</v>
      </c>
      <c r="AB5" s="4">
        <v>3.0739999999999998</v>
      </c>
      <c r="AC5" s="4">
        <v>123007.42519850106</v>
      </c>
      <c r="AD5" s="7">
        <f t="shared" si="5"/>
        <v>10.597020354883597</v>
      </c>
      <c r="AE5" s="7"/>
      <c r="AF5" s="7"/>
      <c r="AG5" s="7"/>
      <c r="AH5" s="7"/>
      <c r="AI5" s="7"/>
      <c r="AJ5" s="7"/>
      <c r="AK5" s="7"/>
      <c r="AL5" s="7"/>
      <c r="AN5">
        <v>21981</v>
      </c>
      <c r="AP5" s="15">
        <v>3</v>
      </c>
      <c r="AQ5" s="15">
        <f t="shared" si="6"/>
        <v>128941.26746109256</v>
      </c>
      <c r="AR5" s="15">
        <f t="shared" si="7"/>
        <v>65943</v>
      </c>
      <c r="AS5" s="20">
        <f t="shared" si="8"/>
        <v>62998.267461092561</v>
      </c>
      <c r="AU5" s="3">
        <v>1953.75</v>
      </c>
      <c r="AV5" s="4">
        <v>2.8919999999999999</v>
      </c>
      <c r="AW5" s="4">
        <v>179871.86225375102</v>
      </c>
      <c r="AX5" s="7">
        <f t="shared" si="9"/>
        <v>11.038051695703482</v>
      </c>
      <c r="BH5" s="16">
        <v>25656</v>
      </c>
      <c r="BJ5" s="15">
        <v>3</v>
      </c>
      <c r="BK5" s="15">
        <f t="shared" si="10"/>
        <v>129782.11549521684</v>
      </c>
      <c r="BL5" s="15">
        <f t="shared" si="11"/>
        <v>76968</v>
      </c>
      <c r="BM5" s="20">
        <f t="shared" si="12"/>
        <v>52814.115495216844</v>
      </c>
    </row>
    <row r="6" spans="1:65" ht="15" thickBot="1" x14ac:dyDescent="0.4">
      <c r="A6" s="3">
        <v>1952.25</v>
      </c>
      <c r="B6" s="4">
        <v>11.81</v>
      </c>
      <c r="C6" s="4">
        <v>-4.45</v>
      </c>
      <c r="D6" s="4">
        <v>2.74</v>
      </c>
      <c r="E6" s="4">
        <v>3.6040000000000001</v>
      </c>
      <c r="G6" s="3">
        <v>1952.25</v>
      </c>
      <c r="H6" s="4">
        <v>3.6040000000000001</v>
      </c>
      <c r="I6" s="4">
        <f t="shared" si="1"/>
        <v>134591.56135699214</v>
      </c>
      <c r="J6" s="7">
        <f t="shared" si="2"/>
        <v>10.527955660253909</v>
      </c>
      <c r="V6" s="15">
        <v>4</v>
      </c>
      <c r="W6" s="15">
        <f t="shared" si="3"/>
        <v>148849.99920751789</v>
      </c>
      <c r="X6" s="15">
        <f t="shared" si="0"/>
        <v>95184</v>
      </c>
      <c r="Y6" s="15">
        <f t="shared" si="4"/>
        <v>53665.999207517889</v>
      </c>
      <c r="AA6" s="3">
        <v>1954.25</v>
      </c>
      <c r="AB6" s="4">
        <v>2.1880000000000002</v>
      </c>
      <c r="AC6" s="4">
        <v>221903.97006601433</v>
      </c>
      <c r="AD6" s="7">
        <f t="shared" si="5"/>
        <v>11.527012115440266</v>
      </c>
      <c r="AE6" s="7"/>
      <c r="AF6" s="7"/>
      <c r="AG6" s="7"/>
      <c r="AH6" s="7"/>
      <c r="AI6" s="7"/>
      <c r="AJ6" s="7"/>
      <c r="AK6" s="7"/>
      <c r="AL6" s="7"/>
      <c r="AP6" s="15">
        <v>4</v>
      </c>
      <c r="AQ6" s="15">
        <f t="shared" si="6"/>
        <v>146721.91817547349</v>
      </c>
      <c r="AR6" s="15">
        <f t="shared" si="7"/>
        <v>87924</v>
      </c>
      <c r="AS6" s="15">
        <f t="shared" si="8"/>
        <v>58797.918175473489</v>
      </c>
      <c r="AU6" s="3">
        <v>1954.75</v>
      </c>
      <c r="AV6" s="4">
        <v>2.4790000000000001</v>
      </c>
      <c r="AW6" s="4">
        <v>276509.37352421886</v>
      </c>
      <c r="AX6" s="7">
        <f t="shared" si="9"/>
        <v>11.622144746946946</v>
      </c>
      <c r="BJ6" s="15">
        <v>4</v>
      </c>
      <c r="BK6" s="15">
        <f t="shared" si="10"/>
        <v>151190.26581427356</v>
      </c>
      <c r="BL6" s="15">
        <f t="shared" si="11"/>
        <v>102624</v>
      </c>
      <c r="BM6" s="15">
        <f t="shared" si="12"/>
        <v>48566.26581427356</v>
      </c>
    </row>
    <row r="7" spans="1:65" ht="15" thickBot="1" x14ac:dyDescent="0.4">
      <c r="A7" s="3">
        <v>1952.75</v>
      </c>
      <c r="B7" s="4">
        <v>12.07</v>
      </c>
      <c r="C7" s="4">
        <v>1.19</v>
      </c>
      <c r="D7" s="4">
        <v>0.73</v>
      </c>
      <c r="E7" s="4">
        <v>2.9630000000000001</v>
      </c>
      <c r="G7" s="3">
        <v>1952.75</v>
      </c>
      <c r="H7" s="4">
        <v>2.9630000000000001</v>
      </c>
      <c r="I7" s="4">
        <f t="shared" si="1"/>
        <v>174555.84533520529</v>
      </c>
      <c r="J7" s="7">
        <f t="shared" si="2"/>
        <v>10.983797731408572</v>
      </c>
      <c r="V7" s="15">
        <v>5</v>
      </c>
      <c r="W7" s="15">
        <f t="shared" si="3"/>
        <v>160642.69828448436</v>
      </c>
      <c r="X7" s="15">
        <f t="shared" si="0"/>
        <v>118980</v>
      </c>
      <c r="Y7" s="15">
        <f t="shared" si="4"/>
        <v>41662.698284484359</v>
      </c>
      <c r="AA7" s="3">
        <v>1955.25</v>
      </c>
      <c r="AB7" s="4">
        <v>4.2140000000000004</v>
      </c>
      <c r="AC7" s="4">
        <v>230960.0428807727</v>
      </c>
      <c r="AD7" s="7">
        <f t="shared" si="5"/>
        <v>10.911587684618002</v>
      </c>
      <c r="AE7" s="7"/>
      <c r="AF7" s="7"/>
      <c r="AG7" s="7"/>
      <c r="AH7" s="7"/>
      <c r="AI7" s="7"/>
      <c r="AJ7" s="7"/>
      <c r="AK7" s="7"/>
      <c r="AL7" s="7"/>
      <c r="AP7" s="15">
        <v>5</v>
      </c>
      <c r="AQ7" s="15">
        <f t="shared" si="6"/>
        <v>156519.81782800436</v>
      </c>
      <c r="AR7" s="15">
        <f t="shared" si="7"/>
        <v>109905</v>
      </c>
      <c r="AS7" s="15">
        <f t="shared" si="8"/>
        <v>46614.817828004365</v>
      </c>
      <c r="AU7" s="3">
        <v>1955.75</v>
      </c>
      <c r="AV7" s="4">
        <v>4.2240000000000002</v>
      </c>
      <c r="AW7" s="4">
        <v>194852.86221810002</v>
      </c>
      <c r="AX7" s="7">
        <f t="shared" si="9"/>
        <v>10.739217453596039</v>
      </c>
      <c r="BJ7" s="15">
        <v>5</v>
      </c>
      <c r="BK7" s="15">
        <f t="shared" si="10"/>
        <v>165121.67616784287</v>
      </c>
      <c r="BL7" s="15">
        <f t="shared" si="11"/>
        <v>128280</v>
      </c>
      <c r="BM7" s="15">
        <f t="shared" si="12"/>
        <v>36841.676167842874</v>
      </c>
    </row>
    <row r="8" spans="1:65" ht="15" thickBot="1" x14ac:dyDescent="0.4">
      <c r="A8" s="3">
        <v>1953.25</v>
      </c>
      <c r="B8" s="4">
        <v>11.72</v>
      </c>
      <c r="C8" s="4">
        <v>0.34</v>
      </c>
      <c r="D8" s="4">
        <v>1.99</v>
      </c>
      <c r="E8" s="4">
        <v>3.0739999999999998</v>
      </c>
      <c r="G8" s="3">
        <v>1953.25</v>
      </c>
      <c r="H8" s="4">
        <v>3.0739999999999998</v>
      </c>
      <c r="I8" s="4">
        <f t="shared" si="1"/>
        <v>123007.42519850106</v>
      </c>
      <c r="J8" s="7">
        <f t="shared" si="2"/>
        <v>10.597020354883597</v>
      </c>
      <c r="V8" s="15">
        <v>6</v>
      </c>
      <c r="W8" s="15">
        <f t="shared" si="3"/>
        <v>166434.8913908751</v>
      </c>
      <c r="X8" s="15">
        <f t="shared" si="0"/>
        <v>142776</v>
      </c>
      <c r="Y8" s="15">
        <f t="shared" si="4"/>
        <v>23658.891390875098</v>
      </c>
      <c r="AA8" s="3">
        <v>1956.25</v>
      </c>
      <c r="AB8" s="4">
        <v>4.3419999999999996</v>
      </c>
      <c r="AC8" s="4">
        <v>276509.37352421886</v>
      </c>
      <c r="AD8" s="7">
        <f t="shared" si="5"/>
        <v>11.0616649285439</v>
      </c>
      <c r="AE8" s="7"/>
      <c r="AF8" s="7"/>
      <c r="AG8" s="7"/>
      <c r="AH8" s="7"/>
      <c r="AI8" s="7"/>
      <c r="AJ8" s="7"/>
      <c r="AK8" s="7"/>
      <c r="AL8" s="7"/>
      <c r="AP8" s="15">
        <v>6</v>
      </c>
      <c r="AQ8" s="15">
        <f t="shared" si="6"/>
        <v>160293.12818735105</v>
      </c>
      <c r="AR8" s="15">
        <f t="shared" si="7"/>
        <v>131886</v>
      </c>
      <c r="AS8" s="20">
        <f t="shared" si="8"/>
        <v>28407.128187351045</v>
      </c>
      <c r="AU8" s="3">
        <v>1956.75</v>
      </c>
      <c r="AV8" s="4">
        <v>3.8239999999999998</v>
      </c>
      <c r="AW8" s="4">
        <v>148746.67943014178</v>
      </c>
      <c r="AX8" s="7">
        <f t="shared" si="9"/>
        <v>10.568703004810844</v>
      </c>
      <c r="BJ8" s="15">
        <v>6</v>
      </c>
      <c r="BK8" s="15">
        <f t="shared" si="10"/>
        <v>173123.32299893184</v>
      </c>
      <c r="BL8" s="15">
        <f t="shared" si="11"/>
        <v>153936</v>
      </c>
      <c r="BM8" s="15">
        <f t="shared" si="12"/>
        <v>19187.322998931835</v>
      </c>
    </row>
    <row r="9" spans="1:65" ht="15" thickBot="1" x14ac:dyDescent="0.4">
      <c r="A9" s="3">
        <v>1953.75</v>
      </c>
      <c r="B9" s="4">
        <v>12.1</v>
      </c>
      <c r="C9" s="4">
        <v>-2.4700000000000002</v>
      </c>
      <c r="D9" s="4">
        <v>2.87</v>
      </c>
      <c r="E9" s="4">
        <v>2.8919999999999999</v>
      </c>
      <c r="G9" s="3">
        <v>1953.75</v>
      </c>
      <c r="H9" s="4">
        <v>2.8919999999999999</v>
      </c>
      <c r="I9" s="4">
        <f t="shared" si="1"/>
        <v>179871.86225375102</v>
      </c>
      <c r="J9" s="7">
        <f t="shared" si="2"/>
        <v>11.038051695703482</v>
      </c>
      <c r="V9" s="15">
        <v>7</v>
      </c>
      <c r="W9" s="15">
        <f t="shared" si="3"/>
        <v>167646.04303072943</v>
      </c>
      <c r="X9" s="15">
        <f t="shared" si="0"/>
        <v>166572</v>
      </c>
      <c r="Y9" s="20">
        <f t="shared" si="4"/>
        <v>1074.04303072943</v>
      </c>
      <c r="AA9" s="3">
        <v>1957.25</v>
      </c>
      <c r="AB9" s="4">
        <v>3.6960000000000002</v>
      </c>
      <c r="AC9" s="4">
        <v>282095.23339936719</v>
      </c>
      <c r="AD9" s="7">
        <f t="shared" si="5"/>
        <v>11.242748846220563</v>
      </c>
      <c r="AE9" s="7"/>
      <c r="AF9" s="7"/>
      <c r="AG9" s="7"/>
      <c r="AH9" s="7"/>
      <c r="AI9" s="7"/>
      <c r="AJ9" s="7"/>
      <c r="AK9" s="7"/>
      <c r="AL9" s="7"/>
      <c r="AP9" s="15">
        <v>7</v>
      </c>
      <c r="AQ9" s="15">
        <f t="shared" si="6"/>
        <v>159597.47595513077</v>
      </c>
      <c r="AR9" s="15">
        <f t="shared" si="7"/>
        <v>153867</v>
      </c>
      <c r="AS9" s="20">
        <f t="shared" si="8"/>
        <v>5730.4759551307652</v>
      </c>
      <c r="AU9" s="3">
        <v>1957.75</v>
      </c>
      <c r="AV9" s="4">
        <v>3.1040000000000001</v>
      </c>
      <c r="AW9" s="4">
        <v>164390.5042665138</v>
      </c>
      <c r="AX9" s="7">
        <f t="shared" si="9"/>
        <v>10.877308397679027</v>
      </c>
      <c r="BJ9" s="15">
        <v>7</v>
      </c>
      <c r="BK9" s="15">
        <f t="shared" si="10"/>
        <v>176470.7023198861</v>
      </c>
      <c r="BL9" s="15">
        <f t="shared" si="11"/>
        <v>179592</v>
      </c>
      <c r="BM9" s="15">
        <f t="shared" si="12"/>
        <v>-3121.2976801139012</v>
      </c>
    </row>
    <row r="10" spans="1:65" ht="15" thickBot="1" x14ac:dyDescent="0.4">
      <c r="A10" s="3">
        <v>1954.25</v>
      </c>
      <c r="B10" s="4">
        <v>12.31</v>
      </c>
      <c r="C10" s="4">
        <v>0.56000000000000005</v>
      </c>
      <c r="D10" s="4">
        <v>2.4900000000000002</v>
      </c>
      <c r="E10" s="4">
        <v>2.1880000000000002</v>
      </c>
      <c r="G10" s="3">
        <v>1954.25</v>
      </c>
      <c r="H10" s="4">
        <v>2.1880000000000002</v>
      </c>
      <c r="I10" s="4">
        <f t="shared" si="1"/>
        <v>221903.97006601433</v>
      </c>
      <c r="J10" s="7">
        <f t="shared" si="2"/>
        <v>11.527012115440266</v>
      </c>
      <c r="V10" s="15">
        <v>8</v>
      </c>
      <c r="W10" s="15">
        <f t="shared" si="3"/>
        <v>165419.76319051164</v>
      </c>
      <c r="X10" s="15">
        <f t="shared" si="0"/>
        <v>190368</v>
      </c>
      <c r="Y10" s="15">
        <f t="shared" si="4"/>
        <v>-24948.236809488357</v>
      </c>
      <c r="AA10" s="3">
        <v>1958.25</v>
      </c>
      <c r="AB10" s="4">
        <v>3.456</v>
      </c>
      <c r="AC10" s="4">
        <v>58688.554274617578</v>
      </c>
      <c r="AD10" s="7">
        <f t="shared" si="5"/>
        <v>9.7398881490581921</v>
      </c>
      <c r="AE10" s="7"/>
      <c r="AF10" s="7"/>
      <c r="AG10" s="7"/>
      <c r="AH10" s="7"/>
      <c r="AI10" s="7"/>
      <c r="AJ10" s="7"/>
      <c r="AK10" s="7"/>
      <c r="AL10" s="7"/>
      <c r="AP10" s="15">
        <v>8</v>
      </c>
      <c r="AQ10" s="15">
        <f t="shared" si="6"/>
        <v>155661.88679220571</v>
      </c>
      <c r="AR10" s="15">
        <f t="shared" si="7"/>
        <v>175848</v>
      </c>
      <c r="AS10" s="15">
        <f t="shared" si="8"/>
        <v>-20186.113207794289</v>
      </c>
      <c r="AU10" s="3">
        <v>1958.75</v>
      </c>
      <c r="AV10" s="4">
        <v>3.11</v>
      </c>
      <c r="AW10" s="4">
        <v>438011.30520683737</v>
      </c>
      <c r="AX10" s="7">
        <f t="shared" si="9"/>
        <v>11.855377273808857</v>
      </c>
      <c r="BJ10" s="15">
        <v>8</v>
      </c>
      <c r="BK10" s="15">
        <f t="shared" si="10"/>
        <v>176211.72635845371</v>
      </c>
      <c r="BL10" s="15">
        <f t="shared" si="11"/>
        <v>205248</v>
      </c>
      <c r="BM10" s="15">
        <f t="shared" si="12"/>
        <v>-29036.273641546286</v>
      </c>
    </row>
    <row r="11" spans="1:65" ht="15" thickBot="1" x14ac:dyDescent="0.4">
      <c r="A11" s="3">
        <v>1954.75</v>
      </c>
      <c r="B11" s="4">
        <v>12.53</v>
      </c>
      <c r="C11" s="4">
        <v>-0.81</v>
      </c>
      <c r="D11" s="4">
        <v>2.76</v>
      </c>
      <c r="E11" s="4">
        <v>2.4790000000000001</v>
      </c>
      <c r="G11" s="3">
        <v>1954.75</v>
      </c>
      <c r="H11" s="4">
        <v>2.4790000000000001</v>
      </c>
      <c r="I11" s="4">
        <f t="shared" si="1"/>
        <v>276509.37352421886</v>
      </c>
      <c r="J11" s="7">
        <f t="shared" si="2"/>
        <v>11.622144746946946</v>
      </c>
      <c r="V11" s="15">
        <v>9</v>
      </c>
      <c r="W11" s="15">
        <f t="shared" si="3"/>
        <v>160672.68743690979</v>
      </c>
      <c r="X11" s="15">
        <f t="shared" si="0"/>
        <v>214164</v>
      </c>
      <c r="Y11" s="15">
        <f t="shared" si="4"/>
        <v>-53491.312563090207</v>
      </c>
      <c r="AA11" s="3">
        <v>1959.25</v>
      </c>
      <c r="AB11" s="4">
        <v>1.702</v>
      </c>
      <c r="AC11" s="4">
        <v>156373.08476681827</v>
      </c>
      <c r="AD11" s="7">
        <f t="shared" si="5"/>
        <v>11.428195969848819</v>
      </c>
      <c r="AE11" s="7"/>
      <c r="AF11" s="7"/>
      <c r="AG11" s="7"/>
      <c r="AH11" s="7"/>
      <c r="AI11" s="7"/>
      <c r="AJ11" s="7"/>
      <c r="AK11" s="7"/>
      <c r="AL11" s="7"/>
      <c r="AP11" s="15">
        <v>9</v>
      </c>
      <c r="AQ11" s="15">
        <f t="shared" si="6"/>
        <v>149451.10737242966</v>
      </c>
      <c r="AR11" s="15">
        <f t="shared" si="7"/>
        <v>197829</v>
      </c>
      <c r="AS11" s="15">
        <f t="shared" si="8"/>
        <v>-48377.892627570342</v>
      </c>
      <c r="AU11" s="3">
        <v>1959.75</v>
      </c>
      <c r="AV11" s="4">
        <v>2.0510000000000002</v>
      </c>
      <c r="AW11" s="4">
        <v>324486.75576180586</v>
      </c>
      <c r="AX11" s="7">
        <f t="shared" si="9"/>
        <v>11.971672520909756</v>
      </c>
      <c r="BJ11" s="15">
        <v>9</v>
      </c>
      <c r="BK11" s="15">
        <f t="shared" si="10"/>
        <v>173203.86278857369</v>
      </c>
      <c r="BL11" s="15">
        <f t="shared" si="11"/>
        <v>230904</v>
      </c>
      <c r="BM11" s="15">
        <f t="shared" si="12"/>
        <v>-57700.137211426307</v>
      </c>
    </row>
    <row r="12" spans="1:65" ht="15" thickBot="1" x14ac:dyDescent="0.4">
      <c r="A12" s="3">
        <v>1955.25</v>
      </c>
      <c r="B12" s="4">
        <v>12.35</v>
      </c>
      <c r="C12" s="4">
        <v>-1.91</v>
      </c>
      <c r="D12" s="4">
        <v>2.84</v>
      </c>
      <c r="E12" s="4">
        <v>4.2140000000000004</v>
      </c>
      <c r="G12" s="3">
        <v>1955.25</v>
      </c>
      <c r="H12" s="4">
        <v>4.2140000000000004</v>
      </c>
      <c r="I12" s="4">
        <f t="shared" si="1"/>
        <v>230960.0428807727</v>
      </c>
      <c r="J12" s="7">
        <f t="shared" si="2"/>
        <v>10.911587684618002</v>
      </c>
      <c r="V12" s="15">
        <v>10</v>
      </c>
      <c r="W12" s="15">
        <f t="shared" si="3"/>
        <v>154135.14985497872</v>
      </c>
      <c r="X12" s="15">
        <f t="shared" si="0"/>
        <v>237960</v>
      </c>
      <c r="Y12" s="15">
        <f t="shared" si="4"/>
        <v>-83824.850145021279</v>
      </c>
      <c r="AA12" s="3">
        <v>1960.25</v>
      </c>
      <c r="AB12" s="4">
        <v>4.4589999999999996</v>
      </c>
      <c r="AC12" s="4">
        <v>282095.23339936719</v>
      </c>
      <c r="AD12" s="7">
        <f t="shared" si="5"/>
        <v>11.055075474354661</v>
      </c>
      <c r="AE12" s="7"/>
      <c r="AF12" s="7"/>
      <c r="AG12" s="7"/>
      <c r="AH12" s="7"/>
      <c r="AI12" s="7"/>
      <c r="AJ12" s="7"/>
      <c r="AK12" s="7"/>
      <c r="AL12" s="7"/>
      <c r="AP12" s="15">
        <v>10</v>
      </c>
      <c r="AQ12" s="15">
        <f t="shared" si="6"/>
        <v>141716.67443957337</v>
      </c>
      <c r="AR12" s="15">
        <f t="shared" si="7"/>
        <v>219810</v>
      </c>
      <c r="AS12" s="15">
        <f t="shared" si="8"/>
        <v>-78093.325560426631</v>
      </c>
      <c r="AU12" s="3">
        <v>1960.75</v>
      </c>
      <c r="AV12" s="4">
        <v>4.1239999999999997</v>
      </c>
      <c r="AW12" s="4">
        <v>299539.02842969086</v>
      </c>
      <c r="AX12" s="7">
        <f t="shared" si="9"/>
        <v>11.193176433845286</v>
      </c>
      <c r="BJ12" s="15">
        <v>10</v>
      </c>
      <c r="BK12" s="15">
        <f t="shared" si="10"/>
        <v>168145.52320467547</v>
      </c>
      <c r="BL12" s="15">
        <f t="shared" si="11"/>
        <v>256560</v>
      </c>
      <c r="BM12" s="15">
        <f t="shared" si="12"/>
        <v>-88414.476795324532</v>
      </c>
    </row>
    <row r="13" spans="1:65" ht="15" thickBot="1" x14ac:dyDescent="0.4">
      <c r="A13" s="3">
        <v>1955.75</v>
      </c>
      <c r="B13" s="4">
        <v>12.18</v>
      </c>
      <c r="C13" s="4">
        <v>-2.58</v>
      </c>
      <c r="D13" s="4">
        <v>0.99</v>
      </c>
      <c r="E13" s="4">
        <v>4.2240000000000002</v>
      </c>
      <c r="G13" s="3">
        <v>1955.75</v>
      </c>
      <c r="H13" s="4">
        <v>4.2240000000000002</v>
      </c>
      <c r="I13" s="4">
        <f t="shared" si="1"/>
        <v>194852.86221810002</v>
      </c>
      <c r="J13" s="7">
        <f t="shared" si="2"/>
        <v>10.739217453596039</v>
      </c>
      <c r="V13" s="15">
        <v>11</v>
      </c>
      <c r="W13" s="15">
        <f t="shared" si="3"/>
        <v>146384.97900176115</v>
      </c>
      <c r="X13" s="15">
        <f t="shared" si="0"/>
        <v>261756</v>
      </c>
      <c r="Y13" s="15">
        <f t="shared" si="4"/>
        <v>-115371.02099823885</v>
      </c>
      <c r="AA13" s="3">
        <v>1961.25</v>
      </c>
      <c r="AB13" s="4">
        <v>2.637</v>
      </c>
      <c r="AC13" s="4">
        <v>351512.30614856718</v>
      </c>
      <c r="AD13" s="7">
        <f t="shared" si="5"/>
        <v>11.80035809262885</v>
      </c>
      <c r="AE13" s="7"/>
      <c r="AF13" s="7"/>
      <c r="AG13" s="7"/>
      <c r="AH13" s="7"/>
      <c r="AI13" s="7"/>
      <c r="AJ13" s="7"/>
      <c r="AK13" s="7"/>
      <c r="AL13" s="7"/>
      <c r="AP13" s="15">
        <v>11</v>
      </c>
      <c r="AQ13" s="15">
        <f t="shared" si="6"/>
        <v>133038.69075069716</v>
      </c>
      <c r="AR13" s="15">
        <f t="shared" si="7"/>
        <v>241791</v>
      </c>
      <c r="AS13" s="15">
        <f t="shared" si="8"/>
        <v>-108752.30924930284</v>
      </c>
      <c r="AU13" s="3">
        <v>1961.75</v>
      </c>
      <c r="AV13" s="4">
        <v>4.3339999999999996</v>
      </c>
      <c r="AW13" s="4">
        <v>153276.69022931982</v>
      </c>
      <c r="AX13" s="7">
        <f t="shared" si="9"/>
        <v>10.473509096885833</v>
      </c>
      <c r="BJ13" s="15">
        <v>11</v>
      </c>
      <c r="BK13" s="15">
        <f t="shared" si="10"/>
        <v>161602.56101333801</v>
      </c>
      <c r="BL13" s="15">
        <f t="shared" si="11"/>
        <v>282216</v>
      </c>
      <c r="BM13" s="15">
        <f t="shared" si="12"/>
        <v>-120613.43898666199</v>
      </c>
    </row>
    <row r="14" spans="1:65" ht="15" thickBot="1" x14ac:dyDescent="0.4">
      <c r="A14" s="3">
        <v>1956.25</v>
      </c>
      <c r="B14" s="4">
        <v>12.53</v>
      </c>
      <c r="C14" s="4">
        <v>-1.5</v>
      </c>
      <c r="D14" s="4">
        <v>2.2200000000000002</v>
      </c>
      <c r="E14" s="4">
        <v>4.3419999999999996</v>
      </c>
      <c r="G14" s="3">
        <v>1956.25</v>
      </c>
      <c r="H14" s="4">
        <v>4.3419999999999996</v>
      </c>
      <c r="I14" s="4">
        <f t="shared" si="1"/>
        <v>276509.37352421886</v>
      </c>
      <c r="J14" s="7">
        <f t="shared" si="2"/>
        <v>11.0616649285439</v>
      </c>
      <c r="V14" s="15">
        <v>12</v>
      </c>
      <c r="W14" s="15">
        <f t="shared" si="3"/>
        <v>137875.53678043405</v>
      </c>
      <c r="X14" s="15">
        <f t="shared" si="0"/>
        <v>285552</v>
      </c>
      <c r="Y14" s="15">
        <f t="shared" si="4"/>
        <v>-147676.46321956595</v>
      </c>
      <c r="AA14" s="3">
        <v>1962.25</v>
      </c>
      <c r="AB14" s="4">
        <v>5.5339999999999998</v>
      </c>
      <c r="AC14" s="4">
        <v>268337.28652087448</v>
      </c>
      <c r="AD14" s="7">
        <f t="shared" si="5"/>
        <v>10.789089118635266</v>
      </c>
      <c r="AE14" s="7"/>
      <c r="AF14" s="7"/>
      <c r="AG14" s="7"/>
      <c r="AH14" s="7"/>
      <c r="AI14" s="7"/>
      <c r="AJ14" s="7"/>
      <c r="AK14" s="7"/>
      <c r="AL14" s="7"/>
      <c r="AP14" s="15">
        <v>12</v>
      </c>
      <c r="AQ14" s="15">
        <f t="shared" si="6"/>
        <v>123859.93501017323</v>
      </c>
      <c r="AR14" s="15">
        <f t="shared" si="7"/>
        <v>263772</v>
      </c>
      <c r="AS14" s="15">
        <f t="shared" si="8"/>
        <v>-139912.06498982676</v>
      </c>
      <c r="AU14" s="3">
        <v>1962.75</v>
      </c>
      <c r="AV14" s="4">
        <v>5.3419999999999996</v>
      </c>
      <c r="AW14" s="4">
        <v>271034.12108532147</v>
      </c>
      <c r="AX14" s="7">
        <f t="shared" si="9"/>
        <v>10.83439988531223</v>
      </c>
      <c r="BJ14" s="15">
        <v>12</v>
      </c>
      <c r="BK14" s="15">
        <f t="shared" si="10"/>
        <v>154030.6133747889</v>
      </c>
      <c r="BL14" s="15">
        <f t="shared" si="11"/>
        <v>307872</v>
      </c>
      <c r="BM14" s="15">
        <f t="shared" si="12"/>
        <v>-153841.3866252111</v>
      </c>
    </row>
    <row r="15" spans="1:65" ht="15" thickBot="1" x14ac:dyDescent="0.4">
      <c r="A15" s="3">
        <v>1956.75</v>
      </c>
      <c r="B15" s="4">
        <v>11.91</v>
      </c>
      <c r="C15" s="4">
        <v>-0.53</v>
      </c>
      <c r="D15" s="4">
        <v>2.72</v>
      </c>
      <c r="E15" s="4">
        <v>3.8239999999999998</v>
      </c>
      <c r="G15" s="3">
        <v>1956.75</v>
      </c>
      <c r="H15" s="4">
        <v>3.8239999999999998</v>
      </c>
      <c r="I15" s="4">
        <f t="shared" si="1"/>
        <v>148746.67943014178</v>
      </c>
      <c r="J15" s="7">
        <f t="shared" si="2"/>
        <v>10.568703004810844</v>
      </c>
      <c r="V15" s="15">
        <v>13</v>
      </c>
      <c r="W15" s="15">
        <f t="shared" si="3"/>
        <v>128958.94249636662</v>
      </c>
      <c r="X15" s="15">
        <f t="shared" si="0"/>
        <v>309348</v>
      </c>
      <c r="Y15" s="15">
        <f t="shared" si="4"/>
        <v>-180389.05750363338</v>
      </c>
      <c r="AA15" s="3">
        <v>1963.25</v>
      </c>
      <c r="AB15" s="4">
        <v>3.7189999999999999</v>
      </c>
      <c r="AC15" s="4">
        <v>194852.86221810002</v>
      </c>
      <c r="AD15" s="7">
        <f t="shared" si="5"/>
        <v>10.866545185057067</v>
      </c>
      <c r="AE15" s="7"/>
      <c r="AF15" s="7"/>
      <c r="AG15" s="7"/>
      <c r="AH15" s="7"/>
      <c r="AI15" s="7"/>
      <c r="AJ15" s="7"/>
      <c r="AK15" s="7"/>
      <c r="AL15" s="7"/>
      <c r="AP15" s="15">
        <v>13</v>
      </c>
      <c r="AQ15" s="15">
        <f t="shared" si="6"/>
        <v>114513.65556727901</v>
      </c>
      <c r="AR15" s="15">
        <f t="shared" si="7"/>
        <v>285753</v>
      </c>
      <c r="AS15" s="15">
        <f t="shared" si="8"/>
        <v>-171239.34443272097</v>
      </c>
      <c r="AU15" s="3">
        <v>1963.75</v>
      </c>
      <c r="AV15" s="4">
        <v>6.7869999999999999</v>
      </c>
      <c r="AW15" s="4">
        <v>412503.512552745</v>
      </c>
      <c r="AX15" s="7">
        <f t="shared" si="9"/>
        <v>11.014990982278379</v>
      </c>
      <c r="BJ15" s="15">
        <v>13</v>
      </c>
      <c r="BK15" s="15">
        <f t="shared" si="10"/>
        <v>145793.91427533925</v>
      </c>
      <c r="BL15" s="15">
        <f t="shared" si="11"/>
        <v>333528</v>
      </c>
      <c r="BM15" s="15">
        <f t="shared" si="12"/>
        <v>-187734.08572466075</v>
      </c>
    </row>
    <row r="16" spans="1:65" ht="15" thickBot="1" x14ac:dyDescent="0.4">
      <c r="A16" s="3">
        <v>1957.25</v>
      </c>
      <c r="B16" s="4">
        <v>12.55</v>
      </c>
      <c r="C16" s="4">
        <v>2.33</v>
      </c>
      <c r="D16" s="4">
        <v>2.29</v>
      </c>
      <c r="E16" s="4">
        <v>3.6960000000000002</v>
      </c>
      <c r="G16" s="3">
        <v>1957.25</v>
      </c>
      <c r="H16" s="4">
        <v>3.6960000000000002</v>
      </c>
      <c r="I16" s="4">
        <f t="shared" si="1"/>
        <v>282095.23339936719</v>
      </c>
      <c r="J16" s="7">
        <f t="shared" si="2"/>
        <v>11.242748846220563</v>
      </c>
      <c r="V16" s="15">
        <v>14</v>
      </c>
      <c r="W16" s="15">
        <f t="shared" si="3"/>
        <v>119905.27434910319</v>
      </c>
      <c r="X16" s="15">
        <f t="shared" si="0"/>
        <v>333144</v>
      </c>
      <c r="Y16" s="15">
        <f t="shared" si="4"/>
        <v>-213238.72565089681</v>
      </c>
      <c r="AA16" s="3">
        <v>1964.25</v>
      </c>
      <c r="AB16" s="4">
        <v>7.3730000000000002</v>
      </c>
      <c r="AC16" s="4">
        <v>204843.18209602853</v>
      </c>
      <c r="AD16" s="7">
        <f t="shared" si="5"/>
        <v>10.232175320992487</v>
      </c>
      <c r="AE16" s="7"/>
      <c r="AF16" s="7"/>
      <c r="AG16" s="7"/>
      <c r="AH16" s="7"/>
      <c r="AI16" s="7"/>
      <c r="AJ16" s="7"/>
      <c r="AK16" s="7"/>
      <c r="AL16" s="7"/>
      <c r="AP16" s="15">
        <v>14</v>
      </c>
      <c r="AQ16" s="15">
        <f t="shared" si="6"/>
        <v>105246.16666174313</v>
      </c>
      <c r="AR16" s="15">
        <f t="shared" si="7"/>
        <v>307734</v>
      </c>
      <c r="AS16" s="15">
        <f t="shared" si="8"/>
        <v>-202487.83333825687</v>
      </c>
      <c r="AU16" s="3">
        <v>1964.75</v>
      </c>
      <c r="AV16" s="4">
        <v>8.4060000000000006</v>
      </c>
      <c r="AW16" s="4">
        <v>348014.70026317565</v>
      </c>
      <c r="AX16" s="7">
        <f t="shared" si="9"/>
        <v>10.631054263417075</v>
      </c>
      <c r="BJ16" s="15">
        <v>14</v>
      </c>
      <c r="BK16" s="15">
        <f t="shared" si="10"/>
        <v>137181.11370884863</v>
      </c>
      <c r="BL16" s="15">
        <f t="shared" si="11"/>
        <v>359184</v>
      </c>
      <c r="BM16" s="15">
        <f t="shared" si="12"/>
        <v>-222002.88629115137</v>
      </c>
    </row>
    <row r="17" spans="1:65" ht="15" thickBot="1" x14ac:dyDescent="0.4">
      <c r="A17" s="3">
        <v>1957.75</v>
      </c>
      <c r="B17" s="4">
        <v>12.01</v>
      </c>
      <c r="C17" s="4">
        <v>0.85</v>
      </c>
      <c r="D17" s="4">
        <v>2.0699999999999998</v>
      </c>
      <c r="E17" s="4">
        <v>3.1040000000000001</v>
      </c>
      <c r="G17" s="3">
        <v>1957.75</v>
      </c>
      <c r="H17" s="4">
        <v>3.1040000000000001</v>
      </c>
      <c r="I17" s="4">
        <f t="shared" si="1"/>
        <v>164390.5042665138</v>
      </c>
      <c r="J17" s="7">
        <f t="shared" si="2"/>
        <v>10.877308397679027</v>
      </c>
      <c r="AA17" s="3">
        <v>1965.25</v>
      </c>
      <c r="AB17" s="4">
        <v>4.9370000000000003</v>
      </c>
      <c r="AC17" s="4">
        <v>519176.92499482958</v>
      </c>
      <c r="AD17" s="7">
        <f t="shared" si="5"/>
        <v>11.563242140723274</v>
      </c>
      <c r="AE17" s="7"/>
      <c r="AF17" s="7"/>
      <c r="AG17" s="7"/>
      <c r="AH17" s="7"/>
      <c r="AI17" s="7"/>
      <c r="AJ17" s="7"/>
      <c r="AK17" s="7"/>
      <c r="AL17" s="7"/>
      <c r="AP17" s="17"/>
      <c r="AU17" s="3">
        <v>1965.75</v>
      </c>
      <c r="AV17" s="4">
        <v>4.6820000000000004</v>
      </c>
      <c r="AW17" s="4">
        <v>263023.85224649595</v>
      </c>
      <c r="AX17" s="7">
        <f t="shared" si="9"/>
        <v>10.936274630931281</v>
      </c>
      <c r="BM17" s="15"/>
    </row>
    <row r="18" spans="1:65" ht="15" thickBot="1" x14ac:dyDescent="0.4">
      <c r="A18" s="3">
        <v>1958.25</v>
      </c>
      <c r="B18" s="4">
        <v>10.98</v>
      </c>
      <c r="C18" s="4">
        <v>-1.95</v>
      </c>
      <c r="D18" s="4">
        <v>1.95</v>
      </c>
      <c r="E18" s="4">
        <v>3.456</v>
      </c>
      <c r="G18" s="3">
        <v>1958.25</v>
      </c>
      <c r="H18" s="4">
        <v>3.456</v>
      </c>
      <c r="I18" s="4">
        <f t="shared" si="1"/>
        <v>58688.554274617578</v>
      </c>
      <c r="J18" s="7">
        <f t="shared" si="2"/>
        <v>9.7398881490581921</v>
      </c>
      <c r="AA18" s="3">
        <v>1966.25</v>
      </c>
      <c r="AB18" s="4">
        <v>5.85</v>
      </c>
      <c r="AC18" s="4">
        <v>200787.01532646132</v>
      </c>
      <c r="AD18" s="7">
        <f t="shared" si="5"/>
        <v>10.443558338756235</v>
      </c>
      <c r="AE18" s="7"/>
      <c r="AF18" s="7"/>
      <c r="AG18" s="7"/>
      <c r="AH18" s="7"/>
      <c r="AI18" s="7"/>
      <c r="AJ18" s="7"/>
      <c r="AK18" s="7"/>
      <c r="AL18" s="7"/>
      <c r="AU18" s="3">
        <v>1966.75</v>
      </c>
      <c r="AV18" s="4">
        <v>8.74</v>
      </c>
      <c r="AW18" s="4">
        <v>384615.72579367505</v>
      </c>
      <c r="AX18" s="7">
        <f t="shared" si="9"/>
        <v>10.692089810332556</v>
      </c>
      <c r="BM18" s="15"/>
    </row>
    <row r="19" spans="1:65" ht="15" thickBot="1" x14ac:dyDescent="0.4">
      <c r="A19" s="3">
        <v>1958.75</v>
      </c>
      <c r="B19" s="4">
        <v>12.99</v>
      </c>
      <c r="C19" s="4">
        <v>-1.47</v>
      </c>
      <c r="D19" s="4">
        <v>2.23</v>
      </c>
      <c r="E19" s="4">
        <v>3.11</v>
      </c>
      <c r="G19" s="3">
        <v>1958.75</v>
      </c>
      <c r="H19" s="4">
        <v>3.11</v>
      </c>
      <c r="I19" s="4">
        <f t="shared" si="1"/>
        <v>438011.30520683737</v>
      </c>
      <c r="J19" s="7">
        <f t="shared" si="2"/>
        <v>11.855377273808857</v>
      </c>
      <c r="T19" s="16">
        <v>11.525</v>
      </c>
      <c r="U19" s="15">
        <f>EXP(T19)</f>
        <v>101214.77265155985</v>
      </c>
      <c r="V19" s="15">
        <v>0</v>
      </c>
      <c r="W19" s="15">
        <f t="shared" ref="W19:W27" si="13">$U$19*V19*EXP(-$T$20*V19)</f>
        <v>0</v>
      </c>
      <c r="X19" s="15">
        <f t="shared" ref="X19:X33" si="14">$T$22*V19</f>
        <v>0</v>
      </c>
      <c r="Y19" s="15">
        <f t="shared" ref="Y19:Y33" si="15">W19-X19</f>
        <v>0</v>
      </c>
      <c r="AA19" s="3">
        <v>1967.25</v>
      </c>
      <c r="AB19" s="4">
        <v>6.8339999999999996</v>
      </c>
      <c r="AC19" s="4">
        <v>219695.9886721379</v>
      </c>
      <c r="AD19" s="7">
        <f t="shared" si="5"/>
        <v>10.378089846306901</v>
      </c>
      <c r="AE19" s="7"/>
      <c r="AF19" s="7"/>
      <c r="AG19" s="7"/>
      <c r="AH19" s="7"/>
      <c r="AI19" s="7"/>
      <c r="AJ19" s="7"/>
      <c r="AK19" s="7"/>
      <c r="AL19" s="7"/>
      <c r="AU19" s="3">
        <v>1967.75</v>
      </c>
      <c r="AV19" s="4">
        <v>9.7140000000000004</v>
      </c>
      <c r="AW19" s="4">
        <v>373248.61322898994</v>
      </c>
      <c r="AX19" s="7">
        <f t="shared" si="9"/>
        <v>10.556431856076447</v>
      </c>
      <c r="BH19" s="16">
        <v>11.58</v>
      </c>
      <c r="BI19" s="15">
        <f>EXP(BH19)</f>
        <v>106937.51811151943</v>
      </c>
      <c r="BJ19" s="15">
        <v>0</v>
      </c>
      <c r="BK19" s="15">
        <f>$BI$19*BJ19*EXP(-$BH$20*BJ19)</f>
        <v>0</v>
      </c>
      <c r="BL19" s="15">
        <f>$BH$22*BJ19</f>
        <v>0</v>
      </c>
      <c r="BM19" s="15"/>
    </row>
    <row r="20" spans="1:65" ht="15" thickBot="1" x14ac:dyDescent="0.4">
      <c r="A20" s="3">
        <v>1959.25</v>
      </c>
      <c r="B20" s="4">
        <v>11.96</v>
      </c>
      <c r="C20" s="4">
        <v>2.52</v>
      </c>
      <c r="D20" s="4">
        <v>1.87</v>
      </c>
      <c r="E20" s="4">
        <v>1.702</v>
      </c>
      <c r="G20" s="3">
        <v>1959.25</v>
      </c>
      <c r="H20" s="4">
        <v>1.702</v>
      </c>
      <c r="I20" s="4">
        <f t="shared" si="1"/>
        <v>156373.08476681827</v>
      </c>
      <c r="J20" s="7">
        <f t="shared" si="2"/>
        <v>11.428195969848819</v>
      </c>
      <c r="T20" s="16">
        <v>0.1482</v>
      </c>
      <c r="V20" s="15">
        <v>1</v>
      </c>
      <c r="W20" s="15">
        <f t="shared" si="13"/>
        <v>87273.312818344115</v>
      </c>
      <c r="X20" s="15">
        <f t="shared" si="14"/>
        <v>37303</v>
      </c>
      <c r="Y20" s="15">
        <f t="shared" si="15"/>
        <v>49970.312818344115</v>
      </c>
      <c r="AA20" s="3">
        <v>1968.25</v>
      </c>
      <c r="AB20" s="4">
        <v>6.742</v>
      </c>
      <c r="AC20" s="4">
        <v>103777.0368200868</v>
      </c>
      <c r="AD20" s="7">
        <f t="shared" si="5"/>
        <v>9.6416433831881321</v>
      </c>
      <c r="AE20" s="7"/>
      <c r="AF20" s="7"/>
      <c r="AG20" s="7"/>
      <c r="AH20" s="7"/>
      <c r="AI20" s="7"/>
      <c r="AJ20" s="7"/>
      <c r="AK20" s="7"/>
      <c r="AL20" s="7"/>
      <c r="AN20">
        <v>11.507</v>
      </c>
      <c r="AO20" s="15">
        <f>EXP(AN20)</f>
        <v>99409.205597366657</v>
      </c>
      <c r="AP20" s="15">
        <v>0</v>
      </c>
      <c r="AQ20" s="15">
        <f t="shared" ref="AQ20:AQ28" si="16">$AO$20*AP20*EXP(-$AN$21*AP20)</f>
        <v>0</v>
      </c>
      <c r="AR20" s="15">
        <f>$AN$23*AP20</f>
        <v>0</v>
      </c>
      <c r="AS20" s="15">
        <f>AQ20-AR20</f>
        <v>0</v>
      </c>
      <c r="AU20" s="3">
        <v>1968.75</v>
      </c>
      <c r="AV20" s="4">
        <v>9.4619999999999997</v>
      </c>
      <c r="AW20" s="4">
        <v>433653.01990028552</v>
      </c>
      <c r="AX20" s="7">
        <f t="shared" si="9"/>
        <v>10.732716222791044</v>
      </c>
      <c r="BH20" s="16">
        <v>0.14580000000000001</v>
      </c>
      <c r="BJ20" s="15">
        <v>1</v>
      </c>
      <c r="BK20" s="15">
        <f t="shared" ref="BK20:BK33" si="17">$BI$19*BJ20*EXP(-$BH$20*BJ20)</f>
        <v>92429.364059864689</v>
      </c>
      <c r="BL20" s="15">
        <f t="shared" ref="BL20:BL33" si="18">$BH$22*BJ20</f>
        <v>37946</v>
      </c>
      <c r="BM20" s="15">
        <f>BK20-BL20</f>
        <v>54483.364059864689</v>
      </c>
    </row>
    <row r="21" spans="1:65" ht="15" thickBot="1" x14ac:dyDescent="0.4">
      <c r="A21" s="3">
        <v>1959.75</v>
      </c>
      <c r="B21" s="4">
        <v>12.69</v>
      </c>
      <c r="C21" s="4">
        <v>-0.28000000000000003</v>
      </c>
      <c r="D21" s="4">
        <v>0.96</v>
      </c>
      <c r="E21" s="4">
        <v>2.0510000000000002</v>
      </c>
      <c r="G21" s="3">
        <v>1959.75</v>
      </c>
      <c r="H21" s="4">
        <v>2.0510000000000002</v>
      </c>
      <c r="I21" s="4">
        <f t="shared" si="1"/>
        <v>324486.75576180586</v>
      </c>
      <c r="J21" s="7">
        <f t="shared" si="2"/>
        <v>11.971672520909756</v>
      </c>
      <c r="V21" s="15">
        <v>2</v>
      </c>
      <c r="W21" s="15">
        <f t="shared" si="13"/>
        <v>150504.33707951751</v>
      </c>
      <c r="X21" s="15">
        <f t="shared" si="14"/>
        <v>74606</v>
      </c>
      <c r="Y21" s="15">
        <f t="shared" si="15"/>
        <v>75898.337079517514</v>
      </c>
      <c r="AA21" s="3">
        <v>1969.25</v>
      </c>
      <c r="AB21" s="4">
        <v>7.1239999999999997</v>
      </c>
      <c r="AC21" s="4">
        <v>455886.88567734644</v>
      </c>
      <c r="AD21" s="7">
        <f t="shared" si="5"/>
        <v>11.066530634572585</v>
      </c>
      <c r="AE21" s="7"/>
      <c r="AF21" s="7"/>
      <c r="AG21" s="7"/>
      <c r="AH21" s="7"/>
      <c r="AI21" s="7"/>
      <c r="AJ21" s="7"/>
      <c r="AK21" s="7"/>
      <c r="AL21" s="7"/>
      <c r="AN21">
        <v>0.158</v>
      </c>
      <c r="AP21" s="15">
        <v>1</v>
      </c>
      <c r="AQ21" s="15">
        <f t="shared" si="16"/>
        <v>84880.528524971494</v>
      </c>
      <c r="AR21" s="15">
        <f t="shared" ref="AR21:AR34" si="19">$AN$23*AP21</f>
        <v>36488</v>
      </c>
      <c r="AS21" s="15">
        <f t="shared" ref="AS21:AS34" si="20">AQ21-AR21</f>
        <v>48392.528524971494</v>
      </c>
      <c r="AU21" s="3">
        <v>1969.75</v>
      </c>
      <c r="AV21" s="4">
        <v>10.725</v>
      </c>
      <c r="AW21" s="4">
        <v>228661.95205680979</v>
      </c>
      <c r="AX21" s="7">
        <f t="shared" si="9"/>
        <v>9.9674225351859196</v>
      </c>
      <c r="BJ21" s="15">
        <v>2</v>
      </c>
      <c r="BK21" s="15">
        <f t="shared" si="17"/>
        <v>159779.04651951566</v>
      </c>
      <c r="BL21" s="15">
        <f t="shared" si="18"/>
        <v>75892</v>
      </c>
      <c r="BM21" s="15">
        <f t="shared" ref="BM21:BM34" si="21">BK21-BL21</f>
        <v>83887.046519515658</v>
      </c>
    </row>
    <row r="22" spans="1:65" ht="15" thickBot="1" x14ac:dyDescent="0.4">
      <c r="A22" s="3">
        <v>1960.25</v>
      </c>
      <c r="B22" s="4">
        <v>12.55</v>
      </c>
      <c r="C22" s="4">
        <v>-2.63</v>
      </c>
      <c r="D22" s="4">
        <v>2.4300000000000002</v>
      </c>
      <c r="E22" s="4">
        <v>4.4589999999999996</v>
      </c>
      <c r="G22" s="3">
        <v>1960.25</v>
      </c>
      <c r="H22" s="4">
        <v>4.4589999999999996</v>
      </c>
      <c r="I22" s="4">
        <f t="shared" si="1"/>
        <v>282095.23339936719</v>
      </c>
      <c r="J22" s="7">
        <f t="shared" si="2"/>
        <v>11.055075474354661</v>
      </c>
      <c r="T22" s="16">
        <v>37303</v>
      </c>
      <c r="V22" s="15">
        <v>3</v>
      </c>
      <c r="W22" s="15">
        <f t="shared" si="13"/>
        <v>194660.49885341237</v>
      </c>
      <c r="X22" s="15">
        <f t="shared" si="14"/>
        <v>111909</v>
      </c>
      <c r="Y22" s="20">
        <f t="shared" si="15"/>
        <v>82751.498853412369</v>
      </c>
      <c r="AA22" s="3">
        <v>1970.25</v>
      </c>
      <c r="AB22" s="4">
        <v>13.183999999999999</v>
      </c>
      <c r="AC22" s="4">
        <v>190994.51703620571</v>
      </c>
      <c r="AD22" s="7">
        <f t="shared" si="5"/>
        <v>9.5809960268328851</v>
      </c>
      <c r="AE22" s="7"/>
      <c r="AF22" s="7"/>
      <c r="AG22" s="7"/>
      <c r="AH22" s="7"/>
      <c r="AI22" s="7"/>
      <c r="AJ22" s="7"/>
      <c r="AK22" s="7"/>
      <c r="AL22" s="7"/>
      <c r="AP22" s="15">
        <v>2</v>
      </c>
      <c r="AQ22" s="15">
        <f t="shared" si="16"/>
        <v>144950.44154883281</v>
      </c>
      <c r="AR22" s="15">
        <f t="shared" si="19"/>
        <v>72976</v>
      </c>
      <c r="AS22" s="15">
        <f t="shared" si="20"/>
        <v>71974.441548832809</v>
      </c>
      <c r="AU22" s="3">
        <v>1970.75</v>
      </c>
      <c r="AV22" s="4">
        <v>11.704000000000001</v>
      </c>
      <c r="AW22" s="4">
        <v>365857.79550064233</v>
      </c>
      <c r="AX22" s="7">
        <f t="shared" si="9"/>
        <v>10.350069336282177</v>
      </c>
      <c r="BH22" s="16">
        <v>37946</v>
      </c>
      <c r="BJ22" s="15">
        <v>3</v>
      </c>
      <c r="BK22" s="15">
        <f t="shared" si="17"/>
        <v>207152.86721666748</v>
      </c>
      <c r="BL22" s="15">
        <f t="shared" si="18"/>
        <v>113838</v>
      </c>
      <c r="BM22" s="20">
        <f t="shared" si="21"/>
        <v>93314.867216667481</v>
      </c>
    </row>
    <row r="23" spans="1:65" ht="15" thickBot="1" x14ac:dyDescent="0.4">
      <c r="A23" s="3">
        <v>1960.75</v>
      </c>
      <c r="B23" s="4">
        <v>12.61</v>
      </c>
      <c r="C23" s="4">
        <v>1.48</v>
      </c>
      <c r="D23" s="4">
        <v>1.39</v>
      </c>
      <c r="E23" s="4">
        <v>4.1239999999999997</v>
      </c>
      <c r="G23" s="3">
        <v>1960.75</v>
      </c>
      <c r="H23" s="4">
        <v>4.1239999999999997</v>
      </c>
      <c r="I23" s="4">
        <f t="shared" si="1"/>
        <v>299539.02842969086</v>
      </c>
      <c r="J23" s="7">
        <f t="shared" si="2"/>
        <v>11.193176433845286</v>
      </c>
      <c r="V23" s="15">
        <v>4</v>
      </c>
      <c r="W23" s="15">
        <f t="shared" si="13"/>
        <v>223796.93088601666</v>
      </c>
      <c r="X23" s="15">
        <f t="shared" si="14"/>
        <v>149212</v>
      </c>
      <c r="Y23" s="15">
        <f t="shared" si="15"/>
        <v>74584.930886016664</v>
      </c>
      <c r="AA23" s="3">
        <v>1971.25</v>
      </c>
      <c r="AB23" s="4">
        <v>5.7320000000000002</v>
      </c>
      <c r="AC23" s="4">
        <v>125492.34002075167</v>
      </c>
      <c r="AD23" s="7">
        <f t="shared" si="5"/>
        <v>9.9939354900340742</v>
      </c>
      <c r="AE23" s="7"/>
      <c r="AF23" s="7"/>
      <c r="AG23" s="7"/>
      <c r="AH23" s="7"/>
      <c r="AI23" s="7"/>
      <c r="AJ23" s="7"/>
      <c r="AK23" s="7"/>
      <c r="AL23" s="7"/>
      <c r="AN23">
        <v>36488</v>
      </c>
      <c r="AP23" s="15">
        <v>3</v>
      </c>
      <c r="AQ23" s="15">
        <f t="shared" si="16"/>
        <v>185648.85436905909</v>
      </c>
      <c r="AR23" s="15">
        <f t="shared" si="19"/>
        <v>109464</v>
      </c>
      <c r="AS23" s="15">
        <f t="shared" si="20"/>
        <v>76184.854369059089</v>
      </c>
      <c r="AU23" s="3">
        <v>1971.75</v>
      </c>
      <c r="AV23" s="4">
        <v>8.3179999999999996</v>
      </c>
      <c r="AW23" s="4">
        <v>69563.828098682789</v>
      </c>
      <c r="AX23" s="7">
        <f t="shared" si="9"/>
        <v>9.0315781586792809</v>
      </c>
      <c r="BJ23" s="15">
        <v>4</v>
      </c>
      <c r="BK23" s="15">
        <f t="shared" si="17"/>
        <v>238731.40276233421</v>
      </c>
      <c r="BL23" s="15">
        <f t="shared" si="18"/>
        <v>151784</v>
      </c>
      <c r="BM23" s="15">
        <f t="shared" si="21"/>
        <v>86947.402762334212</v>
      </c>
    </row>
    <row r="24" spans="1:65" ht="15" thickBot="1" x14ac:dyDescent="0.4">
      <c r="A24" s="3">
        <v>1961.25</v>
      </c>
      <c r="B24" s="4">
        <v>12.77</v>
      </c>
      <c r="C24" s="4">
        <v>-1.78</v>
      </c>
      <c r="D24" s="4">
        <v>2.25</v>
      </c>
      <c r="E24" s="4">
        <v>2.637</v>
      </c>
      <c r="G24" s="3">
        <v>1961.25</v>
      </c>
      <c r="H24" s="4">
        <v>2.637</v>
      </c>
      <c r="I24" s="4">
        <f t="shared" si="1"/>
        <v>351512.30614856718</v>
      </c>
      <c r="J24" s="7">
        <f t="shared" si="2"/>
        <v>11.80035809262885</v>
      </c>
      <c r="V24" s="15">
        <v>5</v>
      </c>
      <c r="W24" s="15">
        <f t="shared" si="13"/>
        <v>241213.54824655215</v>
      </c>
      <c r="X24" s="15">
        <f t="shared" si="14"/>
        <v>186515</v>
      </c>
      <c r="Y24" s="15">
        <f t="shared" si="15"/>
        <v>54698.548246552149</v>
      </c>
      <c r="AA24" s="3">
        <v>1972.25</v>
      </c>
      <c r="AB24" s="4">
        <v>3.9390000000000001</v>
      </c>
      <c r="AC24" s="4">
        <v>172818.98565406553</v>
      </c>
      <c r="AD24" s="7">
        <f t="shared" si="5"/>
        <v>10.689073116011231</v>
      </c>
      <c r="AE24" s="7"/>
      <c r="AF24" s="7"/>
      <c r="AG24" s="7"/>
      <c r="AH24" s="7"/>
      <c r="AI24" s="7"/>
      <c r="AJ24" s="7"/>
      <c r="AK24" s="7"/>
      <c r="AL24" s="7"/>
      <c r="AP24" s="15">
        <v>4</v>
      </c>
      <c r="AQ24" s="15">
        <f t="shared" si="16"/>
        <v>211354.97843429269</v>
      </c>
      <c r="AR24" s="15">
        <f t="shared" si="19"/>
        <v>145952</v>
      </c>
      <c r="AS24" s="20">
        <f t="shared" si="20"/>
        <v>65402.978434292687</v>
      </c>
      <c r="AU24" s="3">
        <v>1972.75</v>
      </c>
      <c r="AV24" s="4">
        <v>1.74</v>
      </c>
      <c r="AW24" s="4">
        <v>142914.2387054562</v>
      </c>
      <c r="AX24" s="7">
        <f t="shared" si="9"/>
        <v>11.316114886773562</v>
      </c>
      <c r="BJ24" s="15">
        <v>5</v>
      </c>
      <c r="BK24" s="15">
        <f t="shared" si="17"/>
        <v>257928.55641448891</v>
      </c>
      <c r="BL24" s="15">
        <f t="shared" si="18"/>
        <v>189730</v>
      </c>
      <c r="BM24" s="15">
        <f t="shared" si="21"/>
        <v>68198.556414488907</v>
      </c>
    </row>
    <row r="25" spans="1:65" ht="15" thickBot="1" x14ac:dyDescent="0.4">
      <c r="A25" s="3">
        <v>1961.75</v>
      </c>
      <c r="B25" s="4">
        <v>11.94</v>
      </c>
      <c r="C25" s="4">
        <v>-1.21</v>
      </c>
      <c r="D25" s="4">
        <v>2.88</v>
      </c>
      <c r="E25" s="4">
        <v>4.3339999999999996</v>
      </c>
      <c r="G25" s="3">
        <v>1961.75</v>
      </c>
      <c r="H25" s="4">
        <v>4.3339999999999996</v>
      </c>
      <c r="I25" s="4">
        <f t="shared" si="1"/>
        <v>153276.69022931982</v>
      </c>
      <c r="J25" s="7">
        <f t="shared" si="2"/>
        <v>10.473509096885833</v>
      </c>
      <c r="V25" s="15">
        <v>6</v>
      </c>
      <c r="W25" s="15">
        <f t="shared" si="13"/>
        <v>249586.16099982502</v>
      </c>
      <c r="X25" s="15">
        <f t="shared" si="14"/>
        <v>223818</v>
      </c>
      <c r="Y25" s="20">
        <f t="shared" si="15"/>
        <v>25768.160999825021</v>
      </c>
      <c r="AA25" s="3">
        <v>1973.25</v>
      </c>
      <c r="AB25" s="4">
        <v>2.1150000000000002</v>
      </c>
      <c r="AC25" s="4">
        <v>164390.5042665138</v>
      </c>
      <c r="AD25" s="7">
        <f t="shared" si="5"/>
        <v>11.260945187501758</v>
      </c>
      <c r="AE25" s="7"/>
      <c r="AF25" s="7"/>
      <c r="AG25" s="7"/>
      <c r="AH25" s="7"/>
      <c r="AI25" s="7"/>
      <c r="AJ25" s="7"/>
      <c r="AK25" s="7"/>
      <c r="AL25" s="7"/>
      <c r="AP25" s="15">
        <v>5</v>
      </c>
      <c r="AQ25" s="15">
        <f t="shared" si="16"/>
        <v>225581.75281759247</v>
      </c>
      <c r="AR25" s="15">
        <f t="shared" si="19"/>
        <v>182440</v>
      </c>
      <c r="AS25" s="15">
        <f t="shared" si="20"/>
        <v>43141.752817592467</v>
      </c>
      <c r="AU25" s="3">
        <v>1973.75</v>
      </c>
      <c r="AV25" s="4">
        <v>2.2440000000000002</v>
      </c>
      <c r="AW25" s="4">
        <v>59278.384051005742</v>
      </c>
      <c r="AX25" s="7">
        <f t="shared" si="9"/>
        <v>10.181740012339549</v>
      </c>
      <c r="BJ25" s="15">
        <v>6</v>
      </c>
      <c r="BK25" s="15">
        <f t="shared" si="17"/>
        <v>267522.63785372506</v>
      </c>
      <c r="BL25" s="15">
        <f t="shared" si="18"/>
        <v>227676</v>
      </c>
      <c r="BM25" s="15">
        <f t="shared" si="21"/>
        <v>39846.637853725057</v>
      </c>
    </row>
    <row r="26" spans="1:65" ht="15" thickBot="1" x14ac:dyDescent="0.4">
      <c r="A26" s="3">
        <v>1962.25</v>
      </c>
      <c r="B26" s="4">
        <v>12.5</v>
      </c>
      <c r="C26" s="4">
        <v>0.59</v>
      </c>
      <c r="D26" s="4">
        <v>2.11</v>
      </c>
      <c r="E26" s="4">
        <v>5.5339999999999998</v>
      </c>
      <c r="G26" s="3">
        <v>1962.25</v>
      </c>
      <c r="H26" s="4">
        <v>5.5339999999999998</v>
      </c>
      <c r="I26" s="4">
        <f t="shared" si="1"/>
        <v>268337.28652087448</v>
      </c>
      <c r="J26" s="7">
        <f t="shared" si="2"/>
        <v>10.789089118635266</v>
      </c>
      <c r="V26" s="15">
        <v>7</v>
      </c>
      <c r="W26" s="15">
        <f t="shared" si="13"/>
        <v>251075.79610830892</v>
      </c>
      <c r="X26" s="15">
        <f t="shared" si="14"/>
        <v>261121</v>
      </c>
      <c r="Y26" s="20">
        <f t="shared" si="15"/>
        <v>-10045.203891691082</v>
      </c>
      <c r="AA26" s="3">
        <v>1974.25</v>
      </c>
      <c r="AB26" s="4">
        <v>4.0990000000000002</v>
      </c>
      <c r="AC26" s="4">
        <v>154817.14657623274</v>
      </c>
      <c r="AD26" s="7">
        <f t="shared" si="5"/>
        <v>10.539256958477798</v>
      </c>
      <c r="AE26" s="7"/>
      <c r="AF26" s="7"/>
      <c r="AG26" s="7"/>
      <c r="AH26" s="7"/>
      <c r="AI26" s="7"/>
      <c r="AJ26" s="7"/>
      <c r="AK26" s="7"/>
      <c r="AL26" s="7"/>
      <c r="AP26" s="15">
        <v>6</v>
      </c>
      <c r="AQ26" s="15">
        <f t="shared" si="16"/>
        <v>231135.51655124311</v>
      </c>
      <c r="AR26" s="15">
        <f t="shared" si="19"/>
        <v>218928</v>
      </c>
      <c r="AS26" s="20">
        <f t="shared" si="20"/>
        <v>12207.516551243112</v>
      </c>
      <c r="AU26" s="3">
        <v>1974.75</v>
      </c>
      <c r="AV26" s="4">
        <v>2.8639999999999999</v>
      </c>
      <c r="AW26" s="4">
        <v>44801.638885518551</v>
      </c>
      <c r="AX26" s="7">
        <f t="shared" si="9"/>
        <v>9.6577807509016012</v>
      </c>
      <c r="BJ26" s="15">
        <v>7</v>
      </c>
      <c r="BK26" s="15">
        <f t="shared" si="17"/>
        <v>269765.98745969916</v>
      </c>
      <c r="BL26" s="15">
        <f t="shared" si="18"/>
        <v>265622</v>
      </c>
      <c r="BM26" s="15">
        <f t="shared" si="21"/>
        <v>4143.9874596991576</v>
      </c>
    </row>
    <row r="27" spans="1:65" ht="15" thickBot="1" x14ac:dyDescent="0.4">
      <c r="A27" s="3">
        <v>1962.75</v>
      </c>
      <c r="B27" s="4">
        <v>12.51</v>
      </c>
      <c r="C27" s="4">
        <v>-0.09</v>
      </c>
      <c r="D27" s="4">
        <v>1.71</v>
      </c>
      <c r="E27" s="4">
        <v>5.3419999999999996</v>
      </c>
      <c r="G27" s="3">
        <v>1962.75</v>
      </c>
      <c r="H27" s="4">
        <v>5.3419999999999996</v>
      </c>
      <c r="I27" s="4">
        <f t="shared" si="1"/>
        <v>271034.12108532147</v>
      </c>
      <c r="J27" s="7">
        <f t="shared" si="2"/>
        <v>10.83439988531223</v>
      </c>
      <c r="V27" s="15">
        <v>8</v>
      </c>
      <c r="W27" s="15">
        <f t="shared" si="13"/>
        <v>247419.74398550729</v>
      </c>
      <c r="X27" s="15">
        <f t="shared" si="14"/>
        <v>298424</v>
      </c>
      <c r="Y27" s="15">
        <f t="shared" si="15"/>
        <v>-51004.256014492712</v>
      </c>
      <c r="AA27" s="3">
        <v>1975.25</v>
      </c>
      <c r="AB27" s="4">
        <v>2.843</v>
      </c>
      <c r="AC27" s="4">
        <v>115844.03041946566</v>
      </c>
      <c r="AD27" s="7">
        <f t="shared" si="5"/>
        <v>10.615140167331138</v>
      </c>
      <c r="AE27" s="7"/>
      <c r="AF27" s="7"/>
      <c r="AG27" s="7"/>
      <c r="AH27" s="7"/>
      <c r="AI27" s="7"/>
      <c r="AJ27" s="7"/>
      <c r="AK27" s="7"/>
      <c r="AL27" s="7"/>
      <c r="AP27" s="15">
        <v>7</v>
      </c>
      <c r="AQ27" s="15">
        <f t="shared" si="16"/>
        <v>230247.51214785984</v>
      </c>
      <c r="AR27" s="15">
        <f t="shared" si="19"/>
        <v>255416</v>
      </c>
      <c r="AS27" s="15">
        <f t="shared" si="20"/>
        <v>-25168.487852140155</v>
      </c>
      <c r="AU27" s="3">
        <v>1975.75</v>
      </c>
      <c r="AV27" s="4">
        <v>3.423</v>
      </c>
      <c r="AW27" s="4">
        <v>162754.79141900392</v>
      </c>
      <c r="AX27" s="7">
        <f t="shared" si="9"/>
        <v>10.769482640451951</v>
      </c>
      <c r="BJ27" s="15">
        <v>8</v>
      </c>
      <c r="BK27" s="15">
        <f t="shared" si="17"/>
        <v>266476.55411937466</v>
      </c>
      <c r="BL27" s="15">
        <f t="shared" si="18"/>
        <v>303568</v>
      </c>
      <c r="BM27" s="15">
        <f t="shared" si="21"/>
        <v>-37091.445880625339</v>
      </c>
    </row>
    <row r="28" spans="1:65" ht="15" thickBot="1" x14ac:dyDescent="0.4">
      <c r="A28" s="3">
        <v>1963.25</v>
      </c>
      <c r="B28" s="4">
        <v>12.18</v>
      </c>
      <c r="C28" s="4">
        <v>3.98</v>
      </c>
      <c r="D28" s="4">
        <v>2.75</v>
      </c>
      <c r="E28" s="4">
        <v>3.7189999999999999</v>
      </c>
      <c r="G28" s="3">
        <v>1963.25</v>
      </c>
      <c r="H28" s="4">
        <v>3.7189999999999999</v>
      </c>
      <c r="I28" s="4">
        <f t="shared" si="1"/>
        <v>194852.86221810002</v>
      </c>
      <c r="J28" s="7">
        <f t="shared" si="2"/>
        <v>10.866545185057067</v>
      </c>
      <c r="V28" s="15">
        <v>9</v>
      </c>
      <c r="W28" s="15">
        <f t="shared" ref="W28:W33" si="22">$U$19*V28*EXP(-$T$20*V28)</f>
        <v>240007.29011361997</v>
      </c>
      <c r="X28" s="15">
        <f t="shared" si="14"/>
        <v>335727</v>
      </c>
      <c r="Y28" s="15">
        <f t="shared" si="15"/>
        <v>-95719.709886380035</v>
      </c>
      <c r="AA28" s="3">
        <v>1976.25</v>
      </c>
      <c r="AB28" s="4">
        <v>4.194</v>
      </c>
      <c r="AC28" s="4">
        <v>86681.867484349132</v>
      </c>
      <c r="AD28" s="7">
        <f t="shared" si="5"/>
        <v>9.9363450675202714</v>
      </c>
      <c r="AE28" s="7"/>
      <c r="AF28" s="7"/>
      <c r="AG28" s="7"/>
      <c r="AH28" s="7"/>
      <c r="AI28" s="7"/>
      <c r="AJ28" s="7"/>
      <c r="AK28" s="7"/>
      <c r="AL28" s="7"/>
      <c r="AP28" s="15">
        <v>8</v>
      </c>
      <c r="AQ28" s="15">
        <f t="shared" si="16"/>
        <v>224682.04348141202</v>
      </c>
      <c r="AR28" s="15">
        <f t="shared" si="19"/>
        <v>291904</v>
      </c>
      <c r="AS28" s="15">
        <f t="shared" si="20"/>
        <v>-67221.956518587976</v>
      </c>
      <c r="AU28" s="3">
        <v>1976.75</v>
      </c>
      <c r="AV28" s="4">
        <v>3.286</v>
      </c>
      <c r="AW28" s="4">
        <v>43477.55035210459</v>
      </c>
      <c r="AX28" s="7">
        <f t="shared" si="9"/>
        <v>9.4903289803849233</v>
      </c>
      <c r="BJ28" s="15">
        <v>9</v>
      </c>
      <c r="BK28" s="15">
        <f t="shared" si="17"/>
        <v>259114.30550956284</v>
      </c>
      <c r="BL28" s="15">
        <f t="shared" si="18"/>
        <v>341514</v>
      </c>
      <c r="BM28" s="15">
        <f t="shared" si="21"/>
        <v>-82399.694490437163</v>
      </c>
    </row>
    <row r="29" spans="1:65" ht="15" thickBot="1" x14ac:dyDescent="0.4">
      <c r="A29" s="3">
        <v>1963.75</v>
      </c>
      <c r="B29" s="4">
        <v>12.93</v>
      </c>
      <c r="C29" s="4">
        <v>-0.43</v>
      </c>
      <c r="D29" s="4">
        <v>2.94</v>
      </c>
      <c r="E29" s="4">
        <v>6.7869999999999999</v>
      </c>
      <c r="G29" s="3">
        <v>1963.75</v>
      </c>
      <c r="H29" s="4">
        <v>6.7869999999999999</v>
      </c>
      <c r="I29" s="4">
        <f t="shared" si="1"/>
        <v>412503.512552745</v>
      </c>
      <c r="J29" s="7">
        <f t="shared" si="2"/>
        <v>11.014990982278379</v>
      </c>
      <c r="V29" s="15">
        <v>10</v>
      </c>
      <c r="W29" s="15">
        <f t="shared" si="22"/>
        <v>229942.62332829554</v>
      </c>
      <c r="X29" s="15">
        <f t="shared" si="14"/>
        <v>373030</v>
      </c>
      <c r="Y29" s="15">
        <f t="shared" si="15"/>
        <v>-143087.37667170446</v>
      </c>
      <c r="AA29" s="3">
        <v>1977.25</v>
      </c>
      <c r="AB29" s="4">
        <v>2.1139999999999999</v>
      </c>
      <c r="AC29" s="4">
        <v>73865.414992780425</v>
      </c>
      <c r="AD29" s="7">
        <f t="shared" si="5"/>
        <v>10.461418112551955</v>
      </c>
      <c r="AE29" s="7"/>
      <c r="AF29" s="7"/>
      <c r="AG29" s="7"/>
      <c r="AH29" s="7"/>
      <c r="AI29" s="7"/>
      <c r="AJ29" s="7"/>
      <c r="AK29" s="7"/>
      <c r="AL29" s="7"/>
      <c r="AP29" s="15">
        <v>9</v>
      </c>
      <c r="AQ29" s="15">
        <f t="shared" ref="AQ29:AQ34" si="23">$AO$20*AP29*EXP(-$AN$21*AP29)</f>
        <v>215825.3030686912</v>
      </c>
      <c r="AR29" s="15">
        <f t="shared" si="19"/>
        <v>328392</v>
      </c>
      <c r="AS29" s="15">
        <f t="shared" si="20"/>
        <v>-112566.6969313088</v>
      </c>
      <c r="AU29" s="3">
        <v>1977.75</v>
      </c>
      <c r="AV29" s="4">
        <v>0.95299999999999996</v>
      </c>
      <c r="AW29" s="4">
        <v>98715.771010760494</v>
      </c>
      <c r="AX29" s="7">
        <f t="shared" si="9"/>
        <v>11.548140375327934</v>
      </c>
      <c r="BJ29" s="15">
        <v>10</v>
      </c>
      <c r="BK29" s="15">
        <f t="shared" si="17"/>
        <v>248844.90079406771</v>
      </c>
      <c r="BL29" s="15">
        <f t="shared" si="18"/>
        <v>379460</v>
      </c>
      <c r="BM29" s="15">
        <f t="shared" si="21"/>
        <v>-130615.09920593229</v>
      </c>
    </row>
    <row r="30" spans="1:65" ht="15" thickBot="1" x14ac:dyDescent="0.4">
      <c r="A30" s="3">
        <v>1964.25</v>
      </c>
      <c r="B30" s="4">
        <v>12.23</v>
      </c>
      <c r="C30" s="4">
        <v>-0.67</v>
      </c>
      <c r="D30" s="4">
        <v>2.4700000000000002</v>
      </c>
      <c r="E30" s="4">
        <v>7.3730000000000002</v>
      </c>
      <c r="G30" s="3">
        <v>1964.25</v>
      </c>
      <c r="H30" s="4">
        <v>7.3730000000000002</v>
      </c>
      <c r="I30" s="4">
        <f t="shared" si="1"/>
        <v>204843.18209602853</v>
      </c>
      <c r="J30" s="7">
        <f t="shared" si="2"/>
        <v>10.232175320992487</v>
      </c>
      <c r="V30" s="15">
        <v>11</v>
      </c>
      <c r="W30" s="15">
        <f t="shared" si="22"/>
        <v>218097.01654515264</v>
      </c>
      <c r="X30" s="15">
        <f t="shared" si="14"/>
        <v>410333</v>
      </c>
      <c r="Y30" s="15">
        <f t="shared" si="15"/>
        <v>-192235.98345484736</v>
      </c>
      <c r="AA30" s="3">
        <v>1978.25</v>
      </c>
      <c r="AB30" s="4">
        <v>1.2350000000000001</v>
      </c>
      <c r="AC30" s="4">
        <v>99707.881003261093</v>
      </c>
      <c r="AD30" s="7">
        <f t="shared" si="5"/>
        <v>11.298929029920059</v>
      </c>
      <c r="AE30" s="7"/>
      <c r="AF30" s="7"/>
      <c r="AG30" s="7"/>
      <c r="AH30" s="7"/>
      <c r="AI30" s="7"/>
      <c r="AJ30" s="7"/>
      <c r="AK30" s="7"/>
      <c r="AL30" s="7"/>
      <c r="AP30" s="15">
        <v>10</v>
      </c>
      <c r="AQ30" s="15">
        <f t="shared" si="23"/>
        <v>204758.20885387046</v>
      </c>
      <c r="AR30" s="15">
        <f t="shared" si="19"/>
        <v>364880</v>
      </c>
      <c r="AS30" s="15">
        <f t="shared" si="20"/>
        <v>-160121.79114612954</v>
      </c>
      <c r="AU30" s="3">
        <v>1978.75</v>
      </c>
      <c r="AV30" s="4">
        <v>1.9490000000000001</v>
      </c>
      <c r="AW30" s="4">
        <v>106937.51811151943</v>
      </c>
      <c r="AX30" s="7">
        <f t="shared" si="9"/>
        <v>10.912683579474576</v>
      </c>
      <c r="BJ30" s="15">
        <v>11</v>
      </c>
      <c r="BK30" s="15">
        <f t="shared" si="17"/>
        <v>236592.67551491797</v>
      </c>
      <c r="BL30" s="15">
        <f t="shared" si="18"/>
        <v>417406</v>
      </c>
      <c r="BM30" s="15">
        <f t="shared" si="21"/>
        <v>-180813.32448508203</v>
      </c>
    </row>
    <row r="31" spans="1:65" ht="15" thickBot="1" x14ac:dyDescent="0.4">
      <c r="A31" s="3">
        <v>1964.75</v>
      </c>
      <c r="B31" s="4">
        <v>12.76</v>
      </c>
      <c r="C31" s="4">
        <v>1.68</v>
      </c>
      <c r="D31" s="4">
        <v>2.52</v>
      </c>
      <c r="E31" s="4">
        <v>8.4060000000000006</v>
      </c>
      <c r="G31" s="3">
        <v>1964.75</v>
      </c>
      <c r="H31" s="4">
        <v>8.4060000000000006</v>
      </c>
      <c r="I31" s="4">
        <f t="shared" si="1"/>
        <v>348014.70026317565</v>
      </c>
      <c r="J31" s="7">
        <f t="shared" si="2"/>
        <v>10.631054263417075</v>
      </c>
      <c r="V31" s="15">
        <v>12</v>
      </c>
      <c r="W31" s="15">
        <f t="shared" si="22"/>
        <v>205152.04164606883</v>
      </c>
      <c r="X31" s="15">
        <f t="shared" si="14"/>
        <v>447636</v>
      </c>
      <c r="Y31" s="15">
        <f t="shared" si="15"/>
        <v>-242483.95835393117</v>
      </c>
      <c r="AA31" s="3">
        <v>1979.25</v>
      </c>
      <c r="AB31" s="4">
        <v>2.41</v>
      </c>
      <c r="AC31" s="4">
        <v>35596.407541764493</v>
      </c>
      <c r="AD31" s="7">
        <f t="shared" si="5"/>
        <v>9.6003732524974374</v>
      </c>
      <c r="AE31" s="7"/>
      <c r="AF31" s="7"/>
      <c r="AG31" s="7"/>
      <c r="AH31" s="7"/>
      <c r="AI31" s="7"/>
      <c r="AJ31" s="7"/>
      <c r="AK31" s="7"/>
      <c r="AL31" s="7"/>
      <c r="AP31" s="15">
        <v>11</v>
      </c>
      <c r="AQ31" s="15">
        <f t="shared" si="23"/>
        <v>192316.02718474757</v>
      </c>
      <c r="AR31" s="15">
        <f t="shared" si="19"/>
        <v>401368</v>
      </c>
      <c r="AS31" s="15">
        <f t="shared" si="20"/>
        <v>-209051.97281525243</v>
      </c>
      <c r="AU31" s="3">
        <v>1979.75</v>
      </c>
      <c r="AV31" s="4">
        <v>2.8839999999999999</v>
      </c>
      <c r="AW31" s="4">
        <v>78432.997165073684</v>
      </c>
      <c r="AX31" s="7">
        <f t="shared" si="9"/>
        <v>10.210821780577296</v>
      </c>
      <c r="BJ31" s="15">
        <v>12</v>
      </c>
      <c r="BK31" s="15">
        <f t="shared" si="17"/>
        <v>223084.66672280067</v>
      </c>
      <c r="BL31" s="15">
        <f t="shared" si="18"/>
        <v>455352</v>
      </c>
      <c r="BM31" s="15">
        <f t="shared" si="21"/>
        <v>-232267.33327719933</v>
      </c>
    </row>
    <row r="32" spans="1:65" ht="15" thickBot="1" x14ac:dyDescent="0.4">
      <c r="A32" s="3">
        <v>1965.25</v>
      </c>
      <c r="B32" s="4">
        <v>13.16</v>
      </c>
      <c r="C32" s="4">
        <v>-1.6</v>
      </c>
      <c r="D32" s="4">
        <v>1.24</v>
      </c>
      <c r="E32" s="4">
        <v>4.9370000000000003</v>
      </c>
      <c r="G32" s="3">
        <v>1965.25</v>
      </c>
      <c r="H32" s="4">
        <v>4.9370000000000003</v>
      </c>
      <c r="I32" s="4">
        <f t="shared" si="1"/>
        <v>519176.92499482958</v>
      </c>
      <c r="J32" s="7">
        <f t="shared" si="2"/>
        <v>11.563242140723274</v>
      </c>
      <c r="V32" s="15">
        <v>13</v>
      </c>
      <c r="W32" s="15">
        <f t="shared" si="22"/>
        <v>191635.29845092574</v>
      </c>
      <c r="X32" s="15">
        <f t="shared" si="14"/>
        <v>484939</v>
      </c>
      <c r="Y32" s="15">
        <f t="shared" si="15"/>
        <v>-293303.70154907426</v>
      </c>
      <c r="AA32" s="3">
        <v>1980.25</v>
      </c>
      <c r="AB32" s="4">
        <v>2.0920000000000001</v>
      </c>
      <c r="AC32" s="4">
        <v>32532.666936042515</v>
      </c>
      <c r="AD32" s="7">
        <f t="shared" si="5"/>
        <v>9.6518794537973243</v>
      </c>
      <c r="AE32" s="7"/>
      <c r="AF32" s="7"/>
      <c r="AG32" s="7"/>
      <c r="AH32" s="7"/>
      <c r="AI32" s="7"/>
      <c r="AJ32" s="7"/>
      <c r="AK32" s="7"/>
      <c r="AL32" s="7"/>
      <c r="AP32" s="15">
        <v>12</v>
      </c>
      <c r="AQ32" s="15">
        <f t="shared" si="23"/>
        <v>179137.08859717235</v>
      </c>
      <c r="AR32" s="15">
        <f t="shared" si="19"/>
        <v>437856</v>
      </c>
      <c r="AS32" s="15">
        <f t="shared" si="20"/>
        <v>-258718.91140282765</v>
      </c>
      <c r="AU32" s="3">
        <v>1980.75</v>
      </c>
      <c r="AV32" s="4">
        <v>2.1579999999999999</v>
      </c>
      <c r="AW32" s="4">
        <v>95798.279068189891</v>
      </c>
      <c r="AX32" s="7">
        <f t="shared" si="9"/>
        <v>10.700818133164057</v>
      </c>
      <c r="BJ32" s="15">
        <v>13</v>
      </c>
      <c r="BK32" s="15">
        <f t="shared" si="17"/>
        <v>208887.13422784218</v>
      </c>
      <c r="BL32" s="15">
        <f t="shared" si="18"/>
        <v>493298</v>
      </c>
      <c r="BM32" s="15">
        <f t="shared" si="21"/>
        <v>-284410.86577215779</v>
      </c>
    </row>
    <row r="33" spans="1:65" ht="15" thickBot="1" x14ac:dyDescent="0.4">
      <c r="A33" s="3">
        <v>1965.75</v>
      </c>
      <c r="B33" s="4">
        <v>12.48</v>
      </c>
      <c r="C33" s="4">
        <v>-0.82</v>
      </c>
      <c r="D33" s="4">
        <v>2.0099999999999998</v>
      </c>
      <c r="E33" s="4">
        <v>4.6820000000000004</v>
      </c>
      <c r="G33" s="3">
        <v>1965.75</v>
      </c>
      <c r="H33" s="4">
        <v>4.6820000000000004</v>
      </c>
      <c r="I33" s="4">
        <f t="shared" si="1"/>
        <v>263023.85224649595</v>
      </c>
      <c r="J33" s="7">
        <f t="shared" si="2"/>
        <v>10.936274630931281</v>
      </c>
      <c r="V33" s="15">
        <v>14</v>
      </c>
      <c r="W33" s="15">
        <f t="shared" si="22"/>
        <v>177949.90011258601</v>
      </c>
      <c r="X33" s="15">
        <f t="shared" si="14"/>
        <v>522242</v>
      </c>
      <c r="Y33" s="15">
        <f t="shared" si="15"/>
        <v>-344292.09988741402</v>
      </c>
      <c r="AA33" s="3">
        <v>1981.25</v>
      </c>
      <c r="AB33" s="4">
        <v>1.325</v>
      </c>
      <c r="AC33" s="4">
        <v>44801.638885518551</v>
      </c>
      <c r="AD33" s="7">
        <f t="shared" si="5"/>
        <v>10.428587540561816</v>
      </c>
      <c r="AE33" s="7"/>
      <c r="AF33" s="7"/>
      <c r="AG33" s="7"/>
      <c r="AH33" s="7"/>
      <c r="AI33" s="7"/>
      <c r="AJ33" s="7"/>
      <c r="AK33" s="7"/>
      <c r="AL33" s="7"/>
      <c r="AP33" s="15">
        <v>13</v>
      </c>
      <c r="AQ33" s="15">
        <f t="shared" si="23"/>
        <v>165702.5110445946</v>
      </c>
      <c r="AR33" s="15">
        <f t="shared" si="19"/>
        <v>474344</v>
      </c>
      <c r="AS33" s="15">
        <f t="shared" si="20"/>
        <v>-308641.48895540542</v>
      </c>
      <c r="AU33" s="3">
        <v>1981.75</v>
      </c>
      <c r="AV33" s="4">
        <v>1.9610000000000001</v>
      </c>
      <c r="AW33" s="4">
        <v>73865.414992780425</v>
      </c>
      <c r="AX33" s="7">
        <f t="shared" si="9"/>
        <v>10.536545452785791</v>
      </c>
      <c r="BJ33" s="15">
        <v>14</v>
      </c>
      <c r="BK33" s="15">
        <f t="shared" si="17"/>
        <v>194435.80372983986</v>
      </c>
      <c r="BL33" s="15">
        <f t="shared" si="18"/>
        <v>531244</v>
      </c>
      <c r="BM33" s="15">
        <f t="shared" si="21"/>
        <v>-336808.19627016014</v>
      </c>
    </row>
    <row r="34" spans="1:65" ht="15" thickBot="1" x14ac:dyDescent="0.4">
      <c r="A34" s="3">
        <v>1966.25</v>
      </c>
      <c r="B34" s="4">
        <v>12.21</v>
      </c>
      <c r="C34" s="4">
        <v>-1.04</v>
      </c>
      <c r="D34" s="4">
        <v>1.98</v>
      </c>
      <c r="E34" s="4">
        <v>5.85</v>
      </c>
      <c r="G34" s="3">
        <v>1966.25</v>
      </c>
      <c r="H34" s="4">
        <v>5.85</v>
      </c>
      <c r="I34" s="4">
        <f t="shared" si="1"/>
        <v>200787.01532646132</v>
      </c>
      <c r="J34" s="7">
        <f t="shared" si="2"/>
        <v>10.443558338756235</v>
      </c>
      <c r="AA34" s="3">
        <v>1982.25</v>
      </c>
      <c r="AB34" s="4">
        <v>1.4450000000000001</v>
      </c>
      <c r="AC34" s="4">
        <v>82454.342921784657</v>
      </c>
      <c r="AD34" s="7">
        <f t="shared" si="5"/>
        <v>10.951890678435605</v>
      </c>
      <c r="AE34" s="7"/>
      <c r="AF34" s="7"/>
      <c r="AG34" s="7"/>
      <c r="AH34" s="7"/>
      <c r="AI34" s="7"/>
      <c r="AJ34" s="7"/>
      <c r="AK34" s="7"/>
      <c r="AL34" s="7"/>
      <c r="AP34" s="15">
        <v>14</v>
      </c>
      <c r="AQ34" s="15">
        <f t="shared" si="23"/>
        <v>152368.51853683058</v>
      </c>
      <c r="AR34" s="15">
        <f t="shared" si="19"/>
        <v>510832</v>
      </c>
      <c r="AS34" s="15">
        <f t="shared" si="20"/>
        <v>-358463.48146316945</v>
      </c>
      <c r="AU34" s="3">
        <v>1982.75</v>
      </c>
      <c r="AV34" s="4">
        <v>0.88100000000000001</v>
      </c>
      <c r="AW34" s="4">
        <v>131926.46988040826</v>
      </c>
      <c r="AX34" s="7">
        <f t="shared" si="9"/>
        <v>11.916697653045956</v>
      </c>
      <c r="BM34" s="15">
        <f t="shared" si="21"/>
        <v>0</v>
      </c>
    </row>
    <row r="35" spans="1:65" ht="15" thickBot="1" x14ac:dyDescent="0.4">
      <c r="A35" s="3">
        <v>1966.75</v>
      </c>
      <c r="B35" s="4">
        <v>12.86</v>
      </c>
      <c r="C35" s="4">
        <v>1.35</v>
      </c>
      <c r="D35" s="4">
        <v>2.08</v>
      </c>
      <c r="E35" s="4">
        <v>8.74</v>
      </c>
      <c r="G35" s="3">
        <v>1966.75</v>
      </c>
      <c r="H35" s="4">
        <v>8.74</v>
      </c>
      <c r="I35" s="4">
        <f t="shared" si="1"/>
        <v>384615.72579367505</v>
      </c>
      <c r="J35" s="7">
        <f t="shared" si="2"/>
        <v>10.692089810332556</v>
      </c>
      <c r="AA35" s="3">
        <v>1983.25</v>
      </c>
      <c r="AB35" s="4">
        <v>1.6539999999999999</v>
      </c>
      <c r="AC35" s="4">
        <v>29732.618852891435</v>
      </c>
      <c r="AD35" s="7">
        <f t="shared" si="5"/>
        <v>9.796803403398501</v>
      </c>
      <c r="AE35" s="7"/>
      <c r="AF35" s="7"/>
      <c r="AG35" s="7"/>
      <c r="AH35" s="7"/>
      <c r="AI35" s="7"/>
      <c r="AJ35" s="7"/>
      <c r="AK35" s="7"/>
      <c r="AL35" s="7"/>
      <c r="AU35" s="3">
        <v>1983.75</v>
      </c>
      <c r="AV35" s="4">
        <v>2.3809999999999998</v>
      </c>
      <c r="AW35" s="4">
        <v>30031.436640212873</v>
      </c>
      <c r="AX35" s="7">
        <f t="shared" si="9"/>
        <v>9.4424794324952757</v>
      </c>
      <c r="BM35" s="15"/>
    </row>
    <row r="36" spans="1:65" ht="15" thickBot="1" x14ac:dyDescent="0.4">
      <c r="A36" s="3">
        <v>1967.25</v>
      </c>
      <c r="B36" s="4">
        <v>12.3</v>
      </c>
      <c r="C36" s="4">
        <v>2.85</v>
      </c>
      <c r="D36" s="4">
        <v>2.31</v>
      </c>
      <c r="E36" s="4">
        <v>6.8339999999999996</v>
      </c>
      <c r="G36" s="3">
        <v>1967.25</v>
      </c>
      <c r="H36" s="4">
        <v>6.8339999999999996</v>
      </c>
      <c r="I36" s="4">
        <f t="shared" si="1"/>
        <v>219695.9886721379</v>
      </c>
      <c r="J36" s="7">
        <f t="shared" si="2"/>
        <v>10.378089846306901</v>
      </c>
      <c r="T36" s="16">
        <v>11.01</v>
      </c>
      <c r="U36" s="15">
        <f>EXP(T36)</f>
        <v>60475.886843456698</v>
      </c>
      <c r="V36" s="15">
        <v>0</v>
      </c>
      <c r="W36" s="15">
        <f t="shared" ref="W36:W44" si="24">$U$36*V36*EXP(-$T$37*V36)</f>
        <v>0</v>
      </c>
      <c r="X36" s="15">
        <f t="shared" ref="X36:X50" si="25">$T$39*V36</f>
        <v>0</v>
      </c>
      <c r="Y36" s="15">
        <f t="shared" ref="Y36:Y50" si="26">W36-X36</f>
        <v>0</v>
      </c>
      <c r="AA36" s="3">
        <v>1984.25</v>
      </c>
      <c r="AB36" s="4">
        <v>4.3369999999999997</v>
      </c>
      <c r="AC36" s="4">
        <v>31571.181322503653</v>
      </c>
      <c r="AD36" s="7">
        <f t="shared" si="5"/>
        <v>8.8928171351467711</v>
      </c>
      <c r="AE36" s="7"/>
      <c r="AF36" s="7"/>
      <c r="AG36" s="7"/>
      <c r="AH36" s="7"/>
      <c r="AI36" s="7"/>
      <c r="AJ36" s="7"/>
      <c r="AK36" s="7"/>
      <c r="AL36" s="7"/>
      <c r="AU36" s="3">
        <v>1984.75</v>
      </c>
      <c r="AV36" s="4">
        <v>4.0970000000000004</v>
      </c>
      <c r="AW36" s="4">
        <v>151751.56167916086</v>
      </c>
      <c r="AX36" s="7">
        <f t="shared" si="9"/>
        <v>10.519745001435266</v>
      </c>
      <c r="BM36" s="15"/>
    </row>
    <row r="37" spans="1:65" ht="15" thickBot="1" x14ac:dyDescent="0.4">
      <c r="A37" s="3">
        <v>1967.75</v>
      </c>
      <c r="B37" s="4">
        <v>12.83</v>
      </c>
      <c r="C37" s="4">
        <v>-0.75</v>
      </c>
      <c r="D37" s="4">
        <v>2.0299999999999998</v>
      </c>
      <c r="E37" s="4">
        <v>9.7140000000000004</v>
      </c>
      <c r="G37" s="3">
        <v>1967.75</v>
      </c>
      <c r="H37" s="4">
        <v>9.7140000000000004</v>
      </c>
      <c r="I37" s="4">
        <f t="shared" si="1"/>
        <v>373248.61322898994</v>
      </c>
      <c r="J37" s="7">
        <f t="shared" si="2"/>
        <v>10.556431856076447</v>
      </c>
      <c r="T37" s="16">
        <v>0.25180000000000002</v>
      </c>
      <c r="V37" s="15">
        <v>1</v>
      </c>
      <c r="W37" s="15">
        <f t="shared" si="24"/>
        <v>47013.966682249527</v>
      </c>
      <c r="X37" s="15">
        <f t="shared" si="25"/>
        <v>14316</v>
      </c>
      <c r="Y37" s="15">
        <f t="shared" si="26"/>
        <v>32697.966682249527</v>
      </c>
      <c r="AA37" s="3">
        <v>1985.25</v>
      </c>
      <c r="AB37" s="4">
        <v>2.782</v>
      </c>
      <c r="AC37" s="4">
        <v>153276.69022931982</v>
      </c>
      <c r="AD37" s="7">
        <f t="shared" si="5"/>
        <v>10.916829906498748</v>
      </c>
      <c r="AE37" s="7"/>
      <c r="AF37" s="7"/>
      <c r="AG37" s="7"/>
      <c r="AH37" s="7"/>
      <c r="AI37" s="7"/>
      <c r="AJ37" s="7"/>
      <c r="AK37" s="7"/>
      <c r="AL37" s="7"/>
      <c r="AU37" s="3">
        <v>1985.75</v>
      </c>
      <c r="AV37" s="4">
        <v>7.6070000000000002</v>
      </c>
      <c r="AW37" s="4">
        <v>35242.217368791578</v>
      </c>
      <c r="AX37" s="7">
        <f t="shared" si="9"/>
        <v>8.4409311239848375</v>
      </c>
      <c r="BH37" s="16">
        <v>11.205</v>
      </c>
      <c r="BI37" s="15">
        <f>EXP(BH37)</f>
        <v>73497.009698562717</v>
      </c>
      <c r="BJ37" s="15">
        <v>0</v>
      </c>
      <c r="BK37" s="15">
        <f>$BI$37*BJ37*EXP(-$BH$38*BJ37)</f>
        <v>0</v>
      </c>
      <c r="BL37" s="15">
        <f>$BH$40*BJ37</f>
        <v>0</v>
      </c>
      <c r="BM37" s="15"/>
    </row>
    <row r="38" spans="1:65" ht="15" thickBot="1" x14ac:dyDescent="0.4">
      <c r="A38" s="3">
        <v>1968.25</v>
      </c>
      <c r="B38" s="4">
        <v>11.55</v>
      </c>
      <c r="C38" s="4">
        <v>-2.62</v>
      </c>
      <c r="D38" s="4">
        <v>1.93</v>
      </c>
      <c r="E38" s="4">
        <v>6.742</v>
      </c>
      <c r="G38" s="3">
        <v>1968.25</v>
      </c>
      <c r="H38" s="4">
        <v>6.742</v>
      </c>
      <c r="I38" s="4">
        <f t="shared" si="1"/>
        <v>103777.0368200868</v>
      </c>
      <c r="J38" s="7">
        <f t="shared" si="2"/>
        <v>9.6416433831881321</v>
      </c>
      <c r="V38" s="15">
        <v>2</v>
      </c>
      <c r="W38" s="15">
        <f t="shared" si="24"/>
        <v>73097.334444093969</v>
      </c>
      <c r="X38" s="15">
        <f t="shared" si="25"/>
        <v>28632</v>
      </c>
      <c r="Y38" s="20">
        <f t="shared" si="26"/>
        <v>44465.334444093969</v>
      </c>
      <c r="AA38" s="3">
        <v>1986.25</v>
      </c>
      <c r="AB38" s="4">
        <v>11.563000000000001</v>
      </c>
      <c r="AC38" s="4">
        <v>50513.706789018259</v>
      </c>
      <c r="AD38" s="7">
        <f t="shared" si="5"/>
        <v>8.3821896548531747</v>
      </c>
      <c r="AE38" s="7"/>
      <c r="AF38" s="7"/>
      <c r="AG38" s="7"/>
      <c r="AH38" s="7"/>
      <c r="AI38" s="7"/>
      <c r="AJ38" s="7"/>
      <c r="AK38" s="7"/>
      <c r="AL38" s="7"/>
      <c r="AN38">
        <v>10.845000000000001</v>
      </c>
      <c r="AO38" s="15">
        <f>EXP(AN38)</f>
        <v>51277.123703700199</v>
      </c>
      <c r="AP38" s="15">
        <v>0</v>
      </c>
      <c r="AQ38" s="15">
        <f t="shared" ref="AQ38:AQ46" si="27">$AO$38*AP38*EXP(-$AN$39*AP38)</f>
        <v>0</v>
      </c>
      <c r="AR38" s="15">
        <f>$AN$41*AP38</f>
        <v>0</v>
      </c>
      <c r="AS38" s="15">
        <f>AQ38-AR38</f>
        <v>0</v>
      </c>
      <c r="AU38" s="3">
        <v>1986.75</v>
      </c>
      <c r="AV38" s="4">
        <v>9.8230000000000004</v>
      </c>
      <c r="AW38" s="4">
        <v>130613.77957221285</v>
      </c>
      <c r="AX38" s="7">
        <f t="shared" si="9"/>
        <v>9.4952734253072659</v>
      </c>
      <c r="BH38" s="16">
        <v>0.28760000000000002</v>
      </c>
      <c r="BJ38" s="15">
        <v>1</v>
      </c>
      <c r="BK38" s="15">
        <f t="shared" ref="BK38:BK51" si="28">$BI$37*BJ38*EXP(-$BH$38*BJ38)</f>
        <v>55127.281519415854</v>
      </c>
      <c r="BL38" s="15">
        <f t="shared" ref="BL38:BL51" si="29">$BH$40*BJ38</f>
        <v>15797</v>
      </c>
      <c r="BM38" s="15">
        <f>BK38-BL38</f>
        <v>39330.281519415854</v>
      </c>
    </row>
    <row r="39" spans="1:65" ht="15" thickBot="1" x14ac:dyDescent="0.4">
      <c r="A39" s="3">
        <v>1968.75</v>
      </c>
      <c r="B39" s="4">
        <v>12.98</v>
      </c>
      <c r="C39" s="4">
        <v>-0.92</v>
      </c>
      <c r="D39" s="4">
        <v>2.88</v>
      </c>
      <c r="E39" s="4">
        <v>9.4619999999999997</v>
      </c>
      <c r="G39" s="3">
        <v>1968.75</v>
      </c>
      <c r="H39" s="4">
        <v>9.4619999999999997</v>
      </c>
      <c r="I39" s="4">
        <f t="shared" si="1"/>
        <v>433653.01990028552</v>
      </c>
      <c r="J39" s="7">
        <f t="shared" si="2"/>
        <v>10.732716222791044</v>
      </c>
      <c r="T39" s="16">
        <v>14316</v>
      </c>
      <c r="V39" s="15">
        <v>3</v>
      </c>
      <c r="W39" s="15">
        <f t="shared" si="24"/>
        <v>85238.823905425204</v>
      </c>
      <c r="X39" s="15">
        <f t="shared" si="25"/>
        <v>42948</v>
      </c>
      <c r="Y39" s="15">
        <f t="shared" si="26"/>
        <v>42290.823905425204</v>
      </c>
      <c r="AA39" s="3">
        <v>1987.25</v>
      </c>
      <c r="AB39" s="4">
        <v>3.6669999999999998</v>
      </c>
      <c r="AC39" s="4">
        <v>117008.28228088471</v>
      </c>
      <c r="AD39" s="7">
        <f t="shared" si="5"/>
        <v>10.370626110910811</v>
      </c>
      <c r="AE39" s="7"/>
      <c r="AF39" s="7"/>
      <c r="AG39" s="7"/>
      <c r="AH39" s="7"/>
      <c r="AI39" s="7"/>
      <c r="AJ39" s="7"/>
      <c r="AK39" s="7"/>
      <c r="AL39" s="7"/>
      <c r="AN39">
        <v>0.2243</v>
      </c>
      <c r="AP39" s="15">
        <v>1</v>
      </c>
      <c r="AQ39" s="15">
        <f t="shared" si="27"/>
        <v>40974.286893202414</v>
      </c>
      <c r="AR39" s="15">
        <f t="shared" ref="AR39:AR52" si="30">$AN$41*AP39</f>
        <v>12956</v>
      </c>
      <c r="AS39" s="15">
        <f t="shared" ref="AS39:AS52" si="31">AQ39-AR39</f>
        <v>28018.286893202414</v>
      </c>
      <c r="AU39" s="3">
        <v>1987.75</v>
      </c>
      <c r="AV39" s="4">
        <v>2.7829999999999999</v>
      </c>
      <c r="AW39" s="4">
        <v>103777.0368200868</v>
      </c>
      <c r="AX39" s="7">
        <f t="shared" si="9"/>
        <v>10.526470517456247</v>
      </c>
      <c r="BJ39" s="15">
        <v>2</v>
      </c>
      <c r="BK39" s="15">
        <f t="shared" si="28"/>
        <v>82697.709204361236</v>
      </c>
      <c r="BL39" s="15">
        <f t="shared" si="29"/>
        <v>31594</v>
      </c>
      <c r="BM39" s="20">
        <f t="shared" ref="BM39:BM52" si="32">BK39-BL39</f>
        <v>51103.709204361236</v>
      </c>
    </row>
    <row r="40" spans="1:65" ht="15" thickBot="1" x14ac:dyDescent="0.4">
      <c r="A40" s="3">
        <v>1969.25</v>
      </c>
      <c r="B40" s="4">
        <v>13.03</v>
      </c>
      <c r="C40" s="4">
        <v>-3.7</v>
      </c>
      <c r="D40" s="4">
        <v>1.37</v>
      </c>
      <c r="E40" s="4">
        <v>7.1239999999999997</v>
      </c>
      <c r="G40" s="3">
        <v>1969.25</v>
      </c>
      <c r="H40" s="4">
        <v>7.1239999999999997</v>
      </c>
      <c r="I40" s="4">
        <f t="shared" si="1"/>
        <v>455886.88567734644</v>
      </c>
      <c r="J40" s="7">
        <f t="shared" si="2"/>
        <v>11.066530634572585</v>
      </c>
      <c r="V40" s="15">
        <v>4</v>
      </c>
      <c r="W40" s="15">
        <f t="shared" si="24"/>
        <v>88352.905293688091</v>
      </c>
      <c r="X40" s="15">
        <f t="shared" si="25"/>
        <v>57264</v>
      </c>
      <c r="Y40" s="20">
        <f t="shared" si="26"/>
        <v>31088.905293688091</v>
      </c>
      <c r="AA40" s="3">
        <v>1988.25</v>
      </c>
      <c r="AB40" s="4">
        <v>3.4249999999999998</v>
      </c>
      <c r="AC40" s="4">
        <v>187212.5722077534</v>
      </c>
      <c r="AD40" s="7">
        <f t="shared" si="5"/>
        <v>10.908898528285812</v>
      </c>
      <c r="AE40" s="7"/>
      <c r="AF40" s="7"/>
      <c r="AG40" s="7"/>
      <c r="AH40" s="7"/>
      <c r="AI40" s="7"/>
      <c r="AJ40" s="7"/>
      <c r="AK40" s="7"/>
      <c r="AL40" s="7"/>
      <c r="AP40" s="15">
        <v>2</v>
      </c>
      <c r="AQ40" s="15">
        <f t="shared" si="27"/>
        <v>65483.087394206108</v>
      </c>
      <c r="AR40" s="15">
        <f t="shared" si="30"/>
        <v>25912</v>
      </c>
      <c r="AS40" s="15">
        <f t="shared" si="31"/>
        <v>39571.087394206108</v>
      </c>
      <c r="AU40" s="3">
        <v>1988.75</v>
      </c>
      <c r="AV40" s="4">
        <v>4.0410000000000004</v>
      </c>
      <c r="AW40" s="4">
        <v>79221.261891494738</v>
      </c>
      <c r="AX40" s="7">
        <f t="shared" si="9"/>
        <v>9.8835078139036625</v>
      </c>
      <c r="BH40" s="16">
        <v>15797</v>
      </c>
      <c r="BJ40" s="15">
        <v>3</v>
      </c>
      <c r="BK40" s="15">
        <f t="shared" si="28"/>
        <v>93042.558772471282</v>
      </c>
      <c r="BL40" s="15">
        <f t="shared" si="29"/>
        <v>47391</v>
      </c>
      <c r="BM40" s="15">
        <f t="shared" si="32"/>
        <v>45651.558772471282</v>
      </c>
    </row>
    <row r="41" spans="1:65" ht="15" thickBot="1" x14ac:dyDescent="0.4">
      <c r="A41" s="3">
        <v>1969.75</v>
      </c>
      <c r="B41" s="4">
        <v>12.34</v>
      </c>
      <c r="C41" s="4">
        <v>-1</v>
      </c>
      <c r="D41" s="4">
        <v>0.47</v>
      </c>
      <c r="E41" s="4">
        <v>10.725</v>
      </c>
      <c r="G41" s="3">
        <v>1969.75</v>
      </c>
      <c r="H41" s="4">
        <v>10.725</v>
      </c>
      <c r="I41" s="4">
        <f t="shared" si="1"/>
        <v>228661.95205680979</v>
      </c>
      <c r="J41" s="7">
        <f t="shared" si="2"/>
        <v>9.9674225351859196</v>
      </c>
      <c r="V41" s="15">
        <v>5</v>
      </c>
      <c r="W41" s="15">
        <f t="shared" si="24"/>
        <v>85856.958090372136</v>
      </c>
      <c r="X41" s="15">
        <f t="shared" si="25"/>
        <v>71580</v>
      </c>
      <c r="Y41" s="15">
        <f t="shared" si="26"/>
        <v>14276.958090372136</v>
      </c>
      <c r="AA41" s="3">
        <v>1989.25</v>
      </c>
      <c r="AB41" s="4">
        <v>7.9390000000000001</v>
      </c>
      <c r="AC41" s="4">
        <v>62943.954605509491</v>
      </c>
      <c r="AD41" s="7">
        <f t="shared" si="5"/>
        <v>8.9782126772570248</v>
      </c>
      <c r="AE41" s="7"/>
      <c r="AF41" s="7"/>
      <c r="AG41" s="7"/>
      <c r="AH41" s="7"/>
      <c r="AI41" s="7"/>
      <c r="AJ41" s="7"/>
      <c r="AK41" s="7"/>
      <c r="AL41" s="7"/>
      <c r="AN41">
        <v>12956</v>
      </c>
      <c r="AP41" s="15">
        <v>3</v>
      </c>
      <c r="AQ41" s="15">
        <f t="shared" si="27"/>
        <v>78488.884001577622</v>
      </c>
      <c r="AR41" s="15">
        <f t="shared" si="30"/>
        <v>38868</v>
      </c>
      <c r="AS41" s="20">
        <f t="shared" si="31"/>
        <v>39620.884001577622</v>
      </c>
      <c r="AU41" s="3">
        <v>1989.75</v>
      </c>
      <c r="AV41" s="4">
        <v>5.5880000000000001</v>
      </c>
      <c r="AW41" s="4">
        <v>35242.217368791578</v>
      </c>
      <c r="AX41" s="7">
        <f t="shared" si="9"/>
        <v>8.7493785586052848</v>
      </c>
      <c r="BJ41" s="15">
        <v>4</v>
      </c>
      <c r="BK41" s="15">
        <f t="shared" si="28"/>
        <v>93050.195316760393</v>
      </c>
      <c r="BL41" s="15">
        <f t="shared" si="29"/>
        <v>63188</v>
      </c>
      <c r="BM41" s="15">
        <f t="shared" si="32"/>
        <v>29862.195316760393</v>
      </c>
    </row>
    <row r="42" spans="1:65" ht="15" thickBot="1" x14ac:dyDescent="0.4">
      <c r="A42" s="3">
        <v>1970.25</v>
      </c>
      <c r="B42" s="4">
        <v>12.16</v>
      </c>
      <c r="C42" s="4">
        <v>1.06</v>
      </c>
      <c r="D42" s="4">
        <v>2.5</v>
      </c>
      <c r="E42" s="4">
        <v>13.183999999999999</v>
      </c>
      <c r="G42" s="3">
        <v>1970.25</v>
      </c>
      <c r="H42" s="4">
        <v>13.183999999999999</v>
      </c>
      <c r="I42" s="4">
        <f t="shared" si="1"/>
        <v>190994.51703620571</v>
      </c>
      <c r="J42" s="7">
        <f t="shared" si="2"/>
        <v>9.5809960268328851</v>
      </c>
      <c r="V42" s="15">
        <v>6</v>
      </c>
      <c r="W42" s="15">
        <f t="shared" si="24"/>
        <v>80094.259933025518</v>
      </c>
      <c r="X42" s="15">
        <f t="shared" si="25"/>
        <v>85896</v>
      </c>
      <c r="Y42" s="20">
        <f t="shared" si="26"/>
        <v>-5801.740066974482</v>
      </c>
      <c r="AA42" s="3">
        <v>1990.25</v>
      </c>
      <c r="AB42" s="4">
        <v>4.1959999999999997</v>
      </c>
      <c r="AC42" s="4">
        <v>167711.41274037142</v>
      </c>
      <c r="AD42" s="7">
        <f t="shared" si="5"/>
        <v>10.595868309465949</v>
      </c>
      <c r="AE42" s="7"/>
      <c r="AF42" s="7"/>
      <c r="AG42" s="7"/>
      <c r="AH42" s="7"/>
      <c r="AI42" s="7"/>
      <c r="AJ42" s="7"/>
      <c r="AK42" s="7"/>
      <c r="AL42" s="7"/>
      <c r="AP42" s="15">
        <v>4</v>
      </c>
      <c r="AQ42" s="15">
        <f t="shared" si="27"/>
        <v>83624.712639016594</v>
      </c>
      <c r="AR42" s="15">
        <f t="shared" si="30"/>
        <v>51824</v>
      </c>
      <c r="AS42" s="15">
        <f t="shared" si="31"/>
        <v>31800.712639016594</v>
      </c>
      <c r="AU42" s="3">
        <v>1990.75</v>
      </c>
      <c r="AV42" s="4">
        <v>1.4770000000000001</v>
      </c>
      <c r="AW42" s="4">
        <v>51021.377982288555</v>
      </c>
      <c r="AX42" s="7">
        <f t="shared" si="9"/>
        <v>10.449986996450757</v>
      </c>
      <c r="BJ42" s="15">
        <v>5</v>
      </c>
      <c r="BK42" s="15">
        <f t="shared" si="28"/>
        <v>87241.717957336048</v>
      </c>
      <c r="BL42" s="15">
        <f t="shared" si="29"/>
        <v>78985</v>
      </c>
      <c r="BM42" s="15">
        <f t="shared" si="32"/>
        <v>8256.7179573360481</v>
      </c>
    </row>
    <row r="43" spans="1:65" ht="15" thickBot="1" x14ac:dyDescent="0.4">
      <c r="A43" s="3">
        <v>1970.75</v>
      </c>
      <c r="B43" s="4">
        <v>12.81</v>
      </c>
      <c r="C43" s="4">
        <v>-1.02</v>
      </c>
      <c r="D43" s="4">
        <v>2.89</v>
      </c>
      <c r="E43" s="4">
        <v>11.704000000000001</v>
      </c>
      <c r="G43" s="3">
        <v>1970.75</v>
      </c>
      <c r="H43" s="4">
        <v>11.704000000000001</v>
      </c>
      <c r="I43" s="4">
        <f t="shared" si="1"/>
        <v>365857.79550064233</v>
      </c>
      <c r="J43" s="7">
        <f t="shared" si="2"/>
        <v>10.350069336282177</v>
      </c>
      <c r="V43" s="15">
        <v>7</v>
      </c>
      <c r="W43" s="15">
        <f t="shared" si="24"/>
        <v>72642.842878697993</v>
      </c>
      <c r="X43" s="15">
        <f t="shared" si="25"/>
        <v>100212</v>
      </c>
      <c r="Y43" s="15">
        <f t="shared" si="26"/>
        <v>-27569.157121302007</v>
      </c>
      <c r="AA43" s="3">
        <v>1991.25</v>
      </c>
      <c r="AB43" s="4">
        <v>3.5510000000000002</v>
      </c>
      <c r="AC43" s="4">
        <v>73130.441833415447</v>
      </c>
      <c r="AD43" s="7">
        <f t="shared" si="5"/>
        <v>9.9327707460390489</v>
      </c>
      <c r="AE43" s="7"/>
      <c r="AF43" s="7"/>
      <c r="AG43" s="7"/>
      <c r="AH43" s="7"/>
      <c r="AI43" s="7"/>
      <c r="AJ43" s="7"/>
      <c r="AK43" s="7"/>
      <c r="AL43" s="7"/>
      <c r="AP43" s="15">
        <v>5</v>
      </c>
      <c r="AQ43" s="15">
        <f t="shared" si="27"/>
        <v>83528.060847176079</v>
      </c>
      <c r="AR43" s="15">
        <f t="shared" si="30"/>
        <v>64780</v>
      </c>
      <c r="AS43" s="20">
        <f t="shared" si="31"/>
        <v>18748.060847176079</v>
      </c>
      <c r="AU43" s="3">
        <v>1991.75</v>
      </c>
      <c r="AV43" s="4">
        <v>2.3119999999999998</v>
      </c>
      <c r="AW43" s="4">
        <v>94845.070264917827</v>
      </c>
      <c r="AX43" s="7">
        <f t="shared" si="9"/>
        <v>10.621887049189869</v>
      </c>
      <c r="BJ43" s="15">
        <v>6</v>
      </c>
      <c r="BK43" s="15">
        <f t="shared" si="28"/>
        <v>78523.990553573662</v>
      </c>
      <c r="BL43" s="15">
        <f t="shared" si="29"/>
        <v>94782</v>
      </c>
      <c r="BM43" s="15">
        <f t="shared" si="32"/>
        <v>-16258.009446426338</v>
      </c>
    </row>
    <row r="44" spans="1:65" ht="15" thickBot="1" x14ac:dyDescent="0.4">
      <c r="A44" s="3">
        <v>1971.25</v>
      </c>
      <c r="B44" s="4">
        <v>11.74</v>
      </c>
      <c r="C44" s="4">
        <v>-1.1100000000000001</v>
      </c>
      <c r="D44" s="4">
        <v>1.82</v>
      </c>
      <c r="E44" s="4">
        <v>5.7320000000000002</v>
      </c>
      <c r="G44" s="3">
        <v>1971.25</v>
      </c>
      <c r="H44" s="4">
        <v>5.7320000000000002</v>
      </c>
      <c r="I44" s="4">
        <f t="shared" si="1"/>
        <v>125492.34002075167</v>
      </c>
      <c r="J44" s="7">
        <f t="shared" si="2"/>
        <v>9.9939354900340742</v>
      </c>
      <c r="V44" s="15">
        <v>8</v>
      </c>
      <c r="W44" s="15">
        <f t="shared" si="24"/>
        <v>64540.069449845745</v>
      </c>
      <c r="X44" s="15">
        <f t="shared" si="25"/>
        <v>114528</v>
      </c>
      <c r="Y44" s="15">
        <f t="shared" si="26"/>
        <v>-49987.930550154255</v>
      </c>
      <c r="AA44" s="3">
        <v>1992.25</v>
      </c>
      <c r="AB44" s="4">
        <v>1.577</v>
      </c>
      <c r="AC44" s="4">
        <v>198789.15114295439</v>
      </c>
      <c r="AD44" s="7">
        <f t="shared" si="5"/>
        <v>11.744475692019098</v>
      </c>
      <c r="AE44" s="7"/>
      <c r="AF44" s="7"/>
      <c r="AG44" s="7"/>
      <c r="AH44" s="7"/>
      <c r="AI44" s="7"/>
      <c r="AJ44" s="7"/>
      <c r="AK44" s="7"/>
      <c r="AL44" s="7"/>
      <c r="AP44" s="15">
        <v>6</v>
      </c>
      <c r="AQ44" s="15">
        <f t="shared" si="27"/>
        <v>80094.259933025605</v>
      </c>
      <c r="AR44" s="15">
        <f t="shared" si="30"/>
        <v>77736</v>
      </c>
      <c r="AS44" s="20">
        <f t="shared" si="31"/>
        <v>2358.2599330256053</v>
      </c>
      <c r="AU44" s="3">
        <v>1992.75</v>
      </c>
      <c r="AV44" s="4">
        <v>2.286</v>
      </c>
      <c r="AW44" s="4">
        <v>124243.67037433927</v>
      </c>
      <c r="AX44" s="7">
        <f t="shared" si="9"/>
        <v>10.903196434627381</v>
      </c>
      <c r="BJ44" s="15">
        <v>7</v>
      </c>
      <c r="BK44" s="15">
        <f t="shared" si="28"/>
        <v>68714.1310401644</v>
      </c>
      <c r="BL44" s="15">
        <f t="shared" si="29"/>
        <v>110579</v>
      </c>
      <c r="BM44" s="15">
        <f t="shared" si="32"/>
        <v>-41864.8689598356</v>
      </c>
    </row>
    <row r="45" spans="1:65" ht="15" thickBot="1" x14ac:dyDescent="0.4">
      <c r="A45" s="3">
        <v>1971.75</v>
      </c>
      <c r="B45" s="4">
        <v>11.15</v>
      </c>
      <c r="C45" s="4">
        <v>-3.87</v>
      </c>
      <c r="D45" s="4">
        <v>1.96</v>
      </c>
      <c r="E45" s="4">
        <v>8.3179999999999996</v>
      </c>
      <c r="G45" s="3">
        <v>1971.75</v>
      </c>
      <c r="H45" s="4">
        <v>8.3179999999999996</v>
      </c>
      <c r="I45" s="4">
        <f t="shared" si="1"/>
        <v>69563.828098682789</v>
      </c>
      <c r="J45" s="7">
        <f t="shared" si="2"/>
        <v>9.0315781586792809</v>
      </c>
      <c r="V45" s="15">
        <v>9</v>
      </c>
      <c r="W45" s="15">
        <f t="shared" ref="W45:W50" si="33">$U$36*V45*EXP(-$T$37*V45)</f>
        <v>56445.145946670731</v>
      </c>
      <c r="X45" s="15">
        <f t="shared" si="25"/>
        <v>128844</v>
      </c>
      <c r="Y45" s="15">
        <f t="shared" si="26"/>
        <v>-72398.854053329269</v>
      </c>
      <c r="AA45" s="3">
        <v>1993.25</v>
      </c>
      <c r="AB45" s="4">
        <v>4.7850000000000001</v>
      </c>
      <c r="AC45" s="4">
        <v>174555.84533520529</v>
      </c>
      <c r="AD45" s="7">
        <f t="shared" si="5"/>
        <v>10.504513975095083</v>
      </c>
      <c r="AE45" s="13"/>
      <c r="AF45" s="7"/>
      <c r="AG45" s="7"/>
      <c r="AH45" s="7"/>
      <c r="AI45" s="7"/>
      <c r="AJ45" s="7"/>
      <c r="AK45" s="7"/>
      <c r="AL45" s="7"/>
      <c r="AP45" s="15">
        <v>7</v>
      </c>
      <c r="AQ45" s="15">
        <f t="shared" si="27"/>
        <v>74668.242664138554</v>
      </c>
      <c r="AR45" s="15">
        <f t="shared" si="30"/>
        <v>90692</v>
      </c>
      <c r="AS45" s="15">
        <f t="shared" si="31"/>
        <v>-16023.757335861446</v>
      </c>
      <c r="AU45" s="3">
        <v>1993.75</v>
      </c>
      <c r="AV45" s="4">
        <v>4.6479999999999997</v>
      </c>
      <c r="AW45" s="4">
        <v>213202.99094539962</v>
      </c>
      <c r="AX45" s="7">
        <f t="shared" si="9"/>
        <v>10.73356298045039</v>
      </c>
      <c r="BJ45" s="15">
        <v>8</v>
      </c>
      <c r="BK45" s="15">
        <f t="shared" si="28"/>
        <v>58902.660693259313</v>
      </c>
      <c r="BL45" s="15">
        <f t="shared" si="29"/>
        <v>126376</v>
      </c>
      <c r="BM45" s="15">
        <f t="shared" si="32"/>
        <v>-67473.339306740687</v>
      </c>
    </row>
    <row r="46" spans="1:65" ht="15" thickBot="1" x14ac:dyDescent="0.4">
      <c r="A46" s="3">
        <v>1972.25</v>
      </c>
      <c r="B46" s="4">
        <v>12.06</v>
      </c>
      <c r="C46" s="4">
        <v>1.69</v>
      </c>
      <c r="D46" s="4">
        <v>2.9</v>
      </c>
      <c r="E46" s="4">
        <v>3.9390000000000001</v>
      </c>
      <c r="G46" s="3">
        <v>1972.25</v>
      </c>
      <c r="H46" s="4">
        <v>3.9390000000000001</v>
      </c>
      <c r="I46" s="4">
        <f t="shared" si="1"/>
        <v>172818.98565406553</v>
      </c>
      <c r="J46" s="7">
        <f t="shared" si="2"/>
        <v>10.689073116011231</v>
      </c>
      <c r="V46" s="15">
        <v>10</v>
      </c>
      <c r="W46" s="15">
        <f t="shared" si="33"/>
        <v>48756.075436234678</v>
      </c>
      <c r="X46" s="15">
        <f t="shared" si="25"/>
        <v>143160</v>
      </c>
      <c r="Y46" s="15">
        <f t="shared" si="26"/>
        <v>-94403.924563765322</v>
      </c>
      <c r="AA46" s="3">
        <v>1994.25</v>
      </c>
      <c r="AB46" s="4">
        <v>10.737</v>
      </c>
      <c r="AC46" s="4">
        <v>91126.141866192993</v>
      </c>
      <c r="AD46" s="7">
        <f t="shared" si="5"/>
        <v>9.0463042795480018</v>
      </c>
      <c r="AE46" s="13"/>
      <c r="AF46" s="7"/>
      <c r="AG46" s="7"/>
      <c r="AH46" s="7"/>
      <c r="AI46" s="7"/>
      <c r="AJ46" s="7"/>
      <c r="AK46" s="7"/>
      <c r="AL46" s="7"/>
      <c r="AP46" s="15">
        <v>8</v>
      </c>
      <c r="AQ46" s="15">
        <f t="shared" si="27"/>
        <v>68189.2046477392</v>
      </c>
      <c r="AR46" s="15">
        <f t="shared" si="30"/>
        <v>103648</v>
      </c>
      <c r="AS46" s="15">
        <f t="shared" si="31"/>
        <v>-35458.7953522608</v>
      </c>
      <c r="AU46" s="3">
        <v>1994.75</v>
      </c>
      <c r="AV46" s="4">
        <v>10.294</v>
      </c>
      <c r="AW46" s="4">
        <v>123007.42519850106</v>
      </c>
      <c r="AX46" s="7">
        <f t="shared" si="9"/>
        <v>9.3884387987694371</v>
      </c>
      <c r="BJ46" s="15">
        <v>9</v>
      </c>
      <c r="BK46" s="15">
        <f t="shared" si="28"/>
        <v>49703.199055952427</v>
      </c>
      <c r="BL46" s="15">
        <f t="shared" si="29"/>
        <v>142173</v>
      </c>
      <c r="BM46" s="15">
        <f t="shared" si="32"/>
        <v>-92469.800944047573</v>
      </c>
    </row>
    <row r="47" spans="1:65" ht="15" thickBot="1" x14ac:dyDescent="0.4">
      <c r="A47" s="3">
        <v>1972.75</v>
      </c>
      <c r="B47" s="4">
        <v>11.87</v>
      </c>
      <c r="C47" s="4">
        <v>1.32</v>
      </c>
      <c r="D47" s="4">
        <v>1.84</v>
      </c>
      <c r="E47" s="4">
        <v>1.74</v>
      </c>
      <c r="G47" s="3">
        <v>1972.75</v>
      </c>
      <c r="H47" s="4">
        <v>1.74</v>
      </c>
      <c r="I47" s="4">
        <f t="shared" si="1"/>
        <v>142914.2387054562</v>
      </c>
      <c r="J47" s="7">
        <f t="shared" si="2"/>
        <v>11.316114886773562</v>
      </c>
      <c r="V47" s="15">
        <v>11</v>
      </c>
      <c r="W47" s="15">
        <f t="shared" si="33"/>
        <v>41693.281212309033</v>
      </c>
      <c r="X47" s="15">
        <f t="shared" si="25"/>
        <v>157476</v>
      </c>
      <c r="Y47" s="15">
        <f t="shared" si="26"/>
        <v>-115782.71878769097</v>
      </c>
      <c r="AA47" s="3">
        <v>1995.25</v>
      </c>
      <c r="AB47" s="4">
        <v>6.2990000000000004</v>
      </c>
      <c r="AC47" s="4">
        <v>125492.34002075167</v>
      </c>
      <c r="AD47" s="7">
        <f t="shared" si="5"/>
        <v>9.8996091093602079</v>
      </c>
      <c r="AE47" s="13"/>
      <c r="AF47" s="7"/>
      <c r="AG47" s="7"/>
      <c r="AH47" s="7"/>
      <c r="AI47" s="7"/>
      <c r="AJ47" s="7"/>
      <c r="AK47" s="7"/>
      <c r="AL47" s="7"/>
      <c r="AP47" s="15">
        <v>9</v>
      </c>
      <c r="AQ47" s="15">
        <f t="shared" ref="AQ47:AQ52" si="34">$AO$38*AP47*EXP(-$AN$39*AP47)</f>
        <v>61299.353620158443</v>
      </c>
      <c r="AR47" s="15">
        <f t="shared" si="30"/>
        <v>116604</v>
      </c>
      <c r="AS47" s="15">
        <f t="shared" si="31"/>
        <v>-55304.646379841557</v>
      </c>
      <c r="AU47" s="3">
        <v>1995.75</v>
      </c>
      <c r="AV47" s="4">
        <v>4.3499999999999996</v>
      </c>
      <c r="AW47" s="4">
        <v>145801.29783621029</v>
      </c>
      <c r="AX47" s="7">
        <f t="shared" si="9"/>
        <v>10.419824154899407</v>
      </c>
      <c r="BJ47" s="15">
        <v>10</v>
      </c>
      <c r="BK47" s="15">
        <f t="shared" si="28"/>
        <v>41422.732072302046</v>
      </c>
      <c r="BL47" s="15">
        <f t="shared" si="29"/>
        <v>157970</v>
      </c>
      <c r="BM47" s="15">
        <f t="shared" si="32"/>
        <v>-116547.26792769795</v>
      </c>
    </row>
    <row r="48" spans="1:65" ht="15" thickBot="1" x14ac:dyDescent="0.4">
      <c r="A48" s="3">
        <v>1973.25</v>
      </c>
      <c r="B48" s="4">
        <v>12.01</v>
      </c>
      <c r="C48" s="4">
        <v>2</v>
      </c>
      <c r="D48" s="4">
        <v>1.84</v>
      </c>
      <c r="E48" s="4">
        <v>2.1150000000000002</v>
      </c>
      <c r="G48" s="3">
        <v>1973.25</v>
      </c>
      <c r="H48" s="4">
        <v>2.1150000000000002</v>
      </c>
      <c r="I48" s="4">
        <f t="shared" si="1"/>
        <v>164390.5042665138</v>
      </c>
      <c r="J48" s="7">
        <f t="shared" si="2"/>
        <v>11.260945187501758</v>
      </c>
      <c r="V48" s="15">
        <v>12</v>
      </c>
      <c r="W48" s="15">
        <f t="shared" si="33"/>
        <v>35358.943919938836</v>
      </c>
      <c r="X48" s="15">
        <f t="shared" si="25"/>
        <v>171792</v>
      </c>
      <c r="Y48" s="15">
        <f t="shared" si="26"/>
        <v>-136433.05608006116</v>
      </c>
      <c r="AA48" s="3">
        <v>1996.25</v>
      </c>
      <c r="AB48" s="4">
        <v>4.5039999999999996</v>
      </c>
      <c r="AC48" s="4">
        <v>154817.14657623274</v>
      </c>
      <c r="AD48" s="7">
        <f t="shared" si="5"/>
        <v>10.445034109162609</v>
      </c>
      <c r="AE48" s="13"/>
      <c r="AF48" s="7"/>
      <c r="AG48" s="7"/>
      <c r="AH48" s="7"/>
      <c r="AI48" s="7"/>
      <c r="AJ48" s="7"/>
      <c r="AK48" s="7"/>
      <c r="AL48" s="7"/>
      <c r="AP48" s="15">
        <v>10</v>
      </c>
      <c r="AQ48" s="15">
        <f t="shared" si="34"/>
        <v>54425.337811107282</v>
      </c>
      <c r="AR48" s="15">
        <f t="shared" si="30"/>
        <v>129560</v>
      </c>
      <c r="AS48" s="15">
        <f t="shared" si="31"/>
        <v>-75134.662188892718</v>
      </c>
      <c r="AU48" s="3">
        <v>1996.75</v>
      </c>
      <c r="AV48" s="4">
        <v>6.3129999999999997</v>
      </c>
      <c r="AW48" s="4">
        <v>71682.362063450695</v>
      </c>
      <c r="AX48" s="7">
        <f t="shared" si="9"/>
        <v>9.337389000614511</v>
      </c>
      <c r="BJ48" s="15">
        <v>11</v>
      </c>
      <c r="BK48" s="15">
        <f t="shared" si="28"/>
        <v>34176.558798521641</v>
      </c>
      <c r="BL48" s="15">
        <f t="shared" si="29"/>
        <v>173767</v>
      </c>
      <c r="BM48" s="15">
        <f t="shared" si="32"/>
        <v>-139590.44120147836</v>
      </c>
    </row>
    <row r="49" spans="1:65" ht="15" thickBot="1" x14ac:dyDescent="0.4">
      <c r="A49" s="3">
        <v>1973.75</v>
      </c>
      <c r="B49" s="4">
        <v>10.99</v>
      </c>
      <c r="C49" s="4">
        <v>-0.1</v>
      </c>
      <c r="D49" s="4">
        <v>1.65</v>
      </c>
      <c r="E49" s="4">
        <v>2.2440000000000002</v>
      </c>
      <c r="G49" s="3">
        <v>1973.75</v>
      </c>
      <c r="H49" s="4">
        <v>2.2440000000000002</v>
      </c>
      <c r="I49" s="4">
        <f t="shared" si="1"/>
        <v>59278.384051005742</v>
      </c>
      <c r="J49" s="7">
        <f t="shared" si="2"/>
        <v>10.181740012339549</v>
      </c>
      <c r="V49" s="15">
        <v>13</v>
      </c>
      <c r="W49" s="15">
        <f t="shared" si="33"/>
        <v>29778.721012902563</v>
      </c>
      <c r="X49" s="15">
        <f t="shared" si="25"/>
        <v>186108</v>
      </c>
      <c r="Y49" s="15">
        <f t="shared" si="26"/>
        <v>-156329.27898709744</v>
      </c>
      <c r="AA49" s="3">
        <v>1997.25</v>
      </c>
      <c r="AB49" s="4">
        <v>6.7270000000000003</v>
      </c>
      <c r="AC49" s="4">
        <v>75357.595357266968</v>
      </c>
      <c r="AD49" s="7">
        <f t="shared" si="5"/>
        <v>9.3238707209565312</v>
      </c>
      <c r="AE49" s="13"/>
      <c r="AF49" s="7"/>
      <c r="AG49" s="7"/>
      <c r="AH49" s="7"/>
      <c r="AI49" s="7"/>
      <c r="AJ49" s="7"/>
      <c r="AK49" s="7"/>
      <c r="AL49" s="7"/>
      <c r="AP49" s="15">
        <v>11</v>
      </c>
      <c r="AQ49" s="15">
        <f t="shared" si="34"/>
        <v>47838.941990576779</v>
      </c>
      <c r="AR49" s="15">
        <f t="shared" si="30"/>
        <v>142516</v>
      </c>
      <c r="AS49" s="15">
        <f t="shared" si="31"/>
        <v>-94677.058009423228</v>
      </c>
      <c r="AU49" s="3">
        <v>1997.75</v>
      </c>
      <c r="AV49" s="4">
        <v>2.8410000000000002</v>
      </c>
      <c r="AW49" s="4">
        <v>119372.00637718744</v>
      </c>
      <c r="AX49" s="7">
        <f t="shared" si="9"/>
        <v>10.645843897127948</v>
      </c>
      <c r="BJ49" s="15">
        <v>12</v>
      </c>
      <c r="BK49" s="15">
        <f t="shared" si="28"/>
        <v>27964.934073493812</v>
      </c>
      <c r="BL49" s="15">
        <f t="shared" si="29"/>
        <v>189564</v>
      </c>
      <c r="BM49" s="15">
        <f t="shared" si="32"/>
        <v>-161599.06592650618</v>
      </c>
    </row>
    <row r="50" spans="1:65" ht="15" thickBot="1" x14ac:dyDescent="0.4">
      <c r="A50" s="3">
        <v>1974.25</v>
      </c>
      <c r="B50" s="4">
        <v>11.95</v>
      </c>
      <c r="C50" s="4">
        <v>0.42</v>
      </c>
      <c r="D50" s="4">
        <v>2.17</v>
      </c>
      <c r="E50" s="4">
        <v>4.0990000000000002</v>
      </c>
      <c r="G50" s="3">
        <v>1974.25</v>
      </c>
      <c r="H50" s="4">
        <v>4.0990000000000002</v>
      </c>
      <c r="I50" s="4">
        <f t="shared" si="1"/>
        <v>154817.14657623274</v>
      </c>
      <c r="J50" s="7">
        <f t="shared" si="2"/>
        <v>10.539256958477798</v>
      </c>
      <c r="V50" s="15">
        <v>14</v>
      </c>
      <c r="W50" s="15">
        <f t="shared" si="33"/>
        <v>24930.751728057934</v>
      </c>
      <c r="X50" s="15">
        <f t="shared" si="25"/>
        <v>200424</v>
      </c>
      <c r="Y50" s="15">
        <f t="shared" si="26"/>
        <v>-175493.24827194208</v>
      </c>
      <c r="AA50" s="3">
        <v>1998.25</v>
      </c>
      <c r="AB50" s="4">
        <v>2.7770000000000001</v>
      </c>
      <c r="AC50" s="4">
        <v>103777.0368200868</v>
      </c>
      <c r="AD50" s="7">
        <f t="shared" si="5"/>
        <v>10.528628791675338</v>
      </c>
      <c r="AE50" s="13"/>
      <c r="AF50" s="7"/>
      <c r="AG50" s="7"/>
      <c r="AH50" s="7"/>
      <c r="AI50" s="7"/>
      <c r="AJ50" s="7"/>
      <c r="AK50" s="7"/>
      <c r="AL50" s="7"/>
      <c r="AP50" s="15">
        <v>12</v>
      </c>
      <c r="AQ50" s="15">
        <f t="shared" si="34"/>
        <v>41702.095144077866</v>
      </c>
      <c r="AR50" s="15">
        <f t="shared" si="30"/>
        <v>155472</v>
      </c>
      <c r="AS50" s="15">
        <f t="shared" si="31"/>
        <v>-113769.90485592213</v>
      </c>
      <c r="AU50" s="3">
        <v>1998.75</v>
      </c>
      <c r="AV50" s="4">
        <v>3.548</v>
      </c>
      <c r="AW50" s="4">
        <v>185349.77599004042</v>
      </c>
      <c r="AX50" s="7">
        <f t="shared" si="9"/>
        <v>10.863615935552668</v>
      </c>
      <c r="BJ50" s="15">
        <v>13</v>
      </c>
      <c r="BK50" s="15">
        <f t="shared" si="28"/>
        <v>22723.373821187008</v>
      </c>
      <c r="BL50" s="15">
        <f t="shared" si="29"/>
        <v>205361</v>
      </c>
      <c r="BM50" s="15">
        <f t="shared" si="32"/>
        <v>-182637.62617881299</v>
      </c>
    </row>
    <row r="51" spans="1:65" ht="15" thickBot="1" x14ac:dyDescent="0.4">
      <c r="A51" s="3">
        <v>1974.75</v>
      </c>
      <c r="B51" s="4">
        <v>10.71</v>
      </c>
      <c r="C51" s="4">
        <v>0.6</v>
      </c>
      <c r="D51" s="4">
        <v>2.7</v>
      </c>
      <c r="E51" s="4">
        <v>2.8639999999999999</v>
      </c>
      <c r="G51" s="3">
        <v>1974.75</v>
      </c>
      <c r="H51" s="4">
        <v>2.8639999999999999</v>
      </c>
      <c r="I51" s="4">
        <f t="shared" si="1"/>
        <v>44801.638885518551</v>
      </c>
      <c r="J51" s="7">
        <f t="shared" si="2"/>
        <v>9.6577807509016012</v>
      </c>
      <c r="AA51" s="3">
        <v>1999.25</v>
      </c>
      <c r="AB51" s="4">
        <v>7.1310000000000002</v>
      </c>
      <c r="AC51" s="4">
        <v>190994.51703620571</v>
      </c>
      <c r="AD51" s="7">
        <f t="shared" si="5"/>
        <v>10.195548522953834</v>
      </c>
      <c r="AE51" s="13"/>
      <c r="AF51" s="7"/>
      <c r="AG51" s="7"/>
      <c r="AH51" s="7"/>
      <c r="AI51" s="7"/>
      <c r="AJ51" s="7"/>
      <c r="AK51" s="7"/>
      <c r="AL51" s="7"/>
      <c r="AP51" s="15">
        <v>13</v>
      </c>
      <c r="AQ51" s="15">
        <f t="shared" si="34"/>
        <v>36100.043794400961</v>
      </c>
      <c r="AR51" s="15">
        <f t="shared" si="30"/>
        <v>168428</v>
      </c>
      <c r="AS51" s="15">
        <f t="shared" si="31"/>
        <v>-132327.95620559904</v>
      </c>
      <c r="AU51" s="3">
        <v>1999.75</v>
      </c>
      <c r="AV51" s="4">
        <v>9.7129999999999992</v>
      </c>
      <c r="AW51" s="4">
        <v>71682.362063450695</v>
      </c>
      <c r="AX51" s="7">
        <f t="shared" si="9"/>
        <v>8.9065348055798061</v>
      </c>
      <c r="BJ51" s="15">
        <v>14</v>
      </c>
      <c r="BK51" s="15">
        <f t="shared" si="28"/>
        <v>18355.000618275764</v>
      </c>
      <c r="BL51" s="15">
        <f t="shared" si="29"/>
        <v>221158</v>
      </c>
      <c r="BM51" s="15">
        <f t="shared" si="32"/>
        <v>-202802.99938172422</v>
      </c>
    </row>
    <row r="52" spans="1:65" ht="15" thickBot="1" x14ac:dyDescent="0.4">
      <c r="A52" s="3">
        <v>1975.25</v>
      </c>
      <c r="B52" s="4">
        <v>11.66</v>
      </c>
      <c r="C52" s="4">
        <v>1.34</v>
      </c>
      <c r="D52" s="4">
        <v>2.11</v>
      </c>
      <c r="E52" s="4">
        <v>2.843</v>
      </c>
      <c r="G52" s="3">
        <v>1975.25</v>
      </c>
      <c r="H52" s="4">
        <v>2.843</v>
      </c>
      <c r="I52" s="4">
        <f t="shared" si="1"/>
        <v>115844.03041946566</v>
      </c>
      <c r="J52" s="7">
        <f t="shared" si="2"/>
        <v>10.615140167331138</v>
      </c>
      <c r="AA52" s="3">
        <v>2000.25</v>
      </c>
      <c r="AB52" s="4">
        <v>11.659000000000001</v>
      </c>
      <c r="AC52" s="4">
        <v>140084.34717573319</v>
      </c>
      <c r="AD52" s="7">
        <f t="shared" si="5"/>
        <v>9.3939215860488456</v>
      </c>
      <c r="AE52" s="13"/>
      <c r="AF52" s="7"/>
      <c r="AG52" s="7"/>
      <c r="AH52" s="7"/>
      <c r="AI52" s="7"/>
      <c r="AJ52" s="7"/>
      <c r="AK52" s="7"/>
      <c r="AL52" s="7"/>
      <c r="AP52" s="15">
        <v>14</v>
      </c>
      <c r="AQ52" s="15">
        <f t="shared" si="34"/>
        <v>31065.629604384161</v>
      </c>
      <c r="AR52" s="15">
        <f t="shared" si="30"/>
        <v>181384</v>
      </c>
      <c r="AS52" s="15">
        <f t="shared" si="31"/>
        <v>-150318.37039561584</v>
      </c>
      <c r="AU52" s="3">
        <v>2000.75</v>
      </c>
      <c r="AV52" s="4">
        <v>7.0609999999999999</v>
      </c>
      <c r="AW52" s="4">
        <v>217509.97706020888</v>
      </c>
      <c r="AX52" s="7">
        <f t="shared" si="9"/>
        <v>10.335413315465789</v>
      </c>
      <c r="BM52" s="15">
        <f t="shared" si="32"/>
        <v>0</v>
      </c>
    </row>
    <row r="53" spans="1:65" ht="15" thickBot="1" x14ac:dyDescent="0.4">
      <c r="A53" s="3">
        <v>1975.75</v>
      </c>
      <c r="B53" s="4">
        <v>12</v>
      </c>
      <c r="C53" s="4">
        <v>-2.69</v>
      </c>
      <c r="D53" s="4">
        <v>2.2200000000000002</v>
      </c>
      <c r="E53" s="4">
        <v>3.423</v>
      </c>
      <c r="G53" s="3">
        <v>1975.75</v>
      </c>
      <c r="H53" s="4">
        <v>3.423</v>
      </c>
      <c r="I53" s="4">
        <f t="shared" si="1"/>
        <v>162754.79141900392</v>
      </c>
      <c r="J53" s="7">
        <f t="shared" si="2"/>
        <v>10.769482640451951</v>
      </c>
      <c r="AA53" s="3">
        <v>2001.25</v>
      </c>
      <c r="AB53" s="4">
        <v>6.194</v>
      </c>
      <c r="AC53" s="4">
        <v>144350.55068315295</v>
      </c>
      <c r="AD53" s="7">
        <f t="shared" si="5"/>
        <v>10.05641891844899</v>
      </c>
      <c r="AE53" s="13"/>
      <c r="AF53" s="7"/>
      <c r="AG53" s="7"/>
      <c r="AH53" s="7"/>
      <c r="AI53" s="7"/>
      <c r="AJ53" s="7"/>
      <c r="AK53" s="7"/>
      <c r="AL53" s="7"/>
      <c r="AU53" s="3">
        <v>2001.75</v>
      </c>
      <c r="AV53" s="4">
        <v>8.4290000000000003</v>
      </c>
      <c r="AW53" s="4">
        <v>200787.01532646132</v>
      </c>
      <c r="AX53" s="7">
        <f t="shared" si="9"/>
        <v>10.078321858984655</v>
      </c>
      <c r="BM53" s="15"/>
    </row>
    <row r="54" spans="1:65" ht="15" thickBot="1" x14ac:dyDescent="0.4">
      <c r="A54" s="3">
        <v>1976.25</v>
      </c>
      <c r="B54" s="4">
        <v>11.37</v>
      </c>
      <c r="C54" s="4">
        <v>-0.53</v>
      </c>
      <c r="D54" s="4">
        <v>1.18</v>
      </c>
      <c r="E54" s="4">
        <v>4.194</v>
      </c>
      <c r="G54" s="3">
        <v>1976.25</v>
      </c>
      <c r="H54" s="4">
        <v>4.194</v>
      </c>
      <c r="I54" s="4">
        <f t="shared" si="1"/>
        <v>86681.867484349132</v>
      </c>
      <c r="J54" s="7">
        <f t="shared" si="2"/>
        <v>9.9363450675202714</v>
      </c>
      <c r="T54" s="16">
        <v>11.023</v>
      </c>
      <c r="U54" s="15">
        <f>EXP(T54)</f>
        <v>61267.205801270153</v>
      </c>
      <c r="V54" s="15">
        <v>0</v>
      </c>
      <c r="W54" s="15">
        <f t="shared" ref="W54:W62" si="35">$U$54*V54*EXP(-$T$55*V54)</f>
        <v>0</v>
      </c>
      <c r="X54" s="15">
        <f t="shared" ref="X54:X68" si="36">$T$57*V54</f>
        <v>0</v>
      </c>
      <c r="Y54" s="15">
        <f t="shared" ref="Y54:Y68" si="37">W54-X54</f>
        <v>0</v>
      </c>
      <c r="AA54" s="3">
        <v>2002.25</v>
      </c>
      <c r="AB54" s="4">
        <v>12.45</v>
      </c>
      <c r="AC54" s="4">
        <v>161135.35418626538</v>
      </c>
      <c r="AD54" s="7">
        <f t="shared" si="5"/>
        <v>9.4682793770892832</v>
      </c>
      <c r="AE54" s="13"/>
      <c r="AF54" s="7"/>
      <c r="AG54" s="7"/>
      <c r="AH54" s="7"/>
      <c r="AI54" s="7"/>
      <c r="AJ54" s="7"/>
      <c r="AK54" s="7"/>
      <c r="AL54" s="7"/>
      <c r="AU54" s="3">
        <v>2002.75</v>
      </c>
      <c r="AV54" s="4">
        <v>10.464</v>
      </c>
      <c r="AW54" s="4">
        <v>166042.65630144285</v>
      </c>
      <c r="AX54" s="7">
        <f t="shared" si="9"/>
        <v>9.6720592052851568</v>
      </c>
      <c r="BM54" s="15"/>
    </row>
    <row r="55" spans="1:65" ht="15" thickBot="1" x14ac:dyDescent="0.4">
      <c r="A55" s="3">
        <v>1976.75</v>
      </c>
      <c r="B55" s="4">
        <v>10.68</v>
      </c>
      <c r="C55" s="4">
        <v>-1.89</v>
      </c>
      <c r="D55" s="4">
        <v>2.83</v>
      </c>
      <c r="E55" s="4">
        <v>3.286</v>
      </c>
      <c r="G55" s="3">
        <v>1976.75</v>
      </c>
      <c r="H55" s="4">
        <v>3.286</v>
      </c>
      <c r="I55" s="4">
        <f t="shared" si="1"/>
        <v>43477.55035210459</v>
      </c>
      <c r="J55" s="7">
        <f t="shared" si="2"/>
        <v>9.4903289803849233</v>
      </c>
      <c r="T55" s="16">
        <v>0.14560000000000001</v>
      </c>
      <c r="V55" s="15">
        <v>1</v>
      </c>
      <c r="W55" s="15" t="e">
        <f ca="1">$U$54*V55*T61EXP(-$T$55*V55)</f>
        <v>#NAME?</v>
      </c>
      <c r="X55" s="15">
        <f t="shared" si="36"/>
        <v>17548</v>
      </c>
      <c r="Y55" s="15" t="e">
        <f t="shared" ca="1" si="37"/>
        <v>#NAME?</v>
      </c>
      <c r="AA55" s="3">
        <v>2003.25</v>
      </c>
      <c r="AB55" s="4">
        <v>6.4390000000000001</v>
      </c>
      <c r="AC55" s="4">
        <v>219695.9886721379</v>
      </c>
      <c r="AD55" s="7">
        <f t="shared" si="5"/>
        <v>10.437626751443954</v>
      </c>
      <c r="AE55" s="13"/>
      <c r="AF55" s="7"/>
      <c r="AG55" s="7"/>
      <c r="AH55" s="7"/>
      <c r="AI55" s="7"/>
      <c r="AJ55" s="7"/>
      <c r="AK55" s="7"/>
      <c r="AL55" s="7"/>
      <c r="AU55" s="3">
        <v>2003.75</v>
      </c>
      <c r="AV55" s="4">
        <v>6.2080000000000002</v>
      </c>
      <c r="AW55" s="4">
        <v>219695.9886721379</v>
      </c>
      <c r="AX55" s="7">
        <f t="shared" si="9"/>
        <v>10.474161217119082</v>
      </c>
      <c r="BH55" s="16">
        <v>11.034000000000001</v>
      </c>
      <c r="BI55" s="15">
        <f>EXP(BH55)</f>
        <v>61944.865359601579</v>
      </c>
      <c r="BJ55" s="15">
        <v>0</v>
      </c>
      <c r="BK55" s="15">
        <f>$BI$55*BJ55*EXP(-$BH$56*BJ55)</f>
        <v>0</v>
      </c>
      <c r="BL55" s="15">
        <f>$BH$58*BJ55</f>
        <v>0</v>
      </c>
      <c r="BM55" s="15"/>
    </row>
    <row r="56" spans="1:65" ht="15" thickBot="1" x14ac:dyDescent="0.4">
      <c r="A56" s="3">
        <v>1977.25</v>
      </c>
      <c r="B56" s="4">
        <v>11.21</v>
      </c>
      <c r="C56" s="4">
        <v>-1.19</v>
      </c>
      <c r="D56" s="4">
        <v>2.8</v>
      </c>
      <c r="E56" s="4">
        <v>2.1139999999999999</v>
      </c>
      <c r="G56" s="3">
        <v>1977.25</v>
      </c>
      <c r="H56" s="4">
        <v>2.1139999999999999</v>
      </c>
      <c r="I56" s="4">
        <f t="shared" si="1"/>
        <v>73865.414992780425</v>
      </c>
      <c r="J56" s="7">
        <f t="shared" si="2"/>
        <v>10.461418112551955</v>
      </c>
      <c r="V56" s="15">
        <v>2</v>
      </c>
      <c r="W56" s="15">
        <f t="shared" si="35"/>
        <v>91578.076322672583</v>
      </c>
      <c r="X56" s="15">
        <f t="shared" si="36"/>
        <v>35096</v>
      </c>
      <c r="Y56" s="15">
        <f t="shared" si="37"/>
        <v>56482.076322672583</v>
      </c>
      <c r="AA56" s="3">
        <v>2004.25</v>
      </c>
      <c r="AB56" s="4">
        <v>10.477</v>
      </c>
      <c r="AC56" s="4">
        <v>90219.421604827498</v>
      </c>
      <c r="AD56" s="7">
        <f t="shared" si="5"/>
        <v>9.0608176216291714</v>
      </c>
      <c r="AE56" s="13"/>
      <c r="AF56" s="7"/>
      <c r="AG56" s="7"/>
      <c r="AH56" s="7"/>
      <c r="AI56" s="7"/>
      <c r="AJ56" s="7"/>
      <c r="AK56" s="7"/>
      <c r="AL56" s="7"/>
      <c r="AN56">
        <v>10.993</v>
      </c>
      <c r="AO56" s="15">
        <f>EXP(AN56)</f>
        <v>59456.486222839907</v>
      </c>
      <c r="AP56" s="15">
        <v>0</v>
      </c>
      <c r="AQ56" s="15">
        <f t="shared" ref="AQ56:AQ64" si="38">$AO$56*AP56*EXP(-$AN$57*AP56)</f>
        <v>0</v>
      </c>
      <c r="AR56" s="15">
        <f>$AN$59*AP56</f>
        <v>0</v>
      </c>
      <c r="AS56" s="15">
        <f>AQ56-AR56</f>
        <v>0</v>
      </c>
      <c r="AU56" s="3">
        <v>2004.75</v>
      </c>
      <c r="AV56" s="4">
        <v>11.407999999999999</v>
      </c>
      <c r="AW56" s="4">
        <v>250196.02760239498</v>
      </c>
      <c r="AX56" s="7">
        <f t="shared" si="9"/>
        <v>9.9956851363280599</v>
      </c>
      <c r="BH56" s="16">
        <v>0.1411</v>
      </c>
      <c r="BJ56" s="15">
        <v>1</v>
      </c>
      <c r="BK56" s="15">
        <f t="shared" ref="BK56:BK69" si="39">$BI$55*BJ56*EXP(-$BH$56*BJ56)</f>
        <v>53793.073903000455</v>
      </c>
      <c r="BL56" s="15">
        <f t="shared" ref="BL56:BL69" si="40">$BH$58*BJ56</f>
        <v>19051</v>
      </c>
      <c r="BM56" s="15">
        <f>BK56-BL56</f>
        <v>34742.073903000455</v>
      </c>
    </row>
    <row r="57" spans="1:65" ht="15" thickBot="1" x14ac:dyDescent="0.4">
      <c r="A57" s="3">
        <v>1977.75</v>
      </c>
      <c r="B57" s="4">
        <v>11.5</v>
      </c>
      <c r="C57" s="4">
        <v>-0.91</v>
      </c>
      <c r="D57" s="4">
        <v>1.36</v>
      </c>
      <c r="E57" s="4">
        <v>0.95299999999999996</v>
      </c>
      <c r="G57" s="3">
        <v>1977.75</v>
      </c>
      <c r="H57" s="4">
        <v>0.95299999999999996</v>
      </c>
      <c r="I57" s="4">
        <f t="shared" si="1"/>
        <v>98715.771010760494</v>
      </c>
      <c r="J57" s="7">
        <f t="shared" si="2"/>
        <v>11.548140375327934</v>
      </c>
      <c r="T57" s="18">
        <v>17548</v>
      </c>
      <c r="V57" s="15">
        <v>3</v>
      </c>
      <c r="W57" s="15">
        <f t="shared" si="35"/>
        <v>118754.34238347558</v>
      </c>
      <c r="X57" s="15">
        <f t="shared" si="36"/>
        <v>52644</v>
      </c>
      <c r="Y57" s="15">
        <f t="shared" si="37"/>
        <v>66110.342383475581</v>
      </c>
      <c r="AA57" s="3">
        <v>2005.25</v>
      </c>
      <c r="AB57" s="4">
        <v>12.683999999999999</v>
      </c>
      <c r="AC57" s="4">
        <v>198789.15114295439</v>
      </c>
      <c r="AD57" s="7">
        <f t="shared" si="5"/>
        <v>9.6596586433238976</v>
      </c>
      <c r="AE57" s="13"/>
      <c r="AF57" s="7"/>
      <c r="AG57" s="7"/>
      <c r="AH57" s="7"/>
      <c r="AI57" s="7"/>
      <c r="AJ57" s="7"/>
      <c r="AK57" s="7"/>
      <c r="AL57" s="7"/>
      <c r="AN57">
        <v>0.14729999999999999</v>
      </c>
      <c r="AP57" s="15">
        <v>1</v>
      </c>
      <c r="AQ57" s="15">
        <f t="shared" si="38"/>
        <v>51313.030256119942</v>
      </c>
      <c r="AR57" s="15">
        <f t="shared" ref="AR57:AR70" si="41">$AN$59*AP57</f>
        <v>16244</v>
      </c>
      <c r="AS57" s="15">
        <f t="shared" ref="AS57:AS70" si="42">AQ57-AR57</f>
        <v>35069.030256119942</v>
      </c>
      <c r="AU57" s="3">
        <v>2005.75</v>
      </c>
      <c r="AV57" s="4">
        <v>13.414999999999999</v>
      </c>
      <c r="AW57" s="4">
        <v>98715.771010760494</v>
      </c>
      <c r="AX57" s="7">
        <f t="shared" si="9"/>
        <v>8.9036265161224133</v>
      </c>
      <c r="BJ57" s="15">
        <v>2</v>
      </c>
      <c r="BK57" s="15">
        <f t="shared" si="39"/>
        <v>93428.076181463199</v>
      </c>
      <c r="BL57" s="15">
        <f t="shared" si="40"/>
        <v>38102</v>
      </c>
      <c r="BM57" s="15">
        <f t="shared" ref="BM57:BM70" si="43">BK57-BL57</f>
        <v>55326.076181463199</v>
      </c>
    </row>
    <row r="58" spans="1:65" ht="15" thickBot="1" x14ac:dyDescent="0.4">
      <c r="A58" s="3">
        <v>1978.25</v>
      </c>
      <c r="B58" s="4">
        <v>11.51</v>
      </c>
      <c r="C58" s="4">
        <v>-2.27</v>
      </c>
      <c r="D58" s="4">
        <v>1.43</v>
      </c>
      <c r="E58" s="4">
        <v>1.2350000000000001</v>
      </c>
      <c r="G58" s="3">
        <v>1978.25</v>
      </c>
      <c r="H58" s="4">
        <v>1.2350000000000001</v>
      </c>
      <c r="I58" s="4">
        <f t="shared" si="1"/>
        <v>99707.881003261093</v>
      </c>
      <c r="J58" s="7">
        <f t="shared" si="2"/>
        <v>11.298929029920059</v>
      </c>
      <c r="V58" s="15">
        <v>4</v>
      </c>
      <c r="W58" s="15">
        <f t="shared" si="35"/>
        <v>136884.71594680398</v>
      </c>
      <c r="X58" s="15">
        <f t="shared" si="36"/>
        <v>70192</v>
      </c>
      <c r="Y58" s="20">
        <f t="shared" si="37"/>
        <v>66692.715946803975</v>
      </c>
      <c r="AA58" s="3">
        <v>2006.25</v>
      </c>
      <c r="AB58" s="4">
        <v>12.382</v>
      </c>
      <c r="AC58" s="4">
        <v>140084.34717573319</v>
      </c>
      <c r="AD58" s="7">
        <f t="shared" si="5"/>
        <v>9.3337561949029588</v>
      </c>
      <c r="AE58" s="13"/>
      <c r="AF58" s="7"/>
      <c r="AG58" s="7"/>
      <c r="AH58" s="7"/>
      <c r="AI58" s="7"/>
      <c r="AJ58" s="7"/>
      <c r="AK58" s="7"/>
      <c r="AL58" s="7"/>
      <c r="AP58" s="15">
        <v>2</v>
      </c>
      <c r="AQ58" s="15">
        <f t="shared" si="38"/>
        <v>88569.885014631625</v>
      </c>
      <c r="AR58" s="15">
        <f t="shared" si="41"/>
        <v>32488</v>
      </c>
      <c r="AS58" s="15">
        <f t="shared" si="42"/>
        <v>56081.885014631625</v>
      </c>
      <c r="AU58" s="3">
        <v>2006.75</v>
      </c>
      <c r="AV58" s="4">
        <v>10.368</v>
      </c>
      <c r="AW58" s="4">
        <v>192914.04384457952</v>
      </c>
      <c r="AX58" s="7">
        <f t="shared" si="9"/>
        <v>9.8312758603900807</v>
      </c>
      <c r="BH58" s="16">
        <v>19051</v>
      </c>
      <c r="BJ58" s="15">
        <v>3</v>
      </c>
      <c r="BK58" s="15">
        <f t="shared" si="39"/>
        <v>121699.75777981732</v>
      </c>
      <c r="BL58" s="15">
        <f t="shared" si="40"/>
        <v>57153</v>
      </c>
      <c r="BM58" s="15">
        <f t="shared" si="43"/>
        <v>64546.757779817315</v>
      </c>
    </row>
    <row r="59" spans="1:65" ht="15" thickBot="1" x14ac:dyDescent="0.4">
      <c r="A59" s="3">
        <v>1978.75</v>
      </c>
      <c r="B59" s="4">
        <v>11.58</v>
      </c>
      <c r="C59" s="4">
        <v>-2.74</v>
      </c>
      <c r="D59" s="4">
        <v>1.25</v>
      </c>
      <c r="E59" s="4">
        <v>1.9490000000000001</v>
      </c>
      <c r="G59" s="3">
        <v>1978.75</v>
      </c>
      <c r="H59" s="4">
        <v>1.9490000000000001</v>
      </c>
      <c r="I59" s="4">
        <f t="shared" si="1"/>
        <v>106937.51811151943</v>
      </c>
      <c r="J59" s="7">
        <f t="shared" si="2"/>
        <v>10.912683579474576</v>
      </c>
      <c r="T59" s="19"/>
      <c r="V59" s="15">
        <v>5</v>
      </c>
      <c r="W59" s="15">
        <f t="shared" si="35"/>
        <v>147921.63398853282</v>
      </c>
      <c r="X59" s="15">
        <f t="shared" si="36"/>
        <v>87740</v>
      </c>
      <c r="Y59" s="15">
        <f t="shared" si="37"/>
        <v>60181.63398853282</v>
      </c>
      <c r="AA59" s="3">
        <v>2007.25</v>
      </c>
      <c r="AB59" s="4">
        <v>7.7450000000000001</v>
      </c>
      <c r="AC59" s="4">
        <v>94845.070264917827</v>
      </c>
      <c r="AD59" s="7">
        <f t="shared" si="5"/>
        <v>9.4129525261311695</v>
      </c>
      <c r="AE59" s="13"/>
      <c r="AF59" s="7"/>
      <c r="AG59" s="7"/>
      <c r="AH59" s="7"/>
      <c r="AI59" s="7"/>
      <c r="AJ59" s="7"/>
      <c r="AK59" s="7"/>
      <c r="AL59" s="7"/>
      <c r="AN59">
        <v>16244</v>
      </c>
      <c r="AP59" s="15">
        <v>3</v>
      </c>
      <c r="AQ59" s="15">
        <f t="shared" si="38"/>
        <v>114658.36979929867</v>
      </c>
      <c r="AR59" s="15">
        <f t="shared" si="41"/>
        <v>48732</v>
      </c>
      <c r="AS59" s="15">
        <f t="shared" si="42"/>
        <v>65926.369799298671</v>
      </c>
      <c r="AU59" s="3">
        <v>2007.75</v>
      </c>
      <c r="AV59" s="4">
        <v>6.07</v>
      </c>
      <c r="AW59" s="4">
        <v>135944.22903674893</v>
      </c>
      <c r="AX59" s="7">
        <f t="shared" si="9"/>
        <v>10.016641394928593</v>
      </c>
      <c r="BJ59" s="15">
        <v>4</v>
      </c>
      <c r="BK59" s="15">
        <f t="shared" si="39"/>
        <v>140912.4932033823</v>
      </c>
      <c r="BL59" s="15">
        <f t="shared" si="40"/>
        <v>76204</v>
      </c>
      <c r="BM59" s="20">
        <f t="shared" si="43"/>
        <v>64708.493203382299</v>
      </c>
    </row>
    <row r="60" spans="1:65" ht="15" thickBot="1" x14ac:dyDescent="0.4">
      <c r="A60" s="3">
        <v>1979.25</v>
      </c>
      <c r="B60" s="4">
        <v>10.48</v>
      </c>
      <c r="C60" s="4">
        <v>3.06</v>
      </c>
      <c r="D60" s="4">
        <v>1.51</v>
      </c>
      <c r="E60" s="4">
        <v>2.41</v>
      </c>
      <c r="G60" s="3">
        <v>1979.25</v>
      </c>
      <c r="H60" s="4">
        <v>2.41</v>
      </c>
      <c r="I60" s="4">
        <f t="shared" si="1"/>
        <v>35596.407541764493</v>
      </c>
      <c r="J60" s="7">
        <f t="shared" si="2"/>
        <v>9.6003732524974374</v>
      </c>
      <c r="V60" s="15">
        <v>6</v>
      </c>
      <c r="W60" s="15">
        <f t="shared" si="35"/>
        <v>153454.51290505755</v>
      </c>
      <c r="X60" s="15">
        <f t="shared" si="36"/>
        <v>105288</v>
      </c>
      <c r="Y60" s="15">
        <f t="shared" si="37"/>
        <v>48166.512905057549</v>
      </c>
      <c r="AA60" s="3">
        <v>2008.25</v>
      </c>
      <c r="AB60" s="4">
        <v>6.194</v>
      </c>
      <c r="AC60" s="4">
        <v>140084.34717573319</v>
      </c>
      <c r="AD60" s="7">
        <f t="shared" si="5"/>
        <v>10.026418918448989</v>
      </c>
      <c r="AE60" s="13"/>
      <c r="AF60" s="7"/>
      <c r="AG60" s="7"/>
      <c r="AH60" s="7"/>
      <c r="AI60" s="7"/>
      <c r="AJ60" s="7"/>
      <c r="AK60" s="7"/>
      <c r="AL60" s="7"/>
      <c r="AP60" s="15">
        <v>4</v>
      </c>
      <c r="AQ60" s="15">
        <f t="shared" si="38"/>
        <v>131938.91919720604</v>
      </c>
      <c r="AR60" s="15">
        <f t="shared" si="41"/>
        <v>64976</v>
      </c>
      <c r="AS60" s="20">
        <f t="shared" si="42"/>
        <v>66962.919197206036</v>
      </c>
      <c r="AU60" s="3">
        <v>2008.75</v>
      </c>
      <c r="AV60" s="4">
        <v>5.0910000000000002</v>
      </c>
      <c r="AW60" s="4">
        <v>159532.03062322538</v>
      </c>
      <c r="AX60" s="7">
        <f t="shared" si="9"/>
        <v>10.352525725079801</v>
      </c>
      <c r="BJ60" s="15">
        <v>5</v>
      </c>
      <c r="BK60" s="15">
        <f t="shared" si="39"/>
        <v>152960.94593033646</v>
      </c>
      <c r="BL60" s="15">
        <f t="shared" si="40"/>
        <v>95255</v>
      </c>
      <c r="BM60" s="15">
        <f t="shared" si="43"/>
        <v>57705.945930336457</v>
      </c>
    </row>
    <row r="61" spans="1:65" ht="15" thickBot="1" x14ac:dyDescent="0.4">
      <c r="A61" s="3">
        <v>1979.75</v>
      </c>
      <c r="B61" s="4">
        <v>11.27</v>
      </c>
      <c r="C61" s="4">
        <v>-1.61</v>
      </c>
      <c r="D61" s="4">
        <v>2.59</v>
      </c>
      <c r="E61" s="4">
        <v>2.8839999999999999</v>
      </c>
      <c r="G61" s="3">
        <v>1979.75</v>
      </c>
      <c r="H61" s="4">
        <v>2.8839999999999999</v>
      </c>
      <c r="I61" s="4">
        <f t="shared" si="1"/>
        <v>78432.997165073684</v>
      </c>
      <c r="J61" s="7">
        <f t="shared" si="2"/>
        <v>10.210821780577296</v>
      </c>
      <c r="V61" s="15">
        <v>7</v>
      </c>
      <c r="W61" s="15">
        <f t="shared" si="35"/>
        <v>154772.27918278627</v>
      </c>
      <c r="X61" s="15">
        <f t="shared" si="36"/>
        <v>122836</v>
      </c>
      <c r="Y61" s="20">
        <f t="shared" si="37"/>
        <v>31936.279182786267</v>
      </c>
      <c r="AA61" s="3">
        <v>2009.25</v>
      </c>
      <c r="AB61" s="4">
        <v>3.6160000000000001</v>
      </c>
      <c r="AC61" s="4">
        <v>156373.08476681827</v>
      </c>
      <c r="AD61" s="7">
        <f t="shared" si="5"/>
        <v>10.674631557470072</v>
      </c>
      <c r="AE61" s="13"/>
      <c r="AF61" s="7"/>
      <c r="AG61" s="7"/>
      <c r="AH61" s="7"/>
      <c r="AI61" s="7"/>
      <c r="AJ61" s="7"/>
      <c r="AK61" s="7"/>
      <c r="AL61" s="7"/>
      <c r="AP61" s="15">
        <v>5</v>
      </c>
      <c r="AQ61" s="15">
        <f t="shared" si="38"/>
        <v>142334.88604068535</v>
      </c>
      <c r="AR61" s="15">
        <f t="shared" si="41"/>
        <v>81220</v>
      </c>
      <c r="AS61" s="15">
        <f t="shared" si="42"/>
        <v>61114.886040685349</v>
      </c>
      <c r="AU61" s="3">
        <v>2009.75</v>
      </c>
      <c r="AV61" s="4">
        <v>4.1559999999999997</v>
      </c>
      <c r="AW61" s="4">
        <v>159532.03062322538</v>
      </c>
      <c r="AX61" s="7">
        <f t="shared" si="9"/>
        <v>10.55544692676302</v>
      </c>
      <c r="BJ61" s="15">
        <v>6</v>
      </c>
      <c r="BK61" s="15">
        <f t="shared" si="39"/>
        <v>159397.99538063994</v>
      </c>
      <c r="BL61" s="15">
        <f t="shared" si="40"/>
        <v>114306</v>
      </c>
      <c r="BM61" s="15">
        <f t="shared" si="43"/>
        <v>45091.995380639943</v>
      </c>
    </row>
    <row r="62" spans="1:65" ht="15" thickBot="1" x14ac:dyDescent="0.4">
      <c r="A62" s="3">
        <v>1980.25</v>
      </c>
      <c r="B62" s="4">
        <v>10.39</v>
      </c>
      <c r="C62" s="4">
        <v>2.38</v>
      </c>
      <c r="D62" s="4">
        <v>2.04</v>
      </c>
      <c r="E62" s="4">
        <v>2.0920000000000001</v>
      </c>
      <c r="G62" s="3">
        <v>1980.25</v>
      </c>
      <c r="H62" s="4">
        <v>2.0920000000000001</v>
      </c>
      <c r="I62" s="4">
        <f t="shared" si="1"/>
        <v>32532.666936042515</v>
      </c>
      <c r="J62" s="7">
        <f t="shared" si="2"/>
        <v>9.6518794537973243</v>
      </c>
      <c r="V62" s="15">
        <v>8</v>
      </c>
      <c r="W62" s="15">
        <f t="shared" si="35"/>
        <v>152915.61949646441</v>
      </c>
      <c r="X62" s="15">
        <f t="shared" si="36"/>
        <v>140384</v>
      </c>
      <c r="Y62" s="15">
        <f t="shared" si="37"/>
        <v>12531.619496464409</v>
      </c>
      <c r="AA62" s="3">
        <v>2010.25</v>
      </c>
      <c r="AB62" s="4">
        <v>5.3949999999999996</v>
      </c>
      <c r="AC62" s="4">
        <v>296558.5652982028</v>
      </c>
      <c r="AD62" s="7">
        <f t="shared" si="5"/>
        <v>10.914527401289902</v>
      </c>
      <c r="AE62" s="13"/>
      <c r="AF62" s="7"/>
      <c r="AG62" s="7"/>
      <c r="AH62" s="7"/>
      <c r="AI62" s="7"/>
      <c r="AJ62" s="7"/>
      <c r="AK62" s="7"/>
      <c r="AL62" s="7"/>
      <c r="AP62" s="15">
        <v>6</v>
      </c>
      <c r="AQ62" s="15">
        <f t="shared" si="38"/>
        <v>147407.99084291834</v>
      </c>
      <c r="AR62" s="15">
        <f t="shared" si="41"/>
        <v>97464</v>
      </c>
      <c r="AS62" s="15">
        <f t="shared" si="42"/>
        <v>49943.990842918342</v>
      </c>
      <c r="AU62" s="3">
        <v>2010.75</v>
      </c>
      <c r="AV62" s="4">
        <v>5.1429999999999998</v>
      </c>
      <c r="AW62" s="4">
        <v>101722.11381075524</v>
      </c>
      <c r="AX62" s="7">
        <f t="shared" si="9"/>
        <v>9.8923634332072208</v>
      </c>
      <c r="BJ62" s="15">
        <v>7</v>
      </c>
      <c r="BK62" s="15">
        <f t="shared" si="39"/>
        <v>161491.88118086898</v>
      </c>
      <c r="BL62" s="15">
        <f t="shared" si="40"/>
        <v>133357</v>
      </c>
      <c r="BM62" s="15">
        <f t="shared" si="43"/>
        <v>28134.881180868979</v>
      </c>
    </row>
    <row r="63" spans="1:65" ht="15" thickBot="1" x14ac:dyDescent="0.4">
      <c r="A63" s="3">
        <v>1980.75</v>
      </c>
      <c r="B63" s="4">
        <v>11.47</v>
      </c>
      <c r="C63" s="4">
        <v>0.23</v>
      </c>
      <c r="D63" s="4">
        <v>1.67</v>
      </c>
      <c r="E63" s="4">
        <v>2.1579999999999999</v>
      </c>
      <c r="G63" s="3">
        <v>1980.75</v>
      </c>
      <c r="H63" s="4">
        <v>2.1579999999999999</v>
      </c>
      <c r="I63" s="4">
        <f t="shared" si="1"/>
        <v>95798.279068189891</v>
      </c>
      <c r="J63" s="7">
        <f t="shared" si="2"/>
        <v>10.700818133164057</v>
      </c>
      <c r="V63" s="15">
        <v>9</v>
      </c>
      <c r="W63" s="15">
        <f t="shared" ref="W63:W68" si="44">$U$54*V63*EXP(-$T$55*V63)</f>
        <v>148720.58817997278</v>
      </c>
      <c r="X63" s="15">
        <f t="shared" si="36"/>
        <v>157932</v>
      </c>
      <c r="Y63" s="20">
        <f t="shared" si="37"/>
        <v>-9211.4118200272205</v>
      </c>
      <c r="AA63" s="3">
        <v>2011.25</v>
      </c>
      <c r="AB63" s="4">
        <v>11.128</v>
      </c>
      <c r="AC63" s="4">
        <v>114691.36305762557</v>
      </c>
      <c r="AD63" s="7">
        <f t="shared" si="5"/>
        <v>9.240535545378858</v>
      </c>
      <c r="AE63" s="13"/>
      <c r="AF63" s="7"/>
      <c r="AG63" s="7"/>
      <c r="AH63" s="7"/>
      <c r="AI63" s="7"/>
      <c r="AJ63" s="7"/>
      <c r="AK63" s="7"/>
      <c r="AL63" s="7"/>
      <c r="AP63" s="15">
        <v>7</v>
      </c>
      <c r="AQ63" s="15">
        <f t="shared" si="38"/>
        <v>148421.30276689661</v>
      </c>
      <c r="AR63" s="15">
        <f t="shared" si="41"/>
        <v>113708</v>
      </c>
      <c r="AS63" s="20">
        <f t="shared" si="42"/>
        <v>34713.30276689661</v>
      </c>
      <c r="AU63" s="5">
        <v>2011.75</v>
      </c>
      <c r="AV63" s="4">
        <v>12.342000000000001</v>
      </c>
      <c r="AW63" s="4">
        <v>145801.29783621029</v>
      </c>
      <c r="AX63" s="7">
        <f t="shared" si="9"/>
        <v>9.3769919201011263</v>
      </c>
      <c r="BJ63" s="15">
        <v>8</v>
      </c>
      <c r="BK63" s="15">
        <f t="shared" si="39"/>
        <v>160274.22632629459</v>
      </c>
      <c r="BL63" s="15">
        <f t="shared" si="40"/>
        <v>152408</v>
      </c>
      <c r="BM63" s="15">
        <f t="shared" si="43"/>
        <v>7866.2263262945926</v>
      </c>
    </row>
    <row r="64" spans="1:65" ht="15" thickBot="1" x14ac:dyDescent="0.4">
      <c r="A64" s="3">
        <v>1981.25</v>
      </c>
      <c r="B64" s="4">
        <v>10.71</v>
      </c>
      <c r="C64" s="4">
        <v>3.4</v>
      </c>
      <c r="D64" s="4">
        <v>1.34</v>
      </c>
      <c r="E64" s="4">
        <v>1.325</v>
      </c>
      <c r="G64" s="3">
        <v>1981.25</v>
      </c>
      <c r="H64" s="4">
        <v>1.325</v>
      </c>
      <c r="I64" s="4">
        <f t="shared" si="1"/>
        <v>44801.638885518551</v>
      </c>
      <c r="J64" s="7">
        <f t="shared" si="2"/>
        <v>10.428587540561816</v>
      </c>
      <c r="V64" s="15">
        <v>10</v>
      </c>
      <c r="W64" s="15">
        <f t="shared" si="44"/>
        <v>142854.95488605322</v>
      </c>
      <c r="X64" s="15">
        <f t="shared" si="36"/>
        <v>175480</v>
      </c>
      <c r="Y64" s="15">
        <f t="shared" si="37"/>
        <v>-32625.045113946777</v>
      </c>
      <c r="AA64" s="5">
        <v>2012.25</v>
      </c>
      <c r="AB64" s="4">
        <v>9.8740000000000006</v>
      </c>
      <c r="AC64" s="4">
        <v>171099.40801550748</v>
      </c>
      <c r="AD64" s="7">
        <f t="shared" si="5"/>
        <v>9.7600949601633289</v>
      </c>
      <c r="AE64" s="13"/>
      <c r="AF64" s="7"/>
      <c r="AG64" s="7"/>
      <c r="AH64" s="7"/>
      <c r="AI64" s="7"/>
      <c r="AJ64" s="7"/>
      <c r="AK64" s="7"/>
      <c r="AL64" s="7"/>
      <c r="AP64" s="15">
        <v>8</v>
      </c>
      <c r="AQ64" s="15">
        <f t="shared" si="38"/>
        <v>146391.75222769656</v>
      </c>
      <c r="AR64" s="15">
        <f t="shared" si="41"/>
        <v>129952</v>
      </c>
      <c r="AS64" s="20">
        <f t="shared" si="42"/>
        <v>16439.752227696561</v>
      </c>
      <c r="AU64" s="5">
        <v>2012.75</v>
      </c>
      <c r="AV64" s="4">
        <v>4.7770000000000001</v>
      </c>
      <c r="AW64" s="4">
        <v>135944.22903674893</v>
      </c>
      <c r="AX64" s="7">
        <f t="shared" si="9"/>
        <v>10.256187265592175</v>
      </c>
      <c r="BJ64" s="15">
        <v>9</v>
      </c>
      <c r="BK64" s="15">
        <f t="shared" si="39"/>
        <v>156580.35025017196</v>
      </c>
      <c r="BL64" s="15">
        <f t="shared" si="40"/>
        <v>171459</v>
      </c>
      <c r="BM64" s="15">
        <f t="shared" si="43"/>
        <v>-14878.649749828037</v>
      </c>
    </row>
    <row r="65" spans="1:65" ht="15" thickBot="1" x14ac:dyDescent="0.4">
      <c r="A65" s="3">
        <v>1981.75</v>
      </c>
      <c r="B65" s="4">
        <v>11.21</v>
      </c>
      <c r="C65" s="4">
        <v>-3.35</v>
      </c>
      <c r="D65" s="4">
        <v>1.05</v>
      </c>
      <c r="E65" s="4">
        <v>1.9610000000000001</v>
      </c>
      <c r="G65" s="3">
        <v>1981.75</v>
      </c>
      <c r="H65" s="4">
        <v>1.9610000000000001</v>
      </c>
      <c r="I65" s="4">
        <f t="shared" si="1"/>
        <v>73865.414992780425</v>
      </c>
      <c r="J65" s="7">
        <f t="shared" si="2"/>
        <v>10.536545452785791</v>
      </c>
      <c r="V65" s="15">
        <v>11</v>
      </c>
      <c r="W65" s="15">
        <f t="shared" si="44"/>
        <v>135848.45919041359</v>
      </c>
      <c r="X65" s="15">
        <f t="shared" si="36"/>
        <v>193028</v>
      </c>
      <c r="Y65" s="15">
        <f t="shared" si="37"/>
        <v>-57179.540809586411</v>
      </c>
      <c r="AA65" s="5">
        <v>2013.25</v>
      </c>
      <c r="AB65" s="4">
        <v>8.4809999999999999</v>
      </c>
      <c r="AC65" s="4">
        <v>117008.28228088471</v>
      </c>
      <c r="AD65" s="7">
        <f t="shared" si="5"/>
        <v>9.5321716326204378</v>
      </c>
      <c r="AE65" s="13"/>
      <c r="AF65" s="7"/>
      <c r="AG65" s="7"/>
      <c r="AH65" s="7"/>
      <c r="AI65" s="7"/>
      <c r="AJ65" s="7"/>
      <c r="AK65" s="7"/>
      <c r="AL65" s="7"/>
      <c r="AP65" s="15">
        <v>9</v>
      </c>
      <c r="AQ65" s="15">
        <f t="shared" ref="AQ65:AQ70" si="45">$AO$56*AP65*EXP(-$AN$57*AP65)</f>
        <v>142133.86124175563</v>
      </c>
      <c r="AR65" s="15">
        <f t="shared" si="41"/>
        <v>146196</v>
      </c>
      <c r="AS65" s="15">
        <f t="shared" si="42"/>
        <v>-4062.1387582443713</v>
      </c>
      <c r="AU65" s="5">
        <v>2013.75</v>
      </c>
      <c r="AV65" s="4">
        <v>8.94</v>
      </c>
      <c r="AW65" s="4">
        <v>135944.22903674893</v>
      </c>
      <c r="AX65" s="7">
        <f t="shared" si="9"/>
        <v>9.6294644108145775</v>
      </c>
      <c r="BJ65" s="15">
        <v>10</v>
      </c>
      <c r="BK65" s="15">
        <f t="shared" si="39"/>
        <v>151083.06939778815</v>
      </c>
      <c r="BL65" s="15">
        <f t="shared" si="40"/>
        <v>190510</v>
      </c>
      <c r="BM65" s="15">
        <f t="shared" si="43"/>
        <v>-39426.930602211854</v>
      </c>
    </row>
    <row r="66" spans="1:65" ht="15" thickBot="1" x14ac:dyDescent="0.4">
      <c r="A66" s="3">
        <v>1982.25</v>
      </c>
      <c r="B66" s="4">
        <v>11.32</v>
      </c>
      <c r="C66" s="4">
        <v>0.11</v>
      </c>
      <c r="D66" s="4">
        <v>2.8</v>
      </c>
      <c r="E66" s="4">
        <v>1.4450000000000001</v>
      </c>
      <c r="G66" s="3">
        <v>1982.25</v>
      </c>
      <c r="H66" s="4">
        <v>1.4450000000000001</v>
      </c>
      <c r="I66" s="4">
        <f t="shared" si="1"/>
        <v>82454.342921784657</v>
      </c>
      <c r="J66" s="7">
        <f t="shared" si="2"/>
        <v>10.951890678435605</v>
      </c>
      <c r="V66" s="15">
        <v>12</v>
      </c>
      <c r="W66" s="15">
        <f t="shared" si="44"/>
        <v>128117.95599814068</v>
      </c>
      <c r="X66" s="15">
        <f t="shared" si="36"/>
        <v>210576</v>
      </c>
      <c r="Y66" s="15">
        <f t="shared" si="37"/>
        <v>-82458.044001859322</v>
      </c>
      <c r="AA66" s="5">
        <v>2014.25</v>
      </c>
      <c r="AB66" s="4">
        <v>7.0590000000000002</v>
      </c>
      <c r="AC66" s="4">
        <v>138690.48463219541</v>
      </c>
      <c r="AD66" s="7">
        <f t="shared" si="5"/>
        <v>9.8856966015866643</v>
      </c>
      <c r="AE66" s="13"/>
      <c r="AF66" s="7"/>
      <c r="AG66" s="7"/>
      <c r="AH66" s="7"/>
      <c r="AI66" s="7"/>
      <c r="AJ66" s="7"/>
      <c r="AK66" s="7"/>
      <c r="AL66" s="7"/>
      <c r="AP66" s="15">
        <v>10</v>
      </c>
      <c r="AQ66" s="15">
        <f t="shared" si="45"/>
        <v>136296.11214012449</v>
      </c>
      <c r="AR66" s="15">
        <f t="shared" si="41"/>
        <v>162440</v>
      </c>
      <c r="AS66" s="15">
        <f t="shared" si="42"/>
        <v>-26143.887859875511</v>
      </c>
      <c r="AU66" s="5">
        <v>2014.75</v>
      </c>
      <c r="AV66" s="4">
        <v>4.6310000000000002</v>
      </c>
      <c r="AW66" s="4">
        <v>86681.867484349132</v>
      </c>
      <c r="AX66" s="7">
        <f t="shared" si="9"/>
        <v>9.8372271725013842</v>
      </c>
      <c r="BJ66" s="15">
        <v>11</v>
      </c>
      <c r="BK66" s="15">
        <f t="shared" si="39"/>
        <v>144321.00122375018</v>
      </c>
      <c r="BL66" s="15">
        <f t="shared" si="40"/>
        <v>209561</v>
      </c>
      <c r="BM66" s="15">
        <f t="shared" si="43"/>
        <v>-65239.99877624982</v>
      </c>
    </row>
    <row r="67" spans="1:65" ht="15" thickBot="1" x14ac:dyDescent="0.4">
      <c r="A67" s="3">
        <v>1982.75</v>
      </c>
      <c r="B67" s="4">
        <v>11.79</v>
      </c>
      <c r="C67" s="4">
        <v>-2.59</v>
      </c>
      <c r="D67" s="4">
        <v>2.2000000000000002</v>
      </c>
      <c r="E67" s="4">
        <v>0.88100000000000001</v>
      </c>
      <c r="G67" s="3">
        <v>1982.75</v>
      </c>
      <c r="H67" s="4">
        <v>0.88100000000000001</v>
      </c>
      <c r="I67" s="4">
        <f t="shared" ref="I67:I130" si="46">EXP(B67)</f>
        <v>131926.46988040826</v>
      </c>
      <c r="J67" s="7">
        <f t="shared" ref="J67:J130" si="47">LN(I67/H67)</f>
        <v>11.916697653045956</v>
      </c>
      <c r="V67" s="15">
        <v>13</v>
      </c>
      <c r="W67" s="15">
        <f t="shared" si="44"/>
        <v>119988.28085596272</v>
      </c>
      <c r="X67" s="15">
        <f t="shared" si="36"/>
        <v>228124</v>
      </c>
      <c r="Y67" s="15">
        <f t="shared" si="37"/>
        <v>-108135.71914403728</v>
      </c>
      <c r="AA67" s="5">
        <v>2015.25</v>
      </c>
      <c r="AB67" s="4">
        <v>5.8360000000000003</v>
      </c>
      <c r="AC67" s="4">
        <v>109097.79927650755</v>
      </c>
      <c r="AD67" s="7">
        <f t="shared" ref="AD67:AD70" si="48">LN(AC67/AB67)</f>
        <v>9.8359543693394613</v>
      </c>
      <c r="AE67" s="13"/>
      <c r="AF67" s="7"/>
      <c r="AG67" s="7"/>
      <c r="AH67" s="7"/>
      <c r="AI67" s="7"/>
      <c r="AJ67" s="7"/>
      <c r="AK67" s="7"/>
      <c r="AL67" s="7"/>
      <c r="AP67" s="15">
        <v>11</v>
      </c>
      <c r="AQ67" s="15">
        <f t="shared" si="45"/>
        <v>129391.15086296867</v>
      </c>
      <c r="AR67" s="15">
        <f t="shared" si="41"/>
        <v>178684</v>
      </c>
      <c r="AS67" s="15">
        <f t="shared" si="42"/>
        <v>-49292.849137031328</v>
      </c>
      <c r="AU67" s="5">
        <v>2015.75</v>
      </c>
      <c r="AV67" s="4">
        <v>4.3819999999999997</v>
      </c>
      <c r="AW67" s="4">
        <v>129314.15075081984</v>
      </c>
      <c r="AX67" s="7">
        <f t="shared" ref="AX67:AX69" si="49">LN(AW67/AV67)</f>
        <v>10.292494758826725</v>
      </c>
      <c r="BJ67" s="15">
        <v>12</v>
      </c>
      <c r="BK67" s="15">
        <f t="shared" si="39"/>
        <v>136722.23292907287</v>
      </c>
      <c r="BL67" s="15">
        <f t="shared" si="40"/>
        <v>228612</v>
      </c>
      <c r="BM67" s="15">
        <f t="shared" si="43"/>
        <v>-91889.767070927133</v>
      </c>
    </row>
    <row r="68" spans="1:65" ht="15" thickBot="1" x14ac:dyDescent="0.4">
      <c r="A68" s="3">
        <v>1983.25</v>
      </c>
      <c r="B68" s="4">
        <v>10.3</v>
      </c>
      <c r="C68" s="4">
        <v>-0.17</v>
      </c>
      <c r="D68" s="4">
        <v>2.3199999999999998</v>
      </c>
      <c r="E68" s="4">
        <v>1.6539999999999999</v>
      </c>
      <c r="G68" s="3">
        <v>1983.25</v>
      </c>
      <c r="H68" s="4">
        <v>1.6539999999999999</v>
      </c>
      <c r="I68" s="4">
        <f t="shared" si="46"/>
        <v>29732.618852891435</v>
      </c>
      <c r="J68" s="7">
        <f t="shared" si="47"/>
        <v>9.796803403398501</v>
      </c>
      <c r="V68" s="15">
        <v>14</v>
      </c>
      <c r="W68" s="15">
        <f t="shared" si="44"/>
        <v>111709.53339393067</v>
      </c>
      <c r="X68" s="15">
        <f t="shared" si="36"/>
        <v>245672</v>
      </c>
      <c r="Y68" s="15">
        <f t="shared" si="37"/>
        <v>-133962.46660606933</v>
      </c>
      <c r="AA68" s="5">
        <v>2016.25</v>
      </c>
      <c r="AB68" s="4">
        <v>3.37</v>
      </c>
      <c r="AC68" s="4">
        <v>206901.89030214623</v>
      </c>
      <c r="AD68" s="7">
        <f t="shared" si="48"/>
        <v>11.02508725563573</v>
      </c>
      <c r="AE68" s="13"/>
      <c r="AF68" s="7"/>
      <c r="AG68" s="7"/>
      <c r="AH68" s="7"/>
      <c r="AI68" s="7"/>
      <c r="AJ68" s="7"/>
      <c r="AK68" s="7"/>
      <c r="AL68" s="7"/>
      <c r="AP68" s="15">
        <v>12</v>
      </c>
      <c r="AQ68" s="15">
        <f t="shared" si="45"/>
        <v>121820.83147276407</v>
      </c>
      <c r="AR68" s="15">
        <f t="shared" si="41"/>
        <v>194928</v>
      </c>
      <c r="AS68" s="15">
        <f t="shared" si="42"/>
        <v>-73107.168527235932</v>
      </c>
      <c r="AU68" s="5">
        <v>2016.75</v>
      </c>
      <c r="AV68" s="4">
        <v>3.4489999999999998</v>
      </c>
      <c r="AW68" s="4">
        <v>144350.55068315295</v>
      </c>
      <c r="AX68" s="7">
        <f t="shared" si="49"/>
        <v>10.641915666045296</v>
      </c>
      <c r="BJ68" s="15">
        <v>13</v>
      </c>
      <c r="BK68" s="15">
        <f t="shared" si="39"/>
        <v>128624.08474958346</v>
      </c>
      <c r="BL68" s="15">
        <f t="shared" si="40"/>
        <v>247663</v>
      </c>
      <c r="BM68" s="15">
        <f t="shared" si="43"/>
        <v>-119038.91525041654</v>
      </c>
    </row>
    <row r="69" spans="1:65" ht="15" thickBot="1" x14ac:dyDescent="0.4">
      <c r="A69" s="3">
        <v>1983.75</v>
      </c>
      <c r="B69" s="4">
        <v>10.31</v>
      </c>
      <c r="C69" s="4">
        <v>-0.33</v>
      </c>
      <c r="D69" s="4">
        <v>1.44</v>
      </c>
      <c r="E69" s="4">
        <v>2.3809999999999998</v>
      </c>
      <c r="G69" s="3">
        <v>1983.75</v>
      </c>
      <c r="H69" s="4">
        <v>2.3809999999999998</v>
      </c>
      <c r="I69" s="4">
        <f t="shared" si="46"/>
        <v>30031.436640212873</v>
      </c>
      <c r="J69" s="7">
        <f t="shared" si="47"/>
        <v>9.4424794324952757</v>
      </c>
      <c r="AA69" s="5">
        <v>2017.25</v>
      </c>
      <c r="AB69" s="4">
        <v>6.0720000000000001</v>
      </c>
      <c r="AC69" s="4">
        <v>59278.384051005742</v>
      </c>
      <c r="AD69" s="7">
        <f t="shared" si="48"/>
        <v>9.1863119599066714</v>
      </c>
      <c r="AE69" s="13"/>
      <c r="AF69" s="7"/>
      <c r="AG69" s="7"/>
      <c r="AH69" s="7"/>
      <c r="AI69" s="7"/>
      <c r="AJ69" s="7"/>
      <c r="AK69" s="7"/>
      <c r="AL69" s="7"/>
      <c r="AP69" s="15">
        <v>13</v>
      </c>
      <c r="AQ69" s="15">
        <f t="shared" si="45"/>
        <v>113896.94843507034</v>
      </c>
      <c r="AR69" s="15">
        <f t="shared" si="41"/>
        <v>211172</v>
      </c>
      <c r="AS69" s="15">
        <f t="shared" si="42"/>
        <v>-97275.051564929658</v>
      </c>
      <c r="AU69" s="5">
        <v>2017.75</v>
      </c>
      <c r="AV69" s="4">
        <v>6.3380000000000001</v>
      </c>
      <c r="AW69" s="4">
        <v>311763.44808074262</v>
      </c>
      <c r="AX69" s="7">
        <f t="shared" si="49"/>
        <v>10.803436738731271</v>
      </c>
      <c r="BJ69" s="15">
        <v>14</v>
      </c>
      <c r="BK69" s="15">
        <f t="shared" si="39"/>
        <v>120289.58579739192</v>
      </c>
      <c r="BL69" s="15">
        <f t="shared" si="40"/>
        <v>266714</v>
      </c>
      <c r="BM69" s="15">
        <f t="shared" si="43"/>
        <v>-146424.41420260808</v>
      </c>
    </row>
    <row r="70" spans="1:65" ht="15" thickBot="1" x14ac:dyDescent="0.4">
      <c r="A70" s="3">
        <v>1984.25</v>
      </c>
      <c r="B70" s="4">
        <v>10.36</v>
      </c>
      <c r="C70" s="4">
        <v>-4.47</v>
      </c>
      <c r="D70" s="4">
        <v>1.5</v>
      </c>
      <c r="E70" s="4">
        <v>4.3369999999999997</v>
      </c>
      <c r="G70" s="3">
        <v>1984.25</v>
      </c>
      <c r="H70" s="4">
        <v>4.3369999999999997</v>
      </c>
      <c r="I70" s="4">
        <f t="shared" si="46"/>
        <v>31571.181322503653</v>
      </c>
      <c r="J70" s="7">
        <f t="shared" si="47"/>
        <v>8.8928171351467711</v>
      </c>
      <c r="AA70" s="5">
        <v>2018.25</v>
      </c>
      <c r="AB70" s="4"/>
      <c r="AC70" s="4"/>
      <c r="AD70" s="7" t="e">
        <f t="shared" si="48"/>
        <v>#DIV/0!</v>
      </c>
      <c r="AE70" s="7"/>
      <c r="AF70" s="7"/>
      <c r="AG70" s="7"/>
      <c r="AH70" s="7"/>
      <c r="AI70" s="7"/>
      <c r="AJ70" s="7"/>
      <c r="AK70" s="7"/>
      <c r="AL70" s="7"/>
      <c r="AP70" s="15">
        <v>14</v>
      </c>
      <c r="AQ70" s="15">
        <f t="shared" si="45"/>
        <v>105858.36809633786</v>
      </c>
      <c r="AR70" s="15">
        <f t="shared" si="41"/>
        <v>227416</v>
      </c>
      <c r="AS70" s="15">
        <f t="shared" si="42"/>
        <v>-121557.63190366214</v>
      </c>
      <c r="BM70" s="15">
        <f t="shared" si="43"/>
        <v>0</v>
      </c>
    </row>
    <row r="71" spans="1:65" ht="15" thickBot="1" x14ac:dyDescent="0.4">
      <c r="A71" s="3">
        <v>1984.75</v>
      </c>
      <c r="B71" s="4">
        <v>11.93</v>
      </c>
      <c r="C71" s="4">
        <v>0.73</v>
      </c>
      <c r="D71" s="4">
        <v>1.21</v>
      </c>
      <c r="E71" s="4">
        <v>4.0970000000000004</v>
      </c>
      <c r="G71" s="3">
        <v>1984.75</v>
      </c>
      <c r="H71" s="4">
        <v>4.0970000000000004</v>
      </c>
      <c r="I71" s="4">
        <f t="shared" si="46"/>
        <v>151751.56167916086</v>
      </c>
      <c r="J71" s="7">
        <f t="shared" si="47"/>
        <v>10.519745001435266</v>
      </c>
      <c r="AF71" s="7"/>
      <c r="AG71" s="7"/>
      <c r="AH71" s="7"/>
      <c r="AI71" s="7"/>
      <c r="AJ71" s="7"/>
      <c r="AK71" s="7"/>
      <c r="AL71" s="7"/>
    </row>
    <row r="72" spans="1:65" ht="15" thickBot="1" x14ac:dyDescent="0.4">
      <c r="A72" s="3">
        <v>1985.25</v>
      </c>
      <c r="B72" s="4">
        <v>11.94</v>
      </c>
      <c r="C72" s="4">
        <v>-3.1</v>
      </c>
      <c r="D72" s="4">
        <v>2.85</v>
      </c>
      <c r="E72" s="4">
        <v>2.782</v>
      </c>
      <c r="G72" s="3">
        <v>1985.25</v>
      </c>
      <c r="H72" s="4">
        <v>2.782</v>
      </c>
      <c r="I72" s="4">
        <f t="shared" si="46"/>
        <v>153276.69022931982</v>
      </c>
      <c r="J72" s="7">
        <f t="shared" si="47"/>
        <v>10.916829906498748</v>
      </c>
      <c r="AD72" s="14"/>
      <c r="AF72" s="7"/>
      <c r="AG72" s="7"/>
      <c r="AH72" s="7"/>
      <c r="AI72" s="7"/>
      <c r="AJ72" s="7"/>
      <c r="AK72" s="7"/>
      <c r="AL72" s="7"/>
    </row>
    <row r="73" spans="1:65" ht="15" thickBot="1" x14ac:dyDescent="0.4">
      <c r="A73" s="3">
        <v>1985.75</v>
      </c>
      <c r="B73" s="4">
        <v>10.47</v>
      </c>
      <c r="C73" s="4">
        <v>-4.09</v>
      </c>
      <c r="D73" s="4">
        <v>2.44</v>
      </c>
      <c r="E73" s="4">
        <v>7.6070000000000002</v>
      </c>
      <c r="G73" s="3">
        <v>1985.75</v>
      </c>
      <c r="H73" s="4">
        <v>7.6070000000000002</v>
      </c>
      <c r="I73" s="4">
        <f t="shared" si="46"/>
        <v>35242.217368791578</v>
      </c>
      <c r="J73" s="7">
        <f t="shared" si="47"/>
        <v>8.4409311239848375</v>
      </c>
      <c r="AF73" s="7"/>
      <c r="AG73" s="7"/>
      <c r="AH73" s="7"/>
      <c r="AI73" s="7"/>
      <c r="AJ73" s="7"/>
      <c r="AK73" s="7"/>
      <c r="AL73" s="7"/>
    </row>
    <row r="74" spans="1:65" ht="15" thickBot="1" x14ac:dyDescent="0.4">
      <c r="A74" s="3">
        <v>1986.25</v>
      </c>
      <c r="B74" s="4">
        <v>10.83</v>
      </c>
      <c r="C74" s="4">
        <v>0.71</v>
      </c>
      <c r="D74" s="4">
        <v>2.2799999999999998</v>
      </c>
      <c r="E74" s="4">
        <v>11.563000000000001</v>
      </c>
      <c r="G74" s="3">
        <v>1986.25</v>
      </c>
      <c r="H74" s="4">
        <v>11.563000000000001</v>
      </c>
      <c r="I74" s="4">
        <f t="shared" si="46"/>
        <v>50513.706789018259</v>
      </c>
      <c r="J74" s="7">
        <f t="shared" si="47"/>
        <v>8.3821896548531747</v>
      </c>
      <c r="AF74" s="7"/>
      <c r="AG74" s="7"/>
      <c r="AH74" s="7"/>
      <c r="AI74" s="7"/>
      <c r="AJ74" s="7"/>
      <c r="AK74" s="7"/>
      <c r="AL74" s="7"/>
    </row>
    <row r="75" spans="1:65" ht="15" thickBot="1" x14ac:dyDescent="0.4">
      <c r="A75" s="3">
        <v>1986.75</v>
      </c>
      <c r="B75" s="4">
        <v>11.78</v>
      </c>
      <c r="C75" s="4">
        <v>-1.24</v>
      </c>
      <c r="D75" s="4">
        <v>1.7</v>
      </c>
      <c r="E75" s="4">
        <v>9.8230000000000004</v>
      </c>
      <c r="G75" s="3">
        <v>1986.75</v>
      </c>
      <c r="H75" s="4">
        <v>9.8230000000000004</v>
      </c>
      <c r="I75" s="4">
        <f t="shared" si="46"/>
        <v>130613.77957221285</v>
      </c>
      <c r="J75" s="7">
        <f t="shared" si="47"/>
        <v>9.4952734253072659</v>
      </c>
      <c r="AF75" s="7"/>
      <c r="AG75" s="7"/>
      <c r="AH75" s="7"/>
      <c r="AI75" s="7"/>
      <c r="AJ75" s="7"/>
      <c r="AK75" s="7"/>
      <c r="AL75" s="7"/>
    </row>
    <row r="76" spans="1:65" ht="15" thickBot="1" x14ac:dyDescent="0.4">
      <c r="A76" s="3">
        <v>1987.25</v>
      </c>
      <c r="B76" s="4">
        <v>11.67</v>
      </c>
      <c r="C76" s="4">
        <v>-4.3499999999999996</v>
      </c>
      <c r="D76" s="4">
        <v>2.37</v>
      </c>
      <c r="E76" s="4">
        <v>3.6669999999999998</v>
      </c>
      <c r="G76" s="3">
        <v>1987.25</v>
      </c>
      <c r="H76" s="4">
        <v>3.6669999999999998</v>
      </c>
      <c r="I76" s="4">
        <f t="shared" si="46"/>
        <v>117008.28228088471</v>
      </c>
      <c r="J76" s="7">
        <f t="shared" si="47"/>
        <v>10.370626110910811</v>
      </c>
      <c r="AF76" s="7"/>
      <c r="AG76" s="7"/>
      <c r="AH76" s="7"/>
      <c r="AI76" s="7"/>
      <c r="AJ76" s="7"/>
      <c r="AK76" s="7"/>
      <c r="AL76" s="7"/>
    </row>
    <row r="77" spans="1:65" ht="15" thickBot="1" x14ac:dyDescent="0.4">
      <c r="A77" s="3">
        <v>1987.75</v>
      </c>
      <c r="B77" s="4">
        <v>11.55</v>
      </c>
      <c r="C77" s="4">
        <v>-4.4400000000000004</v>
      </c>
      <c r="D77" s="4">
        <v>0.68</v>
      </c>
      <c r="E77" s="4">
        <v>2.7829999999999999</v>
      </c>
      <c r="G77" s="3">
        <v>1987.75</v>
      </c>
      <c r="H77" s="4">
        <v>2.7829999999999999</v>
      </c>
      <c r="I77" s="4">
        <f t="shared" si="46"/>
        <v>103777.0368200868</v>
      </c>
      <c r="J77" s="7">
        <f t="shared" si="47"/>
        <v>10.526470517456247</v>
      </c>
      <c r="AF77" s="7"/>
      <c r="AG77" s="7"/>
      <c r="AH77" s="7"/>
      <c r="AI77" s="7"/>
      <c r="AJ77" s="7"/>
      <c r="AK77" s="7"/>
      <c r="AL77" s="7"/>
    </row>
    <row r="78" spans="1:65" ht="15" thickBot="1" x14ac:dyDescent="0.4">
      <c r="A78" s="3">
        <v>1988.25</v>
      </c>
      <c r="B78" s="4">
        <v>12.14</v>
      </c>
      <c r="C78" s="4">
        <v>1.84</v>
      </c>
      <c r="D78" s="4">
        <v>1.08</v>
      </c>
      <c r="E78" s="4">
        <v>3.4249999999999998</v>
      </c>
      <c r="G78" s="3">
        <v>1988.25</v>
      </c>
      <c r="H78" s="4">
        <v>3.4249999999999998</v>
      </c>
      <c r="I78" s="4">
        <f t="shared" si="46"/>
        <v>187212.5722077534</v>
      </c>
      <c r="J78" s="7">
        <f t="shared" si="47"/>
        <v>10.908898528285812</v>
      </c>
      <c r="AF78" s="7"/>
      <c r="AG78" s="7"/>
      <c r="AH78" s="7"/>
      <c r="AI78" s="7"/>
      <c r="AJ78" s="7"/>
      <c r="AK78" s="7"/>
      <c r="AL78" s="7"/>
    </row>
    <row r="79" spans="1:65" ht="15" thickBot="1" x14ac:dyDescent="0.4">
      <c r="A79" s="3">
        <v>1988.75</v>
      </c>
      <c r="B79" s="4">
        <v>11.28</v>
      </c>
      <c r="C79" s="4">
        <v>3.05</v>
      </c>
      <c r="D79" s="4">
        <v>1.78</v>
      </c>
      <c r="E79" s="4">
        <v>4.0410000000000004</v>
      </c>
      <c r="G79" s="3">
        <v>1988.75</v>
      </c>
      <c r="H79" s="4">
        <v>4.0410000000000004</v>
      </c>
      <c r="I79" s="4">
        <f t="shared" si="46"/>
        <v>79221.261891494738</v>
      </c>
      <c r="J79" s="7">
        <f t="shared" si="47"/>
        <v>9.8835078139036625</v>
      </c>
      <c r="AF79" s="7"/>
      <c r="AG79" s="7"/>
      <c r="AH79" s="7"/>
      <c r="AI79" s="7"/>
      <c r="AJ79" s="7"/>
      <c r="AK79" s="7"/>
      <c r="AL79" s="7"/>
    </row>
    <row r="80" spans="1:65" ht="15" thickBot="1" x14ac:dyDescent="0.4">
      <c r="A80" s="3">
        <v>1989.25</v>
      </c>
      <c r="B80" s="4">
        <v>11.05</v>
      </c>
      <c r="C80" s="4">
        <v>2.85</v>
      </c>
      <c r="D80" s="4">
        <v>1.04</v>
      </c>
      <c r="E80" s="4">
        <v>7.9390000000000001</v>
      </c>
      <c r="G80" s="3">
        <v>1989.25</v>
      </c>
      <c r="H80" s="4">
        <v>7.9390000000000001</v>
      </c>
      <c r="I80" s="4">
        <f t="shared" si="46"/>
        <v>62943.954605509491</v>
      </c>
      <c r="J80" s="7">
        <f t="shared" si="47"/>
        <v>8.9782126772570248</v>
      </c>
      <c r="AF80" s="7"/>
      <c r="AG80" s="7"/>
      <c r="AH80" s="7"/>
      <c r="AI80" s="7"/>
      <c r="AJ80" s="7"/>
      <c r="AK80" s="7"/>
      <c r="AL80" s="7"/>
    </row>
    <row r="81" spans="1:38" ht="15" thickBot="1" x14ac:dyDescent="0.4">
      <c r="A81" s="3">
        <v>1989.75</v>
      </c>
      <c r="B81" s="4">
        <v>10.47</v>
      </c>
      <c r="C81" s="4">
        <v>3.97</v>
      </c>
      <c r="D81" s="4">
        <v>0.65</v>
      </c>
      <c r="E81" s="4">
        <v>5.5880000000000001</v>
      </c>
      <c r="G81" s="3">
        <v>1989.75</v>
      </c>
      <c r="H81" s="4">
        <v>5.5880000000000001</v>
      </c>
      <c r="I81" s="4">
        <f t="shared" si="46"/>
        <v>35242.217368791578</v>
      </c>
      <c r="J81" s="7">
        <f t="shared" si="47"/>
        <v>8.7493785586052848</v>
      </c>
      <c r="AF81" s="7"/>
      <c r="AG81" s="7"/>
      <c r="AH81" s="7"/>
      <c r="AI81" s="7"/>
      <c r="AJ81" s="7"/>
      <c r="AK81" s="7"/>
      <c r="AL81" s="7"/>
    </row>
    <row r="82" spans="1:38" ht="15" thickBot="1" x14ac:dyDescent="0.4">
      <c r="A82" s="3">
        <v>1990.25</v>
      </c>
      <c r="B82" s="4">
        <v>12.03</v>
      </c>
      <c r="C82" s="4">
        <v>3.97</v>
      </c>
      <c r="D82" s="4">
        <v>2.99</v>
      </c>
      <c r="E82" s="4">
        <v>4.1959999999999997</v>
      </c>
      <c r="G82" s="3">
        <v>1990.25</v>
      </c>
      <c r="H82" s="4">
        <v>4.1959999999999997</v>
      </c>
      <c r="I82" s="4">
        <f t="shared" si="46"/>
        <v>167711.41274037142</v>
      </c>
      <c r="J82" s="7">
        <f t="shared" si="47"/>
        <v>10.595868309465949</v>
      </c>
      <c r="AF82" s="7"/>
      <c r="AG82" s="7"/>
      <c r="AH82" s="7"/>
      <c r="AI82" s="7"/>
      <c r="AJ82" s="7"/>
      <c r="AK82" s="7"/>
      <c r="AL82" s="7"/>
    </row>
    <row r="83" spans="1:38" ht="15" thickBot="1" x14ac:dyDescent="0.4">
      <c r="A83" s="3">
        <v>1990.75</v>
      </c>
      <c r="B83" s="4">
        <v>10.84</v>
      </c>
      <c r="C83" s="4">
        <v>-2.67</v>
      </c>
      <c r="D83" s="4">
        <v>0.82</v>
      </c>
      <c r="E83" s="4">
        <v>1.4770000000000001</v>
      </c>
      <c r="G83" s="3">
        <v>1990.75</v>
      </c>
      <c r="H83" s="4">
        <v>1.4770000000000001</v>
      </c>
      <c r="I83" s="4">
        <f t="shared" si="46"/>
        <v>51021.377982288555</v>
      </c>
      <c r="J83" s="7">
        <f t="shared" si="47"/>
        <v>10.449986996450757</v>
      </c>
      <c r="AF83" s="7"/>
      <c r="AG83" s="7"/>
      <c r="AH83" s="7"/>
      <c r="AI83" s="7"/>
      <c r="AJ83" s="7"/>
      <c r="AK83" s="7"/>
      <c r="AL83" s="7"/>
    </row>
    <row r="84" spans="1:38" ht="15" thickBot="1" x14ac:dyDescent="0.4">
      <c r="A84" s="3">
        <v>1991.25</v>
      </c>
      <c r="B84" s="4">
        <v>11.2</v>
      </c>
      <c r="C84" s="4">
        <v>1.66</v>
      </c>
      <c r="D84" s="4">
        <v>1.03</v>
      </c>
      <c r="E84" s="4">
        <v>3.5510000000000002</v>
      </c>
      <c r="G84" s="3">
        <v>1991.25</v>
      </c>
      <c r="H84" s="4">
        <v>3.5510000000000002</v>
      </c>
      <c r="I84" s="4">
        <f t="shared" si="46"/>
        <v>73130.441833415447</v>
      </c>
      <c r="J84" s="7">
        <f t="shared" si="47"/>
        <v>9.9327707460390489</v>
      </c>
      <c r="AF84" s="7"/>
      <c r="AG84" s="7"/>
      <c r="AH84" s="7"/>
      <c r="AI84" s="7"/>
      <c r="AJ84" s="7"/>
      <c r="AK84" s="7"/>
      <c r="AL84" s="7"/>
    </row>
    <row r="85" spans="1:38" ht="15" thickBot="1" x14ac:dyDescent="0.4">
      <c r="A85" s="3">
        <v>1991.75</v>
      </c>
      <c r="B85" s="4">
        <v>11.46</v>
      </c>
      <c r="C85" s="4">
        <v>3.11</v>
      </c>
      <c r="D85" s="4">
        <v>1.47</v>
      </c>
      <c r="E85" s="4">
        <v>2.3119999999999998</v>
      </c>
      <c r="G85" s="3">
        <v>1991.75</v>
      </c>
      <c r="H85" s="4">
        <v>2.3119999999999998</v>
      </c>
      <c r="I85" s="4">
        <f t="shared" si="46"/>
        <v>94845.070264917827</v>
      </c>
      <c r="J85" s="7">
        <f t="shared" si="47"/>
        <v>10.621887049189869</v>
      </c>
      <c r="AF85" s="7"/>
      <c r="AG85" s="7"/>
      <c r="AH85" s="7"/>
      <c r="AI85" s="7"/>
      <c r="AJ85" s="7"/>
      <c r="AK85" s="7"/>
      <c r="AL85" s="7"/>
    </row>
    <row r="86" spans="1:38" ht="15" thickBot="1" x14ac:dyDescent="0.4">
      <c r="A86" s="3">
        <v>1992.25</v>
      </c>
      <c r="B86" s="4">
        <v>12.2</v>
      </c>
      <c r="C86" s="4">
        <v>3.87</v>
      </c>
      <c r="D86" s="4">
        <v>2.16</v>
      </c>
      <c r="E86" s="4">
        <v>1.577</v>
      </c>
      <c r="G86" s="3">
        <v>1992.25</v>
      </c>
      <c r="H86" s="4">
        <v>1.577</v>
      </c>
      <c r="I86" s="4">
        <f t="shared" si="46"/>
        <v>198789.15114295439</v>
      </c>
      <c r="J86" s="7">
        <f t="shared" si="47"/>
        <v>11.744475692019098</v>
      </c>
      <c r="AF86" s="7"/>
      <c r="AG86" s="7"/>
      <c r="AH86" s="7"/>
      <c r="AI86" s="7"/>
      <c r="AJ86" s="7"/>
      <c r="AK86" s="7"/>
      <c r="AL86" s="7"/>
    </row>
    <row r="87" spans="1:38" ht="15" thickBot="1" x14ac:dyDescent="0.4">
      <c r="A87" s="3">
        <v>1992.75</v>
      </c>
      <c r="B87" s="4">
        <v>11.73</v>
      </c>
      <c r="C87" s="4">
        <v>3.99</v>
      </c>
      <c r="D87" s="4">
        <v>0.69</v>
      </c>
      <c r="E87" s="4">
        <v>2.286</v>
      </c>
      <c r="G87" s="3">
        <v>1992.75</v>
      </c>
      <c r="H87" s="4">
        <v>2.286</v>
      </c>
      <c r="I87" s="4">
        <f t="shared" si="46"/>
        <v>124243.67037433927</v>
      </c>
      <c r="J87" s="7">
        <f t="shared" si="47"/>
        <v>10.903196434627381</v>
      </c>
      <c r="AF87" s="7"/>
      <c r="AG87" s="7"/>
      <c r="AH87" s="7"/>
      <c r="AI87" s="7"/>
      <c r="AJ87" s="7"/>
      <c r="AK87" s="7"/>
      <c r="AL87" s="7"/>
    </row>
    <row r="88" spans="1:38" ht="15" thickBot="1" x14ac:dyDescent="0.4">
      <c r="A88" s="3">
        <v>1993.25</v>
      </c>
      <c r="B88" s="4">
        <v>12.07</v>
      </c>
      <c r="C88" s="4">
        <v>2.34</v>
      </c>
      <c r="D88" s="4">
        <v>1.51</v>
      </c>
      <c r="E88" s="4">
        <v>4.7850000000000001</v>
      </c>
      <c r="G88" s="3">
        <v>1993.25</v>
      </c>
      <c r="H88" s="4">
        <v>4.7850000000000001</v>
      </c>
      <c r="I88" s="4">
        <f t="shared" si="46"/>
        <v>174555.84533520529</v>
      </c>
      <c r="J88" s="7">
        <f t="shared" si="47"/>
        <v>10.504513975095083</v>
      </c>
      <c r="AF88" s="7"/>
      <c r="AG88" s="7"/>
      <c r="AH88" s="7"/>
      <c r="AI88" s="7"/>
      <c r="AJ88" s="7"/>
      <c r="AK88" s="7"/>
      <c r="AL88" s="7"/>
    </row>
    <row r="89" spans="1:38" ht="15" thickBot="1" x14ac:dyDescent="0.4">
      <c r="A89" s="3">
        <v>1993.75</v>
      </c>
      <c r="B89" s="4">
        <v>12.27</v>
      </c>
      <c r="C89" s="4">
        <v>3.82</v>
      </c>
      <c r="D89" s="4">
        <v>2.95</v>
      </c>
      <c r="E89" s="4">
        <v>4.6479999999999997</v>
      </c>
      <c r="G89" s="3">
        <v>1993.75</v>
      </c>
      <c r="H89" s="4">
        <v>4.6479999999999997</v>
      </c>
      <c r="I89" s="4">
        <f t="shared" si="46"/>
        <v>213202.99094539962</v>
      </c>
      <c r="J89" s="7">
        <f t="shared" si="47"/>
        <v>10.73356298045039</v>
      </c>
    </row>
    <row r="90" spans="1:38" ht="15" thickBot="1" x14ac:dyDescent="0.4">
      <c r="A90" s="3">
        <v>1994.25</v>
      </c>
      <c r="B90" s="4">
        <v>11.42</v>
      </c>
      <c r="C90" s="4">
        <v>-0.82</v>
      </c>
      <c r="D90" s="4">
        <v>1.68</v>
      </c>
      <c r="E90" s="4">
        <v>10.737</v>
      </c>
      <c r="G90" s="3">
        <v>1994.25</v>
      </c>
      <c r="H90" s="4">
        <v>10.737</v>
      </c>
      <c r="I90" s="4">
        <f t="shared" si="46"/>
        <v>91126.141866192993</v>
      </c>
      <c r="J90" s="7">
        <f t="shared" si="47"/>
        <v>9.0463042795480018</v>
      </c>
    </row>
    <row r="91" spans="1:38" ht="15" thickBot="1" x14ac:dyDescent="0.4">
      <c r="A91" s="3">
        <v>1994.75</v>
      </c>
      <c r="B91" s="4">
        <v>11.72</v>
      </c>
      <c r="C91" s="4">
        <v>2.73</v>
      </c>
      <c r="D91" s="4">
        <v>1.8</v>
      </c>
      <c r="E91" s="4">
        <v>10.294</v>
      </c>
      <c r="G91" s="3">
        <v>1994.75</v>
      </c>
      <c r="H91" s="4">
        <v>10.294</v>
      </c>
      <c r="I91" s="4">
        <f t="shared" si="46"/>
        <v>123007.42519850106</v>
      </c>
      <c r="J91" s="7">
        <f t="shared" si="47"/>
        <v>9.3884387987694371</v>
      </c>
    </row>
    <row r="92" spans="1:38" ht="15" thickBot="1" x14ac:dyDescent="0.4">
      <c r="A92" s="3">
        <v>1995.25</v>
      </c>
      <c r="B92" s="4">
        <v>11.74</v>
      </c>
      <c r="C92" s="4">
        <v>3.99</v>
      </c>
      <c r="D92" s="4">
        <v>1.88</v>
      </c>
      <c r="E92" s="4">
        <v>6.2990000000000004</v>
      </c>
      <c r="G92" s="3">
        <v>1995.25</v>
      </c>
      <c r="H92" s="4">
        <v>6.2990000000000004</v>
      </c>
      <c r="I92" s="4">
        <f t="shared" si="46"/>
        <v>125492.34002075167</v>
      </c>
      <c r="J92" s="7">
        <f t="shared" si="47"/>
        <v>9.8996091093602079</v>
      </c>
    </row>
    <row r="93" spans="1:38" ht="15" thickBot="1" x14ac:dyDescent="0.4">
      <c r="A93" s="3">
        <v>1995.75</v>
      </c>
      <c r="B93" s="4">
        <v>11.89</v>
      </c>
      <c r="C93" s="4">
        <v>1.73</v>
      </c>
      <c r="D93" s="4">
        <v>1.58</v>
      </c>
      <c r="E93" s="4">
        <v>4.3499999999999996</v>
      </c>
      <c r="G93" s="3">
        <v>1995.75</v>
      </c>
      <c r="H93" s="4">
        <v>4.3499999999999996</v>
      </c>
      <c r="I93" s="4">
        <f t="shared" si="46"/>
        <v>145801.29783621029</v>
      </c>
      <c r="J93" s="7">
        <f t="shared" si="47"/>
        <v>10.419824154899407</v>
      </c>
    </row>
    <row r="94" spans="1:38" ht="15" thickBot="1" x14ac:dyDescent="0.4">
      <c r="A94" s="3">
        <v>1996.25</v>
      </c>
      <c r="B94" s="4">
        <v>11.95</v>
      </c>
      <c r="C94" s="4">
        <v>3.97</v>
      </c>
      <c r="D94" s="4">
        <v>0.92</v>
      </c>
      <c r="E94" s="4">
        <v>4.5039999999999996</v>
      </c>
      <c r="G94" s="3">
        <v>1996.25</v>
      </c>
      <c r="H94" s="4">
        <v>4.5039999999999996</v>
      </c>
      <c r="I94" s="4">
        <f t="shared" si="46"/>
        <v>154817.14657623274</v>
      </c>
      <c r="J94" s="7">
        <f t="shared" si="47"/>
        <v>10.445034109162609</v>
      </c>
    </row>
    <row r="95" spans="1:38" ht="15" thickBot="1" x14ac:dyDescent="0.4">
      <c r="A95" s="3">
        <v>1996.75</v>
      </c>
      <c r="B95" s="4">
        <v>11.18</v>
      </c>
      <c r="C95" s="4">
        <v>3.35</v>
      </c>
      <c r="D95" s="4">
        <v>2.23</v>
      </c>
      <c r="E95" s="4">
        <v>6.3129999999999997</v>
      </c>
      <c r="G95" s="3">
        <v>1996.75</v>
      </c>
      <c r="H95" s="4">
        <v>6.3129999999999997</v>
      </c>
      <c r="I95" s="4">
        <f t="shared" si="46"/>
        <v>71682.362063450695</v>
      </c>
      <c r="J95" s="7">
        <f t="shared" si="47"/>
        <v>9.337389000614511</v>
      </c>
    </row>
    <row r="96" spans="1:38" ht="15" thickBot="1" x14ac:dyDescent="0.4">
      <c r="A96" s="3">
        <v>1997.25</v>
      </c>
      <c r="B96" s="4">
        <v>11.23</v>
      </c>
      <c r="C96" s="4">
        <v>3.6</v>
      </c>
      <c r="D96" s="4">
        <v>1.65</v>
      </c>
      <c r="E96" s="4">
        <v>6.7270000000000003</v>
      </c>
      <c r="G96" s="3">
        <v>1997.25</v>
      </c>
      <c r="H96" s="4">
        <v>6.7270000000000003</v>
      </c>
      <c r="I96" s="4">
        <f t="shared" si="46"/>
        <v>75357.595357266968</v>
      </c>
      <c r="J96" s="7">
        <f t="shared" si="47"/>
        <v>9.3238707209565312</v>
      </c>
    </row>
    <row r="97" spans="1:10" ht="15" thickBot="1" x14ac:dyDescent="0.4">
      <c r="A97" s="3">
        <v>1997.75</v>
      </c>
      <c r="B97" s="4">
        <v>11.69</v>
      </c>
      <c r="C97" s="4">
        <v>3.94</v>
      </c>
      <c r="D97" s="4">
        <v>1.23</v>
      </c>
      <c r="E97" s="4">
        <v>2.8410000000000002</v>
      </c>
      <c r="G97" s="3">
        <v>1997.75</v>
      </c>
      <c r="H97" s="4">
        <v>2.8410000000000002</v>
      </c>
      <c r="I97" s="4">
        <f t="shared" si="46"/>
        <v>119372.00637718744</v>
      </c>
      <c r="J97" s="7">
        <f t="shared" si="47"/>
        <v>10.645843897127948</v>
      </c>
    </row>
    <row r="98" spans="1:10" ht="15" thickBot="1" x14ac:dyDescent="0.4">
      <c r="A98" s="3">
        <v>1998.25</v>
      </c>
      <c r="B98" s="4">
        <v>11.55</v>
      </c>
      <c r="C98" s="4">
        <v>1.8</v>
      </c>
      <c r="D98" s="4">
        <v>0.3</v>
      </c>
      <c r="E98" s="4">
        <v>2.7770000000000001</v>
      </c>
      <c r="G98" s="3">
        <v>1998.25</v>
      </c>
      <c r="H98" s="4">
        <v>2.7770000000000001</v>
      </c>
      <c r="I98" s="4">
        <f t="shared" si="46"/>
        <v>103777.0368200868</v>
      </c>
      <c r="J98" s="7">
        <f t="shared" si="47"/>
        <v>10.528628791675338</v>
      </c>
    </row>
    <row r="99" spans="1:10" ht="15" thickBot="1" x14ac:dyDescent="0.4">
      <c r="A99" s="3">
        <v>1998.75</v>
      </c>
      <c r="B99" s="4">
        <v>12.13</v>
      </c>
      <c r="C99" s="4">
        <v>3.73</v>
      </c>
      <c r="D99" s="4">
        <v>2.2999999999999998</v>
      </c>
      <c r="E99" s="4">
        <v>3.548</v>
      </c>
      <c r="G99" s="3">
        <v>1998.75</v>
      </c>
      <c r="H99" s="4">
        <v>3.548</v>
      </c>
      <c r="I99" s="4">
        <f t="shared" si="46"/>
        <v>185349.77599004042</v>
      </c>
      <c r="J99" s="7">
        <f t="shared" si="47"/>
        <v>10.863615935552668</v>
      </c>
    </row>
    <row r="100" spans="1:10" ht="15" thickBot="1" x14ac:dyDescent="0.4">
      <c r="A100" s="3">
        <v>1999.25</v>
      </c>
      <c r="B100" s="4">
        <v>12.16</v>
      </c>
      <c r="C100" s="4">
        <v>4</v>
      </c>
      <c r="D100" s="4">
        <v>2.4</v>
      </c>
      <c r="E100" s="4">
        <v>7.1310000000000002</v>
      </c>
      <c r="G100" s="3">
        <v>1999.25</v>
      </c>
      <c r="H100" s="4">
        <v>7.1310000000000002</v>
      </c>
      <c r="I100" s="4">
        <f t="shared" si="46"/>
        <v>190994.51703620571</v>
      </c>
      <c r="J100" s="7">
        <f t="shared" si="47"/>
        <v>10.195548522953834</v>
      </c>
    </row>
    <row r="101" spans="1:10" ht="15" thickBot="1" x14ac:dyDescent="0.4">
      <c r="A101" s="3">
        <v>1999.75</v>
      </c>
      <c r="B101" s="4">
        <v>11.18</v>
      </c>
      <c r="C101" s="4">
        <v>3.69</v>
      </c>
      <c r="D101" s="4">
        <v>0.52</v>
      </c>
      <c r="E101" s="4">
        <v>9.7129999999999992</v>
      </c>
      <c r="G101" s="3">
        <v>1999.75</v>
      </c>
      <c r="H101" s="4">
        <v>9.7129999999999992</v>
      </c>
      <c r="I101" s="4">
        <f t="shared" si="46"/>
        <v>71682.362063450695</v>
      </c>
      <c r="J101" s="7">
        <f t="shared" si="47"/>
        <v>8.9065348055798061</v>
      </c>
    </row>
    <row r="102" spans="1:10" ht="15" thickBot="1" x14ac:dyDescent="0.4">
      <c r="A102" s="3">
        <v>2000.25</v>
      </c>
      <c r="B102" s="4">
        <v>11.85</v>
      </c>
      <c r="C102" s="4">
        <v>3.68</v>
      </c>
      <c r="D102" s="4">
        <v>2.09</v>
      </c>
      <c r="E102" s="4">
        <v>11.659000000000001</v>
      </c>
      <c r="G102" s="3">
        <v>2000.25</v>
      </c>
      <c r="H102" s="4">
        <v>11.659000000000001</v>
      </c>
      <c r="I102" s="4">
        <f t="shared" si="46"/>
        <v>140084.34717573319</v>
      </c>
      <c r="J102" s="7">
        <f t="shared" si="47"/>
        <v>9.3939215860488456</v>
      </c>
    </row>
    <row r="103" spans="1:10" ht="15" thickBot="1" x14ac:dyDescent="0.4">
      <c r="A103" s="3">
        <v>2000.75</v>
      </c>
      <c r="B103" s="4">
        <v>12.29</v>
      </c>
      <c r="C103" s="4">
        <v>1.1399999999999999</v>
      </c>
      <c r="D103" s="4">
        <v>2.15</v>
      </c>
      <c r="E103" s="4">
        <v>7.0609999999999999</v>
      </c>
      <c r="G103" s="3">
        <v>2000.75</v>
      </c>
      <c r="H103" s="4">
        <v>7.0609999999999999</v>
      </c>
      <c r="I103" s="4">
        <f t="shared" si="46"/>
        <v>217509.97706020888</v>
      </c>
      <c r="J103" s="7">
        <f t="shared" si="47"/>
        <v>10.335413315465789</v>
      </c>
    </row>
    <row r="104" spans="1:10" ht="15" thickBot="1" x14ac:dyDescent="0.4">
      <c r="A104" s="3">
        <v>2001.25</v>
      </c>
      <c r="B104" s="4">
        <v>11.88</v>
      </c>
      <c r="C104" s="4">
        <v>3.98</v>
      </c>
      <c r="D104" s="4">
        <v>1.92</v>
      </c>
      <c r="E104" s="4">
        <v>6.194</v>
      </c>
      <c r="G104" s="3">
        <v>2001.25</v>
      </c>
      <c r="H104" s="4">
        <v>6.194</v>
      </c>
      <c r="I104" s="4">
        <f t="shared" si="46"/>
        <v>144350.55068315295</v>
      </c>
      <c r="J104" s="7">
        <f t="shared" si="47"/>
        <v>10.05641891844899</v>
      </c>
    </row>
    <row r="105" spans="1:10" ht="15" thickBot="1" x14ac:dyDescent="0.4">
      <c r="A105" s="3">
        <v>2001.75</v>
      </c>
      <c r="B105" s="4">
        <v>12.21</v>
      </c>
      <c r="C105" s="4">
        <v>3.83</v>
      </c>
      <c r="D105" s="4">
        <v>1.1299999999999999</v>
      </c>
      <c r="E105" s="4">
        <v>8.4290000000000003</v>
      </c>
      <c r="G105" s="3">
        <v>2001.75</v>
      </c>
      <c r="H105" s="4">
        <v>8.4290000000000003</v>
      </c>
      <c r="I105" s="4">
        <f t="shared" si="46"/>
        <v>200787.01532646132</v>
      </c>
      <c r="J105" s="7">
        <f t="shared" si="47"/>
        <v>10.078321858984655</v>
      </c>
    </row>
    <row r="106" spans="1:10" ht="15" thickBot="1" x14ac:dyDescent="0.4">
      <c r="A106" s="3">
        <v>2002.25</v>
      </c>
      <c r="B106" s="4">
        <v>11.99</v>
      </c>
      <c r="C106" s="4">
        <v>2.39</v>
      </c>
      <c r="D106" s="4">
        <v>2.7</v>
      </c>
      <c r="E106" s="4">
        <v>12.45</v>
      </c>
      <c r="G106" s="3">
        <v>2002.25</v>
      </c>
      <c r="H106" s="4">
        <v>12.45</v>
      </c>
      <c r="I106" s="4">
        <f t="shared" si="46"/>
        <v>161135.35418626538</v>
      </c>
      <c r="J106" s="7">
        <f t="shared" si="47"/>
        <v>9.4682793770892832</v>
      </c>
    </row>
    <row r="107" spans="1:10" ht="15" thickBot="1" x14ac:dyDescent="0.4">
      <c r="A107" s="3">
        <v>2002.75</v>
      </c>
      <c r="B107" s="4">
        <v>12.02</v>
      </c>
      <c r="C107" s="4">
        <v>1.79</v>
      </c>
      <c r="D107" s="4">
        <v>1.44</v>
      </c>
      <c r="E107" s="4">
        <v>10.464</v>
      </c>
      <c r="G107" s="3">
        <v>2002.75</v>
      </c>
      <c r="H107" s="4">
        <v>10.464</v>
      </c>
      <c r="I107" s="4">
        <f t="shared" si="46"/>
        <v>166042.65630144285</v>
      </c>
      <c r="J107" s="7">
        <f t="shared" si="47"/>
        <v>9.6720592052851568</v>
      </c>
    </row>
    <row r="108" spans="1:10" ht="15" thickBot="1" x14ac:dyDescent="0.4">
      <c r="A108" s="3">
        <v>2003.25</v>
      </c>
      <c r="B108" s="4">
        <v>12.3</v>
      </c>
      <c r="C108" s="4">
        <v>3.99</v>
      </c>
      <c r="D108" s="4">
        <v>1.98</v>
      </c>
      <c r="E108" s="4">
        <v>6.4390000000000001</v>
      </c>
      <c r="G108" s="3">
        <v>2003.25</v>
      </c>
      <c r="H108" s="4">
        <v>6.4390000000000001</v>
      </c>
      <c r="I108" s="4">
        <f t="shared" si="46"/>
        <v>219695.9886721379</v>
      </c>
      <c r="J108" s="7">
        <f t="shared" si="47"/>
        <v>10.437626751443954</v>
      </c>
    </row>
    <row r="109" spans="1:10" ht="15" thickBot="1" x14ac:dyDescent="0.4">
      <c r="A109" s="3">
        <v>2003.75</v>
      </c>
      <c r="B109" s="4">
        <v>12.3</v>
      </c>
      <c r="C109" s="4">
        <v>3.99</v>
      </c>
      <c r="D109" s="4">
        <v>0.26</v>
      </c>
      <c r="E109" s="4">
        <v>6.2080000000000002</v>
      </c>
      <c r="G109" s="3">
        <v>2003.75</v>
      </c>
      <c r="H109" s="4">
        <v>6.2080000000000002</v>
      </c>
      <c r="I109" s="4">
        <f t="shared" si="46"/>
        <v>219695.9886721379</v>
      </c>
      <c r="J109" s="7">
        <f t="shared" si="47"/>
        <v>10.474161217119082</v>
      </c>
    </row>
    <row r="110" spans="1:10" ht="15" thickBot="1" x14ac:dyDescent="0.4">
      <c r="A110" s="3">
        <v>2004.25</v>
      </c>
      <c r="B110" s="4">
        <v>11.41</v>
      </c>
      <c r="C110" s="4">
        <v>3.99</v>
      </c>
      <c r="D110" s="4">
        <v>2.42</v>
      </c>
      <c r="E110" s="4">
        <v>10.477</v>
      </c>
      <c r="G110" s="3">
        <v>2004.25</v>
      </c>
      <c r="H110" s="4">
        <v>10.477</v>
      </c>
      <c r="I110" s="4">
        <f t="shared" si="46"/>
        <v>90219.421604827498</v>
      </c>
      <c r="J110" s="7">
        <f t="shared" si="47"/>
        <v>9.0608176216291714</v>
      </c>
    </row>
    <row r="111" spans="1:10" ht="15" thickBot="1" x14ac:dyDescent="0.4">
      <c r="A111" s="3">
        <v>2004.75</v>
      </c>
      <c r="B111" s="4">
        <v>12.43</v>
      </c>
      <c r="C111" s="4">
        <v>3.99</v>
      </c>
      <c r="D111" s="4">
        <v>2.65</v>
      </c>
      <c r="E111" s="4">
        <v>11.407999999999999</v>
      </c>
      <c r="G111" s="3">
        <v>2004.75</v>
      </c>
      <c r="H111" s="4">
        <v>11.407999999999999</v>
      </c>
      <c r="I111" s="4">
        <f t="shared" si="46"/>
        <v>250196.02760239498</v>
      </c>
      <c r="J111" s="7">
        <f t="shared" si="47"/>
        <v>9.9956851363280599</v>
      </c>
    </row>
    <row r="112" spans="1:10" ht="15" thickBot="1" x14ac:dyDescent="0.4">
      <c r="A112" s="3">
        <v>2005.25</v>
      </c>
      <c r="B112" s="4">
        <v>12.2</v>
      </c>
      <c r="C112" s="4">
        <v>3.99</v>
      </c>
      <c r="D112" s="4">
        <v>2.69</v>
      </c>
      <c r="E112" s="4">
        <v>12.683999999999999</v>
      </c>
      <c r="G112" s="3">
        <v>2005.25</v>
      </c>
      <c r="H112" s="4">
        <v>12.683999999999999</v>
      </c>
      <c r="I112" s="4">
        <f t="shared" si="46"/>
        <v>198789.15114295439</v>
      </c>
      <c r="J112" s="7">
        <f t="shared" si="47"/>
        <v>9.6596586433238976</v>
      </c>
    </row>
    <row r="113" spans="1:10" ht="15" thickBot="1" x14ac:dyDescent="0.4">
      <c r="A113" s="3">
        <v>2005.75</v>
      </c>
      <c r="B113" s="4">
        <v>11.5</v>
      </c>
      <c r="C113" s="4">
        <v>3.99</v>
      </c>
      <c r="D113" s="4">
        <v>0.65</v>
      </c>
      <c r="E113" s="4">
        <v>13.414999999999999</v>
      </c>
      <c r="G113" s="3">
        <v>2005.75</v>
      </c>
      <c r="H113" s="4">
        <v>13.414999999999999</v>
      </c>
      <c r="I113" s="4">
        <f t="shared" si="46"/>
        <v>98715.771010760494</v>
      </c>
      <c r="J113" s="7">
        <f t="shared" si="47"/>
        <v>8.9036265161224133</v>
      </c>
    </row>
    <row r="114" spans="1:10" ht="15" thickBot="1" x14ac:dyDescent="0.4">
      <c r="A114" s="3">
        <v>2006.25</v>
      </c>
      <c r="B114" s="4">
        <v>11.85</v>
      </c>
      <c r="C114" s="4">
        <v>4</v>
      </c>
      <c r="D114" s="4">
        <v>2.27</v>
      </c>
      <c r="E114" s="4">
        <v>12.382</v>
      </c>
      <c r="G114" s="3">
        <v>2006.25</v>
      </c>
      <c r="H114" s="4">
        <v>12.382</v>
      </c>
      <c r="I114" s="4">
        <f t="shared" si="46"/>
        <v>140084.34717573319</v>
      </c>
      <c r="J114" s="7">
        <f t="shared" si="47"/>
        <v>9.3337561949029588</v>
      </c>
    </row>
    <row r="115" spans="1:10" ht="15" thickBot="1" x14ac:dyDescent="0.4">
      <c r="A115" s="3">
        <v>2006.75</v>
      </c>
      <c r="B115" s="4">
        <v>12.17</v>
      </c>
      <c r="C115" s="4">
        <v>3.31</v>
      </c>
      <c r="D115" s="4">
        <v>1.43</v>
      </c>
      <c r="E115" s="4">
        <v>10.368</v>
      </c>
      <c r="G115" s="3">
        <v>2006.75</v>
      </c>
      <c r="H115" s="4">
        <v>10.368</v>
      </c>
      <c r="I115" s="4">
        <f t="shared" si="46"/>
        <v>192914.04384457952</v>
      </c>
      <c r="J115" s="7">
        <f t="shared" si="47"/>
        <v>9.8312758603900807</v>
      </c>
    </row>
    <row r="116" spans="1:10" ht="15" thickBot="1" x14ac:dyDescent="0.4">
      <c r="A116" s="3">
        <v>2007.25</v>
      </c>
      <c r="B116" s="4">
        <v>11.46</v>
      </c>
      <c r="C116" s="4">
        <v>3.99</v>
      </c>
      <c r="D116" s="4">
        <v>0.77</v>
      </c>
      <c r="E116" s="4">
        <v>7.7450000000000001</v>
      </c>
      <c r="G116" s="3">
        <v>2007.25</v>
      </c>
      <c r="H116" s="4">
        <v>7.7450000000000001</v>
      </c>
      <c r="I116" s="4">
        <f t="shared" si="46"/>
        <v>94845.070264917827</v>
      </c>
      <c r="J116" s="7">
        <f t="shared" si="47"/>
        <v>9.4129525261311695</v>
      </c>
    </row>
    <row r="117" spans="1:10" ht="15" thickBot="1" x14ac:dyDescent="0.4">
      <c r="A117" s="3">
        <v>2007.75</v>
      </c>
      <c r="B117" s="4">
        <v>11.82</v>
      </c>
      <c r="C117" s="4">
        <v>3.99</v>
      </c>
      <c r="D117" s="4">
        <v>1.83</v>
      </c>
      <c r="E117" s="4">
        <v>6.07</v>
      </c>
      <c r="G117" s="3">
        <v>2007.75</v>
      </c>
      <c r="H117" s="4">
        <v>6.07</v>
      </c>
      <c r="I117" s="4">
        <f t="shared" si="46"/>
        <v>135944.22903674893</v>
      </c>
      <c r="J117" s="7">
        <f t="shared" si="47"/>
        <v>10.016641394928593</v>
      </c>
    </row>
    <row r="118" spans="1:10" ht="15" thickBot="1" x14ac:dyDescent="0.4">
      <c r="A118" s="3">
        <v>2008.25</v>
      </c>
      <c r="B118" s="4">
        <v>11.85</v>
      </c>
      <c r="C118" s="4">
        <v>3.99</v>
      </c>
      <c r="D118" s="4">
        <v>1.45</v>
      </c>
      <c r="E118" s="4">
        <v>6.194</v>
      </c>
      <c r="G118" s="3">
        <v>2008.25</v>
      </c>
      <c r="H118" s="4">
        <v>6.194</v>
      </c>
      <c r="I118" s="4">
        <f t="shared" si="46"/>
        <v>140084.34717573319</v>
      </c>
      <c r="J118" s="7">
        <f t="shared" si="47"/>
        <v>10.026418918448989</v>
      </c>
    </row>
    <row r="119" spans="1:10" ht="15" thickBot="1" x14ac:dyDescent="0.4">
      <c r="A119" s="3">
        <v>2008.75</v>
      </c>
      <c r="B119" s="4">
        <v>11.98</v>
      </c>
      <c r="C119" s="4">
        <v>3.92</v>
      </c>
      <c r="D119" s="4">
        <v>0.41</v>
      </c>
      <c r="E119" s="4">
        <v>5.0910000000000002</v>
      </c>
      <c r="G119" s="3">
        <v>2008.75</v>
      </c>
      <c r="H119" s="4">
        <v>5.0910000000000002</v>
      </c>
      <c r="I119" s="4">
        <f t="shared" si="46"/>
        <v>159532.03062322538</v>
      </c>
      <c r="J119" s="7">
        <f t="shared" si="47"/>
        <v>10.352525725079801</v>
      </c>
    </row>
    <row r="120" spans="1:10" ht="15" thickBot="1" x14ac:dyDescent="0.4">
      <c r="A120" s="3">
        <v>2009.25</v>
      </c>
      <c r="B120" s="4">
        <v>11.96</v>
      </c>
      <c r="C120" s="4">
        <v>3.99</v>
      </c>
      <c r="D120" s="4">
        <v>1.52</v>
      </c>
      <c r="E120" s="4">
        <v>3.6160000000000001</v>
      </c>
      <c r="G120" s="3">
        <v>2009.25</v>
      </c>
      <c r="H120" s="4">
        <v>3.6160000000000001</v>
      </c>
      <c r="I120" s="4">
        <f t="shared" si="46"/>
        <v>156373.08476681827</v>
      </c>
      <c r="J120" s="7">
        <f t="shared" si="47"/>
        <v>10.674631557470072</v>
      </c>
    </row>
    <row r="121" spans="1:10" ht="15" thickBot="1" x14ac:dyDescent="0.4">
      <c r="A121" s="3">
        <v>2009.75</v>
      </c>
      <c r="B121" s="4">
        <v>11.98</v>
      </c>
      <c r="C121" s="4">
        <v>3.98</v>
      </c>
      <c r="D121" s="4">
        <v>2.11</v>
      </c>
      <c r="E121" s="4">
        <v>4.1559999999999997</v>
      </c>
      <c r="G121" s="3">
        <v>2009.75</v>
      </c>
      <c r="H121" s="4">
        <v>4.1559999999999997</v>
      </c>
      <c r="I121" s="4">
        <f t="shared" si="46"/>
        <v>159532.03062322538</v>
      </c>
      <c r="J121" s="7">
        <f t="shared" si="47"/>
        <v>10.55544692676302</v>
      </c>
    </row>
    <row r="122" spans="1:10" ht="15" thickBot="1" x14ac:dyDescent="0.4">
      <c r="A122" s="3">
        <v>2010.25</v>
      </c>
      <c r="B122" s="4">
        <v>12.6</v>
      </c>
      <c r="C122" s="4">
        <v>1.0900000000000001</v>
      </c>
      <c r="D122" s="4">
        <v>0.62</v>
      </c>
      <c r="E122" s="4">
        <v>5.3949999999999996</v>
      </c>
      <c r="G122" s="3">
        <v>2010.25</v>
      </c>
      <c r="H122" s="4">
        <v>5.3949999999999996</v>
      </c>
      <c r="I122" s="4">
        <f t="shared" si="46"/>
        <v>296558.5652982028</v>
      </c>
      <c r="J122" s="7">
        <f t="shared" si="47"/>
        <v>10.914527401289902</v>
      </c>
    </row>
    <row r="123" spans="1:10" ht="15" thickBot="1" x14ac:dyDescent="0.4">
      <c r="A123" s="3">
        <v>2010.75</v>
      </c>
      <c r="B123" s="4">
        <v>11.53</v>
      </c>
      <c r="C123" s="4">
        <v>1.91</v>
      </c>
      <c r="D123" s="4">
        <v>1.07</v>
      </c>
      <c r="E123" s="4">
        <v>5.1429999999999998</v>
      </c>
      <c r="G123" s="3">
        <v>2010.75</v>
      </c>
      <c r="H123" s="4">
        <v>5.1429999999999998</v>
      </c>
      <c r="I123" s="4">
        <f t="shared" si="46"/>
        <v>101722.11381075524</v>
      </c>
      <c r="J123" s="7">
        <f t="shared" si="47"/>
        <v>9.8923634332072208</v>
      </c>
    </row>
    <row r="124" spans="1:10" ht="15" thickBot="1" x14ac:dyDescent="0.4">
      <c r="A124" s="3">
        <v>2011.25</v>
      </c>
      <c r="B124" s="4">
        <v>11.65</v>
      </c>
      <c r="C124" s="4">
        <v>3.99</v>
      </c>
      <c r="D124" s="4">
        <v>2.3199999999999998</v>
      </c>
      <c r="E124" s="4">
        <v>11.128</v>
      </c>
      <c r="G124" s="3">
        <v>2011.25</v>
      </c>
      <c r="H124" s="4">
        <v>11.128</v>
      </c>
      <c r="I124" s="4">
        <f t="shared" si="46"/>
        <v>114691.36305762557</v>
      </c>
      <c r="J124" s="7">
        <f t="shared" si="47"/>
        <v>9.240535545378858</v>
      </c>
    </row>
    <row r="125" spans="1:10" ht="15" thickBot="1" x14ac:dyDescent="0.4">
      <c r="A125" s="5">
        <v>2011.75</v>
      </c>
      <c r="B125" s="4">
        <v>11.89</v>
      </c>
      <c r="C125" s="4">
        <v>3.99</v>
      </c>
      <c r="D125" s="4">
        <v>1.52</v>
      </c>
      <c r="E125" s="4">
        <v>12.342000000000001</v>
      </c>
      <c r="G125" s="5">
        <v>2011.75</v>
      </c>
      <c r="H125" s="4">
        <v>12.342000000000001</v>
      </c>
      <c r="I125" s="4">
        <f t="shared" si="46"/>
        <v>145801.29783621029</v>
      </c>
      <c r="J125" s="7">
        <f t="shared" si="47"/>
        <v>9.3769919201011263</v>
      </c>
    </row>
    <row r="126" spans="1:10" ht="15" thickBot="1" x14ac:dyDescent="0.4">
      <c r="A126" s="5">
        <v>2012.25</v>
      </c>
      <c r="B126" s="4">
        <v>12.05</v>
      </c>
      <c r="C126" s="4">
        <v>3.99</v>
      </c>
      <c r="D126" s="4">
        <v>1.26</v>
      </c>
      <c r="E126" s="4">
        <v>9.8740000000000006</v>
      </c>
      <c r="G126" s="5">
        <v>2012.25</v>
      </c>
      <c r="H126" s="4">
        <v>9.8740000000000006</v>
      </c>
      <c r="I126" s="4">
        <f t="shared" si="46"/>
        <v>171099.40801550748</v>
      </c>
      <c r="J126" s="7">
        <f t="shared" si="47"/>
        <v>9.7600949601633289</v>
      </c>
    </row>
    <row r="127" spans="1:10" ht="15" thickBot="1" x14ac:dyDescent="0.4">
      <c r="A127" s="5">
        <v>2012.75</v>
      </c>
      <c r="B127" s="4">
        <v>11.82</v>
      </c>
      <c r="C127" s="4">
        <v>3.99</v>
      </c>
      <c r="D127" s="4">
        <v>1.76</v>
      </c>
      <c r="E127" s="4">
        <v>4.7770000000000001</v>
      </c>
      <c r="G127" s="5">
        <v>2012.75</v>
      </c>
      <c r="H127" s="4">
        <v>4.7770000000000001</v>
      </c>
      <c r="I127" s="4">
        <f t="shared" si="46"/>
        <v>135944.22903674893</v>
      </c>
      <c r="J127" s="7">
        <f t="shared" si="47"/>
        <v>10.256187265592175</v>
      </c>
    </row>
    <row r="128" spans="1:10" ht="15" thickBot="1" x14ac:dyDescent="0.4">
      <c r="A128" s="5">
        <v>2013.25</v>
      </c>
      <c r="B128" s="4">
        <v>11.67</v>
      </c>
      <c r="C128" s="4">
        <v>3.99</v>
      </c>
      <c r="D128" s="4">
        <v>1.96</v>
      </c>
      <c r="E128" s="4">
        <v>8.4809999999999999</v>
      </c>
      <c r="G128" s="5">
        <v>2013.25</v>
      </c>
      <c r="H128" s="4">
        <v>8.4809999999999999</v>
      </c>
      <c r="I128" s="4">
        <f t="shared" si="46"/>
        <v>117008.28228088471</v>
      </c>
      <c r="J128" s="7">
        <f t="shared" si="47"/>
        <v>9.5321716326204378</v>
      </c>
    </row>
    <row r="129" spans="1:10" ht="15" thickBot="1" x14ac:dyDescent="0.4">
      <c r="A129" s="5">
        <v>2013.75</v>
      </c>
      <c r="B129" s="4">
        <v>11.82</v>
      </c>
      <c r="C129" s="4">
        <v>3.72</v>
      </c>
      <c r="D129" s="4">
        <v>1.66</v>
      </c>
      <c r="E129" s="4">
        <v>8.94</v>
      </c>
      <c r="G129" s="5">
        <v>2013.75</v>
      </c>
      <c r="H129" s="4">
        <v>8.94</v>
      </c>
      <c r="I129" s="4">
        <f t="shared" si="46"/>
        <v>135944.22903674893</v>
      </c>
      <c r="J129" s="7">
        <f t="shared" si="47"/>
        <v>9.6294644108145775</v>
      </c>
    </row>
    <row r="130" spans="1:10" ht="15" thickBot="1" x14ac:dyDescent="0.4">
      <c r="A130" s="5">
        <v>2014.25</v>
      </c>
      <c r="B130" s="4">
        <v>11.84</v>
      </c>
      <c r="C130" s="4">
        <v>3.98</v>
      </c>
      <c r="D130" s="4">
        <v>2.11</v>
      </c>
      <c r="E130" s="4">
        <v>7.0590000000000002</v>
      </c>
      <c r="G130" s="5">
        <v>2014.25</v>
      </c>
      <c r="H130" s="4">
        <v>7.0590000000000002</v>
      </c>
      <c r="I130" s="4">
        <f t="shared" si="46"/>
        <v>138690.48463219541</v>
      </c>
      <c r="J130" s="7">
        <f t="shared" si="47"/>
        <v>9.8856966015866643</v>
      </c>
    </row>
    <row r="131" spans="1:10" ht="15" thickBot="1" x14ac:dyDescent="0.4">
      <c r="A131" s="5">
        <v>2014.75</v>
      </c>
      <c r="B131" s="4">
        <v>11.37</v>
      </c>
      <c r="C131" s="4">
        <v>2.21</v>
      </c>
      <c r="D131" s="4">
        <v>1.21</v>
      </c>
      <c r="E131" s="4">
        <v>4.6310000000000002</v>
      </c>
      <c r="G131" s="5">
        <v>2014.75</v>
      </c>
      <c r="H131" s="4">
        <v>4.6310000000000002</v>
      </c>
      <c r="I131" s="4">
        <f t="shared" ref="I131:I137" si="50">EXP(B131)</f>
        <v>86681.867484349132</v>
      </c>
      <c r="J131" s="7">
        <f t="shared" ref="J131:J137" si="51">LN(I131/H131)</f>
        <v>9.8372271725013842</v>
      </c>
    </row>
    <row r="132" spans="1:10" ht="15" thickBot="1" x14ac:dyDescent="0.4">
      <c r="A132" s="5">
        <v>2015.25</v>
      </c>
      <c r="B132" s="4">
        <v>11.6</v>
      </c>
      <c r="C132" s="4">
        <v>3.7</v>
      </c>
      <c r="D132" s="4">
        <v>0.99</v>
      </c>
      <c r="E132" s="4">
        <v>5.8360000000000003</v>
      </c>
      <c r="G132" s="5">
        <v>2015.25</v>
      </c>
      <c r="H132" s="4">
        <v>5.8360000000000003</v>
      </c>
      <c r="I132" s="4">
        <f t="shared" si="50"/>
        <v>109097.79927650755</v>
      </c>
      <c r="J132" s="7">
        <f t="shared" si="51"/>
        <v>9.8359543693394613</v>
      </c>
    </row>
    <row r="133" spans="1:10" ht="15" thickBot="1" x14ac:dyDescent="0.4">
      <c r="A133" s="5">
        <v>2015.75</v>
      </c>
      <c r="B133" s="4">
        <v>11.77</v>
      </c>
      <c r="C133" s="4">
        <v>2.62</v>
      </c>
      <c r="D133" s="4">
        <v>1.76</v>
      </c>
      <c r="E133" s="4">
        <v>4.3819999999999997</v>
      </c>
      <c r="G133" s="5">
        <v>2015.75</v>
      </c>
      <c r="H133" s="4">
        <v>4.3819999999999997</v>
      </c>
      <c r="I133" s="4">
        <f t="shared" si="50"/>
        <v>129314.15075081984</v>
      </c>
      <c r="J133" s="7">
        <f t="shared" si="51"/>
        <v>10.292494758826725</v>
      </c>
    </row>
    <row r="134" spans="1:10" ht="15" thickBot="1" x14ac:dyDescent="0.4">
      <c r="A134" s="5">
        <v>2016.25</v>
      </c>
      <c r="B134" s="4">
        <v>12.24</v>
      </c>
      <c r="C134" s="4">
        <v>0.04</v>
      </c>
      <c r="D134" s="4">
        <v>1.61</v>
      </c>
      <c r="E134" s="4">
        <v>3.37</v>
      </c>
      <c r="G134" s="5">
        <v>2016.25</v>
      </c>
      <c r="H134" s="4">
        <v>3.37</v>
      </c>
      <c r="I134" s="4">
        <f t="shared" si="50"/>
        <v>206901.89030214623</v>
      </c>
      <c r="J134" s="7">
        <f t="shared" si="51"/>
        <v>11.02508725563573</v>
      </c>
    </row>
    <row r="135" spans="1:10" ht="15" thickBot="1" x14ac:dyDescent="0.4">
      <c r="A135" s="5">
        <v>2016.75</v>
      </c>
      <c r="B135" s="4">
        <v>11.88</v>
      </c>
      <c r="C135" s="4">
        <v>-0.63</v>
      </c>
      <c r="D135" s="4">
        <v>1.66</v>
      </c>
      <c r="E135" s="4">
        <v>3.4489999999999998</v>
      </c>
      <c r="G135" s="5">
        <v>2016.75</v>
      </c>
      <c r="H135" s="4">
        <v>3.4489999999999998</v>
      </c>
      <c r="I135" s="4">
        <f t="shared" si="50"/>
        <v>144350.55068315295</v>
      </c>
      <c r="J135" s="7">
        <f t="shared" si="51"/>
        <v>10.641915666045296</v>
      </c>
    </row>
    <row r="136" spans="1:10" ht="15" thickBot="1" x14ac:dyDescent="0.4">
      <c r="A136" s="5">
        <v>2017.25</v>
      </c>
      <c r="B136" s="4">
        <v>10.99</v>
      </c>
      <c r="C136" s="4">
        <v>-2.06</v>
      </c>
      <c r="D136" s="4">
        <v>1.64</v>
      </c>
      <c r="E136" s="4">
        <v>6.0720000000000001</v>
      </c>
      <c r="G136" s="5">
        <v>2017.25</v>
      </c>
      <c r="H136" s="4">
        <v>6.0720000000000001</v>
      </c>
      <c r="I136" s="4">
        <f t="shared" si="50"/>
        <v>59278.384051005742</v>
      </c>
      <c r="J136" s="7">
        <f t="shared" si="51"/>
        <v>9.1863119599066714</v>
      </c>
    </row>
    <row r="137" spans="1:10" ht="15" thickBot="1" x14ac:dyDescent="0.4">
      <c r="A137" s="5">
        <v>2017.75</v>
      </c>
      <c r="B137" s="4">
        <v>12.65</v>
      </c>
      <c r="C137" s="4">
        <v>0.62</v>
      </c>
      <c r="D137" s="4">
        <v>2.04</v>
      </c>
      <c r="E137" s="4">
        <v>6.3380000000000001</v>
      </c>
      <c r="G137" s="5">
        <v>2017.75</v>
      </c>
      <c r="H137" s="4">
        <v>6.3380000000000001</v>
      </c>
      <c r="I137" s="4">
        <f t="shared" si="50"/>
        <v>311763.44808074262</v>
      </c>
      <c r="J137" s="7">
        <f t="shared" si="51"/>
        <v>10.803436738731271</v>
      </c>
    </row>
    <row r="138" spans="1:10" ht="15" thickBot="1" x14ac:dyDescent="0.4">
      <c r="A138" s="5">
        <v>2018.25</v>
      </c>
      <c r="B138" s="4">
        <v>11.98</v>
      </c>
      <c r="C138" s="4">
        <v>-0.44</v>
      </c>
      <c r="D138" s="4">
        <v>0.84</v>
      </c>
      <c r="E138" s="4" t="s">
        <v>5</v>
      </c>
      <c r="G138" s="5">
        <v>2018.25</v>
      </c>
      <c r="H138" s="4"/>
      <c r="I138" s="4"/>
      <c r="J138" s="7"/>
    </row>
  </sheetData>
  <autoFilter ref="A1:E138"/>
  <sortState ref="AA2:AD138">
    <sortCondition ref="AA2:AA138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8"/>
  <sheetViews>
    <sheetView tabSelected="1" topLeftCell="AP50" workbookViewId="0">
      <selection activeCell="AS2" sqref="AS2:AS69"/>
    </sheetView>
  </sheetViews>
  <sheetFormatPr baseColWidth="10" defaultRowHeight="14.5" x14ac:dyDescent="0.35"/>
  <cols>
    <col min="10" max="10" width="14.453125" bestFit="1" customWidth="1"/>
    <col min="23" max="23" width="11.54296875" style="12"/>
    <col min="28" max="29" width="14.453125" bestFit="1" customWidth="1"/>
    <col min="46" max="46" width="13.1796875" bestFit="1" customWidth="1"/>
    <col min="59" max="59" width="11.54296875" style="12"/>
  </cols>
  <sheetData>
    <row r="1" spans="1:59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0</v>
      </c>
      <c r="H1" s="2" t="s">
        <v>4</v>
      </c>
      <c r="I1" s="2" t="s">
        <v>10</v>
      </c>
      <c r="J1" s="6" t="s">
        <v>11</v>
      </c>
      <c r="L1" s="8" t="s">
        <v>7</v>
      </c>
      <c r="Y1" s="1" t="s">
        <v>0</v>
      </c>
      <c r="Z1" s="2" t="s">
        <v>4</v>
      </c>
      <c r="AA1" s="2" t="s">
        <v>10</v>
      </c>
      <c r="AB1" s="6" t="s">
        <v>11</v>
      </c>
      <c r="AC1" s="6"/>
      <c r="AD1" s="6" t="s">
        <v>8</v>
      </c>
      <c r="AE1" s="6"/>
      <c r="AF1" s="6"/>
      <c r="AG1" s="6"/>
      <c r="AH1" s="6"/>
      <c r="AI1" s="6"/>
      <c r="AJ1" s="6"/>
      <c r="AQ1" s="1" t="s">
        <v>0</v>
      </c>
      <c r="AR1" s="2" t="s">
        <v>4</v>
      </c>
      <c r="AS1" s="2" t="s">
        <v>10</v>
      </c>
      <c r="AT1" s="6" t="s">
        <v>11</v>
      </c>
      <c r="AV1" t="s">
        <v>9</v>
      </c>
    </row>
    <row r="2" spans="1:59" ht="15" thickBot="1" x14ac:dyDescent="0.4">
      <c r="A2" s="3">
        <v>1950.25</v>
      </c>
      <c r="B2" s="4">
        <v>12.32</v>
      </c>
      <c r="C2" s="4">
        <v>0.33</v>
      </c>
      <c r="D2" s="4">
        <v>0.54</v>
      </c>
      <c r="E2" s="4">
        <v>6.9160000000000004</v>
      </c>
      <c r="G2" s="3">
        <v>1950.25</v>
      </c>
      <c r="H2" s="4">
        <v>6.9160000000000004</v>
      </c>
      <c r="I2" s="4">
        <f>EXP(B2)</f>
        <v>224134.14204181795</v>
      </c>
      <c r="J2" s="7">
        <f>H2/I2</f>
        <v>3.0856521621367455E-5</v>
      </c>
      <c r="T2" s="9">
        <v>7.9999999999999996E-6</v>
      </c>
      <c r="U2" s="12"/>
      <c r="V2">
        <v>0</v>
      </c>
      <c r="W2" s="12">
        <f>($T$5*V2)/($T$6+V2)</f>
        <v>0</v>
      </c>
      <c r="Y2" s="3">
        <v>1950.25</v>
      </c>
      <c r="Z2" s="4">
        <v>6.9160000000000004</v>
      </c>
      <c r="AA2" s="4">
        <v>224134.14204181795</v>
      </c>
      <c r="AB2" s="7">
        <f>Z2/AA2</f>
        <v>3.0856521621367455E-5</v>
      </c>
      <c r="AC2" s="7"/>
      <c r="AD2" s="7"/>
      <c r="AE2" s="7"/>
      <c r="AF2" s="7"/>
      <c r="AG2" s="7"/>
      <c r="AH2" s="7"/>
      <c r="AI2" s="7"/>
      <c r="AJ2" s="7"/>
      <c r="AL2" s="9">
        <v>5.0000000000000004E-6</v>
      </c>
      <c r="AN2">
        <v>0</v>
      </c>
      <c r="AO2" s="12">
        <f>($AL$5*AN2)/($AL$6+AN2)</f>
        <v>0</v>
      </c>
      <c r="AQ2" s="3">
        <v>1950.75</v>
      </c>
      <c r="AR2" s="4">
        <v>7.8579999999999997</v>
      </c>
      <c r="AS2" s="4">
        <v>81633.908501609811</v>
      </c>
      <c r="AT2" s="7">
        <f>AR2/AS2</f>
        <v>9.6259019618606654E-5</v>
      </c>
      <c r="BD2" s="9">
        <v>1.0000000000000001E-5</v>
      </c>
      <c r="BF2">
        <v>0</v>
      </c>
      <c r="BG2" s="12">
        <f>($BD$5*BF2)/($BD$6+BF2)</f>
        <v>0</v>
      </c>
    </row>
    <row r="3" spans="1:59" ht="15" thickBot="1" x14ac:dyDescent="0.4">
      <c r="A3" s="3">
        <v>1950.75</v>
      </c>
      <c r="B3" s="4">
        <v>11.31</v>
      </c>
      <c r="C3" s="4">
        <v>1.47</v>
      </c>
      <c r="D3" s="4">
        <v>2.73</v>
      </c>
      <c r="E3" s="4">
        <v>7.8579999999999997</v>
      </c>
      <c r="G3" s="3">
        <v>1950.75</v>
      </c>
      <c r="H3" s="4">
        <v>7.8579999999999997</v>
      </c>
      <c r="I3" s="4">
        <f t="shared" ref="I3:I66" si="0">EXP(B3)</f>
        <v>81633.908501609811</v>
      </c>
      <c r="J3" s="7">
        <f t="shared" ref="J3:J66" si="1">H3/I3</f>
        <v>9.6259019618606654E-5</v>
      </c>
      <c r="T3" s="9">
        <v>6.9999999999999999E-6</v>
      </c>
      <c r="U3" s="9"/>
      <c r="V3">
        <v>1</v>
      </c>
      <c r="W3" s="12">
        <f t="shared" ref="W3:W16" si="2">($T$5*V3)/($T$6+V3)</f>
        <v>66666.666666666657</v>
      </c>
      <c r="Y3" s="3">
        <v>1951.25</v>
      </c>
      <c r="Z3" s="4">
        <v>7.9539999999999997</v>
      </c>
      <c r="AA3" s="4">
        <v>235625.74523960121</v>
      </c>
      <c r="AB3" s="7">
        <f t="shared" ref="AB3:AB66" si="3">Z3/AA3</f>
        <v>3.3756922410629622E-5</v>
      </c>
      <c r="AC3" s="7"/>
      <c r="AD3" s="7"/>
      <c r="AE3" s="7"/>
      <c r="AF3" s="7"/>
      <c r="AG3" s="7"/>
      <c r="AH3" s="7"/>
      <c r="AI3" s="7"/>
      <c r="AJ3" s="7"/>
      <c r="AL3" s="9">
        <v>7.9999999999999996E-6</v>
      </c>
      <c r="AN3">
        <v>1</v>
      </c>
      <c r="AO3" s="12">
        <f>($AL$5*AN3)/($AL$6+AN3)</f>
        <v>76923.076923076922</v>
      </c>
      <c r="AQ3" s="3">
        <v>1951.75</v>
      </c>
      <c r="AR3" s="4">
        <v>4.93</v>
      </c>
      <c r="AS3" s="4">
        <v>183505.51490438476</v>
      </c>
      <c r="AT3" s="7">
        <f t="shared" ref="AT3:AT66" si="4">AR3/AS3</f>
        <v>2.6865677593225294E-5</v>
      </c>
      <c r="BD3" s="9">
        <v>6.0000000000000002E-6</v>
      </c>
      <c r="BF3">
        <v>1</v>
      </c>
      <c r="BG3" s="12">
        <f>($BD$5*BF3)/($BD$6+BF3)</f>
        <v>62499.999999999993</v>
      </c>
    </row>
    <row r="4" spans="1:59" ht="15" thickBot="1" x14ac:dyDescent="0.4">
      <c r="A4" s="3">
        <v>1951.25</v>
      </c>
      <c r="B4" s="4">
        <v>12.37</v>
      </c>
      <c r="C4" s="4">
        <v>-0.46</v>
      </c>
      <c r="D4" s="4">
        <v>1.1399999999999999</v>
      </c>
      <c r="E4" s="4">
        <v>7.9539999999999997</v>
      </c>
      <c r="G4" s="3">
        <v>1951.25</v>
      </c>
      <c r="H4" s="4">
        <v>7.9539999999999997</v>
      </c>
      <c r="I4" s="4">
        <f t="shared" si="0"/>
        <v>235625.74523960121</v>
      </c>
      <c r="J4" s="7">
        <f t="shared" si="1"/>
        <v>3.3756922410629622E-5</v>
      </c>
      <c r="V4">
        <v>2</v>
      </c>
      <c r="W4" s="12">
        <f t="shared" si="2"/>
        <v>90909.090909090912</v>
      </c>
      <c r="Y4" s="3">
        <v>1952.25</v>
      </c>
      <c r="Z4" s="4">
        <v>3.6040000000000001</v>
      </c>
      <c r="AA4" s="4">
        <v>134591.56135699214</v>
      </c>
      <c r="AB4" s="7">
        <f t="shared" si="3"/>
        <v>2.6777310283522984E-5</v>
      </c>
      <c r="AC4" s="7"/>
      <c r="AD4" s="7"/>
      <c r="AE4" s="7"/>
      <c r="AF4" s="7"/>
      <c r="AG4" s="7"/>
      <c r="AH4" s="7"/>
      <c r="AI4" s="7"/>
      <c r="AJ4" s="7"/>
      <c r="AN4">
        <v>2</v>
      </c>
      <c r="AO4" s="12">
        <f t="shared" ref="AO3:AO16" si="5">($AL$5*AN4)/($AL$6+AN4)</f>
        <v>95238.095238095237</v>
      </c>
      <c r="AQ4" s="3">
        <v>1952.75</v>
      </c>
      <c r="AR4" s="4">
        <v>2.9630000000000001</v>
      </c>
      <c r="AS4" s="4">
        <v>174555.84533520529</v>
      </c>
      <c r="AT4" s="7">
        <f t="shared" si="4"/>
        <v>1.697451033112099E-5</v>
      </c>
      <c r="BF4">
        <v>2</v>
      </c>
      <c r="BG4" s="12">
        <f t="shared" ref="BG3:BG16" si="6">($BD$5*BF4)/($BD$6+BF4)</f>
        <v>90909.090909090897</v>
      </c>
    </row>
    <row r="5" spans="1:59" ht="15" thickBot="1" x14ac:dyDescent="0.4">
      <c r="A5" s="3">
        <v>1951.75</v>
      </c>
      <c r="B5" s="4">
        <v>12.12</v>
      </c>
      <c r="C5" s="4">
        <v>-2.68</v>
      </c>
      <c r="D5" s="4">
        <v>2.2999999999999998</v>
      </c>
      <c r="E5" s="4">
        <v>4.93</v>
      </c>
      <c r="G5" s="3">
        <v>1951.75</v>
      </c>
      <c r="H5" s="4">
        <v>4.93</v>
      </c>
      <c r="I5" s="4">
        <f t="shared" si="0"/>
        <v>183505.51490438476</v>
      </c>
      <c r="J5" s="7">
        <f t="shared" si="1"/>
        <v>2.6865677593225294E-5</v>
      </c>
      <c r="T5" s="9">
        <f>1/T3</f>
        <v>142857.14285714287</v>
      </c>
      <c r="U5" s="11"/>
      <c r="V5">
        <v>3</v>
      </c>
      <c r="W5" s="12">
        <f t="shared" si="2"/>
        <v>103448.27586206897</v>
      </c>
      <c r="Y5" s="3">
        <v>1953.25</v>
      </c>
      <c r="Z5" s="4">
        <v>3.0739999999999998</v>
      </c>
      <c r="AA5" s="4">
        <v>123007.42519850106</v>
      </c>
      <c r="AB5" s="7">
        <f t="shared" si="3"/>
        <v>2.4990361313875049E-5</v>
      </c>
      <c r="AC5" s="7"/>
      <c r="AD5" s="7"/>
      <c r="AE5" s="7"/>
      <c r="AF5" s="7"/>
      <c r="AG5" s="7"/>
      <c r="AH5" s="7"/>
      <c r="AI5" s="7"/>
      <c r="AJ5" s="7"/>
      <c r="AL5" s="9">
        <f>1/AL3</f>
        <v>125000</v>
      </c>
      <c r="AN5">
        <v>3</v>
      </c>
      <c r="AO5" s="12">
        <f t="shared" si="5"/>
        <v>103448.27586206897</v>
      </c>
      <c r="AQ5" s="3">
        <v>1953.75</v>
      </c>
      <c r="AR5" s="4">
        <v>2.8919999999999999</v>
      </c>
      <c r="AS5" s="4">
        <v>179871.86225375102</v>
      </c>
      <c r="AT5" s="7">
        <f t="shared" si="4"/>
        <v>1.6078112294852224E-5</v>
      </c>
      <c r="BD5" s="12">
        <f>1/BD3</f>
        <v>166666.66666666666</v>
      </c>
      <c r="BE5" t="s">
        <v>15</v>
      </c>
      <c r="BF5">
        <v>3</v>
      </c>
      <c r="BG5" s="12">
        <f t="shared" si="6"/>
        <v>107142.85714285713</v>
      </c>
    </row>
    <row r="6" spans="1:59" ht="15" thickBot="1" x14ac:dyDescent="0.4">
      <c r="A6" s="3">
        <v>1952.25</v>
      </c>
      <c r="B6" s="4">
        <v>11.81</v>
      </c>
      <c r="C6" s="4">
        <v>-4.45</v>
      </c>
      <c r="D6" s="4">
        <v>2.74</v>
      </c>
      <c r="E6" s="4">
        <v>3.6040000000000001</v>
      </c>
      <c r="G6" s="3">
        <v>1952.25</v>
      </c>
      <c r="H6" s="4">
        <v>3.6040000000000001</v>
      </c>
      <c r="I6" s="4">
        <f t="shared" si="0"/>
        <v>134591.56135699214</v>
      </c>
      <c r="J6" s="7">
        <f t="shared" si="1"/>
        <v>2.6777310283522984E-5</v>
      </c>
      <c r="T6" s="9">
        <f>T5*T2</f>
        <v>1.142857142857143</v>
      </c>
      <c r="V6">
        <v>4</v>
      </c>
      <c r="W6" s="12">
        <f t="shared" si="2"/>
        <v>111111.11111111111</v>
      </c>
      <c r="Y6" s="3">
        <v>1954.25</v>
      </c>
      <c r="Z6" s="4">
        <v>2.1880000000000002</v>
      </c>
      <c r="AA6" s="4">
        <v>221903.97006601433</v>
      </c>
      <c r="AB6" s="7">
        <f t="shared" si="3"/>
        <v>9.8601210214900202E-6</v>
      </c>
      <c r="AC6" s="7"/>
      <c r="AD6" s="7"/>
      <c r="AE6" s="7"/>
      <c r="AF6" s="7"/>
      <c r="AG6" s="7"/>
      <c r="AH6" s="7"/>
      <c r="AI6" s="7"/>
      <c r="AJ6" s="7"/>
      <c r="AL6" s="9">
        <f>AL5*AL2</f>
        <v>0.625</v>
      </c>
      <c r="AN6">
        <v>4</v>
      </c>
      <c r="AO6" s="12">
        <f t="shared" si="5"/>
        <v>108108.10810810811</v>
      </c>
      <c r="AQ6" s="3">
        <v>1954.75</v>
      </c>
      <c r="AR6" s="4">
        <v>2.4790000000000001</v>
      </c>
      <c r="AS6" s="4">
        <v>276509.37352421886</v>
      </c>
      <c r="AT6" s="7">
        <f t="shared" si="4"/>
        <v>8.9653380223758298E-6</v>
      </c>
      <c r="BD6" s="12">
        <f>BD5*BD2</f>
        <v>1.6666666666666667</v>
      </c>
      <c r="BE6" t="s">
        <v>16</v>
      </c>
      <c r="BF6">
        <v>4</v>
      </c>
      <c r="BG6" s="12">
        <f t="shared" si="6"/>
        <v>117647.0588235294</v>
      </c>
    </row>
    <row r="7" spans="1:59" ht="15" thickBot="1" x14ac:dyDescent="0.4">
      <c r="A7" s="3">
        <v>1952.75</v>
      </c>
      <c r="B7" s="4">
        <v>12.07</v>
      </c>
      <c r="C7" s="4">
        <v>1.19</v>
      </c>
      <c r="D7" s="4">
        <v>0.73</v>
      </c>
      <c r="E7" s="4">
        <v>2.9630000000000001</v>
      </c>
      <c r="G7" s="3">
        <v>1952.75</v>
      </c>
      <c r="H7" s="4">
        <v>2.9630000000000001</v>
      </c>
      <c r="I7" s="4">
        <f t="shared" si="0"/>
        <v>174555.84533520529</v>
      </c>
      <c r="J7" s="7">
        <f t="shared" si="1"/>
        <v>1.697451033112099E-5</v>
      </c>
      <c r="V7">
        <v>5</v>
      </c>
      <c r="W7" s="12">
        <f t="shared" si="2"/>
        <v>116279.06976744186</v>
      </c>
      <c r="Y7" s="3">
        <v>1955.25</v>
      </c>
      <c r="Z7" s="4">
        <v>4.2140000000000004</v>
      </c>
      <c r="AA7" s="4">
        <v>230960.0428807727</v>
      </c>
      <c r="AB7" s="7">
        <f t="shared" si="3"/>
        <v>1.8245580263315813E-5</v>
      </c>
      <c r="AC7" s="7"/>
      <c r="AD7" s="7"/>
      <c r="AE7" s="7"/>
      <c r="AF7" s="7"/>
      <c r="AG7" s="7"/>
      <c r="AH7" s="7"/>
      <c r="AI7" s="7"/>
      <c r="AJ7" s="7"/>
      <c r="AN7">
        <v>5</v>
      </c>
      <c r="AO7" s="12">
        <f t="shared" si="5"/>
        <v>111111.11111111111</v>
      </c>
      <c r="AQ7" s="3">
        <v>1955.75</v>
      </c>
      <c r="AR7" s="4">
        <v>4.2240000000000002</v>
      </c>
      <c r="AS7" s="4">
        <v>194852.86221810002</v>
      </c>
      <c r="AT7" s="7">
        <f t="shared" si="4"/>
        <v>2.1677895576776546E-5</v>
      </c>
      <c r="BF7">
        <v>5</v>
      </c>
      <c r="BG7" s="12">
        <f t="shared" si="6"/>
        <v>124999.99999999999</v>
      </c>
    </row>
    <row r="8" spans="1:59" ht="15" thickBot="1" x14ac:dyDescent="0.4">
      <c r="A8" s="3">
        <v>1953.25</v>
      </c>
      <c r="B8" s="4">
        <v>11.72</v>
      </c>
      <c r="C8" s="4">
        <v>0.34</v>
      </c>
      <c r="D8" s="4">
        <v>1.99</v>
      </c>
      <c r="E8" s="4">
        <v>3.0739999999999998</v>
      </c>
      <c r="G8" s="3">
        <v>1953.25</v>
      </c>
      <c r="H8" s="4">
        <v>3.0739999999999998</v>
      </c>
      <c r="I8" s="4">
        <f t="shared" si="0"/>
        <v>123007.42519850106</v>
      </c>
      <c r="J8" s="7">
        <f t="shared" si="1"/>
        <v>2.4990361313875049E-5</v>
      </c>
      <c r="V8">
        <v>6</v>
      </c>
      <c r="W8" s="12">
        <f t="shared" si="2"/>
        <v>120000.00000000001</v>
      </c>
      <c r="Y8" s="3">
        <v>1956.25</v>
      </c>
      <c r="Z8" s="4">
        <v>4.3419999999999996</v>
      </c>
      <c r="AA8" s="4">
        <v>276509.37352421886</v>
      </c>
      <c r="AB8" s="7">
        <f t="shared" si="3"/>
        <v>1.5702903466379932E-5</v>
      </c>
      <c r="AC8" s="7"/>
      <c r="AD8" s="7"/>
      <c r="AE8" s="7"/>
      <c r="AF8" s="7"/>
      <c r="AG8" s="7"/>
      <c r="AH8" s="7"/>
      <c r="AI8" s="7"/>
      <c r="AJ8" s="7"/>
      <c r="AN8">
        <v>6</v>
      </c>
      <c r="AO8" s="12">
        <f t="shared" si="5"/>
        <v>113207.54716981133</v>
      </c>
      <c r="AQ8" s="3">
        <v>1956.75</v>
      </c>
      <c r="AR8" s="4">
        <v>3.8239999999999998</v>
      </c>
      <c r="AS8" s="4">
        <v>148746.67943014178</v>
      </c>
      <c r="AT8" s="7">
        <f t="shared" si="4"/>
        <v>2.5708136912030526E-5</v>
      </c>
      <c r="BF8">
        <v>6</v>
      </c>
      <c r="BG8" s="12">
        <f t="shared" si="6"/>
        <v>130434.78260869565</v>
      </c>
    </row>
    <row r="9" spans="1:59" ht="15" thickBot="1" x14ac:dyDescent="0.4">
      <c r="A9" s="3">
        <v>1953.75</v>
      </c>
      <c r="B9" s="4">
        <v>12.1</v>
      </c>
      <c r="C9" s="4">
        <v>-2.4700000000000002</v>
      </c>
      <c r="D9" s="4">
        <v>2.87</v>
      </c>
      <c r="E9" s="4">
        <v>2.8919999999999999</v>
      </c>
      <c r="G9" s="3">
        <v>1953.75</v>
      </c>
      <c r="H9" s="4">
        <v>2.8919999999999999</v>
      </c>
      <c r="I9" s="4">
        <f t="shared" si="0"/>
        <v>179871.86225375102</v>
      </c>
      <c r="J9" s="7">
        <f t="shared" si="1"/>
        <v>1.6078112294852224E-5</v>
      </c>
      <c r="V9">
        <v>7</v>
      </c>
      <c r="W9" s="12">
        <f t="shared" si="2"/>
        <v>122807.01754385968</v>
      </c>
      <c r="Y9" s="3">
        <v>1957.25</v>
      </c>
      <c r="Z9" s="4">
        <v>3.6960000000000002</v>
      </c>
      <c r="AA9" s="4">
        <v>282095.23339936719</v>
      </c>
      <c r="AB9" s="7">
        <f t="shared" si="3"/>
        <v>1.3101958354494802E-5</v>
      </c>
      <c r="AC9" s="7"/>
      <c r="AD9" s="7"/>
      <c r="AE9" s="7"/>
      <c r="AF9" s="7"/>
      <c r="AG9" s="7"/>
      <c r="AH9" s="7"/>
      <c r="AI9" s="7"/>
      <c r="AJ9" s="7"/>
      <c r="AN9">
        <v>7</v>
      </c>
      <c r="AO9" s="12">
        <f t="shared" si="5"/>
        <v>114754.09836065574</v>
      </c>
      <c r="AQ9" s="3">
        <v>1957.75</v>
      </c>
      <c r="AR9" s="4">
        <v>3.1040000000000001</v>
      </c>
      <c r="AS9" s="4">
        <v>164390.5042665138</v>
      </c>
      <c r="AT9" s="7">
        <f t="shared" si="4"/>
        <v>1.8881869204365487E-5</v>
      </c>
      <c r="BF9">
        <v>7</v>
      </c>
      <c r="BG9" s="12">
        <f t="shared" si="6"/>
        <v>134615.3846153846</v>
      </c>
    </row>
    <row r="10" spans="1:59" ht="15" thickBot="1" x14ac:dyDescent="0.4">
      <c r="A10" s="3">
        <v>1954.25</v>
      </c>
      <c r="B10" s="4">
        <v>12.31</v>
      </c>
      <c r="C10" s="4">
        <v>0.56000000000000005</v>
      </c>
      <c r="D10" s="4">
        <v>2.4900000000000002</v>
      </c>
      <c r="E10" s="4">
        <v>2.1880000000000002</v>
      </c>
      <c r="G10" s="3">
        <v>1954.25</v>
      </c>
      <c r="H10" s="4">
        <v>2.1880000000000002</v>
      </c>
      <c r="I10" s="4">
        <f t="shared" si="0"/>
        <v>221903.97006601433</v>
      </c>
      <c r="J10" s="7">
        <f t="shared" si="1"/>
        <v>9.8601210214900202E-6</v>
      </c>
      <c r="V10">
        <v>8</v>
      </c>
      <c r="W10" s="12">
        <f t="shared" si="2"/>
        <v>125000.00000000001</v>
      </c>
      <c r="Y10" s="3">
        <v>1958.25</v>
      </c>
      <c r="Z10" s="4">
        <v>3.456</v>
      </c>
      <c r="AA10" s="4">
        <v>58688.554274617578</v>
      </c>
      <c r="AB10" s="7">
        <f t="shared" si="3"/>
        <v>5.8887121053085776E-5</v>
      </c>
      <c r="AC10" s="7"/>
      <c r="AD10" s="7"/>
      <c r="AE10" s="7"/>
      <c r="AF10" s="7"/>
      <c r="AG10" s="7"/>
      <c r="AH10" s="7"/>
      <c r="AI10" s="7"/>
      <c r="AJ10" s="7"/>
      <c r="AN10">
        <v>8</v>
      </c>
      <c r="AO10" s="12">
        <f t="shared" si="5"/>
        <v>115942.02898550725</v>
      </c>
      <c r="AQ10" s="3">
        <v>1958.75</v>
      </c>
      <c r="AR10" s="4">
        <v>3.11</v>
      </c>
      <c r="AS10" s="4">
        <v>438011.30520683737</v>
      </c>
      <c r="AT10" s="7">
        <f t="shared" si="4"/>
        <v>7.1002733560299273E-6</v>
      </c>
      <c r="BF10">
        <v>8</v>
      </c>
      <c r="BG10" s="12">
        <f t="shared" si="6"/>
        <v>137931.03448275861</v>
      </c>
    </row>
    <row r="11" spans="1:59" ht="15" thickBot="1" x14ac:dyDescent="0.4">
      <c r="A11" s="3">
        <v>1954.75</v>
      </c>
      <c r="B11" s="4">
        <v>12.53</v>
      </c>
      <c r="C11" s="4">
        <v>-0.81</v>
      </c>
      <c r="D11" s="4">
        <v>2.76</v>
      </c>
      <c r="E11" s="4">
        <v>2.4790000000000001</v>
      </c>
      <c r="G11" s="3">
        <v>1954.75</v>
      </c>
      <c r="H11" s="4">
        <v>2.4790000000000001</v>
      </c>
      <c r="I11" s="4">
        <f t="shared" si="0"/>
        <v>276509.37352421886</v>
      </c>
      <c r="J11" s="7">
        <f t="shared" si="1"/>
        <v>8.9653380223758298E-6</v>
      </c>
      <c r="V11">
        <v>9</v>
      </c>
      <c r="W11" s="12">
        <f t="shared" si="2"/>
        <v>126760.56338028172</v>
      </c>
      <c r="Y11" s="3">
        <v>1959.25</v>
      </c>
      <c r="Z11" s="4">
        <v>1.702</v>
      </c>
      <c r="AA11" s="4">
        <v>156373.08476681827</v>
      </c>
      <c r="AB11" s="7">
        <f t="shared" si="3"/>
        <v>1.0884226032491478E-5</v>
      </c>
      <c r="AC11" s="7"/>
      <c r="AD11" s="7"/>
      <c r="AE11" s="7"/>
      <c r="AF11" s="7"/>
      <c r="AG11" s="7"/>
      <c r="AH11" s="7"/>
      <c r="AI11" s="7"/>
      <c r="AJ11" s="7"/>
      <c r="AN11">
        <v>9</v>
      </c>
      <c r="AO11" s="12">
        <f t="shared" si="5"/>
        <v>116883.11688311688</v>
      </c>
      <c r="AQ11" s="3">
        <v>1959.75</v>
      </c>
      <c r="AR11" s="4">
        <v>2.0510000000000002</v>
      </c>
      <c r="AS11" s="4">
        <v>324486.75576180586</v>
      </c>
      <c r="AT11" s="7">
        <f t="shared" si="4"/>
        <v>6.3207510432430901E-6</v>
      </c>
      <c r="BF11">
        <v>9</v>
      </c>
      <c r="BG11" s="12">
        <f t="shared" si="6"/>
        <v>140625</v>
      </c>
    </row>
    <row r="12" spans="1:59" ht="15" thickBot="1" x14ac:dyDescent="0.4">
      <c r="A12" s="3">
        <v>1955.25</v>
      </c>
      <c r="B12" s="4">
        <v>12.35</v>
      </c>
      <c r="C12" s="4">
        <v>-1.91</v>
      </c>
      <c r="D12" s="4">
        <v>2.84</v>
      </c>
      <c r="E12" s="4">
        <v>4.2140000000000004</v>
      </c>
      <c r="G12" s="3">
        <v>1955.25</v>
      </c>
      <c r="H12" s="4">
        <v>4.2140000000000004</v>
      </c>
      <c r="I12" s="4">
        <f t="shared" si="0"/>
        <v>230960.0428807727</v>
      </c>
      <c r="J12" s="7">
        <f t="shared" si="1"/>
        <v>1.8245580263315813E-5</v>
      </c>
      <c r="V12">
        <v>10</v>
      </c>
      <c r="W12" s="12">
        <f t="shared" si="2"/>
        <v>128205.12820512822</v>
      </c>
      <c r="Y12" s="3">
        <v>1960.25</v>
      </c>
      <c r="Z12" s="4">
        <v>4.4589999999999996</v>
      </c>
      <c r="AA12" s="4">
        <v>282095.23339936719</v>
      </c>
      <c r="AB12" s="7">
        <f t="shared" si="3"/>
        <v>1.5806718696615886E-5</v>
      </c>
      <c r="AC12" s="7"/>
      <c r="AD12" s="7"/>
      <c r="AE12" s="7"/>
      <c r="AF12" s="7"/>
      <c r="AG12" s="7"/>
      <c r="AH12" s="7"/>
      <c r="AI12" s="7"/>
      <c r="AJ12" s="7"/>
      <c r="AN12">
        <v>10</v>
      </c>
      <c r="AO12" s="12">
        <f t="shared" si="5"/>
        <v>117647.05882352941</v>
      </c>
      <c r="AQ12" s="3">
        <v>1960.75</v>
      </c>
      <c r="AR12" s="4">
        <v>4.1239999999999997</v>
      </c>
      <c r="AS12" s="4">
        <v>299539.02842969086</v>
      </c>
      <c r="AT12" s="7">
        <f t="shared" si="4"/>
        <v>1.3767821914959584E-5</v>
      </c>
      <c r="BF12">
        <v>10</v>
      </c>
      <c r="BG12" s="12">
        <f t="shared" si="6"/>
        <v>142857.14285714284</v>
      </c>
    </row>
    <row r="13" spans="1:59" ht="15" thickBot="1" x14ac:dyDescent="0.4">
      <c r="A13" s="3">
        <v>1955.75</v>
      </c>
      <c r="B13" s="4">
        <v>12.18</v>
      </c>
      <c r="C13" s="4">
        <v>-2.58</v>
      </c>
      <c r="D13" s="4">
        <v>0.99</v>
      </c>
      <c r="E13" s="4">
        <v>4.2240000000000002</v>
      </c>
      <c r="G13" s="3">
        <v>1955.75</v>
      </c>
      <c r="H13" s="4">
        <v>4.2240000000000002</v>
      </c>
      <c r="I13" s="4">
        <f t="shared" si="0"/>
        <v>194852.86221810002</v>
      </c>
      <c r="J13" s="7">
        <f t="shared" si="1"/>
        <v>2.1677895576776546E-5</v>
      </c>
      <c r="V13">
        <v>11</v>
      </c>
      <c r="W13" s="12">
        <f t="shared" si="2"/>
        <v>129411.76470588238</v>
      </c>
      <c r="Y13" s="3">
        <v>1961.25</v>
      </c>
      <c r="Z13" s="4">
        <v>2.637</v>
      </c>
      <c r="AA13" s="4">
        <v>351512.30614856718</v>
      </c>
      <c r="AB13" s="7">
        <f t="shared" si="3"/>
        <v>7.5018710693032413E-6</v>
      </c>
      <c r="AC13" s="7"/>
      <c r="AD13" s="7"/>
      <c r="AE13" s="7"/>
      <c r="AF13" s="7"/>
      <c r="AG13" s="7"/>
      <c r="AH13" s="7"/>
      <c r="AI13" s="7"/>
      <c r="AJ13" s="7"/>
      <c r="AN13">
        <v>11</v>
      </c>
      <c r="AO13" s="12">
        <f t="shared" si="5"/>
        <v>118279.56989247311</v>
      </c>
      <c r="AQ13" s="3">
        <v>1961.75</v>
      </c>
      <c r="AR13" s="4">
        <v>4.3339999999999996</v>
      </c>
      <c r="AS13" s="4">
        <v>153276.69022931982</v>
      </c>
      <c r="AT13" s="7">
        <f t="shared" si="4"/>
        <v>2.8275662747648254E-5</v>
      </c>
      <c r="BF13">
        <v>11</v>
      </c>
      <c r="BG13" s="12">
        <f t="shared" si="6"/>
        <v>144736.84210526315</v>
      </c>
    </row>
    <row r="14" spans="1:59" ht="15" thickBot="1" x14ac:dyDescent="0.4">
      <c r="A14" s="3">
        <v>1956.25</v>
      </c>
      <c r="B14" s="4">
        <v>12.53</v>
      </c>
      <c r="C14" s="4">
        <v>-1.5</v>
      </c>
      <c r="D14" s="4">
        <v>2.2200000000000002</v>
      </c>
      <c r="E14" s="4">
        <v>4.3419999999999996</v>
      </c>
      <c r="G14" s="3">
        <v>1956.25</v>
      </c>
      <c r="H14" s="4">
        <v>4.3419999999999996</v>
      </c>
      <c r="I14" s="4">
        <f t="shared" si="0"/>
        <v>276509.37352421886</v>
      </c>
      <c r="J14" s="7">
        <f t="shared" si="1"/>
        <v>1.5702903466379932E-5</v>
      </c>
      <c r="V14">
        <v>12</v>
      </c>
      <c r="W14" s="12">
        <f t="shared" si="2"/>
        <v>130434.78260869568</v>
      </c>
      <c r="Y14" s="3">
        <v>1962.25</v>
      </c>
      <c r="Z14" s="4">
        <v>5.5339999999999998</v>
      </c>
      <c r="AA14" s="4">
        <v>268337.28652087448</v>
      </c>
      <c r="AB14" s="7">
        <f t="shared" si="3"/>
        <v>2.0623298654283364E-5</v>
      </c>
      <c r="AC14" s="7"/>
      <c r="AD14" s="7"/>
      <c r="AE14" s="7"/>
      <c r="AF14" s="7"/>
      <c r="AG14" s="7"/>
      <c r="AH14" s="7"/>
      <c r="AI14" s="7"/>
      <c r="AJ14" s="7"/>
      <c r="AN14">
        <v>12</v>
      </c>
      <c r="AO14" s="12">
        <f t="shared" si="5"/>
        <v>118811.88118811882</v>
      </c>
      <c r="AQ14" s="3">
        <v>1962.75</v>
      </c>
      <c r="AR14" s="4">
        <v>5.3419999999999996</v>
      </c>
      <c r="AS14" s="4">
        <v>271034.12108532147</v>
      </c>
      <c r="AT14" s="7">
        <f t="shared" si="4"/>
        <v>1.9709695512168888E-5</v>
      </c>
      <c r="BF14">
        <v>12</v>
      </c>
      <c r="BG14" s="12">
        <f t="shared" si="6"/>
        <v>146341.46341463414</v>
      </c>
    </row>
    <row r="15" spans="1:59" ht="15" thickBot="1" x14ac:dyDescent="0.4">
      <c r="A15" s="3">
        <v>1956.75</v>
      </c>
      <c r="B15" s="4">
        <v>11.91</v>
      </c>
      <c r="C15" s="4">
        <v>-0.53</v>
      </c>
      <c r="D15" s="4">
        <v>2.72</v>
      </c>
      <c r="E15" s="4">
        <v>3.8239999999999998</v>
      </c>
      <c r="G15" s="3">
        <v>1956.75</v>
      </c>
      <c r="H15" s="4">
        <v>3.8239999999999998</v>
      </c>
      <c r="I15" s="4">
        <f t="shared" si="0"/>
        <v>148746.67943014178</v>
      </c>
      <c r="J15" s="7">
        <f t="shared" si="1"/>
        <v>2.5708136912030526E-5</v>
      </c>
      <c r="V15">
        <v>13</v>
      </c>
      <c r="W15" s="12">
        <f t="shared" si="2"/>
        <v>131313.13131313134</v>
      </c>
      <c r="Y15" s="3">
        <v>1963.25</v>
      </c>
      <c r="Z15" s="4">
        <v>3.7189999999999999</v>
      </c>
      <c r="AA15" s="4">
        <v>194852.86221810002</v>
      </c>
      <c r="AB15" s="7">
        <f t="shared" si="3"/>
        <v>1.908619641335984E-5</v>
      </c>
      <c r="AC15" s="7"/>
      <c r="AD15" s="7"/>
      <c r="AE15" s="7"/>
      <c r="AF15" s="7"/>
      <c r="AG15" s="7"/>
      <c r="AH15" s="7"/>
      <c r="AI15" s="7"/>
      <c r="AJ15" s="7"/>
      <c r="AN15">
        <v>13</v>
      </c>
      <c r="AO15" s="12">
        <f t="shared" si="5"/>
        <v>119266.05504587156</v>
      </c>
      <c r="AQ15" s="3">
        <v>1963.75</v>
      </c>
      <c r="AR15" s="4">
        <v>6.7869999999999999</v>
      </c>
      <c r="AS15" s="4">
        <v>412503.512552745</v>
      </c>
      <c r="AT15" s="7">
        <f t="shared" si="4"/>
        <v>1.6453193229796259E-5</v>
      </c>
      <c r="BF15">
        <v>13</v>
      </c>
      <c r="BG15" s="12">
        <f t="shared" si="6"/>
        <v>147727.27272727274</v>
      </c>
    </row>
    <row r="16" spans="1:59" ht="15" thickBot="1" x14ac:dyDescent="0.4">
      <c r="A16" s="3">
        <v>1957.25</v>
      </c>
      <c r="B16" s="4">
        <v>12.55</v>
      </c>
      <c r="C16" s="4">
        <v>2.33</v>
      </c>
      <c r="D16" s="4">
        <v>2.29</v>
      </c>
      <c r="E16" s="4">
        <v>3.6960000000000002</v>
      </c>
      <c r="G16" s="3">
        <v>1957.25</v>
      </c>
      <c r="H16" s="4">
        <v>3.6960000000000002</v>
      </c>
      <c r="I16" s="4">
        <f t="shared" si="0"/>
        <v>282095.23339936719</v>
      </c>
      <c r="J16" s="7">
        <f t="shared" si="1"/>
        <v>1.3101958354494802E-5</v>
      </c>
      <c r="V16">
        <v>14</v>
      </c>
      <c r="W16" s="12">
        <f t="shared" si="2"/>
        <v>132075.47169811322</v>
      </c>
      <c r="Y16" s="3">
        <v>1964.25</v>
      </c>
      <c r="Z16" s="4">
        <v>7.3730000000000002</v>
      </c>
      <c r="AA16" s="4">
        <v>204843.18209602853</v>
      </c>
      <c r="AB16" s="7">
        <f t="shared" si="3"/>
        <v>3.599338735395942E-5</v>
      </c>
      <c r="AC16" s="7"/>
      <c r="AD16" s="7"/>
      <c r="AE16" s="7"/>
      <c r="AF16" s="7"/>
      <c r="AG16" s="7"/>
      <c r="AH16" s="7"/>
      <c r="AI16" s="7"/>
      <c r="AJ16" s="7"/>
      <c r="AN16">
        <v>14</v>
      </c>
      <c r="AO16" s="12">
        <f t="shared" si="5"/>
        <v>119658.11965811966</v>
      </c>
      <c r="AQ16" s="3">
        <v>1964.75</v>
      </c>
      <c r="AR16" s="4">
        <v>8.4060000000000006</v>
      </c>
      <c r="AS16" s="4">
        <v>348014.70026317565</v>
      </c>
      <c r="AT16" s="7">
        <f t="shared" si="4"/>
        <v>2.4154152090826095E-5</v>
      </c>
      <c r="BF16">
        <v>14</v>
      </c>
      <c r="BG16" s="12">
        <f t="shared" si="6"/>
        <v>148936.17021276595</v>
      </c>
    </row>
    <row r="17" spans="1:59" ht="15" thickBot="1" x14ac:dyDescent="0.4">
      <c r="A17" s="3">
        <v>1957.75</v>
      </c>
      <c r="B17" s="4">
        <v>12.01</v>
      </c>
      <c r="C17" s="4">
        <v>0.85</v>
      </c>
      <c r="D17" s="4">
        <v>2.0699999999999998</v>
      </c>
      <c r="E17" s="4">
        <v>3.1040000000000001</v>
      </c>
      <c r="G17" s="3">
        <v>1957.75</v>
      </c>
      <c r="H17" s="4">
        <v>3.1040000000000001</v>
      </c>
      <c r="I17" s="4">
        <f t="shared" si="0"/>
        <v>164390.5042665138</v>
      </c>
      <c r="J17" s="7">
        <f t="shared" si="1"/>
        <v>1.8881869204365487E-5</v>
      </c>
      <c r="Y17" s="3">
        <v>1965.25</v>
      </c>
      <c r="Z17" s="4">
        <v>4.9370000000000003</v>
      </c>
      <c r="AA17" s="4">
        <v>519176.92499482958</v>
      </c>
      <c r="AB17" s="7">
        <f t="shared" si="3"/>
        <v>9.5092824089768004E-6</v>
      </c>
      <c r="AC17" s="7"/>
      <c r="AD17" s="7"/>
      <c r="AE17" s="7"/>
      <c r="AF17" s="7"/>
      <c r="AG17" s="7"/>
      <c r="AH17" s="7"/>
      <c r="AI17" s="7"/>
      <c r="AJ17" s="7"/>
      <c r="AQ17" s="3">
        <v>1965.75</v>
      </c>
      <c r="AR17" s="4">
        <v>4.6820000000000004</v>
      </c>
      <c r="AS17" s="4">
        <v>263023.85224649595</v>
      </c>
      <c r="AT17" s="7">
        <f t="shared" si="4"/>
        <v>1.7800666973777754E-5</v>
      </c>
    </row>
    <row r="18" spans="1:59" ht="15" thickBot="1" x14ac:dyDescent="0.4">
      <c r="A18" s="3">
        <v>1958.25</v>
      </c>
      <c r="B18" s="4">
        <v>10.98</v>
      </c>
      <c r="C18" s="4">
        <v>-1.95</v>
      </c>
      <c r="D18" s="4">
        <v>1.95</v>
      </c>
      <c r="E18" s="4">
        <v>3.456</v>
      </c>
      <c r="G18" s="3">
        <v>1958.25</v>
      </c>
      <c r="H18" s="4">
        <v>3.456</v>
      </c>
      <c r="I18" s="4">
        <f t="shared" si="0"/>
        <v>58688.554274617578</v>
      </c>
      <c r="J18" s="7">
        <f t="shared" si="1"/>
        <v>5.8887121053085776E-5</v>
      </c>
      <c r="Y18" s="3">
        <v>1966.25</v>
      </c>
      <c r="Z18" s="4">
        <v>5.85</v>
      </c>
      <c r="AA18" s="4">
        <v>200787.01532646132</v>
      </c>
      <c r="AB18" s="7">
        <f t="shared" si="3"/>
        <v>2.913535016439402E-5</v>
      </c>
      <c r="AC18" s="7"/>
      <c r="AD18" s="7"/>
      <c r="AE18" s="7"/>
      <c r="AF18" s="7"/>
      <c r="AG18" s="7"/>
      <c r="AH18" s="7"/>
      <c r="AI18" s="7"/>
      <c r="AJ18" s="7"/>
      <c r="AQ18" s="3">
        <v>1966.75</v>
      </c>
      <c r="AR18" s="4">
        <v>8.74</v>
      </c>
      <c r="AS18" s="4">
        <v>384615.72579367505</v>
      </c>
      <c r="AT18" s="7">
        <f t="shared" si="4"/>
        <v>2.2723979842385654E-5</v>
      </c>
    </row>
    <row r="19" spans="1:59" ht="15" thickBot="1" x14ac:dyDescent="0.4">
      <c r="A19" s="3">
        <v>1958.75</v>
      </c>
      <c r="B19" s="4">
        <v>12.99</v>
      </c>
      <c r="C19" s="4">
        <v>-1.47</v>
      </c>
      <c r="D19" s="4">
        <v>2.23</v>
      </c>
      <c r="E19" s="4">
        <v>3.11</v>
      </c>
      <c r="G19" s="3">
        <v>1958.75</v>
      </c>
      <c r="H19" s="4">
        <v>3.11</v>
      </c>
      <c r="I19" s="4">
        <f t="shared" si="0"/>
        <v>438011.30520683737</v>
      </c>
      <c r="J19" s="7">
        <f t="shared" si="1"/>
        <v>7.1002733560299273E-6</v>
      </c>
      <c r="T19" s="9">
        <v>5.0000000000000004E-6</v>
      </c>
      <c r="U19" s="12"/>
      <c r="V19">
        <v>0</v>
      </c>
      <c r="W19" s="12">
        <f>($T$22*V19)/($T$23+V19)</f>
        <v>0</v>
      </c>
      <c r="Y19" s="3">
        <v>1967.25</v>
      </c>
      <c r="Z19" s="4">
        <v>6.8339999999999996</v>
      </c>
      <c r="AA19" s="4">
        <v>219695.9886721379</v>
      </c>
      <c r="AB19" s="7">
        <f t="shared" si="3"/>
        <v>3.11066216607108E-5</v>
      </c>
      <c r="AC19" s="7"/>
      <c r="AD19" s="7"/>
      <c r="AE19" s="7"/>
      <c r="AF19" s="7"/>
      <c r="AG19" s="7"/>
      <c r="AH19" s="7"/>
      <c r="AI19" s="7"/>
      <c r="AJ19" s="7"/>
      <c r="AQ19" s="3">
        <v>1967.75</v>
      </c>
      <c r="AR19" s="4">
        <v>9.7140000000000004</v>
      </c>
      <c r="AS19" s="4">
        <v>373248.61322898994</v>
      </c>
      <c r="AT19" s="7">
        <f t="shared" si="4"/>
        <v>2.6025548805027741E-5</v>
      </c>
      <c r="BD19" s="9">
        <v>3.9999999999999998E-6</v>
      </c>
      <c r="BF19">
        <v>0</v>
      </c>
      <c r="BG19" s="12">
        <f>($BD$22*BF19)/($BD$23+BF19)</f>
        <v>0</v>
      </c>
    </row>
    <row r="20" spans="1:59" ht="15" thickBot="1" x14ac:dyDescent="0.4">
      <c r="A20" s="3">
        <v>1959.25</v>
      </c>
      <c r="B20" s="4">
        <v>11.96</v>
      </c>
      <c r="C20" s="4">
        <v>2.52</v>
      </c>
      <c r="D20" s="4">
        <v>1.87</v>
      </c>
      <c r="E20" s="4">
        <v>1.702</v>
      </c>
      <c r="G20" s="3">
        <v>1959.25</v>
      </c>
      <c r="H20" s="4">
        <v>1.702</v>
      </c>
      <c r="I20" s="4">
        <f t="shared" si="0"/>
        <v>156373.08476681827</v>
      </c>
      <c r="J20" s="7">
        <f t="shared" si="1"/>
        <v>1.0884226032491478E-5</v>
      </c>
      <c r="T20" s="9">
        <v>3.9999999999999998E-6</v>
      </c>
      <c r="V20">
        <v>1</v>
      </c>
      <c r="W20" s="12">
        <f t="shared" ref="W20:W33" si="7">($T$22*V20)/($T$23+V20)</f>
        <v>111111.11111111111</v>
      </c>
      <c r="Y20" s="3">
        <v>1968.25</v>
      </c>
      <c r="Z20" s="4">
        <v>6.742</v>
      </c>
      <c r="AA20" s="4">
        <v>103777.0368200868</v>
      </c>
      <c r="AB20" s="7">
        <f t="shared" si="3"/>
        <v>6.4966202606924281E-5</v>
      </c>
      <c r="AC20" s="7"/>
      <c r="AD20" s="7"/>
      <c r="AE20" s="7"/>
      <c r="AF20" s="7"/>
      <c r="AG20" s="7"/>
      <c r="AH20" s="7"/>
      <c r="AI20" s="7"/>
      <c r="AJ20" s="7"/>
      <c r="AL20" s="9">
        <v>3.9999999999999998E-6</v>
      </c>
      <c r="AN20">
        <v>0</v>
      </c>
      <c r="AO20" s="12">
        <f>($AL$23*AN20)/($AL$24+AN20)</f>
        <v>0</v>
      </c>
      <c r="AQ20" s="3">
        <v>1968.75</v>
      </c>
      <c r="AR20" s="4">
        <v>9.4619999999999997</v>
      </c>
      <c r="AS20" s="4">
        <v>433653.01990028552</v>
      </c>
      <c r="AT20" s="7">
        <f t="shared" si="4"/>
        <v>2.1819287692671202E-5</v>
      </c>
      <c r="BD20" s="9">
        <v>3.9999999999999998E-6</v>
      </c>
      <c r="BF20">
        <v>1</v>
      </c>
      <c r="BG20" s="12">
        <f t="shared" ref="BG20:BG33" si="8">($BD$22*BF20)/($BD$23+BF20)</f>
        <v>125000</v>
      </c>
    </row>
    <row r="21" spans="1:59" ht="15" thickBot="1" x14ac:dyDescent="0.4">
      <c r="A21" s="3">
        <v>1959.75</v>
      </c>
      <c r="B21" s="4">
        <v>12.69</v>
      </c>
      <c r="C21" s="4">
        <v>-0.28000000000000003</v>
      </c>
      <c r="D21" s="4">
        <v>0.96</v>
      </c>
      <c r="E21" s="4">
        <v>2.0510000000000002</v>
      </c>
      <c r="G21" s="3">
        <v>1959.75</v>
      </c>
      <c r="H21" s="4">
        <v>2.0510000000000002</v>
      </c>
      <c r="I21" s="4">
        <f t="shared" si="0"/>
        <v>324486.75576180586</v>
      </c>
      <c r="J21" s="7">
        <f t="shared" si="1"/>
        <v>6.3207510432430901E-6</v>
      </c>
      <c r="V21">
        <v>2</v>
      </c>
      <c r="W21" s="12">
        <f t="shared" si="7"/>
        <v>153846.15384615384</v>
      </c>
      <c r="Y21" s="3">
        <v>1969.25</v>
      </c>
      <c r="Z21" s="4">
        <v>7.1239999999999997</v>
      </c>
      <c r="AA21" s="4">
        <v>455886.88567734644</v>
      </c>
      <c r="AB21" s="7">
        <f t="shared" si="3"/>
        <v>1.5626683337063582E-5</v>
      </c>
      <c r="AC21" s="7"/>
      <c r="AD21" s="7"/>
      <c r="AE21" s="7"/>
      <c r="AF21" s="7"/>
      <c r="AG21" s="7"/>
      <c r="AH21" s="7"/>
      <c r="AI21" s="7"/>
      <c r="AJ21" s="7"/>
      <c r="AL21" s="9">
        <v>5.0000000000000004E-6</v>
      </c>
      <c r="AN21">
        <v>1</v>
      </c>
      <c r="AO21" s="12">
        <f t="shared" ref="AO21:AO34" si="9">($AL$23*AN21)/($AL$24+AN21)</f>
        <v>111111.11111111111</v>
      </c>
      <c r="AQ21" s="3">
        <v>1969.75</v>
      </c>
      <c r="AR21" s="4">
        <v>10.725</v>
      </c>
      <c r="AS21" s="4">
        <v>228661.95205680979</v>
      </c>
      <c r="AT21" s="7">
        <f t="shared" si="4"/>
        <v>4.6903299405645907E-5</v>
      </c>
      <c r="BF21">
        <v>2</v>
      </c>
      <c r="BG21" s="12">
        <f t="shared" si="8"/>
        <v>166666.66666666666</v>
      </c>
    </row>
    <row r="22" spans="1:59" ht="15" thickBot="1" x14ac:dyDescent="0.4">
      <c r="A22" s="3">
        <v>1960.25</v>
      </c>
      <c r="B22" s="4">
        <v>12.55</v>
      </c>
      <c r="C22" s="4">
        <v>-2.63</v>
      </c>
      <c r="D22" s="4">
        <v>2.4300000000000002</v>
      </c>
      <c r="E22" s="4">
        <v>4.4589999999999996</v>
      </c>
      <c r="G22" s="3">
        <v>1960.25</v>
      </c>
      <c r="H22" s="4">
        <v>4.4589999999999996</v>
      </c>
      <c r="I22" s="4">
        <f t="shared" si="0"/>
        <v>282095.23339936719</v>
      </c>
      <c r="J22" s="7">
        <f t="shared" si="1"/>
        <v>1.5806718696615886E-5</v>
      </c>
      <c r="T22" s="9">
        <f>1/T20</f>
        <v>250000</v>
      </c>
      <c r="U22" s="11"/>
      <c r="V22">
        <v>3</v>
      </c>
      <c r="W22" s="12">
        <f t="shared" si="7"/>
        <v>176470.58823529413</v>
      </c>
      <c r="Y22" s="3">
        <v>1970.25</v>
      </c>
      <c r="Z22" s="4">
        <v>13.183999999999999</v>
      </c>
      <c r="AA22" s="4">
        <v>190994.51703620571</v>
      </c>
      <c r="AB22" s="7">
        <f t="shared" si="3"/>
        <v>6.9028159575391303E-5</v>
      </c>
      <c r="AC22" s="7"/>
      <c r="AD22" s="7"/>
      <c r="AE22" s="7"/>
      <c r="AF22" s="7"/>
      <c r="AG22" s="7"/>
      <c r="AH22" s="7"/>
      <c r="AI22" s="7"/>
      <c r="AJ22" s="7"/>
      <c r="AN22">
        <v>2</v>
      </c>
      <c r="AO22" s="12">
        <f t="shared" si="9"/>
        <v>142857.14285714284</v>
      </c>
      <c r="AQ22" s="3">
        <v>1970.75</v>
      </c>
      <c r="AR22" s="4">
        <v>11.704000000000001</v>
      </c>
      <c r="AS22" s="4">
        <v>365857.79550064233</v>
      </c>
      <c r="AT22" s="7">
        <f t="shared" si="4"/>
        <v>3.1990571593490764E-5</v>
      </c>
      <c r="BD22" s="9">
        <f>1/BD20</f>
        <v>250000</v>
      </c>
      <c r="BF22">
        <v>3</v>
      </c>
      <c r="BG22" s="12">
        <f t="shared" si="8"/>
        <v>187500</v>
      </c>
    </row>
    <row r="23" spans="1:59" ht="15" thickBot="1" x14ac:dyDescent="0.4">
      <c r="A23" s="3">
        <v>1960.75</v>
      </c>
      <c r="B23" s="4">
        <v>12.61</v>
      </c>
      <c r="C23" s="4">
        <v>1.48</v>
      </c>
      <c r="D23" s="4">
        <v>1.39</v>
      </c>
      <c r="E23" s="4">
        <v>4.1239999999999997</v>
      </c>
      <c r="G23" s="3">
        <v>1960.75</v>
      </c>
      <c r="H23" s="4">
        <v>4.1239999999999997</v>
      </c>
      <c r="I23" s="4">
        <f t="shared" si="0"/>
        <v>299539.02842969086</v>
      </c>
      <c r="J23" s="7">
        <f t="shared" si="1"/>
        <v>1.3767821914959584E-5</v>
      </c>
      <c r="T23" s="9">
        <f>T22*T19</f>
        <v>1.25</v>
      </c>
      <c r="V23">
        <v>4</v>
      </c>
      <c r="W23" s="12">
        <f t="shared" si="7"/>
        <v>190476.19047619047</v>
      </c>
      <c r="Y23" s="3">
        <v>1971.25</v>
      </c>
      <c r="Z23" s="4">
        <v>5.7320000000000002</v>
      </c>
      <c r="AA23" s="4">
        <v>125492.34002075167</v>
      </c>
      <c r="AB23" s="7">
        <f t="shared" si="3"/>
        <v>4.5676094644917332E-5</v>
      </c>
      <c r="AC23" s="7"/>
      <c r="AD23" s="7"/>
      <c r="AE23" s="7"/>
      <c r="AF23" s="7"/>
      <c r="AG23" s="7"/>
      <c r="AH23" s="7"/>
      <c r="AI23" s="7"/>
      <c r="AJ23" s="7"/>
      <c r="AL23" s="9">
        <f>1/AL21</f>
        <v>199999.99999999997</v>
      </c>
      <c r="AN23">
        <v>3</v>
      </c>
      <c r="AO23" s="12">
        <f t="shared" si="9"/>
        <v>157894.73684210525</v>
      </c>
      <c r="AQ23" s="3">
        <v>1971.75</v>
      </c>
      <c r="AR23" s="4">
        <v>8.3179999999999996</v>
      </c>
      <c r="AS23" s="4">
        <v>69563.828098682789</v>
      </c>
      <c r="AT23" s="7">
        <f t="shared" si="4"/>
        <v>1.1957363801486226E-4</v>
      </c>
      <c r="BD23" s="9">
        <f>BD22*BD19</f>
        <v>1</v>
      </c>
      <c r="BF23">
        <v>4</v>
      </c>
      <c r="BG23" s="12">
        <f t="shared" si="8"/>
        <v>200000</v>
      </c>
    </row>
    <row r="24" spans="1:59" ht="15" thickBot="1" x14ac:dyDescent="0.4">
      <c r="A24" s="3">
        <v>1961.25</v>
      </c>
      <c r="B24" s="4">
        <v>12.77</v>
      </c>
      <c r="C24" s="4">
        <v>-1.78</v>
      </c>
      <c r="D24" s="4">
        <v>2.25</v>
      </c>
      <c r="E24" s="4">
        <v>2.637</v>
      </c>
      <c r="G24" s="3">
        <v>1961.25</v>
      </c>
      <c r="H24" s="4">
        <v>2.637</v>
      </c>
      <c r="I24" s="4">
        <f t="shared" si="0"/>
        <v>351512.30614856718</v>
      </c>
      <c r="J24" s="7">
        <f t="shared" si="1"/>
        <v>7.5018710693032413E-6</v>
      </c>
      <c r="V24">
        <v>5</v>
      </c>
      <c r="W24" s="12">
        <f t="shared" si="7"/>
        <v>200000</v>
      </c>
      <c r="Y24" s="3">
        <v>1972.25</v>
      </c>
      <c r="Z24" s="4">
        <v>3.9390000000000001</v>
      </c>
      <c r="AA24" s="4">
        <v>172818.98565406553</v>
      </c>
      <c r="AB24" s="7">
        <f t="shared" si="3"/>
        <v>2.2792634646547214E-5</v>
      </c>
      <c r="AC24" s="7"/>
      <c r="AD24" s="7"/>
      <c r="AE24" s="7"/>
      <c r="AF24" s="7"/>
      <c r="AG24" s="7"/>
      <c r="AH24" s="7"/>
      <c r="AI24" s="7"/>
      <c r="AJ24" s="7"/>
      <c r="AL24" s="9">
        <f>AL23*AL20</f>
        <v>0.79999999999999982</v>
      </c>
      <c r="AN24">
        <v>4</v>
      </c>
      <c r="AO24" s="12">
        <f t="shared" si="9"/>
        <v>166666.66666666666</v>
      </c>
      <c r="AQ24" s="3">
        <v>1972.75</v>
      </c>
      <c r="AR24" s="4">
        <v>1.74</v>
      </c>
      <c r="AS24" s="4">
        <v>142914.2387054562</v>
      </c>
      <c r="AT24" s="7">
        <f t="shared" si="4"/>
        <v>1.2175133952790459E-5</v>
      </c>
      <c r="BF24">
        <v>5</v>
      </c>
      <c r="BG24" s="12">
        <f t="shared" si="8"/>
        <v>208333.33333333334</v>
      </c>
    </row>
    <row r="25" spans="1:59" ht="15" thickBot="1" x14ac:dyDescent="0.4">
      <c r="A25" s="3">
        <v>1961.75</v>
      </c>
      <c r="B25" s="4">
        <v>11.94</v>
      </c>
      <c r="C25" s="4">
        <v>-1.21</v>
      </c>
      <c r="D25" s="4">
        <v>2.88</v>
      </c>
      <c r="E25" s="4">
        <v>4.3339999999999996</v>
      </c>
      <c r="G25" s="3">
        <v>1961.75</v>
      </c>
      <c r="H25" s="4">
        <v>4.3339999999999996</v>
      </c>
      <c r="I25" s="4">
        <f t="shared" si="0"/>
        <v>153276.69022931982</v>
      </c>
      <c r="J25" s="7">
        <f t="shared" si="1"/>
        <v>2.8275662747648254E-5</v>
      </c>
      <c r="V25">
        <v>6</v>
      </c>
      <c r="W25" s="12">
        <f t="shared" si="7"/>
        <v>206896.55172413794</v>
      </c>
      <c r="Y25" s="3">
        <v>1973.25</v>
      </c>
      <c r="Z25" s="4">
        <v>2.1150000000000002</v>
      </c>
      <c r="AA25" s="4">
        <v>164390.5042665138</v>
      </c>
      <c r="AB25" s="7">
        <f t="shared" si="3"/>
        <v>1.2865706626041561E-5</v>
      </c>
      <c r="AC25" s="7"/>
      <c r="AD25" s="7"/>
      <c r="AE25" s="7"/>
      <c r="AF25" s="7"/>
      <c r="AG25" s="7"/>
      <c r="AH25" s="7"/>
      <c r="AI25" s="7"/>
      <c r="AJ25" s="7"/>
      <c r="AN25">
        <v>5</v>
      </c>
      <c r="AO25" s="12">
        <f t="shared" si="9"/>
        <v>172413.79310344826</v>
      </c>
      <c r="AQ25" s="3">
        <v>1973.75</v>
      </c>
      <c r="AR25" s="4">
        <v>2.2440000000000002</v>
      </c>
      <c r="AS25" s="4">
        <v>59278.384051005742</v>
      </c>
      <c r="AT25" s="7">
        <f t="shared" si="4"/>
        <v>3.7855282931956505E-5</v>
      </c>
      <c r="BF25">
        <v>6</v>
      </c>
      <c r="BG25" s="12">
        <f t="shared" si="8"/>
        <v>214285.71428571429</v>
      </c>
    </row>
    <row r="26" spans="1:59" ht="15" thickBot="1" x14ac:dyDescent="0.4">
      <c r="A26" s="3">
        <v>1962.25</v>
      </c>
      <c r="B26" s="4">
        <v>12.5</v>
      </c>
      <c r="C26" s="4">
        <v>0.59</v>
      </c>
      <c r="D26" s="4">
        <v>2.11</v>
      </c>
      <c r="E26" s="4">
        <v>5.5339999999999998</v>
      </c>
      <c r="G26" s="3">
        <v>1962.25</v>
      </c>
      <c r="H26" s="4">
        <v>5.5339999999999998</v>
      </c>
      <c r="I26" s="4">
        <f t="shared" si="0"/>
        <v>268337.28652087448</v>
      </c>
      <c r="J26" s="7">
        <f t="shared" si="1"/>
        <v>2.0623298654283364E-5</v>
      </c>
      <c r="V26">
        <v>7</v>
      </c>
      <c r="W26" s="12">
        <f t="shared" si="7"/>
        <v>212121.21212121213</v>
      </c>
      <c r="Y26" s="3">
        <v>1974.25</v>
      </c>
      <c r="Z26" s="4">
        <v>4.0990000000000002</v>
      </c>
      <c r="AA26" s="4">
        <v>154817.14657623274</v>
      </c>
      <c r="AB26" s="7">
        <f t="shared" si="3"/>
        <v>2.6476395481049847E-5</v>
      </c>
      <c r="AC26" s="7"/>
      <c r="AD26" s="7"/>
      <c r="AE26" s="7"/>
      <c r="AF26" s="7"/>
      <c r="AG26" s="7"/>
      <c r="AH26" s="7"/>
      <c r="AI26" s="7"/>
      <c r="AJ26" s="7"/>
      <c r="AN26">
        <v>6</v>
      </c>
      <c r="AO26" s="12">
        <f t="shared" si="9"/>
        <v>176470.5882352941</v>
      </c>
      <c r="AQ26" s="3">
        <v>1974.75</v>
      </c>
      <c r="AR26" s="4">
        <v>2.8639999999999999</v>
      </c>
      <c r="AS26" s="4">
        <v>44801.638885518551</v>
      </c>
      <c r="AT26" s="7">
        <f t="shared" si="4"/>
        <v>6.3926232862113988E-5</v>
      </c>
      <c r="BF26">
        <v>7</v>
      </c>
      <c r="BG26" s="12">
        <f t="shared" si="8"/>
        <v>218750</v>
      </c>
    </row>
    <row r="27" spans="1:59" ht="15" thickBot="1" x14ac:dyDescent="0.4">
      <c r="A27" s="3">
        <v>1962.75</v>
      </c>
      <c r="B27" s="4">
        <v>12.51</v>
      </c>
      <c r="C27" s="4">
        <v>-0.09</v>
      </c>
      <c r="D27" s="4">
        <v>1.71</v>
      </c>
      <c r="E27" s="4">
        <v>5.3419999999999996</v>
      </c>
      <c r="G27" s="3">
        <v>1962.75</v>
      </c>
      <c r="H27" s="4">
        <v>5.3419999999999996</v>
      </c>
      <c r="I27" s="4">
        <f t="shared" si="0"/>
        <v>271034.12108532147</v>
      </c>
      <c r="J27" s="7">
        <f t="shared" si="1"/>
        <v>1.9709695512168888E-5</v>
      </c>
      <c r="V27">
        <v>8</v>
      </c>
      <c r="W27" s="12">
        <f t="shared" si="7"/>
        <v>216216.21621621621</v>
      </c>
      <c r="Y27" s="3">
        <v>1975.25</v>
      </c>
      <c r="Z27" s="4">
        <v>2.843</v>
      </c>
      <c r="AA27" s="4">
        <v>115844.03041946566</v>
      </c>
      <c r="AB27" s="7">
        <f t="shared" si="3"/>
        <v>2.4541618499508639E-5</v>
      </c>
      <c r="AC27" s="7"/>
      <c r="AD27" s="7"/>
      <c r="AE27" s="7"/>
      <c r="AF27" s="7"/>
      <c r="AG27" s="7"/>
      <c r="AH27" s="7"/>
      <c r="AI27" s="7"/>
      <c r="AJ27" s="7"/>
      <c r="AN27">
        <v>7</v>
      </c>
      <c r="AO27" s="12">
        <f t="shared" si="9"/>
        <v>179487.17948717947</v>
      </c>
      <c r="AQ27" s="3">
        <v>1975.75</v>
      </c>
      <c r="AR27" s="4">
        <v>3.423</v>
      </c>
      <c r="AS27" s="4">
        <v>162754.79141900392</v>
      </c>
      <c r="AT27" s="7">
        <f t="shared" si="4"/>
        <v>2.1031638885442464E-5</v>
      </c>
      <c r="BF27">
        <v>8</v>
      </c>
      <c r="BG27" s="12">
        <f t="shared" si="8"/>
        <v>222222.22222222222</v>
      </c>
    </row>
    <row r="28" spans="1:59" ht="15" thickBot="1" x14ac:dyDescent="0.4">
      <c r="A28" s="3">
        <v>1963.25</v>
      </c>
      <c r="B28" s="4">
        <v>12.18</v>
      </c>
      <c r="C28" s="4">
        <v>3.98</v>
      </c>
      <c r="D28" s="4">
        <v>2.75</v>
      </c>
      <c r="E28" s="4">
        <v>3.7189999999999999</v>
      </c>
      <c r="G28" s="3">
        <v>1963.25</v>
      </c>
      <c r="H28" s="4">
        <v>3.7189999999999999</v>
      </c>
      <c r="I28" s="4">
        <f t="shared" si="0"/>
        <v>194852.86221810002</v>
      </c>
      <c r="J28" s="7">
        <f t="shared" si="1"/>
        <v>1.908619641335984E-5</v>
      </c>
      <c r="V28">
        <v>9</v>
      </c>
      <c r="W28" s="12">
        <f t="shared" si="7"/>
        <v>219512.19512195123</v>
      </c>
      <c r="Y28" s="3">
        <v>1976.25</v>
      </c>
      <c r="Z28" s="4">
        <v>4.194</v>
      </c>
      <c r="AA28" s="4">
        <v>86681.867484349132</v>
      </c>
      <c r="AB28" s="7">
        <f t="shared" si="3"/>
        <v>4.8383821457898896E-5</v>
      </c>
      <c r="AC28" s="7"/>
      <c r="AD28" s="7"/>
      <c r="AE28" s="7"/>
      <c r="AF28" s="7"/>
      <c r="AG28" s="7"/>
      <c r="AH28" s="7"/>
      <c r="AI28" s="7"/>
      <c r="AJ28" s="7"/>
      <c r="AN28">
        <v>8</v>
      </c>
      <c r="AO28" s="12">
        <f t="shared" si="9"/>
        <v>181818.18181818177</v>
      </c>
      <c r="AQ28" s="3">
        <v>1976.75</v>
      </c>
      <c r="AR28" s="4">
        <v>3.286</v>
      </c>
      <c r="AS28" s="4">
        <v>43477.55035210459</v>
      </c>
      <c r="AT28" s="7">
        <f t="shared" si="4"/>
        <v>7.5579235108422723E-5</v>
      </c>
      <c r="BF28">
        <v>9</v>
      </c>
      <c r="BG28" s="12">
        <f t="shared" si="8"/>
        <v>225000</v>
      </c>
    </row>
    <row r="29" spans="1:59" ht="15" thickBot="1" x14ac:dyDescent="0.4">
      <c r="A29" s="3">
        <v>1963.75</v>
      </c>
      <c r="B29" s="4">
        <v>12.93</v>
      </c>
      <c r="C29" s="4">
        <v>-0.43</v>
      </c>
      <c r="D29" s="4">
        <v>2.94</v>
      </c>
      <c r="E29" s="4">
        <v>6.7869999999999999</v>
      </c>
      <c r="G29" s="3">
        <v>1963.75</v>
      </c>
      <c r="H29" s="4">
        <v>6.7869999999999999</v>
      </c>
      <c r="I29" s="4">
        <f t="shared" si="0"/>
        <v>412503.512552745</v>
      </c>
      <c r="J29" s="7">
        <f t="shared" si="1"/>
        <v>1.6453193229796259E-5</v>
      </c>
      <c r="V29">
        <v>10</v>
      </c>
      <c r="W29" s="12">
        <f t="shared" si="7"/>
        <v>222222.22222222222</v>
      </c>
      <c r="Y29" s="3">
        <v>1977.25</v>
      </c>
      <c r="Z29" s="4">
        <v>2.1139999999999999</v>
      </c>
      <c r="AA29" s="4">
        <v>73865.414992780425</v>
      </c>
      <c r="AB29" s="7">
        <f t="shared" si="3"/>
        <v>2.8619618534690712E-5</v>
      </c>
      <c r="AC29" s="7"/>
      <c r="AD29" s="7"/>
      <c r="AE29" s="7"/>
      <c r="AF29" s="7"/>
      <c r="AG29" s="7"/>
      <c r="AH29" s="7"/>
      <c r="AI29" s="7"/>
      <c r="AJ29" s="7"/>
      <c r="AN29">
        <v>9</v>
      </c>
      <c r="AO29" s="12">
        <f t="shared" si="9"/>
        <v>183673.46938775506</v>
      </c>
      <c r="AQ29" s="3">
        <v>1977.75</v>
      </c>
      <c r="AR29" s="4">
        <v>0.95299999999999996</v>
      </c>
      <c r="AS29" s="4">
        <v>98715.771010760494</v>
      </c>
      <c r="AT29" s="7">
        <f t="shared" si="4"/>
        <v>9.6539791994950669E-6</v>
      </c>
      <c r="BF29">
        <v>10</v>
      </c>
      <c r="BG29" s="12">
        <f t="shared" si="8"/>
        <v>227272.72727272726</v>
      </c>
    </row>
    <row r="30" spans="1:59" ht="15" thickBot="1" x14ac:dyDescent="0.4">
      <c r="A30" s="3">
        <v>1964.25</v>
      </c>
      <c r="B30" s="4">
        <v>12.23</v>
      </c>
      <c r="C30" s="4">
        <v>-0.67</v>
      </c>
      <c r="D30" s="4">
        <v>2.4700000000000002</v>
      </c>
      <c r="E30" s="4">
        <v>7.3730000000000002</v>
      </c>
      <c r="G30" s="3">
        <v>1964.25</v>
      </c>
      <c r="H30" s="4">
        <v>7.3730000000000002</v>
      </c>
      <c r="I30" s="4">
        <f t="shared" si="0"/>
        <v>204843.18209602853</v>
      </c>
      <c r="J30" s="7">
        <f t="shared" si="1"/>
        <v>3.599338735395942E-5</v>
      </c>
      <c r="V30">
        <v>11</v>
      </c>
      <c r="W30" s="12">
        <f t="shared" si="7"/>
        <v>224489.79591836734</v>
      </c>
      <c r="Y30" s="3">
        <v>1978.25</v>
      </c>
      <c r="Z30" s="4">
        <v>1.2350000000000001</v>
      </c>
      <c r="AA30" s="4">
        <v>99707.881003261093</v>
      </c>
      <c r="AB30" s="7">
        <f t="shared" si="3"/>
        <v>1.2386182391736994E-5</v>
      </c>
      <c r="AC30" s="7"/>
      <c r="AD30" s="7"/>
      <c r="AE30" s="7"/>
      <c r="AF30" s="7"/>
      <c r="AG30" s="7"/>
      <c r="AH30" s="7"/>
      <c r="AI30" s="7"/>
      <c r="AJ30" s="7"/>
      <c r="AN30">
        <v>10</v>
      </c>
      <c r="AO30" s="12">
        <f t="shared" si="9"/>
        <v>185185.18518518514</v>
      </c>
      <c r="AQ30" s="3">
        <v>1978.75</v>
      </c>
      <c r="AR30" s="4">
        <v>1.9490000000000001</v>
      </c>
      <c r="AS30" s="4">
        <v>106937.51811151943</v>
      </c>
      <c r="AT30" s="7">
        <f t="shared" si="4"/>
        <v>1.8225595978087803E-5</v>
      </c>
      <c r="BF30">
        <v>11</v>
      </c>
      <c r="BG30" s="12">
        <f t="shared" si="8"/>
        <v>229166.66666666666</v>
      </c>
    </row>
    <row r="31" spans="1:59" ht="15" thickBot="1" x14ac:dyDescent="0.4">
      <c r="A31" s="3">
        <v>1964.75</v>
      </c>
      <c r="B31" s="4">
        <v>12.76</v>
      </c>
      <c r="C31" s="4">
        <v>1.68</v>
      </c>
      <c r="D31" s="4">
        <v>2.52</v>
      </c>
      <c r="E31" s="4">
        <v>8.4060000000000006</v>
      </c>
      <c r="G31" s="3">
        <v>1964.75</v>
      </c>
      <c r="H31" s="4">
        <v>8.4060000000000006</v>
      </c>
      <c r="I31" s="4">
        <f t="shared" si="0"/>
        <v>348014.70026317565</v>
      </c>
      <c r="J31" s="7">
        <f t="shared" si="1"/>
        <v>2.4154152090826095E-5</v>
      </c>
      <c r="V31">
        <v>12</v>
      </c>
      <c r="W31" s="12">
        <f t="shared" si="7"/>
        <v>226415.09433962265</v>
      </c>
      <c r="Y31" s="3">
        <v>1979.25</v>
      </c>
      <c r="Z31" s="4">
        <v>2.41</v>
      </c>
      <c r="AA31" s="4">
        <v>35596.407541764493</v>
      </c>
      <c r="AB31" s="7">
        <f t="shared" si="3"/>
        <v>6.7703461288120141E-5</v>
      </c>
      <c r="AC31" s="7"/>
      <c r="AD31" s="7"/>
      <c r="AE31" s="7"/>
      <c r="AF31" s="7"/>
      <c r="AG31" s="7"/>
      <c r="AH31" s="7"/>
      <c r="AI31" s="7"/>
      <c r="AJ31" s="7"/>
      <c r="AN31">
        <v>11</v>
      </c>
      <c r="AO31" s="12">
        <f t="shared" si="9"/>
        <v>186440.67796610165</v>
      </c>
      <c r="AQ31" s="3">
        <v>1979.75</v>
      </c>
      <c r="AR31" s="4">
        <v>2.8839999999999999</v>
      </c>
      <c r="AS31" s="4">
        <v>78432.997165073684</v>
      </c>
      <c r="AT31" s="7">
        <f t="shared" si="4"/>
        <v>3.6770238346625987E-5</v>
      </c>
      <c r="BF31">
        <v>12</v>
      </c>
      <c r="BG31" s="12">
        <f t="shared" si="8"/>
        <v>230769.23076923078</v>
      </c>
    </row>
    <row r="32" spans="1:59" ht="15" thickBot="1" x14ac:dyDescent="0.4">
      <c r="A32" s="3">
        <v>1965.25</v>
      </c>
      <c r="B32" s="4">
        <v>13.16</v>
      </c>
      <c r="C32" s="4">
        <v>-1.6</v>
      </c>
      <c r="D32" s="4">
        <v>1.24</v>
      </c>
      <c r="E32" s="4">
        <v>4.9370000000000003</v>
      </c>
      <c r="G32" s="3">
        <v>1965.25</v>
      </c>
      <c r="H32" s="4">
        <v>4.9370000000000003</v>
      </c>
      <c r="I32" s="4">
        <f t="shared" si="0"/>
        <v>519176.92499482958</v>
      </c>
      <c r="J32" s="7">
        <f t="shared" si="1"/>
        <v>9.5092824089768004E-6</v>
      </c>
      <c r="V32">
        <v>13</v>
      </c>
      <c r="W32" s="12">
        <f t="shared" si="7"/>
        <v>228070.17543859649</v>
      </c>
      <c r="Y32" s="3">
        <v>1980.25</v>
      </c>
      <c r="Z32" s="4">
        <v>2.0920000000000001</v>
      </c>
      <c r="AA32" s="4">
        <v>32532.666936042515</v>
      </c>
      <c r="AB32" s="7">
        <f t="shared" si="3"/>
        <v>6.4304595873211382E-5</v>
      </c>
      <c r="AC32" s="7"/>
      <c r="AD32" s="7"/>
      <c r="AE32" s="7"/>
      <c r="AF32" s="7"/>
      <c r="AG32" s="7"/>
      <c r="AH32" s="7"/>
      <c r="AI32" s="7"/>
      <c r="AJ32" s="7"/>
      <c r="AN32">
        <v>12</v>
      </c>
      <c r="AO32" s="12">
        <f t="shared" si="9"/>
        <v>187499.99999999994</v>
      </c>
      <c r="AQ32" s="3">
        <v>1980.75</v>
      </c>
      <c r="AR32" s="4">
        <v>2.1579999999999999</v>
      </c>
      <c r="AS32" s="4">
        <v>95798.279068189891</v>
      </c>
      <c r="AT32" s="7">
        <f t="shared" si="4"/>
        <v>2.2526500694902047E-5</v>
      </c>
      <c r="BF32">
        <v>13</v>
      </c>
      <c r="BG32" s="12">
        <f t="shared" si="8"/>
        <v>232142.85714285713</v>
      </c>
    </row>
    <row r="33" spans="1:59" ht="15" thickBot="1" x14ac:dyDescent="0.4">
      <c r="A33" s="3">
        <v>1965.75</v>
      </c>
      <c r="B33" s="4">
        <v>12.48</v>
      </c>
      <c r="C33" s="4">
        <v>-0.82</v>
      </c>
      <c r="D33" s="4">
        <v>2.0099999999999998</v>
      </c>
      <c r="E33" s="4">
        <v>4.6820000000000004</v>
      </c>
      <c r="G33" s="3">
        <v>1965.75</v>
      </c>
      <c r="H33" s="4">
        <v>4.6820000000000004</v>
      </c>
      <c r="I33" s="4">
        <f t="shared" si="0"/>
        <v>263023.85224649595</v>
      </c>
      <c r="J33" s="7">
        <f t="shared" si="1"/>
        <v>1.7800666973777754E-5</v>
      </c>
      <c r="V33">
        <v>14</v>
      </c>
      <c r="W33" s="12">
        <f t="shared" si="7"/>
        <v>229508.19672131148</v>
      </c>
      <c r="Y33" s="3">
        <v>1981.25</v>
      </c>
      <c r="Z33" s="4">
        <v>1.325</v>
      </c>
      <c r="AA33" s="4">
        <v>44801.638885518551</v>
      </c>
      <c r="AB33" s="7">
        <f t="shared" si="3"/>
        <v>2.9574810943540863E-5</v>
      </c>
      <c r="AC33" s="7"/>
      <c r="AD33" s="7"/>
      <c r="AE33" s="7"/>
      <c r="AF33" s="7"/>
      <c r="AG33" s="7"/>
      <c r="AH33" s="7"/>
      <c r="AI33" s="7"/>
      <c r="AJ33" s="7"/>
      <c r="AN33">
        <v>13</v>
      </c>
      <c r="AO33" s="12">
        <f t="shared" si="9"/>
        <v>188405.79710144922</v>
      </c>
      <c r="AQ33" s="3">
        <v>1981.75</v>
      </c>
      <c r="AR33" s="4">
        <v>1.9610000000000001</v>
      </c>
      <c r="AS33" s="4">
        <v>73865.414992780425</v>
      </c>
      <c r="AT33" s="7">
        <f t="shared" si="4"/>
        <v>2.6548283796844132E-5</v>
      </c>
      <c r="BF33">
        <v>14</v>
      </c>
      <c r="BG33" s="12">
        <f t="shared" si="8"/>
        <v>233333.33333333334</v>
      </c>
    </row>
    <row r="34" spans="1:59" ht="15" thickBot="1" x14ac:dyDescent="0.4">
      <c r="A34" s="3">
        <v>1966.25</v>
      </c>
      <c r="B34" s="4">
        <v>12.21</v>
      </c>
      <c r="C34" s="4">
        <v>-1.04</v>
      </c>
      <c r="D34" s="4">
        <v>1.98</v>
      </c>
      <c r="E34" s="4">
        <v>5.85</v>
      </c>
      <c r="G34" s="3">
        <v>1966.25</v>
      </c>
      <c r="H34" s="4">
        <v>5.85</v>
      </c>
      <c r="I34" s="4">
        <f t="shared" si="0"/>
        <v>200787.01532646132</v>
      </c>
      <c r="J34" s="7">
        <f t="shared" si="1"/>
        <v>2.913535016439402E-5</v>
      </c>
      <c r="Y34" s="3">
        <v>1982.25</v>
      </c>
      <c r="Z34" s="4">
        <v>1.4450000000000001</v>
      </c>
      <c r="AA34" s="4">
        <v>82454.342921784657</v>
      </c>
      <c r="AB34" s="7">
        <f t="shared" si="3"/>
        <v>1.752485010244654E-5</v>
      </c>
      <c r="AC34" s="7"/>
      <c r="AD34" s="7"/>
      <c r="AE34" s="7"/>
      <c r="AF34" s="7"/>
      <c r="AG34" s="7"/>
      <c r="AH34" s="7"/>
      <c r="AI34" s="7"/>
      <c r="AJ34" s="7"/>
      <c r="AN34">
        <v>14</v>
      </c>
      <c r="AO34" s="12">
        <f t="shared" si="9"/>
        <v>189189.18918918914</v>
      </c>
      <c r="AQ34" s="3">
        <v>1982.75</v>
      </c>
      <c r="AR34" s="4">
        <v>0.88100000000000001</v>
      </c>
      <c r="AS34" s="4">
        <v>131926.46988040826</v>
      </c>
      <c r="AT34" s="7">
        <f t="shared" si="4"/>
        <v>6.6779623588702792E-6</v>
      </c>
    </row>
    <row r="35" spans="1:59" ht="15" thickBot="1" x14ac:dyDescent="0.4">
      <c r="A35" s="3">
        <v>1966.75</v>
      </c>
      <c r="B35" s="4">
        <v>12.86</v>
      </c>
      <c r="C35" s="4">
        <v>1.35</v>
      </c>
      <c r="D35" s="4">
        <v>2.08</v>
      </c>
      <c r="E35" s="4">
        <v>8.74</v>
      </c>
      <c r="G35" s="3">
        <v>1966.75</v>
      </c>
      <c r="H35" s="4">
        <v>8.74</v>
      </c>
      <c r="I35" s="4">
        <f t="shared" si="0"/>
        <v>384615.72579367505</v>
      </c>
      <c r="J35" s="7">
        <f t="shared" si="1"/>
        <v>2.2723979842385654E-5</v>
      </c>
      <c r="Y35" s="3">
        <v>1983.25</v>
      </c>
      <c r="Z35" s="4">
        <v>1.6539999999999999</v>
      </c>
      <c r="AA35" s="4">
        <v>29732.618852891435</v>
      </c>
      <c r="AB35" s="7">
        <f t="shared" si="3"/>
        <v>5.5629139437179175E-5</v>
      </c>
      <c r="AC35" s="7"/>
      <c r="AD35" s="7"/>
      <c r="AE35" s="7"/>
      <c r="AF35" s="7"/>
      <c r="AG35" s="7"/>
      <c r="AH35" s="7"/>
      <c r="AI35" s="7"/>
      <c r="AJ35" s="7"/>
      <c r="AQ35" s="3">
        <v>1983.75</v>
      </c>
      <c r="AR35" s="4">
        <v>2.3809999999999998</v>
      </c>
      <c r="AS35" s="4">
        <v>30031.436640212873</v>
      </c>
      <c r="AT35" s="7">
        <f t="shared" si="4"/>
        <v>7.928358634737371E-5</v>
      </c>
    </row>
    <row r="36" spans="1:59" ht="15" thickBot="1" x14ac:dyDescent="0.4">
      <c r="A36" s="3">
        <v>1967.25</v>
      </c>
      <c r="B36" s="4">
        <v>12.3</v>
      </c>
      <c r="C36" s="4">
        <v>2.85</v>
      </c>
      <c r="D36" s="4">
        <v>2.31</v>
      </c>
      <c r="E36" s="4">
        <v>6.8339999999999996</v>
      </c>
      <c r="G36" s="3">
        <v>1967.25</v>
      </c>
      <c r="H36" s="4">
        <v>6.8339999999999996</v>
      </c>
      <c r="I36" s="4">
        <f t="shared" si="0"/>
        <v>219695.9886721379</v>
      </c>
      <c r="J36" s="7">
        <f t="shared" si="1"/>
        <v>3.11066216607108E-5</v>
      </c>
      <c r="T36" s="9">
        <v>1.9999999999999999E-6</v>
      </c>
      <c r="U36" s="12"/>
      <c r="V36">
        <v>0</v>
      </c>
      <c r="W36" s="12">
        <f>($T$39*V36)/($T$40+V36)</f>
        <v>0</v>
      </c>
      <c r="Y36" s="3">
        <v>1984.25</v>
      </c>
      <c r="Z36" s="4">
        <v>4.3369999999999997</v>
      </c>
      <c r="AA36" s="4">
        <v>31571.181322503653</v>
      </c>
      <c r="AB36" s="7">
        <f t="shared" si="3"/>
        <v>1.3737211654188641E-4</v>
      </c>
      <c r="AC36" s="7"/>
      <c r="AD36" s="7"/>
      <c r="AE36" s="7"/>
      <c r="AF36" s="7"/>
      <c r="AG36" s="7"/>
      <c r="AH36" s="7"/>
      <c r="AI36" s="7"/>
      <c r="AJ36" s="7"/>
      <c r="AQ36" s="3">
        <v>1984.75</v>
      </c>
      <c r="AR36" s="4">
        <v>4.0970000000000004</v>
      </c>
      <c r="AS36" s="4">
        <v>151751.56167916086</v>
      </c>
      <c r="AT36" s="7">
        <f t="shared" si="4"/>
        <v>2.6998074712812771E-5</v>
      </c>
    </row>
    <row r="37" spans="1:59" ht="15" thickBot="1" x14ac:dyDescent="0.4">
      <c r="A37" s="3">
        <v>1967.75</v>
      </c>
      <c r="B37" s="4">
        <v>12.83</v>
      </c>
      <c r="C37" s="4">
        <v>-0.75</v>
      </c>
      <c r="D37" s="4">
        <v>2.0299999999999998</v>
      </c>
      <c r="E37" s="4">
        <v>9.7140000000000004</v>
      </c>
      <c r="G37" s="3">
        <v>1967.75</v>
      </c>
      <c r="H37" s="4">
        <v>9.7140000000000004</v>
      </c>
      <c r="I37" s="4">
        <f t="shared" si="0"/>
        <v>373248.61322898994</v>
      </c>
      <c r="J37" s="7">
        <f t="shared" si="1"/>
        <v>2.6025548805027741E-5</v>
      </c>
      <c r="T37" s="9">
        <v>2.0000000000000002E-5</v>
      </c>
      <c r="V37">
        <v>1</v>
      </c>
      <c r="W37" s="12">
        <f t="shared" ref="W37:W50" si="10">($T$39*V37)/($T$40+V37)</f>
        <v>45454.545454545441</v>
      </c>
      <c r="Y37" s="3">
        <v>1985.25</v>
      </c>
      <c r="Z37" s="4">
        <v>2.782</v>
      </c>
      <c r="AA37" s="4">
        <v>153276.69022931982</v>
      </c>
      <c r="AB37" s="7">
        <f t="shared" si="3"/>
        <v>1.8150183148121239E-5</v>
      </c>
      <c r="AC37" s="7"/>
      <c r="AD37" s="7"/>
      <c r="AE37" s="7"/>
      <c r="AF37" s="7"/>
      <c r="AG37" s="7"/>
      <c r="AH37" s="7"/>
      <c r="AI37" s="7"/>
      <c r="AJ37" s="7"/>
      <c r="AQ37" s="3">
        <v>1985.75</v>
      </c>
      <c r="AR37" s="4">
        <v>7.6070000000000002</v>
      </c>
      <c r="AS37" s="4">
        <v>35242.217368791578</v>
      </c>
      <c r="AT37" s="7">
        <f t="shared" si="4"/>
        <v>2.1584907443242515E-4</v>
      </c>
      <c r="BD37" s="9">
        <v>5.9999999999999997E-7</v>
      </c>
      <c r="BF37">
        <v>0</v>
      </c>
      <c r="BG37" s="12">
        <f>($BD$40*BF37)/($BD$41+BF37)</f>
        <v>0</v>
      </c>
    </row>
    <row r="38" spans="1:59" ht="15" thickBot="1" x14ac:dyDescent="0.4">
      <c r="A38" s="3">
        <v>1968.25</v>
      </c>
      <c r="B38" s="4">
        <v>11.55</v>
      </c>
      <c r="C38" s="4">
        <v>-2.62</v>
      </c>
      <c r="D38" s="4">
        <v>1.93</v>
      </c>
      <c r="E38" s="4">
        <v>6.742</v>
      </c>
      <c r="G38" s="3">
        <v>1968.25</v>
      </c>
      <c r="H38" s="4">
        <v>6.742</v>
      </c>
      <c r="I38" s="4">
        <f t="shared" si="0"/>
        <v>103777.0368200868</v>
      </c>
      <c r="J38" s="7">
        <f t="shared" si="1"/>
        <v>6.4966202606924281E-5</v>
      </c>
      <c r="V38">
        <v>2</v>
      </c>
      <c r="W38" s="12">
        <f t="shared" si="10"/>
        <v>47619.047619047611</v>
      </c>
      <c r="Y38" s="3">
        <v>1986.25</v>
      </c>
      <c r="Z38" s="4">
        <v>11.563000000000001</v>
      </c>
      <c r="AA38" s="4">
        <v>50513.706789018259</v>
      </c>
      <c r="AB38" s="7">
        <f t="shared" si="3"/>
        <v>2.2890816641699734E-4</v>
      </c>
      <c r="AC38" s="7"/>
      <c r="AD38" s="7"/>
      <c r="AE38" s="7"/>
      <c r="AF38" s="7"/>
      <c r="AG38" s="7"/>
      <c r="AH38" s="7"/>
      <c r="AI38" s="7"/>
      <c r="AJ38" s="7"/>
      <c r="AL38" s="9">
        <v>3.9999999999999998E-6</v>
      </c>
      <c r="AN38">
        <v>0</v>
      </c>
      <c r="AO38" s="12">
        <f>($AL$41*AN38)/($AL$42+AN38)</f>
        <v>0</v>
      </c>
      <c r="AQ38" s="3">
        <v>1986.75</v>
      </c>
      <c r="AR38" s="4">
        <v>9.8230000000000004</v>
      </c>
      <c r="AS38" s="4">
        <v>130613.77957221285</v>
      </c>
      <c r="AT38" s="7">
        <f t="shared" si="4"/>
        <v>7.5206460085393419E-5</v>
      </c>
      <c r="BD38" s="9">
        <v>2.0000000000000002E-5</v>
      </c>
      <c r="BF38">
        <v>1</v>
      </c>
      <c r="BG38" s="12">
        <f t="shared" ref="BG38:BG51" si="11">($BD$40*BF38)/($BD$41+BF38)</f>
        <v>48543.689320388345</v>
      </c>
    </row>
    <row r="39" spans="1:59" ht="15" thickBot="1" x14ac:dyDescent="0.4">
      <c r="A39" s="3">
        <v>1968.75</v>
      </c>
      <c r="B39" s="4">
        <v>12.98</v>
      </c>
      <c r="C39" s="4">
        <v>-0.92</v>
      </c>
      <c r="D39" s="4">
        <v>2.88</v>
      </c>
      <c r="E39" s="4">
        <v>9.4619999999999997</v>
      </c>
      <c r="G39" s="3">
        <v>1968.75</v>
      </c>
      <c r="H39" s="4">
        <v>9.4619999999999997</v>
      </c>
      <c r="I39" s="4">
        <f t="shared" si="0"/>
        <v>433653.01990028552</v>
      </c>
      <c r="J39" s="7">
        <f t="shared" si="1"/>
        <v>2.1819287692671202E-5</v>
      </c>
      <c r="T39" s="9">
        <f>1/T37</f>
        <v>49999.999999999993</v>
      </c>
      <c r="U39" s="11"/>
      <c r="V39">
        <v>3</v>
      </c>
      <c r="W39" s="12">
        <f t="shared" si="10"/>
        <v>48387.096774193538</v>
      </c>
      <c r="Y39" s="3">
        <v>1987.25</v>
      </c>
      <c r="Z39" s="4">
        <v>3.6669999999999998</v>
      </c>
      <c r="AA39" s="4">
        <v>117008.28228088471</v>
      </c>
      <c r="AB39" s="7">
        <f t="shared" si="3"/>
        <v>3.1339661847160254E-5</v>
      </c>
      <c r="AC39" s="7"/>
      <c r="AD39" s="7"/>
      <c r="AE39" s="7"/>
      <c r="AF39" s="7"/>
      <c r="AG39" s="7"/>
      <c r="AH39" s="7"/>
      <c r="AI39" s="7"/>
      <c r="AJ39" s="7"/>
      <c r="AL39" s="9">
        <v>2.0000000000000002E-5</v>
      </c>
      <c r="AN39">
        <v>1</v>
      </c>
      <c r="AO39" s="12">
        <f t="shared" ref="AO39:AO52" si="12">($AL$41*AN39)/($AL$42+AN39)</f>
        <v>41666.666666666664</v>
      </c>
      <c r="AQ39" s="3">
        <v>1987.75</v>
      </c>
      <c r="AR39" s="4">
        <v>2.7829999999999999</v>
      </c>
      <c r="AS39" s="4">
        <v>103777.0368200868</v>
      </c>
      <c r="AT39" s="7">
        <f t="shared" si="4"/>
        <v>2.6817107958331396E-5</v>
      </c>
      <c r="BF39">
        <v>2</v>
      </c>
      <c r="BG39" s="12">
        <f t="shared" si="11"/>
        <v>49261.083743842362</v>
      </c>
    </row>
    <row r="40" spans="1:59" ht="15" thickBot="1" x14ac:dyDescent="0.4">
      <c r="A40" s="3">
        <v>1969.25</v>
      </c>
      <c r="B40" s="4">
        <v>13.03</v>
      </c>
      <c r="C40" s="4">
        <v>-3.7</v>
      </c>
      <c r="D40" s="4">
        <v>1.37</v>
      </c>
      <c r="E40" s="4">
        <v>7.1239999999999997</v>
      </c>
      <c r="G40" s="3">
        <v>1969.25</v>
      </c>
      <c r="H40" s="4">
        <v>7.1239999999999997</v>
      </c>
      <c r="I40" s="4">
        <f t="shared" si="0"/>
        <v>455886.88567734644</v>
      </c>
      <c r="J40" s="7">
        <f t="shared" si="1"/>
        <v>1.5626683337063582E-5</v>
      </c>
      <c r="T40" s="9">
        <f>T39*T36</f>
        <v>9.9999999999999978E-2</v>
      </c>
      <c r="V40">
        <v>4</v>
      </c>
      <c r="W40" s="12">
        <f t="shared" si="10"/>
        <v>48780.487804878045</v>
      </c>
      <c r="Y40" s="3">
        <v>1988.25</v>
      </c>
      <c r="Z40" s="4">
        <v>3.4249999999999998</v>
      </c>
      <c r="AA40" s="4">
        <v>187212.5722077534</v>
      </c>
      <c r="AB40" s="7">
        <f t="shared" si="3"/>
        <v>1.8294711512211963E-5</v>
      </c>
      <c r="AC40" s="7"/>
      <c r="AD40" s="7"/>
      <c r="AE40" s="7"/>
      <c r="AF40" s="7"/>
      <c r="AG40" s="7"/>
      <c r="AH40" s="7"/>
      <c r="AI40" s="7"/>
      <c r="AJ40" s="7"/>
      <c r="AN40">
        <v>2</v>
      </c>
      <c r="AO40" s="12">
        <f t="shared" si="12"/>
        <v>45454.545454545441</v>
      </c>
      <c r="AQ40" s="3">
        <v>1988.75</v>
      </c>
      <c r="AR40" s="4">
        <v>4.0410000000000004</v>
      </c>
      <c r="AS40" s="4">
        <v>79221.261891494738</v>
      </c>
      <c r="AT40" s="7">
        <f t="shared" si="4"/>
        <v>5.1009033478092645E-5</v>
      </c>
      <c r="BD40" s="9">
        <f>1/BD38</f>
        <v>49999.999999999993</v>
      </c>
      <c r="BF40">
        <v>3</v>
      </c>
      <c r="BG40" s="12">
        <f t="shared" si="11"/>
        <v>49504.950495049496</v>
      </c>
    </row>
    <row r="41" spans="1:59" ht="15" thickBot="1" x14ac:dyDescent="0.4">
      <c r="A41" s="3">
        <v>1969.75</v>
      </c>
      <c r="B41" s="4">
        <v>12.34</v>
      </c>
      <c r="C41" s="4">
        <v>-1</v>
      </c>
      <c r="D41" s="4">
        <v>0.47</v>
      </c>
      <c r="E41" s="4">
        <v>10.725</v>
      </c>
      <c r="G41" s="3">
        <v>1969.75</v>
      </c>
      <c r="H41" s="4">
        <v>10.725</v>
      </c>
      <c r="I41" s="4">
        <f t="shared" si="0"/>
        <v>228661.95205680979</v>
      </c>
      <c r="J41" s="7">
        <f t="shared" si="1"/>
        <v>4.6903299405645907E-5</v>
      </c>
      <c r="V41">
        <v>5</v>
      </c>
      <c r="W41" s="12">
        <f t="shared" si="10"/>
        <v>49019.607843137252</v>
      </c>
      <c r="Y41" s="3">
        <v>1989.25</v>
      </c>
      <c r="Z41" s="4">
        <v>7.9390000000000001</v>
      </c>
      <c r="AA41" s="4">
        <v>62943.954605509491</v>
      </c>
      <c r="AB41" s="7">
        <f t="shared" si="3"/>
        <v>1.2612807774402371E-4</v>
      </c>
      <c r="AC41" s="7"/>
      <c r="AD41" s="7"/>
      <c r="AE41" s="7"/>
      <c r="AF41" s="7"/>
      <c r="AG41" s="7"/>
      <c r="AH41" s="7"/>
      <c r="AI41" s="7"/>
      <c r="AJ41" s="7"/>
      <c r="AL41" s="9">
        <f>1/AL39</f>
        <v>49999.999999999993</v>
      </c>
      <c r="AN41">
        <v>3</v>
      </c>
      <c r="AO41" s="12">
        <f t="shared" si="12"/>
        <v>46874.999999999985</v>
      </c>
      <c r="AQ41" s="3">
        <v>1989.75</v>
      </c>
      <c r="AR41" s="4">
        <v>5.5880000000000001</v>
      </c>
      <c r="AS41" s="4">
        <v>35242.217368791578</v>
      </c>
      <c r="AT41" s="7">
        <f t="shared" si="4"/>
        <v>1.5855983014702139E-4</v>
      </c>
      <c r="BD41" s="9">
        <f>BD40*BD37</f>
        <v>2.9999999999999995E-2</v>
      </c>
      <c r="BF41">
        <v>4</v>
      </c>
      <c r="BG41" s="12">
        <f t="shared" si="11"/>
        <v>49627.791563275423</v>
      </c>
    </row>
    <row r="42" spans="1:59" ht="15" thickBot="1" x14ac:dyDescent="0.4">
      <c r="A42" s="3">
        <v>1970.25</v>
      </c>
      <c r="B42" s="4">
        <v>12.16</v>
      </c>
      <c r="C42" s="4">
        <v>1.06</v>
      </c>
      <c r="D42" s="4">
        <v>2.5</v>
      </c>
      <c r="E42" s="4">
        <v>13.183999999999999</v>
      </c>
      <c r="G42" s="3">
        <v>1970.25</v>
      </c>
      <c r="H42" s="4">
        <v>13.183999999999999</v>
      </c>
      <c r="I42" s="4">
        <f t="shared" si="0"/>
        <v>190994.51703620571</v>
      </c>
      <c r="J42" s="7">
        <f t="shared" si="1"/>
        <v>6.9028159575391303E-5</v>
      </c>
      <c r="V42">
        <v>6</v>
      </c>
      <c r="W42" s="12">
        <f t="shared" si="10"/>
        <v>49180.327868852452</v>
      </c>
      <c r="Y42" s="3">
        <v>1990.25</v>
      </c>
      <c r="Z42" s="4">
        <v>4.1959999999999997</v>
      </c>
      <c r="AA42" s="4">
        <v>167711.41274037142</v>
      </c>
      <c r="AB42" s="7">
        <f t="shared" si="3"/>
        <v>2.5019167935194073E-5</v>
      </c>
      <c r="AC42" s="7"/>
      <c r="AD42" s="7"/>
      <c r="AE42" s="7"/>
      <c r="AF42" s="7"/>
      <c r="AG42" s="7"/>
      <c r="AH42" s="7"/>
      <c r="AI42" s="7"/>
      <c r="AJ42" s="7"/>
      <c r="AL42" s="9">
        <f>AL41*AL38</f>
        <v>0.19999999999999996</v>
      </c>
      <c r="AN42">
        <v>4</v>
      </c>
      <c r="AO42" s="12">
        <f t="shared" si="12"/>
        <v>47619.047619047611</v>
      </c>
      <c r="AQ42" s="3">
        <v>1990.75</v>
      </c>
      <c r="AR42" s="4">
        <v>1.4770000000000001</v>
      </c>
      <c r="AS42" s="4">
        <v>51021.377982288555</v>
      </c>
      <c r="AT42" s="7">
        <f t="shared" si="4"/>
        <v>2.8948649730956355E-5</v>
      </c>
      <c r="BF42">
        <v>5</v>
      </c>
      <c r="BG42" s="12">
        <f t="shared" si="11"/>
        <v>49701.789264413514</v>
      </c>
    </row>
    <row r="43" spans="1:59" ht="15" thickBot="1" x14ac:dyDescent="0.4">
      <c r="A43" s="3">
        <v>1970.75</v>
      </c>
      <c r="B43" s="4">
        <v>12.81</v>
      </c>
      <c r="C43" s="4">
        <v>-1.02</v>
      </c>
      <c r="D43" s="4">
        <v>2.89</v>
      </c>
      <c r="E43" s="4">
        <v>11.704000000000001</v>
      </c>
      <c r="G43" s="3">
        <v>1970.75</v>
      </c>
      <c r="H43" s="4">
        <v>11.704000000000001</v>
      </c>
      <c r="I43" s="4">
        <f t="shared" si="0"/>
        <v>365857.79550064233</v>
      </c>
      <c r="J43" s="7">
        <f t="shared" si="1"/>
        <v>3.1990571593490764E-5</v>
      </c>
      <c r="V43">
        <v>7</v>
      </c>
      <c r="W43" s="12">
        <f t="shared" si="10"/>
        <v>49295.774647887316</v>
      </c>
      <c r="Y43" s="3">
        <v>1991.25</v>
      </c>
      <c r="Z43" s="4">
        <v>3.5510000000000002</v>
      </c>
      <c r="AA43" s="4">
        <v>73130.441833415447</v>
      </c>
      <c r="AB43" s="7">
        <f t="shared" si="3"/>
        <v>4.8557070229233103E-5</v>
      </c>
      <c r="AC43" s="7"/>
      <c r="AD43" s="7"/>
      <c r="AE43" s="7"/>
      <c r="AF43" s="7"/>
      <c r="AG43" s="7"/>
      <c r="AH43" s="7"/>
      <c r="AI43" s="7"/>
      <c r="AJ43" s="7"/>
      <c r="AN43">
        <v>5</v>
      </c>
      <c r="AO43" s="12">
        <f t="shared" si="12"/>
        <v>48076.923076923071</v>
      </c>
      <c r="AQ43" s="3">
        <v>1991.75</v>
      </c>
      <c r="AR43" s="4">
        <v>2.3119999999999998</v>
      </c>
      <c r="AS43" s="4">
        <v>94845.070264917827</v>
      </c>
      <c r="AT43" s="7">
        <f t="shared" si="4"/>
        <v>2.4376596417106391E-5</v>
      </c>
      <c r="BF43">
        <v>6</v>
      </c>
      <c r="BG43" s="12">
        <f t="shared" si="11"/>
        <v>49751.243781094512</v>
      </c>
    </row>
    <row r="44" spans="1:59" ht="15" thickBot="1" x14ac:dyDescent="0.4">
      <c r="A44" s="3">
        <v>1971.25</v>
      </c>
      <c r="B44" s="4">
        <v>11.74</v>
      </c>
      <c r="C44" s="4">
        <v>-1.1100000000000001</v>
      </c>
      <c r="D44" s="4">
        <v>1.82</v>
      </c>
      <c r="E44" s="4">
        <v>5.7320000000000002</v>
      </c>
      <c r="G44" s="3">
        <v>1971.25</v>
      </c>
      <c r="H44" s="4">
        <v>5.7320000000000002</v>
      </c>
      <c r="I44" s="4">
        <f t="shared" si="0"/>
        <v>125492.34002075167</v>
      </c>
      <c r="J44" s="7">
        <f t="shared" si="1"/>
        <v>4.5676094644917332E-5</v>
      </c>
      <c r="V44">
        <v>8</v>
      </c>
      <c r="W44" s="12">
        <f t="shared" si="10"/>
        <v>49382.71604938271</v>
      </c>
      <c r="Y44" s="3">
        <v>1992.25</v>
      </c>
      <c r="Z44" s="4">
        <v>1.577</v>
      </c>
      <c r="AA44" s="4">
        <v>198789.15114295439</v>
      </c>
      <c r="AB44" s="7">
        <f t="shared" si="3"/>
        <v>7.9330284924147536E-6</v>
      </c>
      <c r="AC44" s="7"/>
      <c r="AD44" s="7"/>
      <c r="AE44" s="7"/>
      <c r="AF44" s="7"/>
      <c r="AG44" s="7"/>
      <c r="AH44" s="7"/>
      <c r="AI44" s="7"/>
      <c r="AJ44" s="7"/>
      <c r="AN44">
        <v>6</v>
      </c>
      <c r="AO44" s="12">
        <f t="shared" si="12"/>
        <v>48387.096774193538</v>
      </c>
      <c r="AQ44" s="3">
        <v>1992.75</v>
      </c>
      <c r="AR44" s="4">
        <v>2.286</v>
      </c>
      <c r="AS44" s="4">
        <v>124243.67037433927</v>
      </c>
      <c r="AT44" s="7">
        <f t="shared" si="4"/>
        <v>1.839932765276822E-5</v>
      </c>
      <c r="BF44">
        <v>7</v>
      </c>
      <c r="BG44" s="12">
        <f t="shared" si="11"/>
        <v>49786.628733997146</v>
      </c>
    </row>
    <row r="45" spans="1:59" ht="15" thickBot="1" x14ac:dyDescent="0.4">
      <c r="A45" s="3">
        <v>1971.75</v>
      </c>
      <c r="B45" s="4">
        <v>11.15</v>
      </c>
      <c r="C45" s="4">
        <v>-3.87</v>
      </c>
      <c r="D45" s="4">
        <v>1.96</v>
      </c>
      <c r="E45" s="4">
        <v>8.3179999999999996</v>
      </c>
      <c r="G45" s="3">
        <v>1971.75</v>
      </c>
      <c r="H45" s="4">
        <v>8.3179999999999996</v>
      </c>
      <c r="I45" s="4">
        <f t="shared" si="0"/>
        <v>69563.828098682789</v>
      </c>
      <c r="J45" s="7">
        <f t="shared" si="1"/>
        <v>1.1957363801486226E-4</v>
      </c>
      <c r="V45">
        <v>9</v>
      </c>
      <c r="W45" s="12">
        <f t="shared" si="10"/>
        <v>49450.549450549443</v>
      </c>
      <c r="Y45" s="3">
        <v>1993.25</v>
      </c>
      <c r="Z45" s="4">
        <v>4.7850000000000001</v>
      </c>
      <c r="AA45" s="4">
        <v>174555.84533520529</v>
      </c>
      <c r="AB45" s="7">
        <f t="shared" si="3"/>
        <v>2.7412430622481925E-5</v>
      </c>
      <c r="AC45" s="13"/>
      <c r="AD45" s="7"/>
      <c r="AE45" s="7"/>
      <c r="AF45" s="7"/>
      <c r="AG45" s="7"/>
      <c r="AH45" s="7"/>
      <c r="AI45" s="7"/>
      <c r="AJ45" s="7"/>
      <c r="AN45">
        <v>7</v>
      </c>
      <c r="AO45" s="12">
        <f t="shared" si="12"/>
        <v>48611.111111111102</v>
      </c>
      <c r="AQ45" s="3">
        <v>1993.75</v>
      </c>
      <c r="AR45" s="4">
        <v>4.6479999999999997</v>
      </c>
      <c r="AS45" s="4">
        <v>213202.99094539962</v>
      </c>
      <c r="AT45" s="7">
        <f t="shared" si="4"/>
        <v>2.1800819863687243E-5</v>
      </c>
      <c r="BF45">
        <v>8</v>
      </c>
      <c r="BG45" s="12">
        <f t="shared" si="11"/>
        <v>49813.200498131999</v>
      </c>
    </row>
    <row r="46" spans="1:59" ht="15" thickBot="1" x14ac:dyDescent="0.4">
      <c r="A46" s="3">
        <v>1972.25</v>
      </c>
      <c r="B46" s="4">
        <v>12.06</v>
      </c>
      <c r="C46" s="4">
        <v>1.69</v>
      </c>
      <c r="D46" s="4">
        <v>2.9</v>
      </c>
      <c r="E46" s="4">
        <v>3.9390000000000001</v>
      </c>
      <c r="G46" s="3">
        <v>1972.25</v>
      </c>
      <c r="H46" s="4">
        <v>3.9390000000000001</v>
      </c>
      <c r="I46" s="4">
        <f t="shared" si="0"/>
        <v>172818.98565406553</v>
      </c>
      <c r="J46" s="7">
        <f t="shared" si="1"/>
        <v>2.2792634646547214E-5</v>
      </c>
      <c r="V46">
        <v>10</v>
      </c>
      <c r="W46" s="12">
        <f t="shared" si="10"/>
        <v>49504.950495049503</v>
      </c>
      <c r="Y46" s="3">
        <v>1994.25</v>
      </c>
      <c r="Z46" s="4">
        <v>10.737</v>
      </c>
      <c r="AA46" s="4">
        <v>91126.141866192993</v>
      </c>
      <c r="AB46" s="7">
        <f t="shared" si="3"/>
        <v>1.1782568404756895E-4</v>
      </c>
      <c r="AC46" s="13"/>
      <c r="AD46" s="7"/>
      <c r="AE46" s="7"/>
      <c r="AF46" s="7"/>
      <c r="AG46" s="7"/>
      <c r="AH46" s="7"/>
      <c r="AI46" s="7"/>
      <c r="AJ46" s="7"/>
      <c r="AN46">
        <v>8</v>
      </c>
      <c r="AO46" s="12">
        <f t="shared" si="12"/>
        <v>48780.487804878045</v>
      </c>
      <c r="AQ46" s="3">
        <v>1994.75</v>
      </c>
      <c r="AR46" s="4">
        <v>10.294</v>
      </c>
      <c r="AS46" s="4">
        <v>123007.42519850106</v>
      </c>
      <c r="AT46" s="7">
        <f t="shared" si="4"/>
        <v>8.3686004998383148E-5</v>
      </c>
      <c r="BF46">
        <v>9</v>
      </c>
      <c r="BG46" s="12">
        <f t="shared" si="11"/>
        <v>49833.887043189367</v>
      </c>
    </row>
    <row r="47" spans="1:59" ht="15" thickBot="1" x14ac:dyDescent="0.4">
      <c r="A47" s="3">
        <v>1972.75</v>
      </c>
      <c r="B47" s="4">
        <v>11.87</v>
      </c>
      <c r="C47" s="4">
        <v>1.32</v>
      </c>
      <c r="D47" s="4">
        <v>1.84</v>
      </c>
      <c r="E47" s="4">
        <v>1.74</v>
      </c>
      <c r="G47" s="3">
        <v>1972.75</v>
      </c>
      <c r="H47" s="4">
        <v>1.74</v>
      </c>
      <c r="I47" s="4">
        <f t="shared" si="0"/>
        <v>142914.2387054562</v>
      </c>
      <c r="J47" s="7">
        <f t="shared" si="1"/>
        <v>1.2175133952790459E-5</v>
      </c>
      <c r="V47">
        <v>11</v>
      </c>
      <c r="W47" s="12">
        <f t="shared" si="10"/>
        <v>49549.549549549542</v>
      </c>
      <c r="Y47" s="3">
        <v>1995.25</v>
      </c>
      <c r="Z47" s="4">
        <v>6.2990000000000004</v>
      </c>
      <c r="AA47" s="4">
        <v>125492.34002075167</v>
      </c>
      <c r="AB47" s="7">
        <f t="shared" si="3"/>
        <v>5.0194298703477718E-5</v>
      </c>
      <c r="AC47" s="13"/>
      <c r="AD47" s="7"/>
      <c r="AE47" s="7"/>
      <c r="AF47" s="7"/>
      <c r="AG47" s="7"/>
      <c r="AH47" s="7"/>
      <c r="AI47" s="7"/>
      <c r="AJ47" s="7"/>
      <c r="AN47">
        <v>9</v>
      </c>
      <c r="AO47" s="12">
        <f t="shared" si="12"/>
        <v>48913.043478260865</v>
      </c>
      <c r="AQ47" s="3">
        <v>1995.75</v>
      </c>
      <c r="AR47" s="4">
        <v>4.3499999999999996</v>
      </c>
      <c r="AS47" s="4">
        <v>145801.29783621029</v>
      </c>
      <c r="AT47" s="7">
        <f t="shared" si="4"/>
        <v>2.9835125369643047E-5</v>
      </c>
      <c r="BF47">
        <v>10</v>
      </c>
      <c r="BG47" s="12">
        <f t="shared" si="11"/>
        <v>49850.448654037886</v>
      </c>
    </row>
    <row r="48" spans="1:59" ht="15" thickBot="1" x14ac:dyDescent="0.4">
      <c r="A48" s="3">
        <v>1973.25</v>
      </c>
      <c r="B48" s="4">
        <v>12.01</v>
      </c>
      <c r="C48" s="4">
        <v>2</v>
      </c>
      <c r="D48" s="4">
        <v>1.84</v>
      </c>
      <c r="E48" s="4">
        <v>2.1150000000000002</v>
      </c>
      <c r="G48" s="3">
        <v>1973.25</v>
      </c>
      <c r="H48" s="4">
        <v>2.1150000000000002</v>
      </c>
      <c r="I48" s="4">
        <f t="shared" si="0"/>
        <v>164390.5042665138</v>
      </c>
      <c r="J48" s="7">
        <f t="shared" si="1"/>
        <v>1.2865706626041561E-5</v>
      </c>
      <c r="V48">
        <v>12</v>
      </c>
      <c r="W48" s="12">
        <f t="shared" si="10"/>
        <v>49586.776859504127</v>
      </c>
      <c r="Y48" s="3">
        <v>1996.25</v>
      </c>
      <c r="Z48" s="4">
        <v>4.5039999999999996</v>
      </c>
      <c r="AA48" s="4">
        <v>154817.14657623274</v>
      </c>
      <c r="AB48" s="7">
        <f t="shared" si="3"/>
        <v>2.909238478815528E-5</v>
      </c>
      <c r="AC48" s="13"/>
      <c r="AD48" s="7"/>
      <c r="AE48" s="7"/>
      <c r="AF48" s="7"/>
      <c r="AG48" s="7"/>
      <c r="AH48" s="7"/>
      <c r="AI48" s="7"/>
      <c r="AJ48" s="7"/>
      <c r="AN48">
        <v>10</v>
      </c>
      <c r="AO48" s="12">
        <f t="shared" si="12"/>
        <v>49019.607843137252</v>
      </c>
      <c r="AQ48" s="3">
        <v>1996.75</v>
      </c>
      <c r="AR48" s="4">
        <v>6.3129999999999997</v>
      </c>
      <c r="AS48" s="4">
        <v>71682.362063450695</v>
      </c>
      <c r="AT48" s="7">
        <f t="shared" si="4"/>
        <v>8.8069084475926661E-5</v>
      </c>
      <c r="BF48">
        <v>11</v>
      </c>
      <c r="BG48" s="12">
        <f t="shared" si="11"/>
        <v>49864.007252946503</v>
      </c>
    </row>
    <row r="49" spans="1:59" ht="15" thickBot="1" x14ac:dyDescent="0.4">
      <c r="A49" s="3">
        <v>1973.75</v>
      </c>
      <c r="B49" s="4">
        <v>10.99</v>
      </c>
      <c r="C49" s="4">
        <v>-0.1</v>
      </c>
      <c r="D49" s="4">
        <v>1.65</v>
      </c>
      <c r="E49" s="4">
        <v>2.2440000000000002</v>
      </c>
      <c r="G49" s="3">
        <v>1973.75</v>
      </c>
      <c r="H49" s="4">
        <v>2.2440000000000002</v>
      </c>
      <c r="I49" s="4">
        <f t="shared" si="0"/>
        <v>59278.384051005742</v>
      </c>
      <c r="J49" s="7">
        <f t="shared" si="1"/>
        <v>3.7855282931956505E-5</v>
      </c>
      <c r="V49">
        <v>13</v>
      </c>
      <c r="W49" s="12">
        <f t="shared" si="10"/>
        <v>49618.320610687013</v>
      </c>
      <c r="Y49" s="3">
        <v>1997.25</v>
      </c>
      <c r="Z49" s="4">
        <v>6.7270000000000003</v>
      </c>
      <c r="AA49" s="4">
        <v>75357.595357266968</v>
      </c>
      <c r="AB49" s="7">
        <f t="shared" si="3"/>
        <v>8.9267710416018396E-5</v>
      </c>
      <c r="AC49" s="13"/>
      <c r="AD49" s="7"/>
      <c r="AE49" s="7"/>
      <c r="AF49" s="7"/>
      <c r="AG49" s="7"/>
      <c r="AH49" s="7"/>
      <c r="AI49" s="7"/>
      <c r="AJ49" s="7"/>
      <c r="AN49">
        <v>11</v>
      </c>
      <c r="AO49" s="12">
        <f t="shared" si="12"/>
        <v>49107.142857142848</v>
      </c>
      <c r="AQ49" s="3">
        <v>1997.75</v>
      </c>
      <c r="AR49" s="4">
        <v>2.8410000000000002</v>
      </c>
      <c r="AS49" s="4">
        <v>119372.00637718744</v>
      </c>
      <c r="AT49" s="7">
        <f t="shared" si="4"/>
        <v>2.3799549712041441E-5</v>
      </c>
      <c r="BF49">
        <v>12</v>
      </c>
      <c r="BG49" s="12">
        <f t="shared" si="11"/>
        <v>49875.31172069825</v>
      </c>
    </row>
    <row r="50" spans="1:59" ht="15" thickBot="1" x14ac:dyDescent="0.4">
      <c r="A50" s="3">
        <v>1974.25</v>
      </c>
      <c r="B50" s="4">
        <v>11.95</v>
      </c>
      <c r="C50" s="4">
        <v>0.42</v>
      </c>
      <c r="D50" s="4">
        <v>2.17</v>
      </c>
      <c r="E50" s="4">
        <v>4.0990000000000002</v>
      </c>
      <c r="G50" s="3">
        <v>1974.25</v>
      </c>
      <c r="H50" s="4">
        <v>4.0990000000000002</v>
      </c>
      <c r="I50" s="4">
        <f t="shared" si="0"/>
        <v>154817.14657623274</v>
      </c>
      <c r="J50" s="7">
        <f t="shared" si="1"/>
        <v>2.6476395481049847E-5</v>
      </c>
      <c r="V50">
        <v>14</v>
      </c>
      <c r="W50" s="12">
        <f t="shared" si="10"/>
        <v>49645.390070921982</v>
      </c>
      <c r="Y50" s="3">
        <v>1998.25</v>
      </c>
      <c r="Z50" s="4">
        <v>2.7770000000000001</v>
      </c>
      <c r="AA50" s="4">
        <v>103777.0368200868</v>
      </c>
      <c r="AB50" s="7">
        <f t="shared" si="3"/>
        <v>2.6759291699707614E-5</v>
      </c>
      <c r="AC50" s="13"/>
      <c r="AD50" s="7"/>
      <c r="AE50" s="7"/>
      <c r="AF50" s="7"/>
      <c r="AG50" s="7"/>
      <c r="AH50" s="7"/>
      <c r="AI50" s="7"/>
      <c r="AJ50" s="7"/>
      <c r="AN50">
        <v>12</v>
      </c>
      <c r="AO50" s="12">
        <f t="shared" si="12"/>
        <v>49180.327868852452</v>
      </c>
      <c r="AQ50" s="3">
        <v>1998.75</v>
      </c>
      <c r="AR50" s="4">
        <v>3.548</v>
      </c>
      <c r="AS50" s="4">
        <v>185349.77599004042</v>
      </c>
      <c r="AT50" s="7">
        <f t="shared" si="4"/>
        <v>1.9142186609336115E-5</v>
      </c>
      <c r="BF50">
        <v>13</v>
      </c>
      <c r="BG50" s="12">
        <f t="shared" si="11"/>
        <v>49884.881043745198</v>
      </c>
    </row>
    <row r="51" spans="1:59" ht="15" thickBot="1" x14ac:dyDescent="0.4">
      <c r="A51" s="3">
        <v>1974.75</v>
      </c>
      <c r="B51" s="4">
        <v>10.71</v>
      </c>
      <c r="C51" s="4">
        <v>0.6</v>
      </c>
      <c r="D51" s="4">
        <v>2.7</v>
      </c>
      <c r="E51" s="4">
        <v>2.8639999999999999</v>
      </c>
      <c r="G51" s="3">
        <v>1974.75</v>
      </c>
      <c r="H51" s="4">
        <v>2.8639999999999999</v>
      </c>
      <c r="I51" s="4">
        <f t="shared" si="0"/>
        <v>44801.638885518551</v>
      </c>
      <c r="J51" s="7">
        <f t="shared" si="1"/>
        <v>6.3926232862113988E-5</v>
      </c>
      <c r="Y51" s="3">
        <v>1999.25</v>
      </c>
      <c r="Z51" s="4">
        <v>7.1310000000000002</v>
      </c>
      <c r="AA51" s="4">
        <v>190994.51703620571</v>
      </c>
      <c r="AB51" s="7">
        <f t="shared" si="3"/>
        <v>3.7336150328588847E-5</v>
      </c>
      <c r="AC51" s="13"/>
      <c r="AD51" s="7"/>
      <c r="AE51" s="7"/>
      <c r="AF51" s="7"/>
      <c r="AG51" s="7"/>
      <c r="AH51" s="7"/>
      <c r="AI51" s="7"/>
      <c r="AJ51" s="7"/>
      <c r="AN51">
        <v>13</v>
      </c>
      <c r="AO51" s="12">
        <f t="shared" si="12"/>
        <v>49242.424242424233</v>
      </c>
      <c r="AQ51" s="3">
        <v>1999.75</v>
      </c>
      <c r="AR51" s="4">
        <v>9.7129999999999992</v>
      </c>
      <c r="AS51" s="4">
        <v>71682.362063450695</v>
      </c>
      <c r="AT51" s="7">
        <f t="shared" si="4"/>
        <v>1.3550055718591409E-4</v>
      </c>
      <c r="BF51">
        <v>14</v>
      </c>
      <c r="BG51" s="12">
        <f t="shared" si="11"/>
        <v>49893.086243763355</v>
      </c>
    </row>
    <row r="52" spans="1:59" ht="15" thickBot="1" x14ac:dyDescent="0.4">
      <c r="A52" s="3">
        <v>1975.25</v>
      </c>
      <c r="B52" s="4">
        <v>11.66</v>
      </c>
      <c r="C52" s="4">
        <v>1.34</v>
      </c>
      <c r="D52" s="4">
        <v>2.11</v>
      </c>
      <c r="E52" s="4">
        <v>2.843</v>
      </c>
      <c r="G52" s="3">
        <v>1975.25</v>
      </c>
      <c r="H52" s="4">
        <v>2.843</v>
      </c>
      <c r="I52" s="4">
        <f t="shared" si="0"/>
        <v>115844.03041946566</v>
      </c>
      <c r="J52" s="7">
        <f t="shared" si="1"/>
        <v>2.4541618499508639E-5</v>
      </c>
      <c r="Y52" s="3">
        <v>2000.25</v>
      </c>
      <c r="Z52" s="4">
        <v>11.659000000000001</v>
      </c>
      <c r="AA52" s="4">
        <v>140084.34717573319</v>
      </c>
      <c r="AB52" s="7">
        <f t="shared" si="3"/>
        <v>8.3228427979708568E-5</v>
      </c>
      <c r="AC52" s="13"/>
      <c r="AD52" s="7"/>
      <c r="AE52" s="7"/>
      <c r="AF52" s="7"/>
      <c r="AG52" s="7"/>
      <c r="AH52" s="7"/>
      <c r="AI52" s="7"/>
      <c r="AJ52" s="7"/>
      <c r="AN52">
        <v>14</v>
      </c>
      <c r="AO52" s="12">
        <f t="shared" si="12"/>
        <v>49295.774647887316</v>
      </c>
      <c r="AQ52" s="3">
        <v>2000.75</v>
      </c>
      <c r="AR52" s="4">
        <v>7.0609999999999999</v>
      </c>
      <c r="AS52" s="4">
        <v>217509.97706020888</v>
      </c>
      <c r="AT52" s="7">
        <f t="shared" si="4"/>
        <v>3.2462878693814794E-5</v>
      </c>
    </row>
    <row r="53" spans="1:59" ht="15" thickBot="1" x14ac:dyDescent="0.4">
      <c r="A53" s="3">
        <v>1975.75</v>
      </c>
      <c r="B53" s="4">
        <v>12</v>
      </c>
      <c r="C53" s="4">
        <v>-2.69</v>
      </c>
      <c r="D53" s="4">
        <v>2.2200000000000002</v>
      </c>
      <c r="E53" s="4">
        <v>3.423</v>
      </c>
      <c r="G53" s="3">
        <v>1975.75</v>
      </c>
      <c r="H53" s="4">
        <v>3.423</v>
      </c>
      <c r="I53" s="4">
        <f t="shared" si="0"/>
        <v>162754.79141900392</v>
      </c>
      <c r="J53" s="7">
        <f t="shared" si="1"/>
        <v>2.1031638885442464E-5</v>
      </c>
      <c r="Y53" s="3">
        <v>2001.25</v>
      </c>
      <c r="Z53" s="4">
        <v>6.194</v>
      </c>
      <c r="AA53" s="4">
        <v>144350.55068315295</v>
      </c>
      <c r="AB53" s="7">
        <f t="shared" si="3"/>
        <v>4.2909431039135603E-5</v>
      </c>
      <c r="AC53" s="13"/>
      <c r="AD53" s="7"/>
      <c r="AE53" s="7"/>
      <c r="AF53" s="7"/>
      <c r="AG53" s="7"/>
      <c r="AH53" s="7"/>
      <c r="AI53" s="7"/>
      <c r="AJ53" s="7"/>
      <c r="AQ53" s="3">
        <v>2001.75</v>
      </c>
      <c r="AR53" s="4">
        <v>8.4290000000000003</v>
      </c>
      <c r="AS53" s="4">
        <v>200787.01532646132</v>
      </c>
      <c r="AT53" s="7">
        <f t="shared" si="4"/>
        <v>4.1979806245414912E-5</v>
      </c>
    </row>
    <row r="54" spans="1:59" ht="15" thickBot="1" x14ac:dyDescent="0.4">
      <c r="A54" s="3">
        <v>1976.25</v>
      </c>
      <c r="B54" s="4">
        <v>11.37</v>
      </c>
      <c r="C54" s="4">
        <v>-0.53</v>
      </c>
      <c r="D54" s="4">
        <v>1.18</v>
      </c>
      <c r="E54" s="4">
        <v>4.194</v>
      </c>
      <c r="G54" s="3">
        <v>1976.25</v>
      </c>
      <c r="H54" s="4">
        <v>4.194</v>
      </c>
      <c r="I54" s="4">
        <f t="shared" si="0"/>
        <v>86681.867484349132</v>
      </c>
      <c r="J54" s="7">
        <f t="shared" si="1"/>
        <v>4.8383821457898896E-5</v>
      </c>
      <c r="T54" s="9">
        <v>3.9999999999999998E-7</v>
      </c>
      <c r="U54" s="12"/>
      <c r="V54">
        <v>0</v>
      </c>
      <c r="W54" s="12">
        <f>($T$57*V54)/($T$58+V54)</f>
        <v>0</v>
      </c>
      <c r="X54" s="12">
        <f>V54*EXP($T$54*(1-(V54/$T$57)))</f>
        <v>0</v>
      </c>
      <c r="Y54" s="3">
        <v>2002.25</v>
      </c>
      <c r="Z54" s="4">
        <v>12.45</v>
      </c>
      <c r="AA54" s="4">
        <v>161135.35418626538</v>
      </c>
      <c r="AB54" s="7">
        <f t="shared" si="3"/>
        <v>7.726423579029309E-5</v>
      </c>
      <c r="AC54" s="13"/>
      <c r="AD54" s="7"/>
      <c r="AE54" s="7"/>
      <c r="AF54" s="7"/>
      <c r="AG54" s="7"/>
      <c r="AH54" s="7"/>
      <c r="AI54" s="7"/>
      <c r="AJ54" s="7"/>
      <c r="AQ54" s="3">
        <v>2002.75</v>
      </c>
      <c r="AR54" s="4">
        <v>10.464</v>
      </c>
      <c r="AS54" s="4">
        <v>166042.65630144285</v>
      </c>
      <c r="AT54" s="7">
        <f t="shared" si="4"/>
        <v>6.301995061439566E-5</v>
      </c>
    </row>
    <row r="55" spans="1:59" ht="15" thickBot="1" x14ac:dyDescent="0.4">
      <c r="A55" s="3">
        <v>1976.75</v>
      </c>
      <c r="B55" s="4">
        <v>10.68</v>
      </c>
      <c r="C55" s="4">
        <v>-1.89</v>
      </c>
      <c r="D55" s="4">
        <v>2.83</v>
      </c>
      <c r="E55" s="4">
        <v>3.286</v>
      </c>
      <c r="G55" s="3">
        <v>1976.75</v>
      </c>
      <c r="H55" s="4">
        <v>3.286</v>
      </c>
      <c r="I55" s="4">
        <f t="shared" si="0"/>
        <v>43477.55035210459</v>
      </c>
      <c r="J55" s="7">
        <f t="shared" si="1"/>
        <v>7.5579235108422723E-5</v>
      </c>
      <c r="T55" s="9">
        <v>7.9999999999999996E-6</v>
      </c>
      <c r="V55">
        <v>1</v>
      </c>
      <c r="W55" s="12">
        <f t="shared" ref="W55:W68" si="13">($T$57*V55)/($T$58+V55)</f>
        <v>119047.61904761904</v>
      </c>
      <c r="X55" s="12">
        <f t="shared" ref="X55:X68" si="14">V55*EXP($T$54*(1-(V55/$T$57)))</f>
        <v>1.0000003999968801</v>
      </c>
      <c r="Y55" s="3">
        <v>2003.25</v>
      </c>
      <c r="Z55" s="4">
        <v>6.4390000000000001</v>
      </c>
      <c r="AA55" s="4">
        <v>219695.9886721379</v>
      </c>
      <c r="AB55" s="7">
        <f t="shared" si="3"/>
        <v>2.9308682597792927E-5</v>
      </c>
      <c r="AC55" s="13"/>
      <c r="AD55" s="7"/>
      <c r="AE55" s="7"/>
      <c r="AF55" s="7"/>
      <c r="AG55" s="7"/>
      <c r="AH55" s="7"/>
      <c r="AI55" s="7"/>
      <c r="AJ55" s="7"/>
      <c r="AQ55" s="3">
        <v>2003.75</v>
      </c>
      <c r="AR55" s="4">
        <v>6.2080000000000002</v>
      </c>
      <c r="AS55" s="4">
        <v>219695.9886721379</v>
      </c>
      <c r="AT55" s="7">
        <f t="shared" si="4"/>
        <v>2.8257229626820702E-5</v>
      </c>
      <c r="BD55" s="9">
        <v>3.0000000000000001E-6</v>
      </c>
      <c r="BF55">
        <v>0</v>
      </c>
      <c r="BG55" s="12">
        <f>($BD$58*BF55)/($BD$59+BF55)</f>
        <v>0</v>
      </c>
    </row>
    <row r="56" spans="1:59" ht="15" thickBot="1" x14ac:dyDescent="0.4">
      <c r="A56" s="3">
        <v>1977.25</v>
      </c>
      <c r="B56" s="4">
        <v>11.21</v>
      </c>
      <c r="C56" s="4">
        <v>-1.19</v>
      </c>
      <c r="D56" s="4">
        <v>2.8</v>
      </c>
      <c r="E56" s="4">
        <v>2.1139999999999999</v>
      </c>
      <c r="G56" s="3">
        <v>1977.25</v>
      </c>
      <c r="H56" s="4">
        <v>2.1139999999999999</v>
      </c>
      <c r="I56" s="4">
        <f t="shared" si="0"/>
        <v>73865.414992780425</v>
      </c>
      <c r="J56" s="7">
        <f t="shared" si="1"/>
        <v>2.8619618534690712E-5</v>
      </c>
      <c r="V56">
        <v>2</v>
      </c>
      <c r="W56" s="12">
        <f t="shared" si="13"/>
        <v>121951.21951219514</v>
      </c>
      <c r="X56" s="12">
        <f t="shared" si="14"/>
        <v>2.0000007999873599</v>
      </c>
      <c r="Y56" s="3">
        <v>2004.25</v>
      </c>
      <c r="Z56" s="4">
        <v>10.477</v>
      </c>
      <c r="AA56" s="4">
        <v>90219.421604827498</v>
      </c>
      <c r="AB56" s="7">
        <f t="shared" si="3"/>
        <v>1.1612798900319476E-4</v>
      </c>
      <c r="AC56" s="13"/>
      <c r="AD56" s="7"/>
      <c r="AE56" s="7"/>
      <c r="AF56" s="7"/>
      <c r="AG56" s="7"/>
      <c r="AH56" s="7"/>
      <c r="AI56" s="7"/>
      <c r="AJ56" s="7"/>
      <c r="AL56" s="9">
        <v>3.9999999999999998E-6</v>
      </c>
      <c r="AN56">
        <v>0</v>
      </c>
      <c r="AO56" s="12">
        <f>($AL$59*AN56)/($AL$60+AN56)</f>
        <v>0</v>
      </c>
      <c r="AQ56" s="3">
        <v>2004.75</v>
      </c>
      <c r="AR56" s="4">
        <v>11.407999999999999</v>
      </c>
      <c r="AS56" s="4">
        <v>250196.02760239498</v>
      </c>
      <c r="AT56" s="7">
        <f t="shared" si="4"/>
        <v>4.5596247507691434E-5</v>
      </c>
      <c r="BD56" s="9">
        <v>7.9999999999999996E-6</v>
      </c>
      <c r="BF56">
        <v>1</v>
      </c>
      <c r="BG56" s="12">
        <f t="shared" ref="BG56:BG69" si="15">($BD$58*BF56)/($BD$59+BF56)</f>
        <v>90909.090909090912</v>
      </c>
    </row>
    <row r="57" spans="1:59" ht="15" thickBot="1" x14ac:dyDescent="0.4">
      <c r="A57" s="3">
        <v>1977.75</v>
      </c>
      <c r="B57" s="4">
        <v>11.5</v>
      </c>
      <c r="C57" s="4">
        <v>-0.91</v>
      </c>
      <c r="D57" s="4">
        <v>1.36</v>
      </c>
      <c r="E57" s="4">
        <v>0.95299999999999996</v>
      </c>
      <c r="G57" s="3">
        <v>1977.75</v>
      </c>
      <c r="H57" s="4">
        <v>0.95299999999999996</v>
      </c>
      <c r="I57" s="4">
        <f t="shared" si="0"/>
        <v>98715.771010760494</v>
      </c>
      <c r="J57" s="7">
        <f t="shared" si="1"/>
        <v>9.6539791994950669E-6</v>
      </c>
      <c r="T57" s="9">
        <f>1/T55</f>
        <v>125000</v>
      </c>
      <c r="U57" s="11"/>
      <c r="V57">
        <v>3</v>
      </c>
      <c r="W57" s="12">
        <f t="shared" si="13"/>
        <v>122950.81967213115</v>
      </c>
      <c r="X57" s="12">
        <f t="shared" si="14"/>
        <v>3.0000011999714404</v>
      </c>
      <c r="Y57" s="3">
        <v>2005.25</v>
      </c>
      <c r="Z57" s="4">
        <v>12.683999999999999</v>
      </c>
      <c r="AA57" s="4">
        <v>198789.15114295439</v>
      </c>
      <c r="AB57" s="7">
        <f t="shared" si="3"/>
        <v>6.3806298920601601E-5</v>
      </c>
      <c r="AC57" s="13"/>
      <c r="AD57" s="7"/>
      <c r="AE57" s="7"/>
      <c r="AF57" s="7"/>
      <c r="AG57" s="7"/>
      <c r="AH57" s="7"/>
      <c r="AI57" s="7"/>
      <c r="AJ57" s="7"/>
      <c r="AL57" s="9">
        <v>6.9999999999999999E-6</v>
      </c>
      <c r="AN57">
        <v>1</v>
      </c>
      <c r="AO57" s="12">
        <f t="shared" ref="AO57:AO70" si="16">($AL$59*AN57)/($AL$60+AN57)</f>
        <v>90909.090909090912</v>
      </c>
      <c r="AQ57" s="3">
        <v>2005.75</v>
      </c>
      <c r="AR57" s="4">
        <v>13.414999999999999</v>
      </c>
      <c r="AS57" s="4">
        <v>98715.771010760494</v>
      </c>
      <c r="AT57" s="7">
        <f t="shared" si="4"/>
        <v>1.3589520562563097E-4</v>
      </c>
      <c r="BF57">
        <v>2</v>
      </c>
      <c r="BG57" s="12">
        <f t="shared" si="15"/>
        <v>105263.15789473684</v>
      </c>
    </row>
    <row r="58" spans="1:59" ht="15" thickBot="1" x14ac:dyDescent="0.4">
      <c r="A58" s="3">
        <v>1978.25</v>
      </c>
      <c r="B58" s="4">
        <v>11.51</v>
      </c>
      <c r="C58" s="4">
        <v>-2.27</v>
      </c>
      <c r="D58" s="4">
        <v>1.43</v>
      </c>
      <c r="E58" s="4">
        <v>1.2350000000000001</v>
      </c>
      <c r="G58" s="3">
        <v>1978.25</v>
      </c>
      <c r="H58" s="4">
        <v>1.2350000000000001</v>
      </c>
      <c r="I58" s="4">
        <f t="shared" si="0"/>
        <v>99707.881003261093</v>
      </c>
      <c r="J58" s="7">
        <f t="shared" si="1"/>
        <v>1.2386182391736994E-5</v>
      </c>
      <c r="T58" s="9">
        <f>T57*T54</f>
        <v>4.9999999999999996E-2</v>
      </c>
      <c r="U58" s="11"/>
      <c r="V58">
        <v>4</v>
      </c>
      <c r="W58" s="12">
        <f t="shared" si="13"/>
        <v>123456.7901234568</v>
      </c>
      <c r="X58" s="12">
        <f t="shared" si="14"/>
        <v>4.0000015999491199</v>
      </c>
      <c r="Y58" s="3">
        <v>2006.25</v>
      </c>
      <c r="Z58" s="4">
        <v>12.382</v>
      </c>
      <c r="AA58" s="4">
        <v>140084.34717573319</v>
      </c>
      <c r="AB58" s="7">
        <f t="shared" si="3"/>
        <v>8.8389604189446043E-5</v>
      </c>
      <c r="AC58" s="13"/>
      <c r="AD58" s="7"/>
      <c r="AE58" s="7"/>
      <c r="AF58" s="7"/>
      <c r="AG58" s="7"/>
      <c r="AH58" s="7"/>
      <c r="AI58" s="7"/>
      <c r="AJ58" s="7"/>
      <c r="AN58">
        <v>2</v>
      </c>
      <c r="AO58" s="12">
        <f t="shared" si="16"/>
        <v>111111.11111111111</v>
      </c>
      <c r="AQ58" s="3">
        <v>2006.75</v>
      </c>
      <c r="AR58" s="4">
        <v>10.368</v>
      </c>
      <c r="AS58" s="4">
        <v>192914.04384457952</v>
      </c>
      <c r="AT58" s="7">
        <f t="shared" si="4"/>
        <v>5.3744143212056355E-5</v>
      </c>
      <c r="BD58" s="9">
        <f>1/BD56</f>
        <v>125000</v>
      </c>
      <c r="BF58">
        <v>3</v>
      </c>
      <c r="BG58" s="12">
        <f t="shared" si="15"/>
        <v>111111.11111111111</v>
      </c>
    </row>
    <row r="59" spans="1:59" ht="15" thickBot="1" x14ac:dyDescent="0.4">
      <c r="A59" s="3">
        <v>1978.75</v>
      </c>
      <c r="B59" s="4">
        <v>11.58</v>
      </c>
      <c r="C59" s="4">
        <v>-2.74</v>
      </c>
      <c r="D59" s="4">
        <v>1.25</v>
      </c>
      <c r="E59" s="4">
        <v>1.9490000000000001</v>
      </c>
      <c r="G59" s="3">
        <v>1978.75</v>
      </c>
      <c r="H59" s="4">
        <v>1.9490000000000001</v>
      </c>
      <c r="I59" s="4">
        <f t="shared" si="0"/>
        <v>106937.51811151943</v>
      </c>
      <c r="J59" s="7">
        <f t="shared" si="1"/>
        <v>1.8225595978087803E-5</v>
      </c>
      <c r="T59" s="10"/>
      <c r="V59">
        <v>5</v>
      </c>
      <c r="W59" s="12">
        <f t="shared" si="13"/>
        <v>123762.37623762377</v>
      </c>
      <c r="X59" s="12">
        <f t="shared" si="14"/>
        <v>5.0000019999204</v>
      </c>
      <c r="Y59" s="3">
        <v>2007.25</v>
      </c>
      <c r="Z59" s="4">
        <v>7.7450000000000001</v>
      </c>
      <c r="AA59" s="4">
        <v>94845.070264917827</v>
      </c>
      <c r="AB59" s="7">
        <f t="shared" si="3"/>
        <v>8.1659489295194217E-5</v>
      </c>
      <c r="AC59" s="13"/>
      <c r="AD59" s="7"/>
      <c r="AE59" s="7"/>
      <c r="AF59" s="7"/>
      <c r="AG59" s="7"/>
      <c r="AH59" s="7"/>
      <c r="AI59" s="7"/>
      <c r="AJ59" s="7"/>
      <c r="AL59" s="9">
        <f>1/AL57</f>
        <v>142857.14285714287</v>
      </c>
      <c r="AN59">
        <v>3</v>
      </c>
      <c r="AO59" s="12">
        <f t="shared" si="16"/>
        <v>120000.00000000001</v>
      </c>
      <c r="AQ59" s="3">
        <v>2007.75</v>
      </c>
      <c r="AR59" s="4">
        <v>6.07</v>
      </c>
      <c r="AS59" s="4">
        <v>135944.22903674893</v>
      </c>
      <c r="AT59" s="7">
        <f t="shared" si="4"/>
        <v>4.4650663312520139E-5</v>
      </c>
      <c r="BD59" s="9">
        <f>BD58*BD55</f>
        <v>0.375</v>
      </c>
      <c r="BF59">
        <v>4</v>
      </c>
      <c r="BG59" s="12">
        <f t="shared" si="15"/>
        <v>114285.71428571429</v>
      </c>
    </row>
    <row r="60" spans="1:59" ht="15" thickBot="1" x14ac:dyDescent="0.4">
      <c r="A60" s="3">
        <v>1979.25</v>
      </c>
      <c r="B60" s="4">
        <v>10.48</v>
      </c>
      <c r="C60" s="4">
        <v>3.06</v>
      </c>
      <c r="D60" s="4">
        <v>1.51</v>
      </c>
      <c r="E60" s="4">
        <v>2.41</v>
      </c>
      <c r="G60" s="3">
        <v>1979.25</v>
      </c>
      <c r="H60" s="4">
        <v>2.41</v>
      </c>
      <c r="I60" s="4">
        <f t="shared" si="0"/>
        <v>35596.407541764493</v>
      </c>
      <c r="J60" s="7">
        <f t="shared" si="1"/>
        <v>6.7703461288120141E-5</v>
      </c>
      <c r="V60">
        <v>6</v>
      </c>
      <c r="W60" s="12">
        <f t="shared" si="13"/>
        <v>123966.94214876034</v>
      </c>
      <c r="X60" s="12">
        <f t="shared" si="14"/>
        <v>6.0000023998852798</v>
      </c>
      <c r="Y60" s="3">
        <v>2008.25</v>
      </c>
      <c r="Z60" s="4">
        <v>6.194</v>
      </c>
      <c r="AA60" s="4">
        <v>140084.34717573319</v>
      </c>
      <c r="AB60" s="7">
        <f t="shared" si="3"/>
        <v>4.4216217763643094E-5</v>
      </c>
      <c r="AC60" s="13"/>
      <c r="AD60" s="7"/>
      <c r="AE60" s="7"/>
      <c r="AF60" s="7"/>
      <c r="AG60" s="7"/>
      <c r="AH60" s="7"/>
      <c r="AI60" s="7"/>
      <c r="AJ60" s="7"/>
      <c r="AL60" s="9">
        <f>AL59*AL56</f>
        <v>0.57142857142857151</v>
      </c>
      <c r="AN60">
        <v>4</v>
      </c>
      <c r="AO60" s="12">
        <f t="shared" si="16"/>
        <v>125000.00000000001</v>
      </c>
      <c r="AQ60" s="3">
        <v>2008.75</v>
      </c>
      <c r="AR60" s="4">
        <v>5.0910000000000002</v>
      </c>
      <c r="AS60" s="4">
        <v>159532.03062322538</v>
      </c>
      <c r="AT60" s="7">
        <f t="shared" si="4"/>
        <v>3.1912086745912891E-5</v>
      </c>
      <c r="BF60">
        <v>5</v>
      </c>
      <c r="BG60" s="12">
        <f t="shared" si="15"/>
        <v>116279.06976744186</v>
      </c>
    </row>
    <row r="61" spans="1:59" ht="15" thickBot="1" x14ac:dyDescent="0.4">
      <c r="A61" s="3">
        <v>1979.75</v>
      </c>
      <c r="B61" s="4">
        <v>11.27</v>
      </c>
      <c r="C61" s="4">
        <v>-1.61</v>
      </c>
      <c r="D61" s="4">
        <v>2.59</v>
      </c>
      <c r="E61" s="4">
        <v>2.8839999999999999</v>
      </c>
      <c r="G61" s="3">
        <v>1979.75</v>
      </c>
      <c r="H61" s="4">
        <v>2.8839999999999999</v>
      </c>
      <c r="I61" s="4">
        <f t="shared" si="0"/>
        <v>78432.997165073684</v>
      </c>
      <c r="J61" s="7">
        <f t="shared" si="1"/>
        <v>3.6770238346625987E-5</v>
      </c>
      <c r="V61">
        <v>7</v>
      </c>
      <c r="W61" s="12">
        <f t="shared" si="13"/>
        <v>124113.47517730496</v>
      </c>
      <c r="X61" s="12">
        <f t="shared" si="14"/>
        <v>7.0000027998437604</v>
      </c>
      <c r="Y61" s="3">
        <v>2009.25</v>
      </c>
      <c r="Z61" s="4">
        <v>3.6160000000000001</v>
      </c>
      <c r="AA61" s="4">
        <v>156373.08476681827</v>
      </c>
      <c r="AB61" s="7">
        <f t="shared" si="3"/>
        <v>2.312418409723219E-5</v>
      </c>
      <c r="AC61" s="13"/>
      <c r="AD61" s="7"/>
      <c r="AE61" s="7"/>
      <c r="AF61" s="7"/>
      <c r="AG61" s="7"/>
      <c r="AH61" s="7"/>
      <c r="AI61" s="7"/>
      <c r="AJ61" s="7"/>
      <c r="AN61">
        <v>5</v>
      </c>
      <c r="AO61" s="12">
        <f t="shared" si="16"/>
        <v>128205.12820512822</v>
      </c>
      <c r="AQ61" s="3">
        <v>2009.75</v>
      </c>
      <c r="AR61" s="4">
        <v>4.1559999999999997</v>
      </c>
      <c r="AS61" s="4">
        <v>159532.03062322538</v>
      </c>
      <c r="AT61" s="7">
        <f t="shared" si="4"/>
        <v>2.605119475859634E-5</v>
      </c>
      <c r="BF61">
        <v>6</v>
      </c>
      <c r="BG61" s="12">
        <f t="shared" si="15"/>
        <v>117647.05882352941</v>
      </c>
    </row>
    <row r="62" spans="1:59" ht="15" thickBot="1" x14ac:dyDescent="0.4">
      <c r="A62" s="3">
        <v>1980.25</v>
      </c>
      <c r="B62" s="4">
        <v>10.39</v>
      </c>
      <c r="C62" s="4">
        <v>2.38</v>
      </c>
      <c r="D62" s="4">
        <v>2.04</v>
      </c>
      <c r="E62" s="4">
        <v>2.0920000000000001</v>
      </c>
      <c r="G62" s="3">
        <v>1980.25</v>
      </c>
      <c r="H62" s="4">
        <v>2.0920000000000001</v>
      </c>
      <c r="I62" s="4">
        <f t="shared" si="0"/>
        <v>32532.666936042515</v>
      </c>
      <c r="J62" s="7">
        <f t="shared" si="1"/>
        <v>6.4304595873211382E-5</v>
      </c>
      <c r="V62">
        <v>8</v>
      </c>
      <c r="W62" s="12">
        <f t="shared" si="13"/>
        <v>124223.60248447204</v>
      </c>
      <c r="X62" s="12">
        <f t="shared" si="14"/>
        <v>8.0000031997958398</v>
      </c>
      <c r="Y62" s="3">
        <v>2010.25</v>
      </c>
      <c r="Z62" s="4">
        <v>5.3949999999999996</v>
      </c>
      <c r="AA62" s="4">
        <v>296558.5652982028</v>
      </c>
      <c r="AB62" s="7">
        <f t="shared" si="3"/>
        <v>1.81920221881809E-5</v>
      </c>
      <c r="AC62" s="13"/>
      <c r="AD62" s="7"/>
      <c r="AE62" s="7"/>
      <c r="AF62" s="7"/>
      <c r="AG62" s="7"/>
      <c r="AH62" s="7"/>
      <c r="AI62" s="7"/>
      <c r="AJ62" s="7"/>
      <c r="AN62">
        <v>6</v>
      </c>
      <c r="AO62" s="12">
        <f t="shared" si="16"/>
        <v>130434.78260869568</v>
      </c>
      <c r="AQ62" s="3">
        <v>2010.75</v>
      </c>
      <c r="AR62" s="4">
        <v>5.1429999999999998</v>
      </c>
      <c r="AS62" s="4">
        <v>101722.11381075524</v>
      </c>
      <c r="AT62" s="7">
        <f t="shared" si="4"/>
        <v>5.0559311120569955E-5</v>
      </c>
      <c r="BF62">
        <v>7</v>
      </c>
      <c r="BG62" s="12">
        <f t="shared" si="15"/>
        <v>118644.06779661016</v>
      </c>
    </row>
    <row r="63" spans="1:59" ht="15" thickBot="1" x14ac:dyDescent="0.4">
      <c r="A63" s="3">
        <v>1980.75</v>
      </c>
      <c r="B63" s="4">
        <v>11.47</v>
      </c>
      <c r="C63" s="4">
        <v>0.23</v>
      </c>
      <c r="D63" s="4">
        <v>1.67</v>
      </c>
      <c r="E63" s="4">
        <v>2.1579999999999999</v>
      </c>
      <c r="G63" s="3">
        <v>1980.75</v>
      </c>
      <c r="H63" s="4">
        <v>2.1579999999999999</v>
      </c>
      <c r="I63" s="4">
        <f t="shared" si="0"/>
        <v>95798.279068189891</v>
      </c>
      <c r="J63" s="7">
        <f t="shared" si="1"/>
        <v>2.2526500694902047E-5</v>
      </c>
      <c r="V63">
        <v>9</v>
      </c>
      <c r="W63" s="12">
        <f t="shared" si="13"/>
        <v>124309.39226519335</v>
      </c>
      <c r="X63" s="12">
        <f t="shared" si="14"/>
        <v>9.0000035997415218</v>
      </c>
      <c r="Y63" s="3">
        <v>2011.25</v>
      </c>
      <c r="Z63" s="4">
        <v>11.128</v>
      </c>
      <c r="AA63" s="4">
        <v>114691.36305762557</v>
      </c>
      <c r="AB63" s="7">
        <f t="shared" si="3"/>
        <v>9.7025614687383594E-5</v>
      </c>
      <c r="AC63" s="13"/>
      <c r="AD63" s="7"/>
      <c r="AE63" s="7"/>
      <c r="AF63" s="7"/>
      <c r="AG63" s="7"/>
      <c r="AH63" s="7"/>
      <c r="AI63" s="7"/>
      <c r="AJ63" s="7"/>
      <c r="AN63">
        <v>7</v>
      </c>
      <c r="AO63" s="12">
        <f t="shared" si="16"/>
        <v>132075.47169811322</v>
      </c>
      <c r="AQ63" s="5">
        <v>2011.75</v>
      </c>
      <c r="AR63" s="4">
        <v>12.342000000000001</v>
      </c>
      <c r="AS63" s="4">
        <v>145801.29783621029</v>
      </c>
      <c r="AT63" s="7">
        <f t="shared" si="4"/>
        <v>8.4649452255663118E-5</v>
      </c>
      <c r="BF63">
        <v>8</v>
      </c>
      <c r="BG63" s="12">
        <f t="shared" si="15"/>
        <v>119402.98507462686</v>
      </c>
    </row>
    <row r="64" spans="1:59" ht="15" thickBot="1" x14ac:dyDescent="0.4">
      <c r="A64" s="3">
        <v>1981.25</v>
      </c>
      <c r="B64" s="4">
        <v>10.71</v>
      </c>
      <c r="C64" s="4">
        <v>3.4</v>
      </c>
      <c r="D64" s="4">
        <v>1.34</v>
      </c>
      <c r="E64" s="4">
        <v>1.325</v>
      </c>
      <c r="G64" s="3">
        <v>1981.25</v>
      </c>
      <c r="H64" s="4">
        <v>1.325</v>
      </c>
      <c r="I64" s="4">
        <f t="shared" si="0"/>
        <v>44801.638885518551</v>
      </c>
      <c r="J64" s="7">
        <f t="shared" si="1"/>
        <v>2.9574810943540863E-5</v>
      </c>
      <c r="V64">
        <v>10</v>
      </c>
      <c r="W64" s="12">
        <f t="shared" si="13"/>
        <v>124378.10945273632</v>
      </c>
      <c r="X64" s="12">
        <f t="shared" si="14"/>
        <v>10.0000039996808</v>
      </c>
      <c r="Y64" s="5">
        <v>2012.25</v>
      </c>
      <c r="Z64" s="4">
        <v>9.8740000000000006</v>
      </c>
      <c r="AA64" s="4">
        <v>171099.40801550748</v>
      </c>
      <c r="AB64" s="7">
        <f t="shared" si="3"/>
        <v>5.7709141805476486E-5</v>
      </c>
      <c r="AC64" s="13"/>
      <c r="AD64" s="7"/>
      <c r="AE64" s="7"/>
      <c r="AF64" s="7"/>
      <c r="AG64" s="7"/>
      <c r="AH64" s="7"/>
      <c r="AI64" s="7"/>
      <c r="AJ64" s="7"/>
      <c r="AN64">
        <v>8</v>
      </c>
      <c r="AO64" s="12">
        <f t="shared" si="16"/>
        <v>133333.33333333334</v>
      </c>
      <c r="AQ64" s="5">
        <v>2012.75</v>
      </c>
      <c r="AR64" s="4">
        <v>4.7770000000000001</v>
      </c>
      <c r="AS64" s="4">
        <v>135944.22903674893</v>
      </c>
      <c r="AT64" s="7">
        <f t="shared" si="4"/>
        <v>3.5139409990759255E-5</v>
      </c>
      <c r="BF64">
        <v>9</v>
      </c>
      <c r="BG64" s="12">
        <f t="shared" si="15"/>
        <v>120000</v>
      </c>
    </row>
    <row r="65" spans="1:59" ht="15" thickBot="1" x14ac:dyDescent="0.4">
      <c r="A65" s="3">
        <v>1981.75</v>
      </c>
      <c r="B65" s="4">
        <v>11.21</v>
      </c>
      <c r="C65" s="4">
        <v>-3.35</v>
      </c>
      <c r="D65" s="4">
        <v>1.05</v>
      </c>
      <c r="E65" s="4">
        <v>1.9610000000000001</v>
      </c>
      <c r="G65" s="3">
        <v>1981.75</v>
      </c>
      <c r="H65" s="4">
        <v>1.9610000000000001</v>
      </c>
      <c r="I65" s="4">
        <f t="shared" si="0"/>
        <v>73865.414992780425</v>
      </c>
      <c r="J65" s="7">
        <f t="shared" si="1"/>
        <v>2.6548283796844132E-5</v>
      </c>
      <c r="V65">
        <v>11</v>
      </c>
      <c r="W65" s="12">
        <f t="shared" si="13"/>
        <v>124434.38914027148</v>
      </c>
      <c r="X65" s="12">
        <f t="shared" si="14"/>
        <v>11.00000439961368</v>
      </c>
      <c r="Y65" s="5">
        <v>2013.25</v>
      </c>
      <c r="Z65" s="4">
        <v>8.4809999999999999</v>
      </c>
      <c r="AA65" s="4">
        <v>117008.28228088471</v>
      </c>
      <c r="AB65" s="7">
        <f t="shared" si="3"/>
        <v>7.2482048575338455E-5</v>
      </c>
      <c r="AC65" s="13"/>
      <c r="AD65" s="7"/>
      <c r="AE65" s="7"/>
      <c r="AF65" s="7"/>
      <c r="AG65" s="7"/>
      <c r="AH65" s="7"/>
      <c r="AI65" s="7"/>
      <c r="AJ65" s="7"/>
      <c r="AN65">
        <v>9</v>
      </c>
      <c r="AO65" s="12">
        <f t="shared" si="16"/>
        <v>134328.35820895524</v>
      </c>
      <c r="AQ65" s="5">
        <v>2013.75</v>
      </c>
      <c r="AR65" s="4">
        <v>8.94</v>
      </c>
      <c r="AS65" s="4">
        <v>135944.22903674893</v>
      </c>
      <c r="AT65" s="7">
        <f t="shared" si="4"/>
        <v>6.5762261946281707E-5</v>
      </c>
      <c r="BF65">
        <v>10</v>
      </c>
      <c r="BG65" s="12">
        <f t="shared" si="15"/>
        <v>120481.92771084337</v>
      </c>
    </row>
    <row r="66" spans="1:59" ht="15" thickBot="1" x14ac:dyDescent="0.4">
      <c r="A66" s="3">
        <v>1982.25</v>
      </c>
      <c r="B66" s="4">
        <v>11.32</v>
      </c>
      <c r="C66" s="4">
        <v>0.11</v>
      </c>
      <c r="D66" s="4">
        <v>2.8</v>
      </c>
      <c r="E66" s="4">
        <v>1.4450000000000001</v>
      </c>
      <c r="G66" s="3">
        <v>1982.25</v>
      </c>
      <c r="H66" s="4">
        <v>1.4450000000000001</v>
      </c>
      <c r="I66" s="4">
        <f t="shared" si="0"/>
        <v>82454.342921784657</v>
      </c>
      <c r="J66" s="7">
        <f t="shared" si="1"/>
        <v>1.752485010244654E-5</v>
      </c>
      <c r="V66">
        <v>12</v>
      </c>
      <c r="W66" s="12">
        <f t="shared" si="13"/>
        <v>124481.32780082987</v>
      </c>
      <c r="X66" s="12">
        <f t="shared" si="14"/>
        <v>12.000004799540161</v>
      </c>
      <c r="Y66" s="5">
        <v>2014.25</v>
      </c>
      <c r="Z66" s="4">
        <v>7.0590000000000002</v>
      </c>
      <c r="AA66" s="4">
        <v>138690.48463219541</v>
      </c>
      <c r="AB66" s="7">
        <f t="shared" si="3"/>
        <v>5.0897507631618257E-5</v>
      </c>
      <c r="AC66" s="13"/>
      <c r="AD66" s="7"/>
      <c r="AE66" s="7"/>
      <c r="AF66" s="7"/>
      <c r="AG66" s="7"/>
      <c r="AH66" s="7"/>
      <c r="AI66" s="7"/>
      <c r="AJ66" s="7"/>
      <c r="AN66">
        <v>10</v>
      </c>
      <c r="AO66" s="12">
        <f t="shared" si="16"/>
        <v>135135.13513513515</v>
      </c>
      <c r="AQ66" s="5">
        <v>2014.75</v>
      </c>
      <c r="AR66" s="4">
        <v>4.6310000000000002</v>
      </c>
      <c r="AS66" s="4">
        <v>86681.867484349132</v>
      </c>
      <c r="AT66" s="7">
        <f t="shared" si="4"/>
        <v>5.3425244914527844E-5</v>
      </c>
      <c r="BF66">
        <v>11</v>
      </c>
      <c r="BG66" s="12">
        <f t="shared" si="15"/>
        <v>120879.12087912088</v>
      </c>
    </row>
    <row r="67" spans="1:59" ht="15" thickBot="1" x14ac:dyDescent="0.4">
      <c r="A67" s="3">
        <v>1982.75</v>
      </c>
      <c r="B67" s="4">
        <v>11.79</v>
      </c>
      <c r="C67" s="4">
        <v>-2.59</v>
      </c>
      <c r="D67" s="4">
        <v>2.2000000000000002</v>
      </c>
      <c r="E67" s="4">
        <v>0.88100000000000001</v>
      </c>
      <c r="G67" s="3">
        <v>1982.75</v>
      </c>
      <c r="H67" s="4">
        <v>0.88100000000000001</v>
      </c>
      <c r="I67" s="4">
        <f t="shared" ref="I67:I130" si="17">EXP(B67)</f>
        <v>131926.46988040826</v>
      </c>
      <c r="J67" s="7">
        <f t="shared" ref="J67:J130" si="18">H67/I67</f>
        <v>6.6779623588702792E-6</v>
      </c>
      <c r="V67">
        <v>13</v>
      </c>
      <c r="W67" s="12">
        <f t="shared" si="13"/>
        <v>124521.07279693487</v>
      </c>
      <c r="X67" s="12">
        <f t="shared" si="14"/>
        <v>13.000005199460238</v>
      </c>
      <c r="Y67" s="5">
        <v>2015.25</v>
      </c>
      <c r="Z67" s="4">
        <v>5.8360000000000003</v>
      </c>
      <c r="AA67" s="4">
        <v>109097.79927650755</v>
      </c>
      <c r="AB67" s="7">
        <f t="shared" ref="AB67:AB70" si="19">Z67/AA67</f>
        <v>5.3493288028741101E-5</v>
      </c>
      <c r="AC67" s="13"/>
      <c r="AD67" s="7"/>
      <c r="AE67" s="7"/>
      <c r="AF67" s="7"/>
      <c r="AG67" s="7"/>
      <c r="AH67" s="7"/>
      <c r="AI67" s="7"/>
      <c r="AJ67" s="7"/>
      <c r="AN67">
        <v>11</v>
      </c>
      <c r="AO67" s="12">
        <f t="shared" si="16"/>
        <v>135802.46913580247</v>
      </c>
      <c r="AQ67" s="5">
        <v>2015.75</v>
      </c>
      <c r="AR67" s="4">
        <v>4.3819999999999997</v>
      </c>
      <c r="AS67" s="4">
        <v>129314.15075081984</v>
      </c>
      <c r="AT67" s="7">
        <f t="shared" ref="AT67:AT69" si="20">AR67/AS67</f>
        <v>3.3886469304073576E-5</v>
      </c>
      <c r="BF67">
        <v>12</v>
      </c>
      <c r="BG67" s="12">
        <f t="shared" si="15"/>
        <v>121212.12121212122</v>
      </c>
    </row>
    <row r="68" spans="1:59" ht="15" thickBot="1" x14ac:dyDescent="0.4">
      <c r="A68" s="3">
        <v>1983.25</v>
      </c>
      <c r="B68" s="4">
        <v>10.3</v>
      </c>
      <c r="C68" s="4">
        <v>-0.17</v>
      </c>
      <c r="D68" s="4">
        <v>2.3199999999999998</v>
      </c>
      <c r="E68" s="4">
        <v>1.6539999999999999</v>
      </c>
      <c r="G68" s="3">
        <v>1983.25</v>
      </c>
      <c r="H68" s="4">
        <v>1.6539999999999999</v>
      </c>
      <c r="I68" s="4">
        <f t="shared" si="17"/>
        <v>29732.618852891435</v>
      </c>
      <c r="J68" s="7">
        <f t="shared" si="18"/>
        <v>5.5629139437179175E-5</v>
      </c>
      <c r="V68">
        <v>14</v>
      </c>
      <c r="W68" s="12">
        <f t="shared" si="13"/>
        <v>124555.16014234874</v>
      </c>
      <c r="X68" s="12">
        <f t="shared" si="14"/>
        <v>14.000005599373921</v>
      </c>
      <c r="Y68" s="5">
        <v>2016.25</v>
      </c>
      <c r="Z68" s="4">
        <v>3.37</v>
      </c>
      <c r="AA68" s="4">
        <v>206901.89030214623</v>
      </c>
      <c r="AB68" s="7">
        <f t="shared" si="19"/>
        <v>1.6287913054243576E-5</v>
      </c>
      <c r="AC68" s="13"/>
      <c r="AD68" s="7"/>
      <c r="AE68" s="7"/>
      <c r="AF68" s="7"/>
      <c r="AG68" s="7"/>
      <c r="AH68" s="7"/>
      <c r="AI68" s="7"/>
      <c r="AJ68" s="7"/>
      <c r="AN68">
        <v>12</v>
      </c>
      <c r="AO68" s="12">
        <f t="shared" si="16"/>
        <v>136363.63636363638</v>
      </c>
      <c r="AQ68" s="5">
        <v>2016.75</v>
      </c>
      <c r="AR68" s="4">
        <v>3.4489999999999998</v>
      </c>
      <c r="AS68" s="4">
        <v>144350.55068315295</v>
      </c>
      <c r="AT68" s="7">
        <f t="shared" si="20"/>
        <v>2.3893223709069854E-5</v>
      </c>
      <c r="BF68">
        <v>13</v>
      </c>
      <c r="BG68" s="12">
        <f t="shared" si="15"/>
        <v>121495.32710280374</v>
      </c>
    </row>
    <row r="69" spans="1:59" ht="15" thickBot="1" x14ac:dyDescent="0.4">
      <c r="A69" s="3">
        <v>1983.75</v>
      </c>
      <c r="B69" s="4">
        <v>10.31</v>
      </c>
      <c r="C69" s="4">
        <v>-0.33</v>
      </c>
      <c r="D69" s="4">
        <v>1.44</v>
      </c>
      <c r="E69" s="4">
        <v>2.3809999999999998</v>
      </c>
      <c r="G69" s="3">
        <v>1983.75</v>
      </c>
      <c r="H69" s="4">
        <v>2.3809999999999998</v>
      </c>
      <c r="I69" s="4">
        <f t="shared" si="17"/>
        <v>30031.436640212873</v>
      </c>
      <c r="J69" s="7">
        <f t="shared" si="18"/>
        <v>7.928358634737371E-5</v>
      </c>
      <c r="Y69" s="5">
        <v>2017.25</v>
      </c>
      <c r="Z69" s="4">
        <v>6.0720000000000001</v>
      </c>
      <c r="AA69" s="4">
        <v>59278.384051005742</v>
      </c>
      <c r="AB69" s="7">
        <f t="shared" si="19"/>
        <v>1.0243194205117642E-4</v>
      </c>
      <c r="AC69" s="13"/>
      <c r="AD69" s="7"/>
      <c r="AE69" s="7"/>
      <c r="AF69" s="7"/>
      <c r="AG69" s="7"/>
      <c r="AH69" s="7"/>
      <c r="AI69" s="7"/>
      <c r="AJ69" s="7"/>
      <c r="AN69">
        <v>13</v>
      </c>
      <c r="AO69" s="12">
        <f t="shared" si="16"/>
        <v>136842.10526315789</v>
      </c>
      <c r="AQ69" s="5">
        <v>2017.75</v>
      </c>
      <c r="AR69" s="4">
        <v>6.3380000000000001</v>
      </c>
      <c r="AS69" s="4">
        <v>311763.44808074262</v>
      </c>
      <c r="AT69" s="7">
        <f t="shared" si="20"/>
        <v>2.0329515980842442E-5</v>
      </c>
      <c r="BF69">
        <v>14</v>
      </c>
      <c r="BG69" s="12">
        <f t="shared" si="15"/>
        <v>121739.13043478261</v>
      </c>
    </row>
    <row r="70" spans="1:59" ht="15" thickBot="1" x14ac:dyDescent="0.4">
      <c r="A70" s="3">
        <v>1984.25</v>
      </c>
      <c r="B70" s="4">
        <v>10.36</v>
      </c>
      <c r="C70" s="4">
        <v>-4.47</v>
      </c>
      <c r="D70" s="4">
        <v>1.5</v>
      </c>
      <c r="E70" s="4">
        <v>4.3369999999999997</v>
      </c>
      <c r="G70" s="3">
        <v>1984.25</v>
      </c>
      <c r="H70" s="4">
        <v>4.3369999999999997</v>
      </c>
      <c r="I70" s="4">
        <f t="shared" si="17"/>
        <v>31571.181322503653</v>
      </c>
      <c r="J70" s="7">
        <f t="shared" si="18"/>
        <v>1.3737211654188641E-4</v>
      </c>
      <c r="Y70" s="5">
        <v>2018.25</v>
      </c>
      <c r="Z70" s="4"/>
      <c r="AA70" s="4"/>
      <c r="AB70" s="7" t="e">
        <f t="shared" si="19"/>
        <v>#DIV/0!</v>
      </c>
      <c r="AC70" s="7"/>
      <c r="AD70" s="7"/>
      <c r="AE70" s="7"/>
      <c r="AF70" s="7"/>
      <c r="AG70" s="7"/>
      <c r="AH70" s="7"/>
      <c r="AI70" s="7"/>
      <c r="AJ70" s="7"/>
      <c r="AN70">
        <v>14</v>
      </c>
      <c r="AO70" s="12">
        <f t="shared" si="16"/>
        <v>137254.90196078434</v>
      </c>
    </row>
    <row r="71" spans="1:59" ht="15" thickBot="1" x14ac:dyDescent="0.4">
      <c r="A71" s="3">
        <v>1984.75</v>
      </c>
      <c r="B71" s="4">
        <v>11.93</v>
      </c>
      <c r="C71" s="4">
        <v>0.73</v>
      </c>
      <c r="D71" s="4">
        <v>1.21</v>
      </c>
      <c r="E71" s="4">
        <v>4.0970000000000004</v>
      </c>
      <c r="G71" s="3">
        <v>1984.75</v>
      </c>
      <c r="H71" s="4">
        <v>4.0970000000000004</v>
      </c>
      <c r="I71" s="4">
        <f t="shared" si="17"/>
        <v>151751.56167916086</v>
      </c>
      <c r="J71" s="7">
        <f t="shared" si="18"/>
        <v>2.6998074712812771E-5</v>
      </c>
      <c r="AD71" s="7"/>
      <c r="AE71" s="7"/>
      <c r="AF71" s="7"/>
      <c r="AG71" s="7"/>
      <c r="AH71" s="7"/>
      <c r="AI71" s="7"/>
      <c r="AJ71" s="7"/>
    </row>
    <row r="72" spans="1:59" ht="15" thickBot="1" x14ac:dyDescent="0.4">
      <c r="A72" s="3">
        <v>1985.25</v>
      </c>
      <c r="B72" s="4">
        <v>11.94</v>
      </c>
      <c r="C72" s="4">
        <v>-3.1</v>
      </c>
      <c r="D72" s="4">
        <v>2.85</v>
      </c>
      <c r="E72" s="4">
        <v>2.782</v>
      </c>
      <c r="G72" s="3">
        <v>1985.25</v>
      </c>
      <c r="H72" s="4">
        <v>2.782</v>
      </c>
      <c r="I72" s="4">
        <f t="shared" si="17"/>
        <v>153276.69022931982</v>
      </c>
      <c r="J72" s="7">
        <f t="shared" si="18"/>
        <v>1.8150183148121239E-5</v>
      </c>
      <c r="AB72" s="14"/>
      <c r="AD72" s="7"/>
      <c r="AE72" s="7"/>
      <c r="AF72" s="7"/>
      <c r="AG72" s="7"/>
      <c r="AH72" s="7"/>
      <c r="AI72" s="7"/>
      <c r="AJ72" s="7"/>
    </row>
    <row r="73" spans="1:59" ht="15" thickBot="1" x14ac:dyDescent="0.4">
      <c r="A73" s="3">
        <v>1985.75</v>
      </c>
      <c r="B73" s="4">
        <v>10.47</v>
      </c>
      <c r="C73" s="4">
        <v>-4.09</v>
      </c>
      <c r="D73" s="4">
        <v>2.44</v>
      </c>
      <c r="E73" s="4">
        <v>7.6070000000000002</v>
      </c>
      <c r="G73" s="3">
        <v>1985.75</v>
      </c>
      <c r="H73" s="4">
        <v>7.6070000000000002</v>
      </c>
      <c r="I73" s="4">
        <f t="shared" si="17"/>
        <v>35242.217368791578</v>
      </c>
      <c r="J73" s="7">
        <f t="shared" si="18"/>
        <v>2.1584907443242515E-4</v>
      </c>
      <c r="AD73" s="7"/>
      <c r="AE73" s="7"/>
      <c r="AF73" s="7"/>
      <c r="AG73" s="7"/>
      <c r="AH73" s="7"/>
      <c r="AI73" s="7"/>
      <c r="AJ73" s="7"/>
    </row>
    <row r="74" spans="1:59" ht="15" thickBot="1" x14ac:dyDescent="0.4">
      <c r="A74" s="3">
        <v>1986.25</v>
      </c>
      <c r="B74" s="4">
        <v>10.83</v>
      </c>
      <c r="C74" s="4">
        <v>0.71</v>
      </c>
      <c r="D74" s="4">
        <v>2.2799999999999998</v>
      </c>
      <c r="E74" s="4">
        <v>11.563000000000001</v>
      </c>
      <c r="G74" s="3">
        <v>1986.25</v>
      </c>
      <c r="H74" s="4">
        <v>11.563000000000001</v>
      </c>
      <c r="I74" s="4">
        <f t="shared" si="17"/>
        <v>50513.706789018259</v>
      </c>
      <c r="J74" s="7">
        <f t="shared" si="18"/>
        <v>2.2890816641699734E-4</v>
      </c>
      <c r="AD74" s="7"/>
      <c r="AE74" s="7"/>
      <c r="AF74" s="7"/>
      <c r="AG74" s="7"/>
      <c r="AH74" s="7"/>
      <c r="AI74" s="7"/>
      <c r="AJ74" s="7"/>
    </row>
    <row r="75" spans="1:59" ht="15" thickBot="1" x14ac:dyDescent="0.4">
      <c r="A75" s="3">
        <v>1986.75</v>
      </c>
      <c r="B75" s="4">
        <v>11.78</v>
      </c>
      <c r="C75" s="4">
        <v>-1.24</v>
      </c>
      <c r="D75" s="4">
        <v>1.7</v>
      </c>
      <c r="E75" s="4">
        <v>9.8230000000000004</v>
      </c>
      <c r="G75" s="3">
        <v>1986.75</v>
      </c>
      <c r="H75" s="4">
        <v>9.8230000000000004</v>
      </c>
      <c r="I75" s="4">
        <f t="shared" si="17"/>
        <v>130613.77957221285</v>
      </c>
      <c r="J75" s="7">
        <f t="shared" si="18"/>
        <v>7.5206460085393419E-5</v>
      </c>
      <c r="AD75" s="7"/>
      <c r="AE75" s="7"/>
      <c r="AF75" s="7"/>
      <c r="AG75" s="7"/>
      <c r="AH75" s="7"/>
      <c r="AI75" s="7"/>
      <c r="AJ75" s="7"/>
    </row>
    <row r="76" spans="1:59" ht="15" thickBot="1" x14ac:dyDescent="0.4">
      <c r="A76" s="3">
        <v>1987.25</v>
      </c>
      <c r="B76" s="4">
        <v>11.67</v>
      </c>
      <c r="C76" s="4">
        <v>-4.3499999999999996</v>
      </c>
      <c r="D76" s="4">
        <v>2.37</v>
      </c>
      <c r="E76" s="4">
        <v>3.6669999999999998</v>
      </c>
      <c r="G76" s="3">
        <v>1987.25</v>
      </c>
      <c r="H76" s="4">
        <v>3.6669999999999998</v>
      </c>
      <c r="I76" s="4">
        <f t="shared" si="17"/>
        <v>117008.28228088471</v>
      </c>
      <c r="J76" s="7">
        <f t="shared" si="18"/>
        <v>3.1339661847160254E-5</v>
      </c>
      <c r="AD76" s="7"/>
      <c r="AE76" s="7"/>
      <c r="AF76" s="7"/>
      <c r="AG76" s="7"/>
      <c r="AH76" s="7"/>
      <c r="AI76" s="7"/>
      <c r="AJ76" s="7"/>
    </row>
    <row r="77" spans="1:59" ht="15" thickBot="1" x14ac:dyDescent="0.4">
      <c r="A77" s="3">
        <v>1987.75</v>
      </c>
      <c r="B77" s="4">
        <v>11.55</v>
      </c>
      <c r="C77" s="4">
        <v>-4.4400000000000004</v>
      </c>
      <c r="D77" s="4">
        <v>0.68</v>
      </c>
      <c r="E77" s="4">
        <v>2.7829999999999999</v>
      </c>
      <c r="G77" s="3">
        <v>1987.75</v>
      </c>
      <c r="H77" s="4">
        <v>2.7829999999999999</v>
      </c>
      <c r="I77" s="4">
        <f t="shared" si="17"/>
        <v>103777.0368200868</v>
      </c>
      <c r="J77" s="7">
        <f t="shared" si="18"/>
        <v>2.6817107958331396E-5</v>
      </c>
      <c r="AD77" s="7"/>
      <c r="AE77" s="7"/>
      <c r="AF77" s="7"/>
      <c r="AG77" s="7"/>
      <c r="AH77" s="7"/>
      <c r="AI77" s="7"/>
      <c r="AJ77" s="7"/>
    </row>
    <row r="78" spans="1:59" ht="15" thickBot="1" x14ac:dyDescent="0.4">
      <c r="A78" s="3">
        <v>1988.25</v>
      </c>
      <c r="B78" s="4">
        <v>12.14</v>
      </c>
      <c r="C78" s="4">
        <v>1.84</v>
      </c>
      <c r="D78" s="4">
        <v>1.08</v>
      </c>
      <c r="E78" s="4">
        <v>3.4249999999999998</v>
      </c>
      <c r="G78" s="3">
        <v>1988.25</v>
      </c>
      <c r="H78" s="4">
        <v>3.4249999999999998</v>
      </c>
      <c r="I78" s="4">
        <f t="shared" si="17"/>
        <v>187212.5722077534</v>
      </c>
      <c r="J78" s="7">
        <f t="shared" si="18"/>
        <v>1.8294711512211963E-5</v>
      </c>
      <c r="AD78" s="7"/>
      <c r="AE78" s="7"/>
      <c r="AF78" s="7"/>
      <c r="AG78" s="7"/>
      <c r="AH78" s="7"/>
      <c r="AI78" s="7"/>
      <c r="AJ78" s="7"/>
    </row>
    <row r="79" spans="1:59" ht="15" thickBot="1" x14ac:dyDescent="0.4">
      <c r="A79" s="3">
        <v>1988.75</v>
      </c>
      <c r="B79" s="4">
        <v>11.28</v>
      </c>
      <c r="C79" s="4">
        <v>3.05</v>
      </c>
      <c r="D79" s="4">
        <v>1.78</v>
      </c>
      <c r="E79" s="4">
        <v>4.0410000000000004</v>
      </c>
      <c r="G79" s="3">
        <v>1988.75</v>
      </c>
      <c r="H79" s="4">
        <v>4.0410000000000004</v>
      </c>
      <c r="I79" s="4">
        <f t="shared" si="17"/>
        <v>79221.261891494738</v>
      </c>
      <c r="J79" s="7">
        <f t="shared" si="18"/>
        <v>5.1009033478092645E-5</v>
      </c>
      <c r="AD79" s="7"/>
      <c r="AE79" s="7"/>
      <c r="AF79" s="7"/>
      <c r="AG79" s="7"/>
      <c r="AH79" s="7"/>
      <c r="AI79" s="7"/>
      <c r="AJ79" s="7"/>
    </row>
    <row r="80" spans="1:59" ht="15" thickBot="1" x14ac:dyDescent="0.4">
      <c r="A80" s="3">
        <v>1989.25</v>
      </c>
      <c r="B80" s="4">
        <v>11.05</v>
      </c>
      <c r="C80" s="4">
        <v>2.85</v>
      </c>
      <c r="D80" s="4">
        <v>1.04</v>
      </c>
      <c r="E80" s="4">
        <v>7.9390000000000001</v>
      </c>
      <c r="G80" s="3">
        <v>1989.25</v>
      </c>
      <c r="H80" s="4">
        <v>7.9390000000000001</v>
      </c>
      <c r="I80" s="4">
        <f t="shared" si="17"/>
        <v>62943.954605509491</v>
      </c>
      <c r="J80" s="7">
        <f t="shared" si="18"/>
        <v>1.2612807774402371E-4</v>
      </c>
      <c r="AD80" s="7"/>
      <c r="AE80" s="7"/>
      <c r="AF80" s="7"/>
      <c r="AG80" s="7"/>
      <c r="AH80" s="7"/>
      <c r="AI80" s="7"/>
      <c r="AJ80" s="7"/>
    </row>
    <row r="81" spans="1:36" ht="15" thickBot="1" x14ac:dyDescent="0.4">
      <c r="A81" s="3">
        <v>1989.75</v>
      </c>
      <c r="B81" s="4">
        <v>10.47</v>
      </c>
      <c r="C81" s="4">
        <v>3.97</v>
      </c>
      <c r="D81" s="4">
        <v>0.65</v>
      </c>
      <c r="E81" s="4">
        <v>5.5880000000000001</v>
      </c>
      <c r="G81" s="3">
        <v>1989.75</v>
      </c>
      <c r="H81" s="4">
        <v>5.5880000000000001</v>
      </c>
      <c r="I81" s="4">
        <f t="shared" si="17"/>
        <v>35242.217368791578</v>
      </c>
      <c r="J81" s="7">
        <f t="shared" si="18"/>
        <v>1.5855983014702139E-4</v>
      </c>
      <c r="AD81" s="7"/>
      <c r="AE81" s="7"/>
      <c r="AF81" s="7"/>
      <c r="AG81" s="7"/>
      <c r="AH81" s="7"/>
      <c r="AI81" s="7"/>
      <c r="AJ81" s="7"/>
    </row>
    <row r="82" spans="1:36" ht="15" thickBot="1" x14ac:dyDescent="0.4">
      <c r="A82" s="3">
        <v>1990.25</v>
      </c>
      <c r="B82" s="4">
        <v>12.03</v>
      </c>
      <c r="C82" s="4">
        <v>3.97</v>
      </c>
      <c r="D82" s="4">
        <v>2.99</v>
      </c>
      <c r="E82" s="4">
        <v>4.1959999999999997</v>
      </c>
      <c r="G82" s="3">
        <v>1990.25</v>
      </c>
      <c r="H82" s="4">
        <v>4.1959999999999997</v>
      </c>
      <c r="I82" s="4">
        <f t="shared" si="17"/>
        <v>167711.41274037142</v>
      </c>
      <c r="J82" s="7">
        <f t="shared" si="18"/>
        <v>2.5019167935194073E-5</v>
      </c>
      <c r="AD82" s="7"/>
      <c r="AE82" s="7"/>
      <c r="AF82" s="7"/>
      <c r="AG82" s="7"/>
      <c r="AH82" s="7"/>
      <c r="AI82" s="7"/>
      <c r="AJ82" s="7"/>
    </row>
    <row r="83" spans="1:36" ht="15" thickBot="1" x14ac:dyDescent="0.4">
      <c r="A83" s="3">
        <v>1990.75</v>
      </c>
      <c r="B83" s="4">
        <v>10.84</v>
      </c>
      <c r="C83" s="4">
        <v>-2.67</v>
      </c>
      <c r="D83" s="4">
        <v>0.82</v>
      </c>
      <c r="E83" s="4">
        <v>1.4770000000000001</v>
      </c>
      <c r="G83" s="3">
        <v>1990.75</v>
      </c>
      <c r="H83" s="4">
        <v>1.4770000000000001</v>
      </c>
      <c r="I83" s="4">
        <f t="shared" si="17"/>
        <v>51021.377982288555</v>
      </c>
      <c r="J83" s="7">
        <f t="shared" si="18"/>
        <v>2.8948649730956355E-5</v>
      </c>
      <c r="AD83" s="7"/>
      <c r="AE83" s="7"/>
      <c r="AF83" s="7"/>
      <c r="AG83" s="7"/>
      <c r="AH83" s="7"/>
      <c r="AI83" s="7"/>
      <c r="AJ83" s="7"/>
    </row>
    <row r="84" spans="1:36" ht="15" thickBot="1" x14ac:dyDescent="0.4">
      <c r="A84" s="3">
        <v>1991.25</v>
      </c>
      <c r="B84" s="4">
        <v>11.2</v>
      </c>
      <c r="C84" s="4">
        <v>1.66</v>
      </c>
      <c r="D84" s="4">
        <v>1.03</v>
      </c>
      <c r="E84" s="4">
        <v>3.5510000000000002</v>
      </c>
      <c r="G84" s="3">
        <v>1991.25</v>
      </c>
      <c r="H84" s="4">
        <v>3.5510000000000002</v>
      </c>
      <c r="I84" s="4">
        <f t="shared" si="17"/>
        <v>73130.441833415447</v>
      </c>
      <c r="J84" s="7">
        <f t="shared" si="18"/>
        <v>4.8557070229233103E-5</v>
      </c>
      <c r="AD84" s="7"/>
      <c r="AE84" s="7"/>
      <c r="AF84" s="7"/>
      <c r="AG84" s="7"/>
      <c r="AH84" s="7"/>
      <c r="AI84" s="7"/>
      <c r="AJ84" s="7"/>
    </row>
    <row r="85" spans="1:36" ht="15" thickBot="1" x14ac:dyDescent="0.4">
      <c r="A85" s="3">
        <v>1991.75</v>
      </c>
      <c r="B85" s="4">
        <v>11.46</v>
      </c>
      <c r="C85" s="4">
        <v>3.11</v>
      </c>
      <c r="D85" s="4">
        <v>1.47</v>
      </c>
      <c r="E85" s="4">
        <v>2.3119999999999998</v>
      </c>
      <c r="G85" s="3">
        <v>1991.75</v>
      </c>
      <c r="H85" s="4">
        <v>2.3119999999999998</v>
      </c>
      <c r="I85" s="4">
        <f t="shared" si="17"/>
        <v>94845.070264917827</v>
      </c>
      <c r="J85" s="7">
        <f t="shared" si="18"/>
        <v>2.4376596417106391E-5</v>
      </c>
      <c r="AD85" s="7"/>
      <c r="AE85" s="7"/>
      <c r="AF85" s="7"/>
      <c r="AG85" s="7"/>
      <c r="AH85" s="7"/>
      <c r="AI85" s="7"/>
      <c r="AJ85" s="7"/>
    </row>
    <row r="86" spans="1:36" ht="15" thickBot="1" x14ac:dyDescent="0.4">
      <c r="A86" s="3">
        <v>1992.25</v>
      </c>
      <c r="B86" s="4">
        <v>12.2</v>
      </c>
      <c r="C86" s="4">
        <v>3.87</v>
      </c>
      <c r="D86" s="4">
        <v>2.16</v>
      </c>
      <c r="E86" s="4">
        <v>1.577</v>
      </c>
      <c r="G86" s="3">
        <v>1992.25</v>
      </c>
      <c r="H86" s="4">
        <v>1.577</v>
      </c>
      <c r="I86" s="4">
        <f t="shared" si="17"/>
        <v>198789.15114295439</v>
      </c>
      <c r="J86" s="7">
        <f t="shared" si="18"/>
        <v>7.9330284924147536E-6</v>
      </c>
      <c r="AD86" s="7"/>
      <c r="AE86" s="7"/>
      <c r="AF86" s="7"/>
      <c r="AG86" s="7"/>
      <c r="AH86" s="7"/>
      <c r="AI86" s="7"/>
      <c r="AJ86" s="7"/>
    </row>
    <row r="87" spans="1:36" ht="15" thickBot="1" x14ac:dyDescent="0.4">
      <c r="A87" s="3">
        <v>1992.75</v>
      </c>
      <c r="B87" s="4">
        <v>11.73</v>
      </c>
      <c r="C87" s="4">
        <v>3.99</v>
      </c>
      <c r="D87" s="4">
        <v>0.69</v>
      </c>
      <c r="E87" s="4">
        <v>2.286</v>
      </c>
      <c r="G87" s="3">
        <v>1992.75</v>
      </c>
      <c r="H87" s="4">
        <v>2.286</v>
      </c>
      <c r="I87" s="4">
        <f t="shared" si="17"/>
        <v>124243.67037433927</v>
      </c>
      <c r="J87" s="7">
        <f t="shared" si="18"/>
        <v>1.839932765276822E-5</v>
      </c>
      <c r="AD87" s="7"/>
      <c r="AE87" s="7"/>
      <c r="AF87" s="7"/>
      <c r="AG87" s="7"/>
      <c r="AH87" s="7"/>
      <c r="AI87" s="7"/>
      <c r="AJ87" s="7"/>
    </row>
    <row r="88" spans="1:36" ht="15" thickBot="1" x14ac:dyDescent="0.4">
      <c r="A88" s="3">
        <v>1993.25</v>
      </c>
      <c r="B88" s="4">
        <v>12.07</v>
      </c>
      <c r="C88" s="4">
        <v>2.34</v>
      </c>
      <c r="D88" s="4">
        <v>1.51</v>
      </c>
      <c r="E88" s="4">
        <v>4.7850000000000001</v>
      </c>
      <c r="G88" s="3">
        <v>1993.25</v>
      </c>
      <c r="H88" s="4">
        <v>4.7850000000000001</v>
      </c>
      <c r="I88" s="4">
        <f t="shared" si="17"/>
        <v>174555.84533520529</v>
      </c>
      <c r="J88" s="7">
        <f t="shared" si="18"/>
        <v>2.7412430622481925E-5</v>
      </c>
      <c r="AD88" s="7"/>
      <c r="AE88" s="7"/>
      <c r="AF88" s="7"/>
      <c r="AG88" s="7"/>
      <c r="AH88" s="7"/>
      <c r="AI88" s="7"/>
      <c r="AJ88" s="7"/>
    </row>
    <row r="89" spans="1:36" ht="15" thickBot="1" x14ac:dyDescent="0.4">
      <c r="A89" s="3">
        <v>1993.75</v>
      </c>
      <c r="B89" s="4">
        <v>12.27</v>
      </c>
      <c r="C89" s="4">
        <v>3.82</v>
      </c>
      <c r="D89" s="4">
        <v>2.95</v>
      </c>
      <c r="E89" s="4">
        <v>4.6479999999999997</v>
      </c>
      <c r="G89" s="3">
        <v>1993.75</v>
      </c>
      <c r="H89" s="4">
        <v>4.6479999999999997</v>
      </c>
      <c r="I89" s="4">
        <f t="shared" si="17"/>
        <v>213202.99094539962</v>
      </c>
      <c r="J89" s="7">
        <f t="shared" si="18"/>
        <v>2.1800819863687243E-5</v>
      </c>
    </row>
    <row r="90" spans="1:36" ht="15" thickBot="1" x14ac:dyDescent="0.4">
      <c r="A90" s="3">
        <v>1994.25</v>
      </c>
      <c r="B90" s="4">
        <v>11.42</v>
      </c>
      <c r="C90" s="4">
        <v>-0.82</v>
      </c>
      <c r="D90" s="4">
        <v>1.68</v>
      </c>
      <c r="E90" s="4">
        <v>10.737</v>
      </c>
      <c r="G90" s="3">
        <v>1994.25</v>
      </c>
      <c r="H90" s="4">
        <v>10.737</v>
      </c>
      <c r="I90" s="4">
        <f t="shared" si="17"/>
        <v>91126.141866192993</v>
      </c>
      <c r="J90" s="7">
        <f t="shared" si="18"/>
        <v>1.1782568404756895E-4</v>
      </c>
    </row>
    <row r="91" spans="1:36" ht="15" thickBot="1" x14ac:dyDescent="0.4">
      <c r="A91" s="3">
        <v>1994.75</v>
      </c>
      <c r="B91" s="4">
        <v>11.72</v>
      </c>
      <c r="C91" s="4">
        <v>2.73</v>
      </c>
      <c r="D91" s="4">
        <v>1.8</v>
      </c>
      <c r="E91" s="4">
        <v>10.294</v>
      </c>
      <c r="G91" s="3">
        <v>1994.75</v>
      </c>
      <c r="H91" s="4">
        <v>10.294</v>
      </c>
      <c r="I91" s="4">
        <f t="shared" si="17"/>
        <v>123007.42519850106</v>
      </c>
      <c r="J91" s="7">
        <f t="shared" si="18"/>
        <v>8.3686004998383148E-5</v>
      </c>
    </row>
    <row r="92" spans="1:36" ht="15" thickBot="1" x14ac:dyDescent="0.4">
      <c r="A92" s="3">
        <v>1995.25</v>
      </c>
      <c r="B92" s="4">
        <v>11.74</v>
      </c>
      <c r="C92" s="4">
        <v>3.99</v>
      </c>
      <c r="D92" s="4">
        <v>1.88</v>
      </c>
      <c r="E92" s="4">
        <v>6.2990000000000004</v>
      </c>
      <c r="G92" s="3">
        <v>1995.25</v>
      </c>
      <c r="H92" s="4">
        <v>6.2990000000000004</v>
      </c>
      <c r="I92" s="4">
        <f t="shared" si="17"/>
        <v>125492.34002075167</v>
      </c>
      <c r="J92" s="7">
        <f t="shared" si="18"/>
        <v>5.0194298703477718E-5</v>
      </c>
    </row>
    <row r="93" spans="1:36" ht="15" thickBot="1" x14ac:dyDescent="0.4">
      <c r="A93" s="3">
        <v>1995.75</v>
      </c>
      <c r="B93" s="4">
        <v>11.89</v>
      </c>
      <c r="C93" s="4">
        <v>1.73</v>
      </c>
      <c r="D93" s="4">
        <v>1.58</v>
      </c>
      <c r="E93" s="4">
        <v>4.3499999999999996</v>
      </c>
      <c r="G93" s="3">
        <v>1995.75</v>
      </c>
      <c r="H93" s="4">
        <v>4.3499999999999996</v>
      </c>
      <c r="I93" s="4">
        <f t="shared" si="17"/>
        <v>145801.29783621029</v>
      </c>
      <c r="J93" s="7">
        <f t="shared" si="18"/>
        <v>2.9835125369643047E-5</v>
      </c>
    </row>
    <row r="94" spans="1:36" ht="15" thickBot="1" x14ac:dyDescent="0.4">
      <c r="A94" s="3">
        <v>1996.25</v>
      </c>
      <c r="B94" s="4">
        <v>11.95</v>
      </c>
      <c r="C94" s="4">
        <v>3.97</v>
      </c>
      <c r="D94" s="4">
        <v>0.92</v>
      </c>
      <c r="E94" s="4">
        <v>4.5039999999999996</v>
      </c>
      <c r="G94" s="3">
        <v>1996.25</v>
      </c>
      <c r="H94" s="4">
        <v>4.5039999999999996</v>
      </c>
      <c r="I94" s="4">
        <f t="shared" si="17"/>
        <v>154817.14657623274</v>
      </c>
      <c r="J94" s="7">
        <f t="shared" si="18"/>
        <v>2.909238478815528E-5</v>
      </c>
    </row>
    <row r="95" spans="1:36" ht="15" thickBot="1" x14ac:dyDescent="0.4">
      <c r="A95" s="3">
        <v>1996.75</v>
      </c>
      <c r="B95" s="4">
        <v>11.18</v>
      </c>
      <c r="C95" s="4">
        <v>3.35</v>
      </c>
      <c r="D95" s="4">
        <v>2.23</v>
      </c>
      <c r="E95" s="4">
        <v>6.3129999999999997</v>
      </c>
      <c r="G95" s="3">
        <v>1996.75</v>
      </c>
      <c r="H95" s="4">
        <v>6.3129999999999997</v>
      </c>
      <c r="I95" s="4">
        <f t="shared" si="17"/>
        <v>71682.362063450695</v>
      </c>
      <c r="J95" s="7">
        <f t="shared" si="18"/>
        <v>8.8069084475926661E-5</v>
      </c>
    </row>
    <row r="96" spans="1:36" ht="15" thickBot="1" x14ac:dyDescent="0.4">
      <c r="A96" s="3">
        <v>1997.25</v>
      </c>
      <c r="B96" s="4">
        <v>11.23</v>
      </c>
      <c r="C96" s="4">
        <v>3.6</v>
      </c>
      <c r="D96" s="4">
        <v>1.65</v>
      </c>
      <c r="E96" s="4">
        <v>6.7270000000000003</v>
      </c>
      <c r="G96" s="3">
        <v>1997.25</v>
      </c>
      <c r="H96" s="4">
        <v>6.7270000000000003</v>
      </c>
      <c r="I96" s="4">
        <f t="shared" si="17"/>
        <v>75357.595357266968</v>
      </c>
      <c r="J96" s="7">
        <f t="shared" si="18"/>
        <v>8.9267710416018396E-5</v>
      </c>
    </row>
    <row r="97" spans="1:10" ht="15" thickBot="1" x14ac:dyDescent="0.4">
      <c r="A97" s="3">
        <v>1997.75</v>
      </c>
      <c r="B97" s="4">
        <v>11.69</v>
      </c>
      <c r="C97" s="4">
        <v>3.94</v>
      </c>
      <c r="D97" s="4">
        <v>1.23</v>
      </c>
      <c r="E97" s="4">
        <v>2.8410000000000002</v>
      </c>
      <c r="G97" s="3">
        <v>1997.75</v>
      </c>
      <c r="H97" s="4">
        <v>2.8410000000000002</v>
      </c>
      <c r="I97" s="4">
        <f t="shared" si="17"/>
        <v>119372.00637718744</v>
      </c>
      <c r="J97" s="7">
        <f t="shared" si="18"/>
        <v>2.3799549712041441E-5</v>
      </c>
    </row>
    <row r="98" spans="1:10" ht="15" thickBot="1" x14ac:dyDescent="0.4">
      <c r="A98" s="3">
        <v>1998.25</v>
      </c>
      <c r="B98" s="4">
        <v>11.55</v>
      </c>
      <c r="C98" s="4">
        <v>1.8</v>
      </c>
      <c r="D98" s="4">
        <v>0.3</v>
      </c>
      <c r="E98" s="4">
        <v>2.7770000000000001</v>
      </c>
      <c r="G98" s="3">
        <v>1998.25</v>
      </c>
      <c r="H98" s="4">
        <v>2.7770000000000001</v>
      </c>
      <c r="I98" s="4">
        <f t="shared" si="17"/>
        <v>103777.0368200868</v>
      </c>
      <c r="J98" s="7">
        <f t="shared" si="18"/>
        <v>2.6759291699707614E-5</v>
      </c>
    </row>
    <row r="99" spans="1:10" ht="15" thickBot="1" x14ac:dyDescent="0.4">
      <c r="A99" s="3">
        <v>1998.75</v>
      </c>
      <c r="B99" s="4">
        <v>12.13</v>
      </c>
      <c r="C99" s="4">
        <v>3.73</v>
      </c>
      <c r="D99" s="4">
        <v>2.2999999999999998</v>
      </c>
      <c r="E99" s="4">
        <v>3.548</v>
      </c>
      <c r="G99" s="3">
        <v>1998.75</v>
      </c>
      <c r="H99" s="4">
        <v>3.548</v>
      </c>
      <c r="I99" s="4">
        <f t="shared" si="17"/>
        <v>185349.77599004042</v>
      </c>
      <c r="J99" s="7">
        <f t="shared" si="18"/>
        <v>1.9142186609336115E-5</v>
      </c>
    </row>
    <row r="100" spans="1:10" ht="15" thickBot="1" x14ac:dyDescent="0.4">
      <c r="A100" s="3">
        <v>1999.25</v>
      </c>
      <c r="B100" s="4">
        <v>12.16</v>
      </c>
      <c r="C100" s="4">
        <v>4</v>
      </c>
      <c r="D100" s="4">
        <v>2.4</v>
      </c>
      <c r="E100" s="4">
        <v>7.1310000000000002</v>
      </c>
      <c r="G100" s="3">
        <v>1999.25</v>
      </c>
      <c r="H100" s="4">
        <v>7.1310000000000002</v>
      </c>
      <c r="I100" s="4">
        <f t="shared" si="17"/>
        <v>190994.51703620571</v>
      </c>
      <c r="J100" s="7">
        <f t="shared" si="18"/>
        <v>3.7336150328588847E-5</v>
      </c>
    </row>
    <row r="101" spans="1:10" ht="15" thickBot="1" x14ac:dyDescent="0.4">
      <c r="A101" s="3">
        <v>1999.75</v>
      </c>
      <c r="B101" s="4">
        <v>11.18</v>
      </c>
      <c r="C101" s="4">
        <v>3.69</v>
      </c>
      <c r="D101" s="4">
        <v>0.52</v>
      </c>
      <c r="E101" s="4">
        <v>9.7129999999999992</v>
      </c>
      <c r="G101" s="3">
        <v>1999.75</v>
      </c>
      <c r="H101" s="4">
        <v>9.7129999999999992</v>
      </c>
      <c r="I101" s="4">
        <f t="shared" si="17"/>
        <v>71682.362063450695</v>
      </c>
      <c r="J101" s="7">
        <f t="shared" si="18"/>
        <v>1.3550055718591409E-4</v>
      </c>
    </row>
    <row r="102" spans="1:10" ht="15" thickBot="1" x14ac:dyDescent="0.4">
      <c r="A102" s="3">
        <v>2000.25</v>
      </c>
      <c r="B102" s="4">
        <v>11.85</v>
      </c>
      <c r="C102" s="4">
        <v>3.68</v>
      </c>
      <c r="D102" s="4">
        <v>2.09</v>
      </c>
      <c r="E102" s="4">
        <v>11.659000000000001</v>
      </c>
      <c r="G102" s="3">
        <v>2000.25</v>
      </c>
      <c r="H102" s="4">
        <v>11.659000000000001</v>
      </c>
      <c r="I102" s="4">
        <f t="shared" si="17"/>
        <v>140084.34717573319</v>
      </c>
      <c r="J102" s="7">
        <f t="shared" si="18"/>
        <v>8.3228427979708568E-5</v>
      </c>
    </row>
    <row r="103" spans="1:10" ht="15" thickBot="1" x14ac:dyDescent="0.4">
      <c r="A103" s="3">
        <v>2000.75</v>
      </c>
      <c r="B103" s="4">
        <v>12.29</v>
      </c>
      <c r="C103" s="4">
        <v>1.1399999999999999</v>
      </c>
      <c r="D103" s="4">
        <v>2.15</v>
      </c>
      <c r="E103" s="4">
        <v>7.0609999999999999</v>
      </c>
      <c r="G103" s="3">
        <v>2000.75</v>
      </c>
      <c r="H103" s="4">
        <v>7.0609999999999999</v>
      </c>
      <c r="I103" s="4">
        <f t="shared" si="17"/>
        <v>217509.97706020888</v>
      </c>
      <c r="J103" s="7">
        <f t="shared" si="18"/>
        <v>3.2462878693814794E-5</v>
      </c>
    </row>
    <row r="104" spans="1:10" ht="15" thickBot="1" x14ac:dyDescent="0.4">
      <c r="A104" s="3">
        <v>2001.25</v>
      </c>
      <c r="B104" s="4">
        <v>11.88</v>
      </c>
      <c r="C104" s="4">
        <v>3.98</v>
      </c>
      <c r="D104" s="4">
        <v>1.92</v>
      </c>
      <c r="E104" s="4">
        <v>6.194</v>
      </c>
      <c r="G104" s="3">
        <v>2001.25</v>
      </c>
      <c r="H104" s="4">
        <v>6.194</v>
      </c>
      <c r="I104" s="4">
        <f t="shared" si="17"/>
        <v>144350.55068315295</v>
      </c>
      <c r="J104" s="7">
        <f t="shared" si="18"/>
        <v>4.2909431039135603E-5</v>
      </c>
    </row>
    <row r="105" spans="1:10" ht="15" thickBot="1" x14ac:dyDescent="0.4">
      <c r="A105" s="3">
        <v>2001.75</v>
      </c>
      <c r="B105" s="4">
        <v>12.21</v>
      </c>
      <c r="C105" s="4">
        <v>3.83</v>
      </c>
      <c r="D105" s="4">
        <v>1.1299999999999999</v>
      </c>
      <c r="E105" s="4">
        <v>8.4290000000000003</v>
      </c>
      <c r="G105" s="3">
        <v>2001.75</v>
      </c>
      <c r="H105" s="4">
        <v>8.4290000000000003</v>
      </c>
      <c r="I105" s="4">
        <f t="shared" si="17"/>
        <v>200787.01532646132</v>
      </c>
      <c r="J105" s="7">
        <f t="shared" si="18"/>
        <v>4.1979806245414912E-5</v>
      </c>
    </row>
    <row r="106" spans="1:10" ht="15" thickBot="1" x14ac:dyDescent="0.4">
      <c r="A106" s="3">
        <v>2002.25</v>
      </c>
      <c r="B106" s="4">
        <v>11.99</v>
      </c>
      <c r="C106" s="4">
        <v>2.39</v>
      </c>
      <c r="D106" s="4">
        <v>2.7</v>
      </c>
      <c r="E106" s="4">
        <v>12.45</v>
      </c>
      <c r="G106" s="3">
        <v>2002.25</v>
      </c>
      <c r="H106" s="4">
        <v>12.45</v>
      </c>
      <c r="I106" s="4">
        <f t="shared" si="17"/>
        <v>161135.35418626538</v>
      </c>
      <c r="J106" s="7">
        <f t="shared" si="18"/>
        <v>7.726423579029309E-5</v>
      </c>
    </row>
    <row r="107" spans="1:10" ht="15" thickBot="1" x14ac:dyDescent="0.4">
      <c r="A107" s="3">
        <v>2002.75</v>
      </c>
      <c r="B107" s="4">
        <v>12.02</v>
      </c>
      <c r="C107" s="4">
        <v>1.79</v>
      </c>
      <c r="D107" s="4">
        <v>1.44</v>
      </c>
      <c r="E107" s="4">
        <v>10.464</v>
      </c>
      <c r="G107" s="3">
        <v>2002.75</v>
      </c>
      <c r="H107" s="4">
        <v>10.464</v>
      </c>
      <c r="I107" s="4">
        <f t="shared" si="17"/>
        <v>166042.65630144285</v>
      </c>
      <c r="J107" s="7">
        <f t="shared" si="18"/>
        <v>6.301995061439566E-5</v>
      </c>
    </row>
    <row r="108" spans="1:10" ht="15" thickBot="1" x14ac:dyDescent="0.4">
      <c r="A108" s="3">
        <v>2003.25</v>
      </c>
      <c r="B108" s="4">
        <v>12.3</v>
      </c>
      <c r="C108" s="4">
        <v>3.99</v>
      </c>
      <c r="D108" s="4">
        <v>1.98</v>
      </c>
      <c r="E108" s="4">
        <v>6.4390000000000001</v>
      </c>
      <c r="G108" s="3">
        <v>2003.25</v>
      </c>
      <c r="H108" s="4">
        <v>6.4390000000000001</v>
      </c>
      <c r="I108" s="4">
        <f t="shared" si="17"/>
        <v>219695.9886721379</v>
      </c>
      <c r="J108" s="7">
        <f t="shared" si="18"/>
        <v>2.9308682597792927E-5</v>
      </c>
    </row>
    <row r="109" spans="1:10" ht="15" thickBot="1" x14ac:dyDescent="0.4">
      <c r="A109" s="3">
        <v>2003.75</v>
      </c>
      <c r="B109" s="4">
        <v>12.3</v>
      </c>
      <c r="C109" s="4">
        <v>3.99</v>
      </c>
      <c r="D109" s="4">
        <v>0.26</v>
      </c>
      <c r="E109" s="4">
        <v>6.2080000000000002</v>
      </c>
      <c r="G109" s="3">
        <v>2003.75</v>
      </c>
      <c r="H109" s="4">
        <v>6.2080000000000002</v>
      </c>
      <c r="I109" s="4">
        <f t="shared" si="17"/>
        <v>219695.9886721379</v>
      </c>
      <c r="J109" s="7">
        <f t="shared" si="18"/>
        <v>2.8257229626820702E-5</v>
      </c>
    </row>
    <row r="110" spans="1:10" ht="15" thickBot="1" x14ac:dyDescent="0.4">
      <c r="A110" s="3">
        <v>2004.25</v>
      </c>
      <c r="B110" s="4">
        <v>11.41</v>
      </c>
      <c r="C110" s="4">
        <v>3.99</v>
      </c>
      <c r="D110" s="4">
        <v>2.42</v>
      </c>
      <c r="E110" s="4">
        <v>10.477</v>
      </c>
      <c r="G110" s="3">
        <v>2004.25</v>
      </c>
      <c r="H110" s="4">
        <v>10.477</v>
      </c>
      <c r="I110" s="4">
        <f t="shared" si="17"/>
        <v>90219.421604827498</v>
      </c>
      <c r="J110" s="7">
        <f t="shared" si="18"/>
        <v>1.1612798900319476E-4</v>
      </c>
    </row>
    <row r="111" spans="1:10" ht="15" thickBot="1" x14ac:dyDescent="0.4">
      <c r="A111" s="3">
        <v>2004.75</v>
      </c>
      <c r="B111" s="4">
        <v>12.43</v>
      </c>
      <c r="C111" s="4">
        <v>3.99</v>
      </c>
      <c r="D111" s="4">
        <v>2.65</v>
      </c>
      <c r="E111" s="4">
        <v>11.407999999999999</v>
      </c>
      <c r="G111" s="3">
        <v>2004.75</v>
      </c>
      <c r="H111" s="4">
        <v>11.407999999999999</v>
      </c>
      <c r="I111" s="4">
        <f t="shared" si="17"/>
        <v>250196.02760239498</v>
      </c>
      <c r="J111" s="7">
        <f t="shared" si="18"/>
        <v>4.5596247507691434E-5</v>
      </c>
    </row>
    <row r="112" spans="1:10" ht="15" thickBot="1" x14ac:dyDescent="0.4">
      <c r="A112" s="3">
        <v>2005.25</v>
      </c>
      <c r="B112" s="4">
        <v>12.2</v>
      </c>
      <c r="C112" s="4">
        <v>3.99</v>
      </c>
      <c r="D112" s="4">
        <v>2.69</v>
      </c>
      <c r="E112" s="4">
        <v>12.683999999999999</v>
      </c>
      <c r="G112" s="3">
        <v>2005.25</v>
      </c>
      <c r="H112" s="4">
        <v>12.683999999999999</v>
      </c>
      <c r="I112" s="4">
        <f t="shared" si="17"/>
        <v>198789.15114295439</v>
      </c>
      <c r="J112" s="7">
        <f t="shared" si="18"/>
        <v>6.3806298920601601E-5</v>
      </c>
    </row>
    <row r="113" spans="1:10" ht="15" thickBot="1" x14ac:dyDescent="0.4">
      <c r="A113" s="3">
        <v>2005.75</v>
      </c>
      <c r="B113" s="4">
        <v>11.5</v>
      </c>
      <c r="C113" s="4">
        <v>3.99</v>
      </c>
      <c r="D113" s="4">
        <v>0.65</v>
      </c>
      <c r="E113" s="4">
        <v>13.414999999999999</v>
      </c>
      <c r="G113" s="3">
        <v>2005.75</v>
      </c>
      <c r="H113" s="4">
        <v>13.414999999999999</v>
      </c>
      <c r="I113" s="4">
        <f t="shared" si="17"/>
        <v>98715.771010760494</v>
      </c>
      <c r="J113" s="7">
        <f t="shared" si="18"/>
        <v>1.3589520562563097E-4</v>
      </c>
    </row>
    <row r="114" spans="1:10" ht="15" thickBot="1" x14ac:dyDescent="0.4">
      <c r="A114" s="3">
        <v>2006.25</v>
      </c>
      <c r="B114" s="4">
        <v>11.85</v>
      </c>
      <c r="C114" s="4">
        <v>4</v>
      </c>
      <c r="D114" s="4">
        <v>2.27</v>
      </c>
      <c r="E114" s="4">
        <v>12.382</v>
      </c>
      <c r="G114" s="3">
        <v>2006.25</v>
      </c>
      <c r="H114" s="4">
        <v>12.382</v>
      </c>
      <c r="I114" s="4">
        <f t="shared" si="17"/>
        <v>140084.34717573319</v>
      </c>
      <c r="J114" s="7">
        <f t="shared" si="18"/>
        <v>8.8389604189446043E-5</v>
      </c>
    </row>
    <row r="115" spans="1:10" ht="15" thickBot="1" x14ac:dyDescent="0.4">
      <c r="A115" s="3">
        <v>2006.75</v>
      </c>
      <c r="B115" s="4">
        <v>12.17</v>
      </c>
      <c r="C115" s="4">
        <v>3.31</v>
      </c>
      <c r="D115" s="4">
        <v>1.43</v>
      </c>
      <c r="E115" s="4">
        <v>10.368</v>
      </c>
      <c r="G115" s="3">
        <v>2006.75</v>
      </c>
      <c r="H115" s="4">
        <v>10.368</v>
      </c>
      <c r="I115" s="4">
        <f t="shared" si="17"/>
        <v>192914.04384457952</v>
      </c>
      <c r="J115" s="7">
        <f t="shared" si="18"/>
        <v>5.3744143212056355E-5</v>
      </c>
    </row>
    <row r="116" spans="1:10" ht="15" thickBot="1" x14ac:dyDescent="0.4">
      <c r="A116" s="3">
        <v>2007.25</v>
      </c>
      <c r="B116" s="4">
        <v>11.46</v>
      </c>
      <c r="C116" s="4">
        <v>3.99</v>
      </c>
      <c r="D116" s="4">
        <v>0.77</v>
      </c>
      <c r="E116" s="4">
        <v>7.7450000000000001</v>
      </c>
      <c r="G116" s="3">
        <v>2007.25</v>
      </c>
      <c r="H116" s="4">
        <v>7.7450000000000001</v>
      </c>
      <c r="I116" s="4">
        <f t="shared" si="17"/>
        <v>94845.070264917827</v>
      </c>
      <c r="J116" s="7">
        <f t="shared" si="18"/>
        <v>8.1659489295194217E-5</v>
      </c>
    </row>
    <row r="117" spans="1:10" ht="15" thickBot="1" x14ac:dyDescent="0.4">
      <c r="A117" s="3">
        <v>2007.75</v>
      </c>
      <c r="B117" s="4">
        <v>11.82</v>
      </c>
      <c r="C117" s="4">
        <v>3.99</v>
      </c>
      <c r="D117" s="4">
        <v>1.83</v>
      </c>
      <c r="E117" s="4">
        <v>6.07</v>
      </c>
      <c r="G117" s="3">
        <v>2007.75</v>
      </c>
      <c r="H117" s="4">
        <v>6.07</v>
      </c>
      <c r="I117" s="4">
        <f t="shared" si="17"/>
        <v>135944.22903674893</v>
      </c>
      <c r="J117" s="7">
        <f t="shared" si="18"/>
        <v>4.4650663312520139E-5</v>
      </c>
    </row>
    <row r="118" spans="1:10" ht="15" thickBot="1" x14ac:dyDescent="0.4">
      <c r="A118" s="3">
        <v>2008.25</v>
      </c>
      <c r="B118" s="4">
        <v>11.85</v>
      </c>
      <c r="C118" s="4">
        <v>3.99</v>
      </c>
      <c r="D118" s="4">
        <v>1.45</v>
      </c>
      <c r="E118" s="4">
        <v>6.194</v>
      </c>
      <c r="G118" s="3">
        <v>2008.25</v>
      </c>
      <c r="H118" s="4">
        <v>6.194</v>
      </c>
      <c r="I118" s="4">
        <f t="shared" si="17"/>
        <v>140084.34717573319</v>
      </c>
      <c r="J118" s="7">
        <f t="shared" si="18"/>
        <v>4.4216217763643094E-5</v>
      </c>
    </row>
    <row r="119" spans="1:10" ht="15" thickBot="1" x14ac:dyDescent="0.4">
      <c r="A119" s="3">
        <v>2008.75</v>
      </c>
      <c r="B119" s="4">
        <v>11.98</v>
      </c>
      <c r="C119" s="4">
        <v>3.92</v>
      </c>
      <c r="D119" s="4">
        <v>0.41</v>
      </c>
      <c r="E119" s="4">
        <v>5.0910000000000002</v>
      </c>
      <c r="G119" s="3">
        <v>2008.75</v>
      </c>
      <c r="H119" s="4">
        <v>5.0910000000000002</v>
      </c>
      <c r="I119" s="4">
        <f t="shared" si="17"/>
        <v>159532.03062322538</v>
      </c>
      <c r="J119" s="7">
        <f t="shared" si="18"/>
        <v>3.1912086745912891E-5</v>
      </c>
    </row>
    <row r="120" spans="1:10" ht="15" thickBot="1" x14ac:dyDescent="0.4">
      <c r="A120" s="3">
        <v>2009.25</v>
      </c>
      <c r="B120" s="4">
        <v>11.96</v>
      </c>
      <c r="C120" s="4">
        <v>3.99</v>
      </c>
      <c r="D120" s="4">
        <v>1.52</v>
      </c>
      <c r="E120" s="4">
        <v>3.6160000000000001</v>
      </c>
      <c r="G120" s="3">
        <v>2009.25</v>
      </c>
      <c r="H120" s="4">
        <v>3.6160000000000001</v>
      </c>
      <c r="I120" s="4">
        <f t="shared" si="17"/>
        <v>156373.08476681827</v>
      </c>
      <c r="J120" s="7">
        <f t="shared" si="18"/>
        <v>2.312418409723219E-5</v>
      </c>
    </row>
    <row r="121" spans="1:10" ht="15" thickBot="1" x14ac:dyDescent="0.4">
      <c r="A121" s="3">
        <v>2009.75</v>
      </c>
      <c r="B121" s="4">
        <v>11.98</v>
      </c>
      <c r="C121" s="4">
        <v>3.98</v>
      </c>
      <c r="D121" s="4">
        <v>2.11</v>
      </c>
      <c r="E121" s="4">
        <v>4.1559999999999997</v>
      </c>
      <c r="G121" s="3">
        <v>2009.75</v>
      </c>
      <c r="H121" s="4">
        <v>4.1559999999999997</v>
      </c>
      <c r="I121" s="4">
        <f t="shared" si="17"/>
        <v>159532.03062322538</v>
      </c>
      <c r="J121" s="7">
        <f t="shared" si="18"/>
        <v>2.605119475859634E-5</v>
      </c>
    </row>
    <row r="122" spans="1:10" ht="15" thickBot="1" x14ac:dyDescent="0.4">
      <c r="A122" s="3">
        <v>2010.25</v>
      </c>
      <c r="B122" s="4">
        <v>12.6</v>
      </c>
      <c r="C122" s="4">
        <v>1.0900000000000001</v>
      </c>
      <c r="D122" s="4">
        <v>0.62</v>
      </c>
      <c r="E122" s="4">
        <v>5.3949999999999996</v>
      </c>
      <c r="G122" s="3">
        <v>2010.25</v>
      </c>
      <c r="H122" s="4">
        <v>5.3949999999999996</v>
      </c>
      <c r="I122" s="4">
        <f t="shared" si="17"/>
        <v>296558.5652982028</v>
      </c>
      <c r="J122" s="7">
        <f t="shared" si="18"/>
        <v>1.81920221881809E-5</v>
      </c>
    </row>
    <row r="123" spans="1:10" ht="15" thickBot="1" x14ac:dyDescent="0.4">
      <c r="A123" s="3">
        <v>2010.75</v>
      </c>
      <c r="B123" s="4">
        <v>11.53</v>
      </c>
      <c r="C123" s="4">
        <v>1.91</v>
      </c>
      <c r="D123" s="4">
        <v>1.07</v>
      </c>
      <c r="E123" s="4">
        <v>5.1429999999999998</v>
      </c>
      <c r="G123" s="3">
        <v>2010.75</v>
      </c>
      <c r="H123" s="4">
        <v>5.1429999999999998</v>
      </c>
      <c r="I123" s="4">
        <f t="shared" si="17"/>
        <v>101722.11381075524</v>
      </c>
      <c r="J123" s="7">
        <f t="shared" si="18"/>
        <v>5.0559311120569955E-5</v>
      </c>
    </row>
    <row r="124" spans="1:10" ht="15" thickBot="1" x14ac:dyDescent="0.4">
      <c r="A124" s="3">
        <v>2011.25</v>
      </c>
      <c r="B124" s="4">
        <v>11.65</v>
      </c>
      <c r="C124" s="4">
        <v>3.99</v>
      </c>
      <c r="D124" s="4">
        <v>2.3199999999999998</v>
      </c>
      <c r="E124" s="4">
        <v>11.128</v>
      </c>
      <c r="G124" s="3">
        <v>2011.25</v>
      </c>
      <c r="H124" s="4">
        <v>11.128</v>
      </c>
      <c r="I124" s="4">
        <f t="shared" si="17"/>
        <v>114691.36305762557</v>
      </c>
      <c r="J124" s="7">
        <f t="shared" si="18"/>
        <v>9.7025614687383594E-5</v>
      </c>
    </row>
    <row r="125" spans="1:10" ht="15" thickBot="1" x14ac:dyDescent="0.4">
      <c r="A125" s="5">
        <v>2011.75</v>
      </c>
      <c r="B125" s="4">
        <v>11.89</v>
      </c>
      <c r="C125" s="4">
        <v>3.99</v>
      </c>
      <c r="D125" s="4">
        <v>1.52</v>
      </c>
      <c r="E125" s="4">
        <v>12.342000000000001</v>
      </c>
      <c r="G125" s="5">
        <v>2011.75</v>
      </c>
      <c r="H125" s="4">
        <v>12.342000000000001</v>
      </c>
      <c r="I125" s="4">
        <f t="shared" si="17"/>
        <v>145801.29783621029</v>
      </c>
      <c r="J125" s="7">
        <f t="shared" si="18"/>
        <v>8.4649452255663118E-5</v>
      </c>
    </row>
    <row r="126" spans="1:10" ht="15" thickBot="1" x14ac:dyDescent="0.4">
      <c r="A126" s="5">
        <v>2012.25</v>
      </c>
      <c r="B126" s="4">
        <v>12.05</v>
      </c>
      <c r="C126" s="4">
        <v>3.99</v>
      </c>
      <c r="D126" s="4">
        <v>1.26</v>
      </c>
      <c r="E126" s="4">
        <v>9.8740000000000006</v>
      </c>
      <c r="G126" s="5">
        <v>2012.25</v>
      </c>
      <c r="H126" s="4">
        <v>9.8740000000000006</v>
      </c>
      <c r="I126" s="4">
        <f t="shared" si="17"/>
        <v>171099.40801550748</v>
      </c>
      <c r="J126" s="7">
        <f t="shared" si="18"/>
        <v>5.7709141805476486E-5</v>
      </c>
    </row>
    <row r="127" spans="1:10" ht="15" thickBot="1" x14ac:dyDescent="0.4">
      <c r="A127" s="5">
        <v>2012.75</v>
      </c>
      <c r="B127" s="4">
        <v>11.82</v>
      </c>
      <c r="C127" s="4">
        <v>3.99</v>
      </c>
      <c r="D127" s="4">
        <v>1.76</v>
      </c>
      <c r="E127" s="4">
        <v>4.7770000000000001</v>
      </c>
      <c r="G127" s="5">
        <v>2012.75</v>
      </c>
      <c r="H127" s="4">
        <v>4.7770000000000001</v>
      </c>
      <c r="I127" s="4">
        <f t="shared" si="17"/>
        <v>135944.22903674893</v>
      </c>
      <c r="J127" s="7">
        <f t="shared" si="18"/>
        <v>3.5139409990759255E-5</v>
      </c>
    </row>
    <row r="128" spans="1:10" ht="15" thickBot="1" x14ac:dyDescent="0.4">
      <c r="A128" s="5">
        <v>2013.25</v>
      </c>
      <c r="B128" s="4">
        <v>11.67</v>
      </c>
      <c r="C128" s="4">
        <v>3.99</v>
      </c>
      <c r="D128" s="4">
        <v>1.96</v>
      </c>
      <c r="E128" s="4">
        <v>8.4809999999999999</v>
      </c>
      <c r="G128" s="5">
        <v>2013.25</v>
      </c>
      <c r="H128" s="4">
        <v>8.4809999999999999</v>
      </c>
      <c r="I128" s="4">
        <f t="shared" si="17"/>
        <v>117008.28228088471</v>
      </c>
      <c r="J128" s="7">
        <f t="shared" si="18"/>
        <v>7.2482048575338455E-5</v>
      </c>
    </row>
    <row r="129" spans="1:10" ht="15" thickBot="1" x14ac:dyDescent="0.4">
      <c r="A129" s="5">
        <v>2013.75</v>
      </c>
      <c r="B129" s="4">
        <v>11.82</v>
      </c>
      <c r="C129" s="4">
        <v>3.72</v>
      </c>
      <c r="D129" s="4">
        <v>1.66</v>
      </c>
      <c r="E129" s="4">
        <v>8.94</v>
      </c>
      <c r="G129" s="5">
        <v>2013.75</v>
      </c>
      <c r="H129" s="4">
        <v>8.94</v>
      </c>
      <c r="I129" s="4">
        <f t="shared" si="17"/>
        <v>135944.22903674893</v>
      </c>
      <c r="J129" s="7">
        <f t="shared" si="18"/>
        <v>6.5762261946281707E-5</v>
      </c>
    </row>
    <row r="130" spans="1:10" ht="15" thickBot="1" x14ac:dyDescent="0.4">
      <c r="A130" s="5">
        <v>2014.25</v>
      </c>
      <c r="B130" s="4">
        <v>11.84</v>
      </c>
      <c r="C130" s="4">
        <v>3.98</v>
      </c>
      <c r="D130" s="4">
        <v>2.11</v>
      </c>
      <c r="E130" s="4">
        <v>7.0590000000000002</v>
      </c>
      <c r="G130" s="5">
        <v>2014.25</v>
      </c>
      <c r="H130" s="4">
        <v>7.0590000000000002</v>
      </c>
      <c r="I130" s="4">
        <f t="shared" si="17"/>
        <v>138690.48463219541</v>
      </c>
      <c r="J130" s="7">
        <f t="shared" si="18"/>
        <v>5.0897507631618257E-5</v>
      </c>
    </row>
    <row r="131" spans="1:10" ht="15" thickBot="1" x14ac:dyDescent="0.4">
      <c r="A131" s="5">
        <v>2014.75</v>
      </c>
      <c r="B131" s="4">
        <v>11.37</v>
      </c>
      <c r="C131" s="4">
        <v>2.21</v>
      </c>
      <c r="D131" s="4">
        <v>1.21</v>
      </c>
      <c r="E131" s="4">
        <v>4.6310000000000002</v>
      </c>
      <c r="G131" s="5">
        <v>2014.75</v>
      </c>
      <c r="H131" s="4">
        <v>4.6310000000000002</v>
      </c>
      <c r="I131" s="4">
        <f t="shared" ref="I131:I137" si="21">EXP(B131)</f>
        <v>86681.867484349132</v>
      </c>
      <c r="J131" s="7">
        <f t="shared" ref="J131:J137" si="22">H131/I131</f>
        <v>5.3425244914527844E-5</v>
      </c>
    </row>
    <row r="132" spans="1:10" ht="15" thickBot="1" x14ac:dyDescent="0.4">
      <c r="A132" s="5">
        <v>2015.25</v>
      </c>
      <c r="B132" s="4">
        <v>11.6</v>
      </c>
      <c r="C132" s="4">
        <v>3.7</v>
      </c>
      <c r="D132" s="4">
        <v>0.99</v>
      </c>
      <c r="E132" s="4">
        <v>5.8360000000000003</v>
      </c>
      <c r="G132" s="5">
        <v>2015.25</v>
      </c>
      <c r="H132" s="4">
        <v>5.8360000000000003</v>
      </c>
      <c r="I132" s="4">
        <f t="shared" si="21"/>
        <v>109097.79927650755</v>
      </c>
      <c r="J132" s="7">
        <f t="shared" si="22"/>
        <v>5.3493288028741101E-5</v>
      </c>
    </row>
    <row r="133" spans="1:10" ht="15" thickBot="1" x14ac:dyDescent="0.4">
      <c r="A133" s="5">
        <v>2015.75</v>
      </c>
      <c r="B133" s="4">
        <v>11.77</v>
      </c>
      <c r="C133" s="4">
        <v>2.62</v>
      </c>
      <c r="D133" s="4">
        <v>1.76</v>
      </c>
      <c r="E133" s="4">
        <v>4.3819999999999997</v>
      </c>
      <c r="G133" s="5">
        <v>2015.75</v>
      </c>
      <c r="H133" s="4">
        <v>4.3819999999999997</v>
      </c>
      <c r="I133" s="4">
        <f t="shared" si="21"/>
        <v>129314.15075081984</v>
      </c>
      <c r="J133" s="7">
        <f t="shared" si="22"/>
        <v>3.3886469304073576E-5</v>
      </c>
    </row>
    <row r="134" spans="1:10" ht="15" thickBot="1" x14ac:dyDescent="0.4">
      <c r="A134" s="5">
        <v>2016.25</v>
      </c>
      <c r="B134" s="4">
        <v>12.24</v>
      </c>
      <c r="C134" s="4">
        <v>0.04</v>
      </c>
      <c r="D134" s="4">
        <v>1.61</v>
      </c>
      <c r="E134" s="4">
        <v>3.37</v>
      </c>
      <c r="G134" s="5">
        <v>2016.25</v>
      </c>
      <c r="H134" s="4">
        <v>3.37</v>
      </c>
      <c r="I134" s="4">
        <f t="shared" si="21"/>
        <v>206901.89030214623</v>
      </c>
      <c r="J134" s="7">
        <f t="shared" si="22"/>
        <v>1.6287913054243576E-5</v>
      </c>
    </row>
    <row r="135" spans="1:10" ht="15" thickBot="1" x14ac:dyDescent="0.4">
      <c r="A135" s="5">
        <v>2016.75</v>
      </c>
      <c r="B135" s="4">
        <v>11.88</v>
      </c>
      <c r="C135" s="4">
        <v>-0.63</v>
      </c>
      <c r="D135" s="4">
        <v>1.66</v>
      </c>
      <c r="E135" s="4">
        <v>3.4489999999999998</v>
      </c>
      <c r="G135" s="5">
        <v>2016.75</v>
      </c>
      <c r="H135" s="4">
        <v>3.4489999999999998</v>
      </c>
      <c r="I135" s="4">
        <f t="shared" si="21"/>
        <v>144350.55068315295</v>
      </c>
      <c r="J135" s="7">
        <f t="shared" si="22"/>
        <v>2.3893223709069854E-5</v>
      </c>
    </row>
    <row r="136" spans="1:10" ht="15" thickBot="1" x14ac:dyDescent="0.4">
      <c r="A136" s="5">
        <v>2017.25</v>
      </c>
      <c r="B136" s="4">
        <v>10.99</v>
      </c>
      <c r="C136" s="4">
        <v>-2.06</v>
      </c>
      <c r="D136" s="4">
        <v>1.64</v>
      </c>
      <c r="E136" s="4">
        <v>6.0720000000000001</v>
      </c>
      <c r="G136" s="5">
        <v>2017.25</v>
      </c>
      <c r="H136" s="4">
        <v>6.0720000000000001</v>
      </c>
      <c r="I136" s="4">
        <f t="shared" si="21"/>
        <v>59278.384051005742</v>
      </c>
      <c r="J136" s="7">
        <f t="shared" si="22"/>
        <v>1.0243194205117642E-4</v>
      </c>
    </row>
    <row r="137" spans="1:10" ht="15" thickBot="1" x14ac:dyDescent="0.4">
      <c r="A137" s="5">
        <v>2017.75</v>
      </c>
      <c r="B137" s="4">
        <v>12.65</v>
      </c>
      <c r="C137" s="4">
        <v>0.62</v>
      </c>
      <c r="D137" s="4">
        <v>2.04</v>
      </c>
      <c r="E137" s="4">
        <v>6.3380000000000001</v>
      </c>
      <c r="G137" s="5">
        <v>2017.75</v>
      </c>
      <c r="H137" s="4">
        <v>6.3380000000000001</v>
      </c>
      <c r="I137" s="4">
        <f t="shared" si="21"/>
        <v>311763.44808074262</v>
      </c>
      <c r="J137" s="7">
        <f t="shared" si="22"/>
        <v>2.0329515980842442E-5</v>
      </c>
    </row>
    <row r="138" spans="1:10" ht="15" thickBot="1" x14ac:dyDescent="0.4">
      <c r="A138" s="5">
        <v>2018.25</v>
      </c>
      <c r="B138" s="4">
        <v>11.98</v>
      </c>
      <c r="C138" s="4">
        <v>-0.44</v>
      </c>
      <c r="D138" s="4">
        <v>0.84</v>
      </c>
      <c r="E138" s="4" t="s">
        <v>5</v>
      </c>
      <c r="G138" s="5">
        <v>2018.25</v>
      </c>
      <c r="H138" s="4"/>
      <c r="I138" s="4"/>
      <c r="J138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Ricker</vt:lpstr>
      <vt:lpstr>B&amp;H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Diaz Acuña</dc:creator>
  <cp:lastModifiedBy>Windows User</cp:lastModifiedBy>
  <dcterms:created xsi:type="dcterms:W3CDTF">2021-07-05T15:43:18Z</dcterms:created>
  <dcterms:modified xsi:type="dcterms:W3CDTF">2021-07-31T02:13:21Z</dcterms:modified>
</cp:coreProperties>
</file>