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ETECOM\Downloads\"/>
    </mc:Choice>
  </mc:AlternateContent>
  <xr:revisionPtr revIDLastSave="0" documentId="13_ncr:1_{D2EF48A6-9DB4-4500-8686-46658B78AFC7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Problema 1" sheetId="3" r:id="rId1"/>
    <sheet name="Problema 2" sheetId="1" r:id="rId2"/>
    <sheet name="Problema 3" sheetId="4" r:id="rId3"/>
  </sheets>
  <calcPr calcId="181029"/>
</workbook>
</file>

<file path=xl/calcChain.xml><?xml version="1.0" encoding="utf-8"?>
<calcChain xmlns="http://schemas.openxmlformats.org/spreadsheetml/2006/main">
  <c r="Q16" i="3" l="1"/>
  <c r="Q15" i="3"/>
  <c r="Q14" i="3"/>
  <c r="Q13" i="3"/>
  <c r="Q12" i="3"/>
  <c r="Q11" i="3"/>
  <c r="Q10" i="3"/>
  <c r="Q9" i="3"/>
  <c r="Q8" i="3"/>
  <c r="Q7" i="3"/>
  <c r="Q6" i="3"/>
  <c r="C16" i="3"/>
  <c r="E18" i="1"/>
  <c r="F18" i="1"/>
  <c r="G18" i="1"/>
  <c r="H18" i="1"/>
  <c r="I18" i="1"/>
  <c r="D18" i="1"/>
  <c r="P7" i="3"/>
  <c r="P8" i="3"/>
  <c r="P9" i="3"/>
  <c r="P10" i="3"/>
  <c r="P11" i="3"/>
  <c r="P12" i="3"/>
  <c r="P13" i="3"/>
  <c r="P14" i="3"/>
  <c r="P15" i="3"/>
  <c r="P6" i="3"/>
  <c r="O6" i="3"/>
  <c r="O17" i="3" s="1"/>
  <c r="O7" i="3"/>
  <c r="O8" i="3"/>
  <c r="O9" i="3"/>
  <c r="O10" i="3"/>
  <c r="O11" i="3"/>
  <c r="O12" i="3"/>
  <c r="O13" i="3"/>
  <c r="O14" i="3"/>
  <c r="O15" i="3"/>
  <c r="D17" i="3"/>
  <c r="E17" i="3"/>
  <c r="F17" i="3"/>
  <c r="G17" i="3"/>
  <c r="H17" i="3"/>
  <c r="I17" i="3"/>
  <c r="J17" i="3"/>
  <c r="K17" i="3"/>
  <c r="L17" i="3"/>
  <c r="M17" i="3"/>
  <c r="N17" i="3"/>
  <c r="D16" i="3"/>
  <c r="E16" i="3"/>
  <c r="F16" i="3"/>
  <c r="G16" i="3"/>
  <c r="H16" i="3"/>
  <c r="I16" i="3"/>
  <c r="J16" i="3"/>
  <c r="K16" i="3"/>
  <c r="L16" i="3"/>
  <c r="M16" i="3"/>
  <c r="N16" i="3"/>
  <c r="C17" i="3"/>
  <c r="J85" i="1"/>
  <c r="J86" i="1"/>
  <c r="L86" i="1" s="1"/>
  <c r="J87" i="1"/>
  <c r="J88" i="1"/>
  <c r="J89" i="1"/>
  <c r="J90" i="1"/>
  <c r="J91" i="1"/>
  <c r="L91" i="1" s="1"/>
  <c r="J92" i="1"/>
  <c r="J93" i="1"/>
  <c r="J84" i="1"/>
  <c r="J97" i="1" s="1"/>
  <c r="J98" i="1" s="1"/>
  <c r="K97" i="1"/>
  <c r="K98" i="1" s="1"/>
  <c r="I97" i="1"/>
  <c r="I98" i="1" s="1"/>
  <c r="H97" i="1"/>
  <c r="H98" i="1" s="1"/>
  <c r="G97" i="1"/>
  <c r="G98" i="1" s="1"/>
  <c r="F97" i="1"/>
  <c r="F98" i="1" s="1"/>
  <c r="E97" i="1"/>
  <c r="E98" i="1" s="1"/>
  <c r="D97" i="1"/>
  <c r="D98" i="1" s="1"/>
  <c r="K96" i="1"/>
  <c r="I96" i="1"/>
  <c r="H96" i="1"/>
  <c r="G96" i="1"/>
  <c r="F96" i="1"/>
  <c r="E96" i="1"/>
  <c r="D96" i="1"/>
  <c r="K95" i="1"/>
  <c r="I95" i="1"/>
  <c r="H95" i="1"/>
  <c r="G95" i="1"/>
  <c r="F95" i="1"/>
  <c r="E95" i="1"/>
  <c r="D95" i="1"/>
  <c r="K94" i="1"/>
  <c r="I94" i="1"/>
  <c r="H94" i="1"/>
  <c r="G94" i="1"/>
  <c r="F94" i="1"/>
  <c r="E94" i="1"/>
  <c r="D94" i="1"/>
  <c r="L93" i="1"/>
  <c r="L92" i="1"/>
  <c r="L90" i="1"/>
  <c r="L89" i="1"/>
  <c r="L88" i="1"/>
  <c r="L87" i="1"/>
  <c r="L85" i="1"/>
  <c r="N115" i="3"/>
  <c r="M115" i="3"/>
  <c r="L115" i="3"/>
  <c r="K115" i="3"/>
  <c r="J115" i="3"/>
  <c r="I115" i="3"/>
  <c r="H115" i="3"/>
  <c r="G115" i="3"/>
  <c r="F115" i="3"/>
  <c r="E115" i="3"/>
  <c r="D115" i="3"/>
  <c r="C115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P113" i="3"/>
  <c r="O113" i="3"/>
  <c r="P112" i="3"/>
  <c r="O112" i="3"/>
  <c r="P111" i="3"/>
  <c r="O111" i="3"/>
  <c r="P110" i="3"/>
  <c r="O110" i="3"/>
  <c r="P109" i="3"/>
  <c r="O109" i="3"/>
  <c r="P108" i="3"/>
  <c r="O108" i="3"/>
  <c r="P107" i="3"/>
  <c r="O107" i="3"/>
  <c r="P106" i="3"/>
  <c r="O106" i="3"/>
  <c r="P105" i="3"/>
  <c r="O105" i="3"/>
  <c r="P104" i="3"/>
  <c r="O104" i="3"/>
  <c r="L84" i="1"/>
  <c r="J95" i="1"/>
  <c r="O16" i="3" l="1"/>
  <c r="J96" i="1"/>
  <c r="J94" i="1"/>
  <c r="L94" i="1" s="1"/>
  <c r="O115" i="3"/>
  <c r="O114" i="3"/>
  <c r="Q108" i="3" s="1"/>
  <c r="L96" i="1"/>
  <c r="L97" i="1"/>
  <c r="L98" i="1" s="1"/>
  <c r="L95" i="1"/>
  <c r="Q113" i="3" l="1"/>
  <c r="Q107" i="3"/>
  <c r="Q105" i="3"/>
  <c r="Q110" i="3"/>
  <c r="Q104" i="3"/>
  <c r="Q111" i="3"/>
  <c r="Q109" i="3"/>
  <c r="Q106" i="3"/>
  <c r="Q11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Profesores</author>
  </authors>
  <commentList>
    <comment ref="Q6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EST400:</t>
        </r>
        <r>
          <rPr>
            <sz val="8"/>
            <color indexed="81"/>
            <rFont val="Tahoma"/>
            <family val="2"/>
          </rPr>
          <t xml:space="preserve">
Aplique formato Porcentaje</t>
        </r>
      </text>
    </comment>
    <comment ref="C17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EST400:</t>
        </r>
        <r>
          <rPr>
            <sz val="8"/>
            <color indexed="81"/>
            <rFont val="Tahoma"/>
            <family val="2"/>
          </rPr>
          <t xml:space="preserve">
Considere el valor entero del Promedio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.</author>
    <author>Profesores</author>
  </authors>
  <commentList>
    <comment ref="J8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EST400:</t>
        </r>
        <r>
          <rPr>
            <sz val="8"/>
            <color indexed="81"/>
            <rFont val="Tahoma"/>
            <family val="2"/>
          </rPr>
          <t xml:space="preserve">
Redondear a la décima</t>
        </r>
      </text>
    </comment>
    <comment ref="L8" authorId="1" shapeId="0" xr:uid="{00000000-0006-0000-0100-000002000000}">
      <text>
        <r>
          <rPr>
            <b/>
            <sz val="8"/>
            <color indexed="81"/>
            <rFont val="Tahoma"/>
            <family val="2"/>
          </rPr>
          <t>EST400:</t>
        </r>
        <r>
          <rPr>
            <sz val="8"/>
            <color indexed="81"/>
            <rFont val="Tahoma"/>
            <family val="2"/>
          </rPr>
          <t xml:space="preserve">
Redondear a la décima</t>
        </r>
      </text>
    </comment>
    <comment ref="D18" authorId="1" shapeId="0" xr:uid="{00000000-0006-0000-0100-000003000000}">
      <text>
        <r>
          <rPr>
            <b/>
            <sz val="8"/>
            <color indexed="81"/>
            <rFont val="Tahoma"/>
            <family val="2"/>
          </rPr>
          <t>EST400:</t>
        </r>
        <r>
          <rPr>
            <sz val="8"/>
            <color indexed="81"/>
            <rFont val="Tahoma"/>
            <family val="2"/>
          </rPr>
          <t xml:space="preserve">
Redondear a la décima</t>
        </r>
      </text>
    </comment>
  </commentList>
</comments>
</file>

<file path=xl/sharedStrings.xml><?xml version="1.0" encoding="utf-8"?>
<sst xmlns="http://schemas.openxmlformats.org/spreadsheetml/2006/main" count="158" uniqueCount="92">
  <si>
    <t>N°</t>
  </si>
  <si>
    <t>Nombre</t>
  </si>
  <si>
    <t>Prueba 1</t>
  </si>
  <si>
    <t>Prueba 2</t>
  </si>
  <si>
    <t>Prueba 3</t>
  </si>
  <si>
    <t>Trabajo 1</t>
  </si>
  <si>
    <t>Trabajo 2</t>
  </si>
  <si>
    <t>Trabajo 3</t>
  </si>
  <si>
    <t>Ponderación</t>
  </si>
  <si>
    <t>Juan Díaz</t>
  </si>
  <si>
    <t>Francisca Miranda</t>
  </si>
  <si>
    <t>Paz Galarce</t>
  </si>
  <si>
    <t>Paola Canelo</t>
  </si>
  <si>
    <t>Ricardo Roco</t>
  </si>
  <si>
    <t>Carmen Ferrada</t>
  </si>
  <si>
    <t>Rosa Lizama</t>
  </si>
  <si>
    <t>Sandra Torres</t>
  </si>
  <si>
    <t>Promedio Curso</t>
  </si>
  <si>
    <t>Nota Presentación</t>
  </si>
  <si>
    <t>Nota Examen</t>
  </si>
  <si>
    <t>Mayor Nota</t>
  </si>
  <si>
    <t>Menor Nota</t>
  </si>
  <si>
    <t>Nota Final</t>
  </si>
  <si>
    <t>Cantidad de notas inferiores a 4,0</t>
  </si>
  <si>
    <t>Cantidad de notas iguales o superiores a 4,0</t>
  </si>
  <si>
    <t>Ventas empresa ABC</t>
  </si>
  <si>
    <t>Año 2008</t>
  </si>
  <si>
    <t>Producto 01</t>
  </si>
  <si>
    <t>Producto 02</t>
  </si>
  <si>
    <t>Producto 03</t>
  </si>
  <si>
    <t>Producto 04</t>
  </si>
  <si>
    <t>Producto 05</t>
  </si>
  <si>
    <t>Producto 06</t>
  </si>
  <si>
    <t>Producto 07</t>
  </si>
  <si>
    <t>Producto 08</t>
  </si>
  <si>
    <t>Producto 09</t>
  </si>
  <si>
    <t>Producto 10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</si>
  <si>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</si>
  <si>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</si>
  <si>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</si>
  <si>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</si>
  <si>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</si>
  <si>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</si>
  <si>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</si>
  <si>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</si>
  <si>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</si>
  <si>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</si>
  <si>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</si>
  <si>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</si>
  <si>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Año</t>
  </si>
  <si>
    <t>Promedio mensual</t>
  </si>
  <si>
    <t>Total</t>
  </si>
  <si>
    <t>Promedio</t>
  </si>
  <si>
    <t>Porcentaje en las ventas</t>
  </si>
  <si>
    <t>En base a la información, se pide:</t>
  </si>
  <si>
    <t>a) Promedio del curso en cada evaluación.</t>
  </si>
  <si>
    <t>b) Mayor nota en cada evaluación.</t>
  </si>
  <si>
    <t>c) Menor nota en cada evaluación.</t>
  </si>
  <si>
    <t>d) Cantidad de reprobados en cada evaluación.</t>
  </si>
  <si>
    <t>e) Cantidad de aprobados en cada evaluación.</t>
  </si>
  <si>
    <t>f) Nota de presentación a examen de cada alumno.</t>
  </si>
  <si>
    <t>g) Nota final de cada alumno.</t>
  </si>
  <si>
    <t>Alfredo Fernández</t>
  </si>
  <si>
    <t>Andrés Cornejo</t>
  </si>
  <si>
    <t>Problema 1</t>
  </si>
  <si>
    <t>Problema 2</t>
  </si>
  <si>
    <t>Problema 3</t>
  </si>
  <si>
    <t>N° de notas inferiores a 4,0</t>
  </si>
  <si>
    <t>N° de notas iguales o superiores a 4,0</t>
  </si>
  <si>
    <t>b) Promedio de unidades vendidas cada mes.</t>
  </si>
  <si>
    <t>c) Total de unidades vendidas en el año de cada producto.</t>
  </si>
  <si>
    <t>d) Promedio de unidades vendidas en el año de cada producto.</t>
  </si>
  <si>
    <t>g) Porcentaje de unidades vendidas en el año por producto.</t>
  </si>
  <si>
    <t>e) Determinar el producto y el mes en el cual se vendió la mayor cantidad de unidades en el año.</t>
  </si>
  <si>
    <t>f) Determinar el producto y el mes en el cual se vendió la menor cantidad de unidades en el año.</t>
  </si>
  <si>
    <t>N° ENCUESTADO</t>
  </si>
  <si>
    <t>EDAD</t>
  </si>
  <si>
    <t>GÉNERO</t>
  </si>
  <si>
    <t>FEMENINO</t>
  </si>
  <si>
    <t>MASCULINO</t>
  </si>
  <si>
    <t>La siguiente información corresponde al número de unidades vendidas mensualmente de 10 productos de una empresa durante el año 2017.</t>
  </si>
  <si>
    <t>Año 2017</t>
  </si>
  <si>
    <t>La siguiente información corresponde a las calificaciones obtenidas por un curso de estadística durante el PRIMER semestre del 2018.</t>
  </si>
  <si>
    <t>CANTIDAD TV</t>
  </si>
  <si>
    <t>La siguiente tabla de datos muestra la información obtenida de 15 personas mayores de 18 años encuestadas al azar en la ciudad de Temuco, a las cuales se les ha realizado la siguiente pregunta: ¿Cuántos televisores posee en su hogar?</t>
  </si>
  <si>
    <t>c) Usando la tabla dinámica, calcule el promedio de edad para las personas de género femenino.</t>
  </si>
  <si>
    <t>f) ¿Qué porcentaje de las personas tienen 2 televisores? Use la tabla dinámica para responder.</t>
  </si>
  <si>
    <t>a) Construya una tabla dinámica que resuma la información por Género y cuente las personas que pertenece a ese género. ¿Cuántas personas del género femenino se ha encuestado?</t>
  </si>
  <si>
    <t>d) Cambie la tabla dinámica, de forma que ahora permita contar a las personas que tienen una determinada edad. ¿Cuántas personas tienen 40 años de edad?</t>
  </si>
  <si>
    <t>e) Transforme la tabla dinámica, de forma que ahora permita contar a las personas que poseen una cierta cantidad de televisores. ¿Cuántas personas poseen 4 televisores?</t>
  </si>
  <si>
    <t>b) Transforme las cantidades obtenidas en la tabla anterior a porcentajes del total general. ¿Qué porcentaje de personas tienen género masculino?</t>
  </si>
  <si>
    <t>a) Total de unidades vendidas cada mes.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</si>
</sst>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theme="1"/>
      <name val="Verdana"/>
      <family val="2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Verdana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9" fontId="0" fillId="0" borderId="1" xfId="0" applyNumberFormat="1" applyBorder="1"/>
    <xf numFmtId="0" fontId="0" fillId="2" borderId="1" xfId="0" applyFill="1" applyBorder="1"/>
    <xf numFmtId="9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wrapText="1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/>
    <xf numFmtId="164" fontId="0" fillId="2" borderId="1" xfId="0" applyNumberFormat="1" applyFill="1" applyBorder="1"/>
    <xf numFmtId="0" fontId="0" fillId="2" borderId="1" xfId="0" applyNumberFormat="1" applyFill="1" applyBorder="1"/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0" xfId="0"/>
    <xf numFmtId="0" fontId="4" fillId="0" borderId="0" xfId="0" applyFont="1" applyAlignment="1" applyProtection="1">
      <alignment vertical="center"/>
    </xf>
    <xf numFmtId="0" fontId="0" fillId="0" borderId="0" xfId="0" applyAlignment="1"/>
    <xf numFmtId="0" fontId="0" fillId="0" borderId="0" xfId="0" applyFont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Font="1"/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5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0" fontId="0" fillId="0" borderId="4" xfId="0" applyBorder="1"/>
    <xf numFmtId="0" fontId="0" fillId="0" borderId="6" xfId="0" applyBorder="1"/>
    <xf numFmtId="0" fontId="3" fillId="0" borderId="2" xfId="0" applyFont="1" applyBorder="1" applyAlignment="1" applyProtection="1">
      <alignment vertical="center"/>
    </xf>
    <xf numFmtId="0" fontId="0" fillId="0" borderId="0" xfId="0"/>
    <xf numFmtId="0" fontId="0" fillId="0" borderId="0" xfId="0"/>
    <xf numFmtId="0" fontId="8" fillId="0" borderId="0" xfId="0" applyFont="1"/>
    <xf numFmtId="9" fontId="0" fillId="4" borderId="1" xfId="1" applyFont="1" applyFill="1" applyBorder="1" applyAlignment="1">
      <alignment horizontal="center" vertical="center"/>
    </xf>
    <xf numFmtId="0" fontId="8" fillId="0" borderId="2" xfId="0" applyFont="1" applyBorder="1"/>
    <xf numFmtId="0" fontId="0" fillId="0" borderId="0" xfId="0"/>
    <xf numFmtId="0" fontId="0" fillId="0" borderId="0" xfId="0" applyAlignment="1"/>
    <xf numFmtId="0" fontId="3" fillId="0" borderId="0" xfId="0" applyFont="1" applyAlignment="1" applyProtection="1">
      <alignment vertical="center"/>
    </xf>
    <xf numFmtId="0" fontId="6" fillId="0" borderId="0" xfId="0" applyFont="1" applyAlignment="1">
      <alignment horizontal="justify" vertical="center" wrapText="1"/>
    </xf>
    <xf numFmtId="0" fontId="0" fillId="4" borderId="6" xfId="0" applyFill="1" applyBorder="1" applyAlignment="1">
      <alignment horizontal="left" vertical="center" wrapText="1"/>
    </xf>
    <xf numFmtId="0" fontId="0" fillId="4" borderId="8" xfId="0" applyFill="1" applyBorder="1" applyAlignment="1">
      <alignment horizontal="left" vertical="center" wrapText="1"/>
    </xf>
    <xf numFmtId="0" fontId="0" fillId="4" borderId="5" xfId="0" applyFill="1" applyBorder="1" applyAlignment="1">
      <alignment horizontal="left" vertical="center" wrapText="1"/>
    </xf>
    <xf numFmtId="0" fontId="0" fillId="4" borderId="12" xfId="0" applyFill="1" applyBorder="1" applyAlignment="1">
      <alignment horizontal="left" vertical="center" wrapText="1"/>
    </xf>
    <xf numFmtId="0" fontId="0" fillId="4" borderId="0" xfId="0" applyFill="1" applyBorder="1" applyAlignment="1">
      <alignment horizontal="left" vertical="center" wrapText="1"/>
    </xf>
    <xf numFmtId="0" fontId="0" fillId="4" borderId="13" xfId="0" applyFill="1" applyBorder="1" applyAlignment="1">
      <alignment horizontal="left" vertical="center" wrapText="1"/>
    </xf>
    <xf numFmtId="0" fontId="0" fillId="4" borderId="9" xfId="0" applyFill="1" applyBorder="1" applyAlignment="1">
      <alignment horizontal="left" vertical="center" wrapText="1"/>
    </xf>
    <xf numFmtId="0" fontId="0" fillId="4" borderId="10" xfId="0" applyFill="1" applyBorder="1" applyAlignment="1">
      <alignment horizontal="left" vertical="center" wrapText="1"/>
    </xf>
    <xf numFmtId="0" fontId="0" fillId="4" borderId="11" xfId="0" applyFill="1" applyBorder="1" applyAlignment="1">
      <alignment horizontal="left" vertical="center" wrapText="1"/>
    </xf>
    <xf numFmtId="0" fontId="6" fillId="0" borderId="4" xfId="0" applyFont="1" applyBorder="1" applyAlignment="1">
      <alignment horizontal="left" vertical="top" wrapText="1"/>
    </xf>
    <xf numFmtId="0" fontId="6" fillId="0" borderId="7" xfId="0" applyFont="1" applyBorder="1" applyAlignment="1">
      <alignment horizontal="left" vertical="top" wrapText="1"/>
    </xf>
    <xf numFmtId="9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5"/>
  <sheetViews>
    <sheetView showGridLines="0" tabSelected="1" zoomScaleNormal="100" workbookViewId="0">
      <selection activeCell="Q16" sqref="Q16"/>
    </sheetView>
  </sheetViews>
  <sheetFormatPr baseColWidth="10" defaultRowHeight="15" x14ac:dyDescent="0.25"/>
  <cols>
    <col min="1" max="1" width="3.7109375" customWidth="1"/>
    <col min="17" max="17" width="13.42578125" customWidth="1"/>
  </cols>
  <sheetData>
    <row r="1" spans="1:17" ht="9.9499999999999993" customHeight="1" x14ac:dyDescent="0.25"/>
    <row r="2" spans="1:17" s="22" customFormat="1" x14ac:dyDescent="0.25">
      <c r="B2" s="49" t="s">
        <v>64</v>
      </c>
      <c r="C2" s="49"/>
      <c r="D2" s="23"/>
    </row>
    <row r="3" spans="1:17" ht="30" customHeight="1" x14ac:dyDescent="0.25">
      <c r="B3" s="50" t="s">
        <v>80</v>
      </c>
      <c r="C3" s="50"/>
      <c r="D3" s="50"/>
      <c r="E3" s="50"/>
      <c r="F3" s="50"/>
      <c r="G3" s="50"/>
      <c r="H3" s="50"/>
      <c r="I3" s="50"/>
      <c r="J3" s="50"/>
    </row>
    <row r="4" spans="1:17" ht="4.5" customHeight="1" x14ac:dyDescent="0.25">
      <c r="O4" s="25"/>
      <c r="P4" s="25"/>
      <c r="Q4" s="25"/>
    </row>
    <row r="5" spans="1:17" ht="34.5" customHeight="1" x14ac:dyDescent="0.25">
      <c r="B5" s="10" t="s">
        <v>81</v>
      </c>
      <c r="C5" s="10" t="s">
        <v>37</v>
      </c>
      <c r="D5" s="10" t="s">
        <v>38</v>
      </c>
      <c r="E5" s="10" t="s">
        <v>39</v>
      </c>
      <c r="F5" s="10" t="s">
        <v>40</v>
      </c>
      <c r="G5" s="10" t="s">
        <v>41</v>
      </c>
      <c r="H5" s="10" t="s">
        <v>42</v>
      </c>
      <c r="I5" s="10" t="s">
        <v>43</v>
      </c>
      <c r="J5" s="10" t="s">
        <v>44</v>
      </c>
      <c r="K5" s="10" t="s">
        <v>45</v>
      </c>
      <c r="L5" s="10" t="s">
        <v>46</v>
      </c>
      <c r="M5" s="10" t="s">
        <v>47</v>
      </c>
      <c r="N5" s="10" t="s">
        <v>48</v>
      </c>
      <c r="O5" s="10" t="s">
        <v>49</v>
      </c>
      <c r="P5" s="14" t="s">
        <v>52</v>
      </c>
      <c r="Q5" s="19" t="s">
        <v>53</v>
      </c>
    </row>
    <row r="6" spans="1:17" x14ac:dyDescent="0.25">
      <c r="B6" s="3" t="s">
        <v>27</v>
      </c>
      <c r="C6" s="2">
        <v>7784</v>
      </c>
      <c r="D6" s="2">
        <v>6947</v>
      </c>
      <c r="E6" s="2">
        <v>5785</v>
      </c>
      <c r="F6" s="2">
        <v>450</v>
      </c>
      <c r="G6" s="2">
        <v>4117</v>
      </c>
      <c r="H6" s="2">
        <v>2977</v>
      </c>
      <c r="I6" s="2">
        <v>7008</v>
      </c>
      <c r="J6" s="2">
        <v>5980</v>
      </c>
      <c r="K6" s="2">
        <v>2479</v>
      </c>
      <c r="L6" s="2">
        <v>9001</v>
      </c>
      <c r="M6" s="2">
        <v>6207</v>
      </c>
      <c r="N6" s="2">
        <v>3586</v>
      </c>
      <c r="O6" s="36">
        <f>SUM(C6:N6)</f>
        <v>62321</v>
      </c>
      <c r="P6" s="36">
        <f>AVERAGE(C6:N6)</f>
        <v>5193.416666666667</v>
      </c>
      <c r="Q6" s="45">
        <f>O6/O16</f>
        <v>0.10737298765023708</v>
      </c>
    </row>
    <row r="7" spans="1:17" x14ac:dyDescent="0.25">
      <c r="B7" s="3" t="s">
        <v>28</v>
      </c>
      <c r="C7" s="2">
        <v>7122</v>
      </c>
      <c r="D7" s="2">
        <v>3342</v>
      </c>
      <c r="E7" s="2">
        <v>9231</v>
      </c>
      <c r="F7" s="2">
        <v>4966</v>
      </c>
      <c r="G7" s="2">
        <v>4577</v>
      </c>
      <c r="H7" s="2">
        <v>3049</v>
      </c>
      <c r="I7" s="2">
        <v>773</v>
      </c>
      <c r="J7" s="2">
        <v>4416</v>
      </c>
      <c r="K7" s="2">
        <v>2621</v>
      </c>
      <c r="L7" s="2">
        <v>5384</v>
      </c>
      <c r="M7" s="2">
        <v>5785</v>
      </c>
      <c r="N7" s="2">
        <v>3813</v>
      </c>
      <c r="O7" s="36">
        <f t="shared" ref="O7:O15" si="0">SUM(C7:N7)</f>
        <v>55079</v>
      </c>
      <c r="P7" s="36">
        <f t="shared" ref="P7:P15" si="1">AVERAGE(C7:N7)</f>
        <v>4589.916666666667</v>
      </c>
      <c r="Q7" s="45">
        <f>O7/O16</f>
        <v>9.4895729959201675E-2</v>
      </c>
    </row>
    <row r="8" spans="1:17" x14ac:dyDescent="0.25">
      <c r="B8" s="3" t="s">
        <v>29</v>
      </c>
      <c r="C8" s="2">
        <v>2864</v>
      </c>
      <c r="D8" s="2">
        <v>4410</v>
      </c>
      <c r="E8" s="2">
        <v>1268</v>
      </c>
      <c r="F8" s="2">
        <v>226</v>
      </c>
      <c r="G8" s="2">
        <v>2198</v>
      </c>
      <c r="H8" s="2">
        <v>6714</v>
      </c>
      <c r="I8" s="2">
        <v>720</v>
      </c>
      <c r="J8" s="2">
        <v>1844</v>
      </c>
      <c r="K8" s="2">
        <v>7281</v>
      </c>
      <c r="L8" s="2">
        <v>7249</v>
      </c>
      <c r="M8" s="2">
        <v>2041</v>
      </c>
      <c r="N8" s="2">
        <v>6932</v>
      </c>
      <c r="O8" s="36">
        <f t="shared" si="0"/>
        <v>43747</v>
      </c>
      <c r="P8" s="36">
        <f t="shared" si="1"/>
        <v>3645.5833333333335</v>
      </c>
      <c r="Q8" s="45">
        <f>O8/O16</f>
        <v>7.5371802293527398E-2</v>
      </c>
    </row>
    <row r="9" spans="1:17" x14ac:dyDescent="0.25">
      <c r="B9" s="3" t="s">
        <v>30</v>
      </c>
      <c r="C9" s="2">
        <v>290</v>
      </c>
      <c r="D9" s="2">
        <v>7015</v>
      </c>
      <c r="E9" s="2">
        <v>6560</v>
      </c>
      <c r="F9" s="26">
        <v>9968</v>
      </c>
      <c r="G9" s="2">
        <v>1633</v>
      </c>
      <c r="H9" s="2">
        <v>8370</v>
      </c>
      <c r="I9" s="2">
        <v>1981</v>
      </c>
      <c r="J9" s="2">
        <v>3840</v>
      </c>
      <c r="K9" s="2">
        <v>1779</v>
      </c>
      <c r="L9" s="2">
        <v>7263</v>
      </c>
      <c r="M9" s="2">
        <v>3817</v>
      </c>
      <c r="N9" s="2">
        <v>9960</v>
      </c>
      <c r="O9" s="36">
        <f t="shared" si="0"/>
        <v>62476</v>
      </c>
      <c r="P9" s="36">
        <f t="shared" si="1"/>
        <v>5206.333333333333</v>
      </c>
      <c r="Q9" s="45">
        <f>O9/O16</f>
        <v>0.10764003749035175</v>
      </c>
    </row>
    <row r="10" spans="1:17" x14ac:dyDescent="0.25">
      <c r="B10" s="3" t="s">
        <v>31</v>
      </c>
      <c r="C10" s="2">
        <v>5326</v>
      </c>
      <c r="D10" s="2">
        <v>6013</v>
      </c>
      <c r="E10" s="2">
        <v>4430</v>
      </c>
      <c r="F10" s="2">
        <v>6604</v>
      </c>
      <c r="G10" s="2">
        <v>3358</v>
      </c>
      <c r="H10" s="2">
        <v>1325</v>
      </c>
      <c r="I10" s="2">
        <v>9306</v>
      </c>
      <c r="J10" s="2">
        <v>8202</v>
      </c>
      <c r="K10" s="2">
        <v>2052</v>
      </c>
      <c r="L10" s="2">
        <v>3860</v>
      </c>
      <c r="M10" s="2">
        <v>2230</v>
      </c>
      <c r="N10" s="2">
        <v>8716</v>
      </c>
      <c r="O10" s="36">
        <f t="shared" si="0"/>
        <v>61422</v>
      </c>
      <c r="P10" s="36">
        <f t="shared" si="1"/>
        <v>5118.5</v>
      </c>
      <c r="Q10" s="45">
        <f>O10/O16</f>
        <v>0.10582409857757195</v>
      </c>
    </row>
    <row r="11" spans="1:17" x14ac:dyDescent="0.25">
      <c r="B11" s="3" t="s">
        <v>32</v>
      </c>
      <c r="C11" s="2">
        <v>7503</v>
      </c>
      <c r="D11" s="2">
        <v>8918</v>
      </c>
      <c r="E11" s="2">
        <v>4383</v>
      </c>
      <c r="F11" s="2">
        <v>8080</v>
      </c>
      <c r="G11" s="2">
        <v>1260</v>
      </c>
      <c r="H11" s="2">
        <v>7642</v>
      </c>
      <c r="I11" s="2">
        <v>5969</v>
      </c>
      <c r="J11" s="2">
        <v>490</v>
      </c>
      <c r="K11" s="2">
        <v>1874</v>
      </c>
      <c r="L11" s="26">
        <v>160</v>
      </c>
      <c r="M11" s="2">
        <v>2061</v>
      </c>
      <c r="N11" s="2">
        <v>6707</v>
      </c>
      <c r="O11" s="36">
        <f t="shared" si="0"/>
        <v>55047</v>
      </c>
      <c r="P11" s="36">
        <f t="shared" si="1"/>
        <v>4587.25</v>
      </c>
      <c r="Q11" s="45">
        <f>O11/O16</f>
        <v>9.4840597088984457E-2</v>
      </c>
    </row>
    <row r="12" spans="1:17" x14ac:dyDescent="0.25">
      <c r="B12" s="3" t="s">
        <v>33</v>
      </c>
      <c r="C12" s="2">
        <v>5410</v>
      </c>
      <c r="D12" s="2">
        <v>7678</v>
      </c>
      <c r="E12" s="2">
        <v>6820</v>
      </c>
      <c r="F12" s="2">
        <v>4692</v>
      </c>
      <c r="G12" s="2">
        <v>5244</v>
      </c>
      <c r="H12" s="2">
        <v>1521</v>
      </c>
      <c r="I12" s="2">
        <v>5099</v>
      </c>
      <c r="J12" s="2">
        <v>8065</v>
      </c>
      <c r="K12" s="2">
        <v>1198</v>
      </c>
      <c r="L12" s="2">
        <v>6736</v>
      </c>
      <c r="M12" s="2">
        <v>787</v>
      </c>
      <c r="N12" s="2">
        <v>831</v>
      </c>
      <c r="O12" s="36">
        <f t="shared" si="0"/>
        <v>54081</v>
      </c>
      <c r="P12" s="36">
        <f t="shared" si="1"/>
        <v>4506.75</v>
      </c>
      <c r="Q12" s="45">
        <f>O12/O16</f>
        <v>9.3176273569302012E-2</v>
      </c>
    </row>
    <row r="13" spans="1:17" x14ac:dyDescent="0.25">
      <c r="B13" s="3" t="s">
        <v>34</v>
      </c>
      <c r="C13" s="2">
        <v>8435</v>
      </c>
      <c r="D13" s="2">
        <v>5163</v>
      </c>
      <c r="E13" s="2">
        <v>9434</v>
      </c>
      <c r="F13" s="2">
        <v>4846</v>
      </c>
      <c r="G13" s="2">
        <v>9366</v>
      </c>
      <c r="H13" s="2">
        <v>5926</v>
      </c>
      <c r="I13" s="2">
        <v>174</v>
      </c>
      <c r="J13" s="2">
        <v>7667</v>
      </c>
      <c r="K13" s="2">
        <v>6489</v>
      </c>
      <c r="L13" s="2">
        <v>3581</v>
      </c>
      <c r="M13" s="2">
        <v>8638</v>
      </c>
      <c r="N13" s="2">
        <v>7837</v>
      </c>
      <c r="O13" s="36">
        <f t="shared" si="0"/>
        <v>77556</v>
      </c>
      <c r="P13" s="36">
        <f t="shared" si="1"/>
        <v>6463</v>
      </c>
      <c r="Q13" s="45">
        <f>O13/O16</f>
        <v>0.13362140258021832</v>
      </c>
    </row>
    <row r="14" spans="1:17" x14ac:dyDescent="0.25">
      <c r="B14" s="3" t="s">
        <v>35</v>
      </c>
      <c r="C14" s="2">
        <v>5527</v>
      </c>
      <c r="D14" s="2">
        <v>9426</v>
      </c>
      <c r="E14" s="2">
        <v>4509</v>
      </c>
      <c r="F14" s="2">
        <v>3158</v>
      </c>
      <c r="G14" s="2">
        <v>3667</v>
      </c>
      <c r="H14" s="2">
        <v>4811</v>
      </c>
      <c r="I14" s="2">
        <v>1211</v>
      </c>
      <c r="J14" s="2">
        <v>3988</v>
      </c>
      <c r="K14" s="2">
        <v>5968</v>
      </c>
      <c r="L14" s="2">
        <v>8143</v>
      </c>
      <c r="M14" s="2">
        <v>4736</v>
      </c>
      <c r="N14" s="2">
        <v>6259</v>
      </c>
      <c r="O14" s="36">
        <f t="shared" si="0"/>
        <v>61403</v>
      </c>
      <c r="P14" s="36">
        <f t="shared" si="1"/>
        <v>5116.916666666667</v>
      </c>
      <c r="Q14" s="45">
        <f>O14/O16</f>
        <v>0.10579136343588047</v>
      </c>
    </row>
    <row r="15" spans="1:17" x14ac:dyDescent="0.25">
      <c r="B15" s="3" t="s">
        <v>36</v>
      </c>
      <c r="C15" s="2">
        <v>6290</v>
      </c>
      <c r="D15" s="2">
        <v>7203</v>
      </c>
      <c r="E15" s="2">
        <v>3011</v>
      </c>
      <c r="F15" s="2">
        <v>2707</v>
      </c>
      <c r="G15" s="2">
        <v>1250</v>
      </c>
      <c r="H15" s="2">
        <v>337</v>
      </c>
      <c r="I15" s="2">
        <v>2010</v>
      </c>
      <c r="J15" s="2">
        <v>4806</v>
      </c>
      <c r="K15" s="2">
        <v>1161</v>
      </c>
      <c r="L15" s="2">
        <v>6600</v>
      </c>
      <c r="M15" s="2">
        <v>6724</v>
      </c>
      <c r="N15" s="2">
        <v>5185</v>
      </c>
      <c r="O15" s="36">
        <f t="shared" si="0"/>
        <v>47284</v>
      </c>
      <c r="P15" s="36">
        <f t="shared" si="1"/>
        <v>3940.3333333333335</v>
      </c>
      <c r="Q15" s="45">
        <f>O15/O16</f>
        <v>8.1465707354724887E-2</v>
      </c>
    </row>
    <row r="16" spans="1:17" x14ac:dyDescent="0.25">
      <c r="A16" s="25"/>
      <c r="B16" s="3" t="s">
        <v>51</v>
      </c>
      <c r="C16" s="36">
        <f>SUM(C6:C15)</f>
        <v>56551</v>
      </c>
      <c r="D16" s="36">
        <f t="shared" ref="D16:O16" si="2">SUM(D6:D15)</f>
        <v>66115</v>
      </c>
      <c r="E16" s="36">
        <f t="shared" si="2"/>
        <v>55431</v>
      </c>
      <c r="F16" s="36">
        <f t="shared" si="2"/>
        <v>45697</v>
      </c>
      <c r="G16" s="36">
        <f t="shared" si="2"/>
        <v>36670</v>
      </c>
      <c r="H16" s="36">
        <f t="shared" si="2"/>
        <v>42672</v>
      </c>
      <c r="I16" s="36">
        <f t="shared" si="2"/>
        <v>34251</v>
      </c>
      <c r="J16" s="36">
        <f t="shared" si="2"/>
        <v>49298</v>
      </c>
      <c r="K16" s="36">
        <f t="shared" si="2"/>
        <v>32902</v>
      </c>
      <c r="L16" s="36">
        <f t="shared" si="2"/>
        <v>57977</v>
      </c>
      <c r="M16" s="36">
        <f t="shared" si="2"/>
        <v>43026</v>
      </c>
      <c r="N16" s="36">
        <f t="shared" si="2"/>
        <v>59826</v>
      </c>
      <c r="O16" s="36">
        <f t="shared" si="2"/>
        <v>580416</v>
      </c>
      <c r="P16" s="18"/>
      <c r="Q16" s="62">
        <f>SUM(Q6:Q15)</f>
        <v>1</v>
      </c>
    </row>
    <row r="17" spans="1:16" x14ac:dyDescent="0.25">
      <c r="A17" s="25"/>
      <c r="B17" s="3" t="s">
        <v>52</v>
      </c>
      <c r="C17" s="36">
        <f>AVERAGE(C6:C15)</f>
        <v>5655.1</v>
      </c>
      <c r="D17" s="36">
        <f t="shared" ref="D17:O17" si="3">AVERAGE(D6:D15)</f>
        <v>6611.5</v>
      </c>
      <c r="E17" s="36">
        <f t="shared" si="3"/>
        <v>5543.1</v>
      </c>
      <c r="F17" s="36">
        <f t="shared" si="3"/>
        <v>4569.7</v>
      </c>
      <c r="G17" s="36">
        <f t="shared" si="3"/>
        <v>3667</v>
      </c>
      <c r="H17" s="36">
        <f t="shared" si="3"/>
        <v>4267.2</v>
      </c>
      <c r="I17" s="36">
        <f t="shared" si="3"/>
        <v>3425.1</v>
      </c>
      <c r="J17" s="36">
        <f t="shared" si="3"/>
        <v>4929.8</v>
      </c>
      <c r="K17" s="36">
        <f t="shared" si="3"/>
        <v>3290.2</v>
      </c>
      <c r="L17" s="36">
        <f t="shared" si="3"/>
        <v>5797.7</v>
      </c>
      <c r="M17" s="36">
        <f t="shared" si="3"/>
        <v>4302.6000000000004</v>
      </c>
      <c r="N17" s="36">
        <f t="shared" si="3"/>
        <v>5982.6</v>
      </c>
      <c r="O17" s="36">
        <f t="shared" si="3"/>
        <v>58041.599999999999</v>
      </c>
      <c r="P17" s="18"/>
    </row>
    <row r="18" spans="1:16" ht="9.9499999999999993" customHeight="1" x14ac:dyDescent="0.25"/>
    <row r="19" spans="1:16" s="22" customFormat="1" ht="5.25" customHeight="1" x14ac:dyDescent="0.25"/>
    <row r="20" spans="1:16" x14ac:dyDescent="0.25">
      <c r="B20" s="47" t="s">
        <v>54</v>
      </c>
      <c r="C20" s="47"/>
      <c r="D20" s="47"/>
      <c r="K20" s="44"/>
    </row>
    <row r="21" spans="1:16" ht="6" customHeight="1" x14ac:dyDescent="0.25"/>
    <row r="22" spans="1:16" x14ac:dyDescent="0.25">
      <c r="B22" s="47" t="s">
        <v>91</v>
      </c>
      <c r="C22" s="47"/>
      <c r="D22" s="47"/>
      <c r="E22" s="47"/>
      <c r="K22" s="44"/>
      <c r="L22" s="44"/>
    </row>
    <row r="23" spans="1:16" ht="6" customHeight="1" x14ac:dyDescent="0.25"/>
    <row r="24" spans="1:16" x14ac:dyDescent="0.25">
      <c r="B24" s="47" t="s">
        <v>69</v>
      </c>
      <c r="C24" s="47"/>
      <c r="D24" s="47"/>
      <c r="E24" s="47"/>
    </row>
    <row r="25" spans="1:16" ht="6" customHeight="1" x14ac:dyDescent="0.25"/>
    <row r="26" spans="1:16" x14ac:dyDescent="0.25">
      <c r="B26" s="47" t="s">
        <v>70</v>
      </c>
      <c r="C26" s="47"/>
      <c r="D26" s="47"/>
      <c r="E26" s="47"/>
      <c r="F26" s="47"/>
    </row>
    <row r="27" spans="1:16" ht="6" customHeight="1" x14ac:dyDescent="0.25"/>
    <row r="28" spans="1:16" x14ac:dyDescent="0.25">
      <c r="B28" s="47" t="s">
        <v>71</v>
      </c>
      <c r="C28" s="47"/>
      <c r="D28" s="47"/>
      <c r="E28" s="47"/>
      <c r="F28" s="47"/>
    </row>
    <row r="29" spans="1:16" ht="6" customHeight="1" x14ac:dyDescent="0.25"/>
    <row r="30" spans="1:16" x14ac:dyDescent="0.25">
      <c r="B30" s="24" t="s">
        <v>73</v>
      </c>
      <c r="C30" s="24"/>
      <c r="D30" s="24"/>
      <c r="E30" s="24"/>
      <c r="F30" s="24"/>
      <c r="G30" s="27"/>
      <c r="H30" s="25"/>
      <c r="I30" s="28"/>
    </row>
    <row r="31" spans="1:16" ht="6" customHeight="1" x14ac:dyDescent="0.25">
      <c r="G31" s="28"/>
      <c r="H31" s="28"/>
      <c r="I31" s="28"/>
    </row>
    <row r="32" spans="1:16" x14ac:dyDescent="0.25">
      <c r="B32" s="24" t="s">
        <v>74</v>
      </c>
      <c r="C32" s="24"/>
      <c r="D32" s="24"/>
      <c r="E32" s="24"/>
      <c r="F32" s="24"/>
      <c r="G32" s="27"/>
      <c r="H32" s="25"/>
      <c r="I32" s="28"/>
    </row>
    <row r="33" spans="2:6" ht="6" customHeight="1" x14ac:dyDescent="0.25"/>
    <row r="34" spans="2:6" x14ac:dyDescent="0.25">
      <c r="B34" s="48" t="s">
        <v>72</v>
      </c>
      <c r="C34" s="48"/>
      <c r="D34" s="48"/>
      <c r="E34" s="48"/>
      <c r="F34" s="48"/>
    </row>
    <row r="101" spans="2:17" hidden="1" x14ac:dyDescent="0.25">
      <c r="B101" t="s">
        <v>25</v>
      </c>
    </row>
    <row r="102" spans="2:17" hidden="1" x14ac:dyDescent="0.25"/>
    <row r="103" spans="2:17" ht="30" hidden="1" x14ac:dyDescent="0.25">
      <c r="B103" s="10" t="s">
        <v>26</v>
      </c>
      <c r="C103" s="10" t="s">
        <v>37</v>
      </c>
      <c r="D103" s="10" t="s">
        <v>38</v>
      </c>
      <c r="E103" s="10" t="s">
        <v>39</v>
      </c>
      <c r="F103" s="10" t="s">
        <v>40</v>
      </c>
      <c r="G103" s="10" t="s">
        <v>41</v>
      </c>
      <c r="H103" s="10" t="s">
        <v>42</v>
      </c>
      <c r="I103" s="10" t="s">
        <v>43</v>
      </c>
      <c r="J103" s="10" t="s">
        <v>44</v>
      </c>
      <c r="K103" s="10" t="s">
        <v>45</v>
      </c>
      <c r="L103" s="10" t="s">
        <v>46</v>
      </c>
      <c r="M103" s="10" t="s">
        <v>47</v>
      </c>
      <c r="N103" s="10" t="s">
        <v>48</v>
      </c>
      <c r="O103" s="10" t="s">
        <v>49</v>
      </c>
      <c r="P103" s="13" t="s">
        <v>50</v>
      </c>
      <c r="Q103" s="13" t="s">
        <v>53</v>
      </c>
    </row>
    <row r="104" spans="2:17" hidden="1" x14ac:dyDescent="0.25">
      <c r="B104" s="3" t="s">
        <v>27</v>
      </c>
      <c r="C104" s="2">
        <v>7784</v>
      </c>
      <c r="D104" s="2">
        <v>6947</v>
      </c>
      <c r="E104" s="2">
        <v>5785</v>
      </c>
      <c r="F104" s="2">
        <v>450</v>
      </c>
      <c r="G104" s="2">
        <v>4117</v>
      </c>
      <c r="H104" s="2">
        <v>2977</v>
      </c>
      <c r="I104" s="2">
        <v>7008</v>
      </c>
      <c r="J104" s="2">
        <v>5980</v>
      </c>
      <c r="K104" s="2">
        <v>2479</v>
      </c>
      <c r="L104" s="2">
        <v>9001</v>
      </c>
      <c r="M104" s="2">
        <v>6207</v>
      </c>
      <c r="N104" s="2">
        <v>3586</v>
      </c>
      <c r="O104" s="5">
        <f>SUM(C104:N104)</f>
        <v>62321</v>
      </c>
      <c r="P104" s="5">
        <f>INT(AVERAGE(C104:N104))</f>
        <v>5193</v>
      </c>
      <c r="Q104" s="5">
        <f>O104/$O$114</f>
        <v>0.10737298765023708</v>
      </c>
    </row>
    <row r="105" spans="2:17" hidden="1" x14ac:dyDescent="0.25">
      <c r="B105" s="3" t="s">
        <v>28</v>
      </c>
      <c r="C105" s="2">
        <v>7122</v>
      </c>
      <c r="D105" s="2">
        <v>3342</v>
      </c>
      <c r="E105" s="2">
        <v>9231</v>
      </c>
      <c r="F105" s="2">
        <v>4966</v>
      </c>
      <c r="G105" s="2">
        <v>4577</v>
      </c>
      <c r="H105" s="2">
        <v>3049</v>
      </c>
      <c r="I105" s="2">
        <v>773</v>
      </c>
      <c r="J105" s="2">
        <v>4416</v>
      </c>
      <c r="K105" s="2">
        <v>2621</v>
      </c>
      <c r="L105" s="2">
        <v>5384</v>
      </c>
      <c r="M105" s="2">
        <v>5785</v>
      </c>
      <c r="N105" s="2">
        <v>3813</v>
      </c>
      <c r="O105" s="5">
        <f t="shared" ref="O105:O114" si="4">SUM(C105:N105)</f>
        <v>55079</v>
      </c>
      <c r="P105" s="5">
        <f t="shared" ref="P105:P113" si="5">INT(AVERAGE(C105:N105))</f>
        <v>4589</v>
      </c>
      <c r="Q105" s="5">
        <f t="shared" ref="Q105:Q113" si="6">O105/$O$114</f>
        <v>9.4895729959201675E-2</v>
      </c>
    </row>
    <row r="106" spans="2:17" hidden="1" x14ac:dyDescent="0.25">
      <c r="B106" s="3" t="s">
        <v>29</v>
      </c>
      <c r="C106" s="2">
        <v>2864</v>
      </c>
      <c r="D106" s="2">
        <v>4410</v>
      </c>
      <c r="E106" s="2">
        <v>1268</v>
      </c>
      <c r="F106" s="2">
        <v>226</v>
      </c>
      <c r="G106" s="2">
        <v>2198</v>
      </c>
      <c r="H106" s="2">
        <v>6714</v>
      </c>
      <c r="I106" s="2">
        <v>720</v>
      </c>
      <c r="J106" s="2">
        <v>1844</v>
      </c>
      <c r="K106" s="2">
        <v>7281</v>
      </c>
      <c r="L106" s="2">
        <v>7249</v>
      </c>
      <c r="M106" s="2">
        <v>2041</v>
      </c>
      <c r="N106" s="2">
        <v>6932</v>
      </c>
      <c r="O106" s="5">
        <f t="shared" si="4"/>
        <v>43747</v>
      </c>
      <c r="P106" s="5">
        <f t="shared" si="5"/>
        <v>3645</v>
      </c>
      <c r="Q106" s="5">
        <f t="shared" si="6"/>
        <v>7.5371802293527398E-2</v>
      </c>
    </row>
    <row r="107" spans="2:17" hidden="1" x14ac:dyDescent="0.25">
      <c r="B107" s="3" t="s">
        <v>30</v>
      </c>
      <c r="C107" s="2">
        <v>290</v>
      </c>
      <c r="D107" s="2">
        <v>7015</v>
      </c>
      <c r="E107" s="2">
        <v>6560</v>
      </c>
      <c r="F107" s="2">
        <v>9968</v>
      </c>
      <c r="G107" s="2">
        <v>1633</v>
      </c>
      <c r="H107" s="2">
        <v>8370</v>
      </c>
      <c r="I107" s="2">
        <v>1981</v>
      </c>
      <c r="J107" s="2">
        <v>3840</v>
      </c>
      <c r="K107" s="2">
        <v>1779</v>
      </c>
      <c r="L107" s="2">
        <v>7263</v>
      </c>
      <c r="M107" s="2">
        <v>3817</v>
      </c>
      <c r="N107" s="2">
        <v>9960</v>
      </c>
      <c r="O107" s="5">
        <f t="shared" si="4"/>
        <v>62476</v>
      </c>
      <c r="P107" s="5">
        <f t="shared" si="5"/>
        <v>5206</v>
      </c>
      <c r="Q107" s="5">
        <f t="shared" si="6"/>
        <v>0.10764003749035175</v>
      </c>
    </row>
    <row r="108" spans="2:17" hidden="1" x14ac:dyDescent="0.25">
      <c r="B108" s="3" t="s">
        <v>31</v>
      </c>
      <c r="C108" s="2">
        <v>5326</v>
      </c>
      <c r="D108" s="2">
        <v>6013</v>
      </c>
      <c r="E108" s="2">
        <v>4430</v>
      </c>
      <c r="F108" s="2">
        <v>6604</v>
      </c>
      <c r="G108" s="2">
        <v>3358</v>
      </c>
      <c r="H108" s="2">
        <v>1325</v>
      </c>
      <c r="I108" s="2">
        <v>9306</v>
      </c>
      <c r="J108" s="2">
        <v>8202</v>
      </c>
      <c r="K108" s="2">
        <v>2052</v>
      </c>
      <c r="L108" s="2">
        <v>3860</v>
      </c>
      <c r="M108" s="2">
        <v>2230</v>
      </c>
      <c r="N108" s="2">
        <v>8716</v>
      </c>
      <c r="O108" s="5">
        <f t="shared" si="4"/>
        <v>61422</v>
      </c>
      <c r="P108" s="5">
        <f t="shared" si="5"/>
        <v>5118</v>
      </c>
      <c r="Q108" s="5">
        <f t="shared" si="6"/>
        <v>0.10582409857757195</v>
      </c>
    </row>
    <row r="109" spans="2:17" hidden="1" x14ac:dyDescent="0.25">
      <c r="B109" s="3" t="s">
        <v>32</v>
      </c>
      <c r="C109" s="2">
        <v>7503</v>
      </c>
      <c r="D109" s="2">
        <v>8918</v>
      </c>
      <c r="E109" s="2">
        <v>4383</v>
      </c>
      <c r="F109" s="2">
        <v>8080</v>
      </c>
      <c r="G109" s="2">
        <v>1260</v>
      </c>
      <c r="H109" s="2">
        <v>7642</v>
      </c>
      <c r="I109" s="2">
        <v>5969</v>
      </c>
      <c r="J109" s="2">
        <v>490</v>
      </c>
      <c r="K109" s="2">
        <v>1874</v>
      </c>
      <c r="L109" s="2">
        <v>160</v>
      </c>
      <c r="M109" s="2">
        <v>2061</v>
      </c>
      <c r="N109" s="2">
        <v>6707</v>
      </c>
      <c r="O109" s="5">
        <f t="shared" si="4"/>
        <v>55047</v>
      </c>
      <c r="P109" s="5">
        <f t="shared" si="5"/>
        <v>4587</v>
      </c>
      <c r="Q109" s="5">
        <f t="shared" si="6"/>
        <v>9.4840597088984457E-2</v>
      </c>
    </row>
    <row r="110" spans="2:17" hidden="1" x14ac:dyDescent="0.25">
      <c r="B110" s="3" t="s">
        <v>33</v>
      </c>
      <c r="C110" s="2">
        <v>5410</v>
      </c>
      <c r="D110" s="2">
        <v>7678</v>
      </c>
      <c r="E110" s="2">
        <v>6820</v>
      </c>
      <c r="F110" s="2">
        <v>4692</v>
      </c>
      <c r="G110" s="2">
        <v>5244</v>
      </c>
      <c r="H110" s="2">
        <v>1521</v>
      </c>
      <c r="I110" s="2">
        <v>5099</v>
      </c>
      <c r="J110" s="2">
        <v>8065</v>
      </c>
      <c r="K110" s="2">
        <v>1198</v>
      </c>
      <c r="L110" s="2">
        <v>6736</v>
      </c>
      <c r="M110" s="2">
        <v>787</v>
      </c>
      <c r="N110" s="2">
        <v>831</v>
      </c>
      <c r="O110" s="5">
        <f t="shared" si="4"/>
        <v>54081</v>
      </c>
      <c r="P110" s="5">
        <f t="shared" si="5"/>
        <v>4506</v>
      </c>
      <c r="Q110" s="5">
        <f t="shared" si="6"/>
        <v>9.3176273569302012E-2</v>
      </c>
    </row>
    <row r="111" spans="2:17" hidden="1" x14ac:dyDescent="0.25">
      <c r="B111" s="3" t="s">
        <v>34</v>
      </c>
      <c r="C111" s="2">
        <v>8435</v>
      </c>
      <c r="D111" s="2">
        <v>5163</v>
      </c>
      <c r="E111" s="2">
        <v>9434</v>
      </c>
      <c r="F111" s="2">
        <v>4846</v>
      </c>
      <c r="G111" s="2">
        <v>9366</v>
      </c>
      <c r="H111" s="2">
        <v>5926</v>
      </c>
      <c r="I111" s="2">
        <v>174</v>
      </c>
      <c r="J111" s="2">
        <v>7667</v>
      </c>
      <c r="K111" s="2">
        <v>6489</v>
      </c>
      <c r="L111" s="2">
        <v>3581</v>
      </c>
      <c r="M111" s="2">
        <v>8638</v>
      </c>
      <c r="N111" s="2">
        <v>7837</v>
      </c>
      <c r="O111" s="5">
        <f t="shared" si="4"/>
        <v>77556</v>
      </c>
      <c r="P111" s="5">
        <f t="shared" si="5"/>
        <v>6463</v>
      </c>
      <c r="Q111" s="5">
        <f t="shared" si="6"/>
        <v>0.13362140258021832</v>
      </c>
    </row>
    <row r="112" spans="2:17" hidden="1" x14ac:dyDescent="0.25">
      <c r="B112" s="3" t="s">
        <v>35</v>
      </c>
      <c r="C112" s="2">
        <v>5527</v>
      </c>
      <c r="D112" s="2">
        <v>9426</v>
      </c>
      <c r="E112" s="2">
        <v>4509</v>
      </c>
      <c r="F112" s="2">
        <v>3158</v>
      </c>
      <c r="G112" s="2">
        <v>3667</v>
      </c>
      <c r="H112" s="2">
        <v>4811</v>
      </c>
      <c r="I112" s="2">
        <v>1211</v>
      </c>
      <c r="J112" s="2">
        <v>3988</v>
      </c>
      <c r="K112" s="2">
        <v>5968</v>
      </c>
      <c r="L112" s="2">
        <v>8143</v>
      </c>
      <c r="M112" s="2">
        <v>4736</v>
      </c>
      <c r="N112" s="2">
        <v>6259</v>
      </c>
      <c r="O112" s="5">
        <f t="shared" si="4"/>
        <v>61403</v>
      </c>
      <c r="P112" s="5">
        <f t="shared" si="5"/>
        <v>5116</v>
      </c>
      <c r="Q112" s="5">
        <f t="shared" si="6"/>
        <v>0.10579136343588047</v>
      </c>
    </row>
    <row r="113" spans="2:17" hidden="1" x14ac:dyDescent="0.25">
      <c r="B113" s="3" t="s">
        <v>36</v>
      </c>
      <c r="C113" s="2">
        <v>6290</v>
      </c>
      <c r="D113" s="2">
        <v>7203</v>
      </c>
      <c r="E113" s="2">
        <v>3011</v>
      </c>
      <c r="F113" s="2">
        <v>2707</v>
      </c>
      <c r="G113" s="2">
        <v>1250</v>
      </c>
      <c r="H113" s="2">
        <v>337</v>
      </c>
      <c r="I113" s="2">
        <v>2010</v>
      </c>
      <c r="J113" s="2">
        <v>4806</v>
      </c>
      <c r="K113" s="2">
        <v>1161</v>
      </c>
      <c r="L113" s="2">
        <v>6600</v>
      </c>
      <c r="M113" s="2">
        <v>6724</v>
      </c>
      <c r="N113" s="2">
        <v>5185</v>
      </c>
      <c r="O113" s="5">
        <f t="shared" si="4"/>
        <v>47284</v>
      </c>
      <c r="P113" s="5">
        <f t="shared" si="5"/>
        <v>3940</v>
      </c>
      <c r="Q113" s="5">
        <f t="shared" si="6"/>
        <v>8.1465707354724887E-2</v>
      </c>
    </row>
    <row r="114" spans="2:17" hidden="1" x14ac:dyDescent="0.25">
      <c r="B114" s="3" t="s">
        <v>51</v>
      </c>
      <c r="C114" s="5">
        <f t="shared" ref="C114:N114" si="7">SUM(C104:C113)</f>
        <v>56551</v>
      </c>
      <c r="D114" s="5">
        <f t="shared" si="7"/>
        <v>66115</v>
      </c>
      <c r="E114" s="5">
        <f t="shared" si="7"/>
        <v>55431</v>
      </c>
      <c r="F114" s="5">
        <f t="shared" si="7"/>
        <v>45697</v>
      </c>
      <c r="G114" s="5">
        <f t="shared" si="7"/>
        <v>36670</v>
      </c>
      <c r="H114" s="5">
        <f t="shared" si="7"/>
        <v>42672</v>
      </c>
      <c r="I114" s="5">
        <f t="shared" si="7"/>
        <v>34251</v>
      </c>
      <c r="J114" s="5">
        <f t="shared" si="7"/>
        <v>49298</v>
      </c>
      <c r="K114" s="5">
        <f t="shared" si="7"/>
        <v>32902</v>
      </c>
      <c r="L114" s="5">
        <f t="shared" si="7"/>
        <v>57977</v>
      </c>
      <c r="M114" s="5">
        <f t="shared" si="7"/>
        <v>43026</v>
      </c>
      <c r="N114" s="5">
        <f t="shared" si="7"/>
        <v>59826</v>
      </c>
      <c r="O114" s="5">
        <f t="shared" si="4"/>
        <v>580416</v>
      </c>
      <c r="P114" s="15"/>
    </row>
    <row r="115" spans="2:17" hidden="1" x14ac:dyDescent="0.25">
      <c r="B115" s="3" t="s">
        <v>52</v>
      </c>
      <c r="C115" s="5">
        <f>INT(AVERAGE(C104:C113))</f>
        <v>5655</v>
      </c>
      <c r="D115" s="5">
        <f t="shared" ref="D115:O115" si="8">INT(AVERAGE(D104:D113))</f>
        <v>6611</v>
      </c>
      <c r="E115" s="5">
        <f t="shared" si="8"/>
        <v>5543</v>
      </c>
      <c r="F115" s="5">
        <f t="shared" si="8"/>
        <v>4569</v>
      </c>
      <c r="G115" s="5">
        <f t="shared" si="8"/>
        <v>3667</v>
      </c>
      <c r="H115" s="5">
        <f t="shared" si="8"/>
        <v>4267</v>
      </c>
      <c r="I115" s="5">
        <f t="shared" si="8"/>
        <v>3425</v>
      </c>
      <c r="J115" s="5">
        <f t="shared" si="8"/>
        <v>4929</v>
      </c>
      <c r="K115" s="5">
        <f t="shared" si="8"/>
        <v>3290</v>
      </c>
      <c r="L115" s="5">
        <f t="shared" si="8"/>
        <v>5797</v>
      </c>
      <c r="M115" s="5">
        <f t="shared" si="8"/>
        <v>4302</v>
      </c>
      <c r="N115" s="5">
        <f t="shared" si="8"/>
        <v>5982</v>
      </c>
      <c r="O115" s="5">
        <f t="shared" si="8"/>
        <v>58041</v>
      </c>
      <c r="P115" s="15"/>
    </row>
  </sheetData>
  <mergeCells count="8">
    <mergeCell ref="B26:F26"/>
    <mergeCell ref="B28:F28"/>
    <mergeCell ref="B34:F34"/>
    <mergeCell ref="B2:C2"/>
    <mergeCell ref="B20:D20"/>
    <mergeCell ref="B3:J3"/>
    <mergeCell ref="B22:E22"/>
    <mergeCell ref="B24:E24"/>
  </mergeCells>
  <phoneticPr fontId="0" type="noConversion"/>
  <pageMargins left="0.70866141732283472" right="0.70866141732283472" top="1.1811023622047245" bottom="0.39370078740157483" header="0.31496062992125984" footer="0.31496062992125984"/>
  <pageSetup orientation="landscape" r:id="rId1"/>
  <headerFooter>
    <oddHeader>&amp;L&amp;9
&amp;G&amp;C&amp;"Verdana,Normal"&amp;10
Guía Laboratorio 1
Funciones en Excel&amp;R&amp;"Verdana,Normal"&amp;10
Programa de Matemática
Dirección de Formación General</oddHeader>
  </headerFooter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98"/>
  <sheetViews>
    <sheetView showGridLines="0" zoomScaleNormal="100" workbookViewId="0">
      <selection activeCell="J8" sqref="J8"/>
    </sheetView>
  </sheetViews>
  <sheetFormatPr baseColWidth="10" defaultRowHeight="15" x14ac:dyDescent="0.25"/>
  <cols>
    <col min="1" max="1" width="3.7109375" customWidth="1"/>
    <col min="2" max="2" width="3.140625" style="1" bestFit="1" customWidth="1"/>
    <col min="3" max="3" width="18" bestFit="1" customWidth="1"/>
    <col min="4" max="9" width="10.7109375" customWidth="1"/>
    <col min="10" max="10" width="13" customWidth="1"/>
    <col min="11" max="11" width="12.7109375" bestFit="1" customWidth="1"/>
    <col min="12" max="12" width="13.5703125" customWidth="1"/>
  </cols>
  <sheetData>
    <row r="1" spans="2:15" s="43" customFormat="1" x14ac:dyDescent="0.25">
      <c r="B1" s="1"/>
    </row>
    <row r="2" spans="2:15" ht="9.9499999999999993" customHeight="1" x14ac:dyDescent="0.25"/>
    <row r="3" spans="2:15" s="22" customFormat="1" ht="15" customHeight="1" x14ac:dyDescent="0.25">
      <c r="B3" s="49" t="s">
        <v>65</v>
      </c>
      <c r="C3" s="49"/>
    </row>
    <row r="4" spans="2:15" ht="26.25" customHeight="1" x14ac:dyDescent="0.25">
      <c r="B4" s="50" t="s">
        <v>82</v>
      </c>
      <c r="C4" s="50"/>
      <c r="D4" s="50"/>
      <c r="E4" s="50"/>
      <c r="F4" s="50"/>
      <c r="G4" s="50"/>
      <c r="H4" s="50"/>
      <c r="I4" s="50"/>
      <c r="J4" s="50"/>
    </row>
    <row r="5" spans="2:15" ht="14.25" customHeight="1" x14ac:dyDescent="0.25">
      <c r="J5" s="25"/>
      <c r="K5" s="28"/>
      <c r="L5" s="25"/>
    </row>
    <row r="6" spans="2:15" s="22" customFormat="1" x14ac:dyDescent="0.25">
      <c r="B6" s="7"/>
      <c r="C6" s="2" t="s">
        <v>8</v>
      </c>
      <c r="D6" s="6">
        <v>0.25</v>
      </c>
      <c r="E6" s="6">
        <v>0.2</v>
      </c>
      <c r="F6" s="6">
        <v>0.25</v>
      </c>
      <c r="G6" s="6">
        <v>0.1</v>
      </c>
      <c r="H6" s="6">
        <v>0.1</v>
      </c>
      <c r="I6" s="6">
        <v>0.1</v>
      </c>
      <c r="J6" s="6">
        <v>0.6</v>
      </c>
      <c r="K6" s="6">
        <v>0.4</v>
      </c>
      <c r="L6" s="6">
        <v>1</v>
      </c>
    </row>
    <row r="7" spans="2:15" s="22" customFormat="1" ht="30.75" customHeight="1" x14ac:dyDescent="0.25">
      <c r="B7" s="10" t="s">
        <v>0</v>
      </c>
      <c r="C7" s="10" t="s">
        <v>1</v>
      </c>
      <c r="D7" s="10" t="s">
        <v>2</v>
      </c>
      <c r="E7" s="10" t="s">
        <v>3</v>
      </c>
      <c r="F7" s="10" t="s">
        <v>4</v>
      </c>
      <c r="G7" s="10" t="s">
        <v>5</v>
      </c>
      <c r="H7" s="10" t="s">
        <v>6</v>
      </c>
      <c r="I7" s="10" t="s">
        <v>7</v>
      </c>
      <c r="J7" s="11" t="s">
        <v>18</v>
      </c>
      <c r="K7" s="12" t="s">
        <v>19</v>
      </c>
      <c r="L7" s="12" t="s">
        <v>22</v>
      </c>
    </row>
    <row r="8" spans="2:15" x14ac:dyDescent="0.25">
      <c r="B8" s="2">
        <v>1</v>
      </c>
      <c r="C8" s="3" t="s">
        <v>62</v>
      </c>
      <c r="D8" s="9">
        <v>4.5</v>
      </c>
      <c r="E8" s="9">
        <v>5.0999999999999996</v>
      </c>
      <c r="F8" s="9">
        <v>5.2</v>
      </c>
      <c r="G8" s="9">
        <v>5.2</v>
      </c>
      <c r="H8" s="9">
        <v>6</v>
      </c>
      <c r="I8" s="9">
        <v>5.5</v>
      </c>
      <c r="J8" s="37"/>
      <c r="K8" s="9">
        <v>5</v>
      </c>
      <c r="L8" s="37"/>
    </row>
    <row r="9" spans="2:15" x14ac:dyDescent="0.25">
      <c r="B9" s="2">
        <v>2</v>
      </c>
      <c r="C9" s="3" t="s">
        <v>9</v>
      </c>
      <c r="D9" s="9">
        <v>3.8</v>
      </c>
      <c r="E9" s="9">
        <v>4.2</v>
      </c>
      <c r="F9" s="9">
        <v>4.8</v>
      </c>
      <c r="G9" s="9">
        <v>6.1</v>
      </c>
      <c r="H9" s="9">
        <v>5.5</v>
      </c>
      <c r="I9" s="9">
        <v>6</v>
      </c>
      <c r="J9" s="37"/>
      <c r="K9" s="9">
        <v>4.5</v>
      </c>
      <c r="L9" s="37"/>
      <c r="N9" s="44"/>
      <c r="O9" s="42"/>
    </row>
    <row r="10" spans="2:15" x14ac:dyDescent="0.25">
      <c r="B10" s="2">
        <v>3</v>
      </c>
      <c r="C10" s="3" t="s">
        <v>10</v>
      </c>
      <c r="D10" s="9">
        <v>5.3</v>
      </c>
      <c r="E10" s="9">
        <v>5.0999999999999996</v>
      </c>
      <c r="F10" s="9">
        <v>6.1</v>
      </c>
      <c r="G10" s="9">
        <v>7</v>
      </c>
      <c r="H10" s="9">
        <v>4.5</v>
      </c>
      <c r="I10" s="9">
        <v>4</v>
      </c>
      <c r="J10" s="37"/>
      <c r="K10" s="9">
        <v>3.8</v>
      </c>
      <c r="L10" s="37"/>
      <c r="N10" s="42"/>
      <c r="O10" s="42"/>
    </row>
    <row r="11" spans="2:15" x14ac:dyDescent="0.25">
      <c r="B11" s="2">
        <v>4</v>
      </c>
      <c r="C11" s="3" t="s">
        <v>11</v>
      </c>
      <c r="D11" s="9">
        <v>6.1</v>
      </c>
      <c r="E11" s="9">
        <v>5</v>
      </c>
      <c r="F11" s="9">
        <v>7</v>
      </c>
      <c r="G11" s="9">
        <v>7</v>
      </c>
      <c r="H11" s="9">
        <v>4.5</v>
      </c>
      <c r="I11" s="9">
        <v>4</v>
      </c>
      <c r="J11" s="37"/>
      <c r="K11" s="9">
        <v>4.2</v>
      </c>
      <c r="L11" s="37"/>
      <c r="N11" s="44"/>
      <c r="O11" s="44"/>
    </row>
    <row r="12" spans="2:15" x14ac:dyDescent="0.25">
      <c r="B12" s="2">
        <v>5</v>
      </c>
      <c r="C12" s="3" t="s">
        <v>12</v>
      </c>
      <c r="D12" s="9">
        <v>3.7</v>
      </c>
      <c r="E12" s="9">
        <v>6</v>
      </c>
      <c r="F12" s="9">
        <v>6</v>
      </c>
      <c r="G12" s="9">
        <v>7</v>
      </c>
      <c r="H12" s="9">
        <v>5</v>
      </c>
      <c r="I12" s="9">
        <v>4</v>
      </c>
      <c r="J12" s="37"/>
      <c r="K12" s="9">
        <v>5.0999999999999996</v>
      </c>
      <c r="L12" s="37"/>
    </row>
    <row r="13" spans="2:15" x14ac:dyDescent="0.25">
      <c r="B13" s="2">
        <v>6</v>
      </c>
      <c r="C13" s="3" t="s">
        <v>13</v>
      </c>
      <c r="D13" s="9">
        <v>5.9</v>
      </c>
      <c r="E13" s="9">
        <v>6.3</v>
      </c>
      <c r="F13" s="9">
        <v>4</v>
      </c>
      <c r="G13" s="9">
        <v>6</v>
      </c>
      <c r="H13" s="9">
        <v>5.5</v>
      </c>
      <c r="I13" s="9">
        <v>6</v>
      </c>
      <c r="J13" s="37"/>
      <c r="K13" s="9">
        <v>4.5999999999999996</v>
      </c>
      <c r="L13" s="37"/>
    </row>
    <row r="14" spans="2:15" x14ac:dyDescent="0.25">
      <c r="B14" s="2">
        <v>7</v>
      </c>
      <c r="C14" s="3" t="s">
        <v>14</v>
      </c>
      <c r="D14" s="9">
        <v>6.2</v>
      </c>
      <c r="E14" s="9">
        <v>4.9000000000000004</v>
      </c>
      <c r="F14" s="9">
        <v>3.8</v>
      </c>
      <c r="G14" s="9">
        <v>6.5</v>
      </c>
      <c r="H14" s="9">
        <v>6</v>
      </c>
      <c r="I14" s="9">
        <v>6</v>
      </c>
      <c r="J14" s="37"/>
      <c r="K14" s="9">
        <v>3.4</v>
      </c>
      <c r="L14" s="37"/>
    </row>
    <row r="15" spans="2:15" x14ac:dyDescent="0.25">
      <c r="B15" s="2">
        <v>8</v>
      </c>
      <c r="C15" s="3" t="s">
        <v>15</v>
      </c>
      <c r="D15" s="9">
        <v>4.3</v>
      </c>
      <c r="E15" s="9">
        <v>3.5</v>
      </c>
      <c r="F15" s="9">
        <v>4.9000000000000004</v>
      </c>
      <c r="G15" s="9">
        <v>6.4</v>
      </c>
      <c r="H15" s="9">
        <v>7</v>
      </c>
      <c r="I15" s="9">
        <v>6.5</v>
      </c>
      <c r="J15" s="37"/>
      <c r="K15" s="9">
        <v>5.0999999999999996</v>
      </c>
      <c r="L15" s="37"/>
    </row>
    <row r="16" spans="2:15" x14ac:dyDescent="0.25">
      <c r="B16" s="2">
        <v>9</v>
      </c>
      <c r="C16" s="3" t="s">
        <v>16</v>
      </c>
      <c r="D16" s="9">
        <v>4</v>
      </c>
      <c r="E16" s="9">
        <v>5.8</v>
      </c>
      <c r="F16" s="9">
        <v>5.2</v>
      </c>
      <c r="G16" s="9">
        <v>6.5</v>
      </c>
      <c r="H16" s="9">
        <v>7</v>
      </c>
      <c r="I16" s="9">
        <v>5</v>
      </c>
      <c r="J16" s="37"/>
      <c r="K16" s="9">
        <v>4.5999999999999996</v>
      </c>
      <c r="L16" s="37"/>
    </row>
    <row r="17" spans="2:12" x14ac:dyDescent="0.25">
      <c r="B17" s="2">
        <v>10</v>
      </c>
      <c r="C17" s="3" t="s">
        <v>63</v>
      </c>
      <c r="D17" s="9">
        <v>3.7</v>
      </c>
      <c r="E17" s="9">
        <v>5.3</v>
      </c>
      <c r="F17" s="9">
        <v>6</v>
      </c>
      <c r="G17" s="9">
        <v>7</v>
      </c>
      <c r="H17" s="9">
        <v>7</v>
      </c>
      <c r="I17" s="9">
        <v>5</v>
      </c>
      <c r="J17" s="37"/>
      <c r="K17" s="9">
        <v>3.7</v>
      </c>
      <c r="L17" s="37"/>
    </row>
    <row r="18" spans="2:12" ht="24" customHeight="1" x14ac:dyDescent="0.25">
      <c r="B18" s="29"/>
      <c r="C18" s="20" t="s">
        <v>17</v>
      </c>
      <c r="D18" s="37">
        <f>AVERAGE(D8:D17)</f>
        <v>4.7500000000000009</v>
      </c>
      <c r="E18" s="37">
        <f t="shared" ref="E18:I18" si="0">AVERAGE(E8:E17)</f>
        <v>5.1199999999999992</v>
      </c>
      <c r="F18" s="37">
        <f t="shared" si="0"/>
        <v>5.3</v>
      </c>
      <c r="G18" s="37">
        <f t="shared" si="0"/>
        <v>6.4699999999999989</v>
      </c>
      <c r="H18" s="37">
        <f t="shared" si="0"/>
        <v>5.8</v>
      </c>
      <c r="I18" s="37">
        <f t="shared" si="0"/>
        <v>5.2</v>
      </c>
      <c r="J18" s="37"/>
      <c r="K18" s="37"/>
      <c r="L18" s="37"/>
    </row>
    <row r="19" spans="2:12" ht="24" customHeight="1" x14ac:dyDescent="0.25">
      <c r="B19" s="30"/>
      <c r="C19" s="20" t="s">
        <v>20</v>
      </c>
      <c r="D19" s="37"/>
      <c r="E19" s="37"/>
      <c r="F19" s="37"/>
      <c r="G19" s="37"/>
      <c r="H19" s="37"/>
      <c r="I19" s="37"/>
      <c r="J19" s="37"/>
      <c r="K19" s="37"/>
      <c r="L19" s="37"/>
    </row>
    <row r="20" spans="2:12" ht="24" customHeight="1" x14ac:dyDescent="0.25">
      <c r="B20" s="30"/>
      <c r="C20" s="20" t="s">
        <v>21</v>
      </c>
      <c r="D20" s="37"/>
      <c r="E20" s="37"/>
      <c r="F20" s="37"/>
      <c r="G20" s="37"/>
      <c r="H20" s="37"/>
      <c r="I20" s="37"/>
      <c r="J20" s="37"/>
      <c r="K20" s="37"/>
      <c r="L20" s="37"/>
    </row>
    <row r="21" spans="2:12" ht="35.1" customHeight="1" x14ac:dyDescent="0.25">
      <c r="B21" s="30"/>
      <c r="C21" s="21" t="s">
        <v>67</v>
      </c>
      <c r="D21" s="38"/>
      <c r="E21" s="38"/>
      <c r="F21" s="38"/>
      <c r="G21" s="38"/>
      <c r="H21" s="38"/>
      <c r="I21" s="38"/>
      <c r="J21" s="38"/>
      <c r="K21" s="38"/>
      <c r="L21" s="38"/>
    </row>
    <row r="22" spans="2:12" ht="30" x14ac:dyDescent="0.25">
      <c r="B22" s="30"/>
      <c r="C22" s="21" t="s">
        <v>68</v>
      </c>
      <c r="D22" s="38"/>
      <c r="E22" s="38"/>
      <c r="F22" s="38"/>
      <c r="G22" s="38"/>
      <c r="H22" s="38"/>
      <c r="I22" s="38"/>
      <c r="J22" s="38"/>
      <c r="K22" s="38"/>
      <c r="L22" s="38"/>
    </row>
    <row r="24" spans="2:12" x14ac:dyDescent="0.25">
      <c r="C24" s="47" t="s">
        <v>54</v>
      </c>
      <c r="D24" s="47"/>
      <c r="E24" s="47"/>
    </row>
    <row r="26" spans="2:12" ht="18" customHeight="1" x14ac:dyDescent="0.25">
      <c r="C26" s="47" t="s">
        <v>55</v>
      </c>
      <c r="D26" s="47"/>
      <c r="E26" s="47"/>
      <c r="F26" s="47"/>
    </row>
    <row r="27" spans="2:12" ht="18" customHeight="1" x14ac:dyDescent="0.25">
      <c r="C27" s="47" t="s">
        <v>56</v>
      </c>
      <c r="D27" s="47"/>
      <c r="E27" s="47"/>
      <c r="F27" s="47"/>
    </row>
    <row r="28" spans="2:12" ht="18" customHeight="1" x14ac:dyDescent="0.25">
      <c r="C28" s="47" t="s">
        <v>57</v>
      </c>
      <c r="D28" s="47"/>
      <c r="E28" s="47"/>
      <c r="F28" s="47"/>
    </row>
    <row r="29" spans="2:12" ht="18" customHeight="1" x14ac:dyDescent="0.25">
      <c r="C29" s="47" t="s">
        <v>58</v>
      </c>
      <c r="D29" s="47"/>
      <c r="E29" s="47"/>
      <c r="F29" s="47"/>
    </row>
    <row r="30" spans="2:12" ht="18" customHeight="1" x14ac:dyDescent="0.25">
      <c r="C30" s="47" t="s">
        <v>59</v>
      </c>
      <c r="D30" s="47"/>
      <c r="E30" s="47"/>
      <c r="F30" s="47"/>
    </row>
    <row r="31" spans="2:12" ht="18" customHeight="1" x14ac:dyDescent="0.25">
      <c r="C31" s="47" t="s">
        <v>60</v>
      </c>
      <c r="D31" s="47"/>
      <c r="E31" s="47"/>
      <c r="F31" s="47"/>
    </row>
    <row r="32" spans="2:12" ht="18" customHeight="1" x14ac:dyDescent="0.25">
      <c r="C32" s="47" t="s">
        <v>61</v>
      </c>
      <c r="D32" s="47"/>
      <c r="E32" s="47"/>
      <c r="F32" s="47"/>
    </row>
    <row r="33" ht="18" customHeight="1" x14ac:dyDescent="0.25"/>
    <row r="81" spans="2:12" hidden="1" x14ac:dyDescent="0.25"/>
    <row r="82" spans="2:12" hidden="1" x14ac:dyDescent="0.25">
      <c r="B82" s="2"/>
      <c r="C82" s="3" t="s">
        <v>8</v>
      </c>
      <c r="D82" s="6">
        <v>0.25</v>
      </c>
      <c r="E82" s="6">
        <v>0.2</v>
      </c>
      <c r="F82" s="6">
        <v>0.25</v>
      </c>
      <c r="G82" s="6">
        <v>0.1</v>
      </c>
      <c r="H82" s="6">
        <v>0.1</v>
      </c>
      <c r="I82" s="6">
        <v>0.1</v>
      </c>
      <c r="J82" s="4">
        <v>0.6</v>
      </c>
      <c r="K82" s="4">
        <v>0.4</v>
      </c>
      <c r="L82" s="4">
        <v>1</v>
      </c>
    </row>
    <row r="83" spans="2:12" ht="30" hidden="1" x14ac:dyDescent="0.25">
      <c r="B83" s="2" t="s">
        <v>0</v>
      </c>
      <c r="C83" s="3" t="s">
        <v>1</v>
      </c>
      <c r="D83" s="10" t="s">
        <v>2</v>
      </c>
      <c r="E83" s="10" t="s">
        <v>3</v>
      </c>
      <c r="F83" s="10" t="s">
        <v>4</v>
      </c>
      <c r="G83" s="10" t="s">
        <v>5</v>
      </c>
      <c r="H83" s="10" t="s">
        <v>6</v>
      </c>
      <c r="I83" s="10" t="s">
        <v>7</v>
      </c>
      <c r="J83" s="11" t="s">
        <v>18</v>
      </c>
      <c r="K83" s="12" t="s">
        <v>19</v>
      </c>
      <c r="L83" s="12" t="s">
        <v>22</v>
      </c>
    </row>
    <row r="84" spans="2:12" hidden="1" x14ac:dyDescent="0.25">
      <c r="B84" s="2">
        <v>1</v>
      </c>
      <c r="C84" s="3" t="s">
        <v>62</v>
      </c>
      <c r="D84" s="9">
        <v>4.5</v>
      </c>
      <c r="E84" s="9">
        <v>5.0999999999999996</v>
      </c>
      <c r="F84" s="9">
        <v>5.2</v>
      </c>
      <c r="G84" s="9">
        <v>5.2</v>
      </c>
      <c r="H84" s="9">
        <v>6</v>
      </c>
      <c r="I84" s="9">
        <v>5.5</v>
      </c>
      <c r="J84" s="17">
        <f>ROUND(D84*$D$6+E84*$E$6+F84*$F$6+G84*$G$6+H84*$H$6+I84*$I$6,1)</f>
        <v>5.0999999999999996</v>
      </c>
      <c r="K84" s="9">
        <v>5</v>
      </c>
      <c r="L84" s="5">
        <f>ROUND(J84*$J$6+K84*$K$6,1)</f>
        <v>5.0999999999999996</v>
      </c>
    </row>
    <row r="85" spans="2:12" hidden="1" x14ac:dyDescent="0.25">
      <c r="B85" s="2">
        <v>2</v>
      </c>
      <c r="C85" s="3" t="s">
        <v>9</v>
      </c>
      <c r="D85" s="9">
        <v>3.8</v>
      </c>
      <c r="E85" s="9">
        <v>4.2</v>
      </c>
      <c r="F85" s="9">
        <v>4.8</v>
      </c>
      <c r="G85" s="9">
        <v>6.1</v>
      </c>
      <c r="H85" s="9">
        <v>5.5</v>
      </c>
      <c r="I85" s="9">
        <v>6</v>
      </c>
      <c r="J85" s="17">
        <f t="shared" ref="J85:J93" si="1">ROUND(D85*$D$6+E85*$E$6+F85*$F$6+G85*$G$6+H85*$H$6+I85*$I$6,1)</f>
        <v>4.8</v>
      </c>
      <c r="K85" s="9">
        <v>4.5</v>
      </c>
      <c r="L85" s="5">
        <f t="shared" ref="L85:L94" si="2">ROUND(J85*$J$6+K85*$K$6,1)</f>
        <v>4.7</v>
      </c>
    </row>
    <row r="86" spans="2:12" hidden="1" x14ac:dyDescent="0.25">
      <c r="B86" s="2">
        <v>3</v>
      </c>
      <c r="C86" s="3" t="s">
        <v>10</v>
      </c>
      <c r="D86" s="9">
        <v>5.3</v>
      </c>
      <c r="E86" s="9">
        <v>5.0999999999999996</v>
      </c>
      <c r="F86" s="9">
        <v>6.1</v>
      </c>
      <c r="G86" s="9">
        <v>7</v>
      </c>
      <c r="H86" s="9">
        <v>4.5</v>
      </c>
      <c r="I86" s="9">
        <v>4</v>
      </c>
      <c r="J86" s="17">
        <f t="shared" si="1"/>
        <v>5.4</v>
      </c>
      <c r="K86" s="9">
        <v>3.8</v>
      </c>
      <c r="L86" s="5">
        <f t="shared" si="2"/>
        <v>4.8</v>
      </c>
    </row>
    <row r="87" spans="2:12" hidden="1" x14ac:dyDescent="0.25">
      <c r="B87" s="2">
        <v>4</v>
      </c>
      <c r="C87" s="3" t="s">
        <v>11</v>
      </c>
      <c r="D87" s="9">
        <v>6.1</v>
      </c>
      <c r="E87" s="9">
        <v>5</v>
      </c>
      <c r="F87" s="9">
        <v>7</v>
      </c>
      <c r="G87" s="9">
        <v>7</v>
      </c>
      <c r="H87" s="9">
        <v>4.5</v>
      </c>
      <c r="I87" s="9">
        <v>4</v>
      </c>
      <c r="J87" s="17">
        <f t="shared" si="1"/>
        <v>5.8</v>
      </c>
      <c r="K87" s="9">
        <v>4.2</v>
      </c>
      <c r="L87" s="5">
        <f t="shared" si="2"/>
        <v>5.2</v>
      </c>
    </row>
    <row r="88" spans="2:12" hidden="1" x14ac:dyDescent="0.25">
      <c r="B88" s="2">
        <v>5</v>
      </c>
      <c r="C88" s="3" t="s">
        <v>12</v>
      </c>
      <c r="D88" s="9">
        <v>3.7</v>
      </c>
      <c r="E88" s="9">
        <v>6</v>
      </c>
      <c r="F88" s="9">
        <v>6</v>
      </c>
      <c r="G88" s="9">
        <v>7</v>
      </c>
      <c r="H88" s="9">
        <v>5</v>
      </c>
      <c r="I88" s="9">
        <v>4</v>
      </c>
      <c r="J88" s="17">
        <f t="shared" si="1"/>
        <v>5.2</v>
      </c>
      <c r="K88" s="9">
        <v>5.0999999999999996</v>
      </c>
      <c r="L88" s="5">
        <f t="shared" si="2"/>
        <v>5.2</v>
      </c>
    </row>
    <row r="89" spans="2:12" hidden="1" x14ac:dyDescent="0.25">
      <c r="B89" s="2">
        <v>6</v>
      </c>
      <c r="C89" s="3" t="s">
        <v>13</v>
      </c>
      <c r="D89" s="9">
        <v>5.9</v>
      </c>
      <c r="E89" s="9">
        <v>6.3</v>
      </c>
      <c r="F89" s="9">
        <v>4</v>
      </c>
      <c r="G89" s="9">
        <v>6</v>
      </c>
      <c r="H89" s="9">
        <v>5.5</v>
      </c>
      <c r="I89" s="9">
        <v>6</v>
      </c>
      <c r="J89" s="17">
        <f t="shared" si="1"/>
        <v>5.5</v>
      </c>
      <c r="K89" s="9">
        <v>4.5999999999999996</v>
      </c>
      <c r="L89" s="5">
        <f t="shared" si="2"/>
        <v>5.0999999999999996</v>
      </c>
    </row>
    <row r="90" spans="2:12" hidden="1" x14ac:dyDescent="0.25">
      <c r="B90" s="2">
        <v>7</v>
      </c>
      <c r="C90" s="3" t="s">
        <v>14</v>
      </c>
      <c r="D90" s="9">
        <v>6.2</v>
      </c>
      <c r="E90" s="9">
        <v>4.9000000000000004</v>
      </c>
      <c r="F90" s="9">
        <v>3.8</v>
      </c>
      <c r="G90" s="9">
        <v>6.5</v>
      </c>
      <c r="H90" s="9">
        <v>6</v>
      </c>
      <c r="I90" s="9">
        <v>6</v>
      </c>
      <c r="J90" s="17">
        <f t="shared" si="1"/>
        <v>5.3</v>
      </c>
      <c r="K90" s="9">
        <v>3.4</v>
      </c>
      <c r="L90" s="5">
        <f t="shared" si="2"/>
        <v>4.5</v>
      </c>
    </row>
    <row r="91" spans="2:12" hidden="1" x14ac:dyDescent="0.25">
      <c r="B91" s="2">
        <v>8</v>
      </c>
      <c r="C91" s="3" t="s">
        <v>15</v>
      </c>
      <c r="D91" s="9">
        <v>4.3</v>
      </c>
      <c r="E91" s="9">
        <v>3.5</v>
      </c>
      <c r="F91" s="9">
        <v>4.9000000000000004</v>
      </c>
      <c r="G91" s="9">
        <v>6.4</v>
      </c>
      <c r="H91" s="9">
        <v>7</v>
      </c>
      <c r="I91" s="9">
        <v>6.5</v>
      </c>
      <c r="J91" s="17">
        <f t="shared" si="1"/>
        <v>5</v>
      </c>
      <c r="K91" s="9">
        <v>5.0999999999999996</v>
      </c>
      <c r="L91" s="5">
        <f t="shared" si="2"/>
        <v>5</v>
      </c>
    </row>
    <row r="92" spans="2:12" hidden="1" x14ac:dyDescent="0.25">
      <c r="B92" s="2">
        <v>9</v>
      </c>
      <c r="C92" s="3" t="s">
        <v>16</v>
      </c>
      <c r="D92" s="9">
        <v>4</v>
      </c>
      <c r="E92" s="9">
        <v>5.8</v>
      </c>
      <c r="F92" s="9">
        <v>5.2</v>
      </c>
      <c r="G92" s="9">
        <v>6.5</v>
      </c>
      <c r="H92" s="9">
        <v>7</v>
      </c>
      <c r="I92" s="9">
        <v>5</v>
      </c>
      <c r="J92" s="17">
        <f t="shared" si="1"/>
        <v>5.3</v>
      </c>
      <c r="K92" s="9">
        <v>4.5999999999999996</v>
      </c>
      <c r="L92" s="5">
        <f t="shared" si="2"/>
        <v>5</v>
      </c>
    </row>
    <row r="93" spans="2:12" hidden="1" x14ac:dyDescent="0.25">
      <c r="B93" s="2">
        <v>10</v>
      </c>
      <c r="C93" s="3" t="s">
        <v>63</v>
      </c>
      <c r="D93" s="9">
        <v>3.7</v>
      </c>
      <c r="E93" s="9">
        <v>5.3</v>
      </c>
      <c r="F93" s="9">
        <v>6</v>
      </c>
      <c r="G93" s="9">
        <v>7</v>
      </c>
      <c r="H93" s="9">
        <v>7</v>
      </c>
      <c r="I93" s="9">
        <v>5</v>
      </c>
      <c r="J93" s="17">
        <f t="shared" si="1"/>
        <v>5.4</v>
      </c>
      <c r="K93" s="9">
        <v>3.7</v>
      </c>
      <c r="L93" s="5">
        <f t="shared" si="2"/>
        <v>4.7</v>
      </c>
    </row>
    <row r="94" spans="2:12" hidden="1" x14ac:dyDescent="0.25">
      <c r="B94" s="7"/>
      <c r="C94" s="3" t="s">
        <v>17</v>
      </c>
      <c r="D94" s="16">
        <f t="shared" ref="D94:K94" si="3">ROUND(AVERAGE(D84:D93),1)</f>
        <v>4.8</v>
      </c>
      <c r="E94" s="16">
        <f t="shared" si="3"/>
        <v>5.0999999999999996</v>
      </c>
      <c r="F94" s="16">
        <f t="shared" si="3"/>
        <v>5.3</v>
      </c>
      <c r="G94" s="16">
        <f t="shared" si="3"/>
        <v>6.5</v>
      </c>
      <c r="H94" s="16">
        <f t="shared" si="3"/>
        <v>5.8</v>
      </c>
      <c r="I94" s="16">
        <f t="shared" si="3"/>
        <v>5.2</v>
      </c>
      <c r="J94" s="16">
        <f t="shared" si="3"/>
        <v>5.3</v>
      </c>
      <c r="K94" s="16">
        <f t="shared" si="3"/>
        <v>4.4000000000000004</v>
      </c>
      <c r="L94" s="5">
        <f t="shared" si="2"/>
        <v>4.9000000000000004</v>
      </c>
    </row>
    <row r="95" spans="2:12" hidden="1" x14ac:dyDescent="0.25">
      <c r="C95" s="3" t="s">
        <v>20</v>
      </c>
      <c r="D95" s="16">
        <f>MAX(D84:D93)</f>
        <v>6.2</v>
      </c>
      <c r="E95" s="16">
        <f t="shared" ref="E95:L95" si="4">MAX(E84:E93)</f>
        <v>6.3</v>
      </c>
      <c r="F95" s="16">
        <f t="shared" si="4"/>
        <v>7</v>
      </c>
      <c r="G95" s="16">
        <f t="shared" si="4"/>
        <v>7</v>
      </c>
      <c r="H95" s="16">
        <f t="shared" si="4"/>
        <v>7</v>
      </c>
      <c r="I95" s="16">
        <f t="shared" si="4"/>
        <v>6.5</v>
      </c>
      <c r="J95" s="16">
        <f t="shared" si="4"/>
        <v>5.8</v>
      </c>
      <c r="K95" s="16">
        <f t="shared" si="4"/>
        <v>5.0999999999999996</v>
      </c>
      <c r="L95" s="16">
        <f t="shared" si="4"/>
        <v>5.2</v>
      </c>
    </row>
    <row r="96" spans="2:12" hidden="1" x14ac:dyDescent="0.25">
      <c r="C96" s="3" t="s">
        <v>21</v>
      </c>
      <c r="D96" s="16">
        <f>MIN(D84:D93)</f>
        <v>3.7</v>
      </c>
      <c r="E96" s="16">
        <f t="shared" ref="E96:L96" si="5">MIN(E84:E93)</f>
        <v>3.5</v>
      </c>
      <c r="F96" s="16">
        <f t="shared" si="5"/>
        <v>3.8</v>
      </c>
      <c r="G96" s="16">
        <f t="shared" si="5"/>
        <v>5.2</v>
      </c>
      <c r="H96" s="16">
        <f t="shared" si="5"/>
        <v>4.5</v>
      </c>
      <c r="I96" s="16">
        <f t="shared" si="5"/>
        <v>4</v>
      </c>
      <c r="J96" s="16">
        <f t="shared" si="5"/>
        <v>4.8</v>
      </c>
      <c r="K96" s="16">
        <f t="shared" si="5"/>
        <v>3.4</v>
      </c>
      <c r="L96" s="16">
        <f t="shared" si="5"/>
        <v>4.5</v>
      </c>
    </row>
    <row r="97" spans="3:12" ht="30" hidden="1" x14ac:dyDescent="0.25">
      <c r="C97" s="8" t="s">
        <v>23</v>
      </c>
      <c r="D97" s="5">
        <f>COUNTIF(D84:D93,"&lt;4")</f>
        <v>3</v>
      </c>
      <c r="E97" s="5">
        <f t="shared" ref="E97:L97" si="6">COUNTIF(E84:E93,"&lt;4")</f>
        <v>1</v>
      </c>
      <c r="F97" s="5">
        <f t="shared" si="6"/>
        <v>1</v>
      </c>
      <c r="G97" s="5">
        <f t="shared" si="6"/>
        <v>0</v>
      </c>
      <c r="H97" s="5">
        <f t="shared" si="6"/>
        <v>0</v>
      </c>
      <c r="I97" s="5">
        <f t="shared" si="6"/>
        <v>0</v>
      </c>
      <c r="J97" s="5">
        <f t="shared" si="6"/>
        <v>0</v>
      </c>
      <c r="K97" s="5">
        <f t="shared" si="6"/>
        <v>3</v>
      </c>
      <c r="L97" s="5">
        <f t="shared" si="6"/>
        <v>0</v>
      </c>
    </row>
    <row r="98" spans="3:12" ht="45" hidden="1" x14ac:dyDescent="0.25">
      <c r="C98" s="8" t="s">
        <v>24</v>
      </c>
      <c r="D98" s="5">
        <f t="shared" ref="D98:L98" si="7">$B$17-D97</f>
        <v>7</v>
      </c>
      <c r="E98" s="5">
        <f t="shared" si="7"/>
        <v>9</v>
      </c>
      <c r="F98" s="5">
        <f t="shared" si="7"/>
        <v>9</v>
      </c>
      <c r="G98" s="5">
        <f t="shared" si="7"/>
        <v>10</v>
      </c>
      <c r="H98" s="5">
        <f t="shared" si="7"/>
        <v>10</v>
      </c>
      <c r="I98" s="5">
        <f t="shared" si="7"/>
        <v>10</v>
      </c>
      <c r="J98" s="5">
        <f t="shared" si="7"/>
        <v>10</v>
      </c>
      <c r="K98" s="5">
        <f t="shared" si="7"/>
        <v>7</v>
      </c>
      <c r="L98" s="5">
        <f t="shared" si="7"/>
        <v>10</v>
      </c>
    </row>
  </sheetData>
  <mergeCells count="10">
    <mergeCell ref="B3:C3"/>
    <mergeCell ref="C32:F32"/>
    <mergeCell ref="B4:J4"/>
    <mergeCell ref="C27:F27"/>
    <mergeCell ref="C29:F29"/>
    <mergeCell ref="C31:F31"/>
    <mergeCell ref="C24:E24"/>
    <mergeCell ref="C26:F26"/>
    <mergeCell ref="C28:F28"/>
    <mergeCell ref="C30:F30"/>
  </mergeCells>
  <phoneticPr fontId="0" type="noConversion"/>
  <pageMargins left="0.23622047244094491" right="0.19685039370078741" top="1.1811023622047245" bottom="0.23622047244094491" header="0.31496062992125984" footer="0.15748031496062992"/>
  <pageSetup orientation="landscape" r:id="rId1"/>
  <headerFooter>
    <oddHeader>&amp;L&amp;9
&amp;G&amp;C&amp;"Verdana,Normal"&amp;10
Guía Laboratorio 1
Funciones en Excel&amp;R&amp;"Verdana,Normal"&amp;10
Programa de Matemática
Dirección de Formación General</oddHead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3"/>
  <sheetViews>
    <sheetView topLeftCell="A13" zoomScale="110" zoomScaleNormal="110" workbookViewId="0">
      <selection activeCell="G27" sqref="G27"/>
    </sheetView>
  </sheetViews>
  <sheetFormatPr baseColWidth="10" defaultRowHeight="15" x14ac:dyDescent="0.25"/>
  <cols>
    <col min="1" max="1" width="6.85546875" style="32" customWidth="1"/>
    <col min="2" max="2" width="18.85546875" style="32" customWidth="1"/>
    <col min="3" max="3" width="17.42578125" style="32" customWidth="1"/>
    <col min="4" max="4" width="17.5703125" style="32" customWidth="1"/>
    <col min="5" max="5" width="18" style="32" customWidth="1"/>
    <col min="6" max="6" width="18.140625" style="32" customWidth="1"/>
    <col min="7" max="16384" width="11.42578125" style="32"/>
  </cols>
  <sheetData>
    <row r="1" spans="1:6" x14ac:dyDescent="0.25">
      <c r="A1" s="15"/>
    </row>
    <row r="2" spans="1:6" ht="9" customHeight="1" x14ac:dyDescent="0.25">
      <c r="A2" s="31"/>
      <c r="B2" s="33"/>
    </row>
    <row r="3" spans="1:6" ht="12" customHeight="1" x14ac:dyDescent="0.25">
      <c r="A3" s="39"/>
      <c r="B3" s="41" t="s">
        <v>66</v>
      </c>
      <c r="C3" s="41"/>
    </row>
    <row r="4" spans="1:6" ht="44.25" customHeight="1" x14ac:dyDescent="0.25">
      <c r="A4" s="31"/>
      <c r="B4" s="60" t="s">
        <v>84</v>
      </c>
      <c r="C4" s="61"/>
      <c r="D4" s="61"/>
      <c r="E4" s="61"/>
      <c r="F4" s="61"/>
    </row>
    <row r="5" spans="1:6" x14ac:dyDescent="0.25">
      <c r="A5" s="40"/>
    </row>
    <row r="6" spans="1:6" ht="15.75" customHeight="1" x14ac:dyDescent="0.25">
      <c r="A6" s="34"/>
      <c r="B6" s="35" t="s">
        <v>75</v>
      </c>
      <c r="C6" s="35" t="s">
        <v>76</v>
      </c>
      <c r="D6" s="35" t="s">
        <v>77</v>
      </c>
      <c r="E6" s="35" t="s">
        <v>83</v>
      </c>
    </row>
    <row r="7" spans="1:6" x14ac:dyDescent="0.25">
      <c r="B7" s="2">
        <v>1</v>
      </c>
      <c r="C7" s="2">
        <v>24</v>
      </c>
      <c r="D7" s="2" t="s">
        <v>78</v>
      </c>
      <c r="E7" s="2">
        <v>2</v>
      </c>
    </row>
    <row r="8" spans="1:6" x14ac:dyDescent="0.25">
      <c r="B8" s="2">
        <v>2</v>
      </c>
      <c r="C8" s="2">
        <v>19</v>
      </c>
      <c r="D8" s="2" t="s">
        <v>79</v>
      </c>
      <c r="E8" s="2">
        <v>5</v>
      </c>
    </row>
    <row r="9" spans="1:6" ht="17.25" customHeight="1" x14ac:dyDescent="0.25">
      <c r="B9" s="2">
        <v>3</v>
      </c>
      <c r="C9" s="2">
        <v>19</v>
      </c>
      <c r="D9" s="2" t="s">
        <v>78</v>
      </c>
      <c r="E9" s="2">
        <v>1</v>
      </c>
    </row>
    <row r="10" spans="1:6" x14ac:dyDescent="0.25">
      <c r="B10" s="2">
        <v>4</v>
      </c>
      <c r="C10" s="2">
        <v>24</v>
      </c>
      <c r="D10" s="2" t="s">
        <v>78</v>
      </c>
      <c r="E10" s="2">
        <v>1</v>
      </c>
    </row>
    <row r="11" spans="1:6" ht="15" customHeight="1" x14ac:dyDescent="0.25">
      <c r="B11" s="2">
        <v>5</v>
      </c>
      <c r="C11" s="2">
        <v>24</v>
      </c>
      <c r="D11" s="2" t="s">
        <v>78</v>
      </c>
      <c r="E11" s="2">
        <v>2</v>
      </c>
    </row>
    <row r="12" spans="1:6" x14ac:dyDescent="0.25">
      <c r="B12" s="2">
        <v>6</v>
      </c>
      <c r="C12" s="2">
        <v>35</v>
      </c>
      <c r="D12" s="2" t="s">
        <v>79</v>
      </c>
      <c r="E12" s="2">
        <v>4</v>
      </c>
    </row>
    <row r="13" spans="1:6" x14ac:dyDescent="0.25">
      <c r="B13" s="2">
        <v>7</v>
      </c>
      <c r="C13" s="2">
        <v>40</v>
      </c>
      <c r="D13" s="2" t="s">
        <v>78</v>
      </c>
      <c r="E13" s="2">
        <v>2</v>
      </c>
    </row>
    <row r="14" spans="1:6" ht="15" customHeight="1" x14ac:dyDescent="0.25">
      <c r="B14" s="2">
        <v>8</v>
      </c>
      <c r="C14" s="2">
        <v>40</v>
      </c>
      <c r="D14" s="2" t="s">
        <v>79</v>
      </c>
      <c r="E14" s="2">
        <v>3</v>
      </c>
    </row>
    <row r="15" spans="1:6" x14ac:dyDescent="0.25">
      <c r="B15" s="2">
        <v>9</v>
      </c>
      <c r="C15" s="2">
        <v>24</v>
      </c>
      <c r="D15" s="2" t="s">
        <v>79</v>
      </c>
      <c r="E15" s="2">
        <v>2</v>
      </c>
    </row>
    <row r="16" spans="1:6" x14ac:dyDescent="0.25">
      <c r="B16" s="2">
        <v>10</v>
      </c>
      <c r="C16" s="2">
        <v>23</v>
      </c>
      <c r="D16" s="2" t="s">
        <v>78</v>
      </c>
      <c r="E16" s="2">
        <v>4</v>
      </c>
    </row>
    <row r="17" spans="2:7" ht="15" customHeight="1" x14ac:dyDescent="0.25">
      <c r="B17" s="2">
        <v>11</v>
      </c>
      <c r="C17" s="2">
        <v>45</v>
      </c>
      <c r="D17" s="2" t="s">
        <v>79</v>
      </c>
      <c r="E17" s="2">
        <v>2</v>
      </c>
    </row>
    <row r="18" spans="2:7" x14ac:dyDescent="0.25">
      <c r="B18" s="2">
        <v>12</v>
      </c>
      <c r="C18" s="2">
        <v>40</v>
      </c>
      <c r="D18" s="2" t="s">
        <v>78</v>
      </c>
      <c r="E18" s="2">
        <v>2</v>
      </c>
    </row>
    <row r="19" spans="2:7" x14ac:dyDescent="0.25">
      <c r="B19" s="2">
        <v>13</v>
      </c>
      <c r="C19" s="2">
        <v>24</v>
      </c>
      <c r="D19" s="2" t="s">
        <v>78</v>
      </c>
      <c r="E19" s="2">
        <v>3</v>
      </c>
    </row>
    <row r="20" spans="2:7" ht="15" customHeight="1" x14ac:dyDescent="0.25">
      <c r="B20" s="2">
        <v>14</v>
      </c>
      <c r="C20" s="2">
        <v>40</v>
      </c>
      <c r="D20" s="2" t="s">
        <v>79</v>
      </c>
      <c r="E20" s="2">
        <v>2</v>
      </c>
    </row>
    <row r="21" spans="2:7" x14ac:dyDescent="0.25">
      <c r="B21" s="2">
        <v>15</v>
      </c>
      <c r="C21" s="2">
        <v>19</v>
      </c>
      <c r="D21" s="2" t="s">
        <v>78</v>
      </c>
      <c r="E21" s="2">
        <v>4</v>
      </c>
    </row>
    <row r="23" spans="2:7" ht="15" customHeight="1" x14ac:dyDescent="0.25">
      <c r="B23" s="51" t="s">
        <v>87</v>
      </c>
      <c r="C23" s="52"/>
      <c r="D23" s="52"/>
      <c r="E23" s="52"/>
      <c r="F23" s="53"/>
    </row>
    <row r="24" spans="2:7" x14ac:dyDescent="0.25">
      <c r="B24" s="54"/>
      <c r="C24" s="55"/>
      <c r="D24" s="55"/>
      <c r="E24" s="55"/>
      <c r="F24" s="56"/>
    </row>
    <row r="25" spans="2:7" x14ac:dyDescent="0.25">
      <c r="B25" s="57"/>
      <c r="C25" s="58"/>
      <c r="D25" s="58"/>
      <c r="E25" s="58"/>
      <c r="F25" s="59"/>
    </row>
    <row r="27" spans="2:7" ht="15" customHeight="1" x14ac:dyDescent="0.25">
      <c r="B27" s="51" t="s">
        <v>90</v>
      </c>
      <c r="C27" s="52"/>
      <c r="D27" s="52"/>
      <c r="E27" s="52"/>
      <c r="F27" s="53"/>
      <c r="G27" s="46"/>
    </row>
    <row r="28" spans="2:7" ht="21.75" customHeight="1" x14ac:dyDescent="0.25">
      <c r="B28" s="57"/>
      <c r="C28" s="58"/>
      <c r="D28" s="58"/>
      <c r="E28" s="58"/>
      <c r="F28" s="59"/>
    </row>
    <row r="30" spans="2:7" ht="15" customHeight="1" x14ac:dyDescent="0.25">
      <c r="B30" s="51" t="s">
        <v>85</v>
      </c>
      <c r="C30" s="52"/>
      <c r="D30" s="52"/>
      <c r="E30" s="52"/>
      <c r="F30" s="53"/>
    </row>
    <row r="31" spans="2:7" x14ac:dyDescent="0.25">
      <c r="B31" s="54"/>
      <c r="C31" s="55"/>
      <c r="D31" s="55"/>
      <c r="E31" s="55"/>
      <c r="F31" s="56"/>
    </row>
    <row r="32" spans="2:7" x14ac:dyDescent="0.25">
      <c r="B32" s="57"/>
      <c r="C32" s="58"/>
      <c r="D32" s="58"/>
      <c r="E32" s="58"/>
      <c r="F32" s="59"/>
    </row>
    <row r="34" spans="2:6" ht="15" customHeight="1" x14ac:dyDescent="0.25">
      <c r="B34" s="51" t="s">
        <v>88</v>
      </c>
      <c r="C34" s="52"/>
      <c r="D34" s="52"/>
      <c r="E34" s="52"/>
      <c r="F34" s="53"/>
    </row>
    <row r="35" spans="2:6" x14ac:dyDescent="0.25">
      <c r="B35" s="54"/>
      <c r="C35" s="55"/>
      <c r="D35" s="55"/>
      <c r="E35" s="55"/>
      <c r="F35" s="56"/>
    </row>
    <row r="36" spans="2:6" x14ac:dyDescent="0.25">
      <c r="B36" s="57"/>
      <c r="C36" s="58"/>
      <c r="D36" s="58"/>
      <c r="E36" s="58"/>
      <c r="F36" s="59"/>
    </row>
    <row r="38" spans="2:6" ht="15" customHeight="1" x14ac:dyDescent="0.25">
      <c r="B38" s="51" t="s">
        <v>89</v>
      </c>
      <c r="C38" s="52"/>
      <c r="D38" s="52"/>
      <c r="E38" s="52"/>
      <c r="F38" s="53"/>
    </row>
    <row r="39" spans="2:6" x14ac:dyDescent="0.25">
      <c r="B39" s="54"/>
      <c r="C39" s="55"/>
      <c r="D39" s="55"/>
      <c r="E39" s="55"/>
      <c r="F39" s="56"/>
    </row>
    <row r="40" spans="2:6" x14ac:dyDescent="0.25">
      <c r="B40" s="57"/>
      <c r="C40" s="58"/>
      <c r="D40" s="58"/>
      <c r="E40" s="58"/>
      <c r="F40" s="59"/>
    </row>
    <row r="42" spans="2:6" ht="15" customHeight="1" x14ac:dyDescent="0.25">
      <c r="B42" s="51" t="s">
        <v>86</v>
      </c>
      <c r="C42" s="52"/>
      <c r="D42" s="52"/>
      <c r="E42" s="52"/>
      <c r="F42" s="53"/>
    </row>
    <row r="43" spans="2:6" x14ac:dyDescent="0.25">
      <c r="B43" s="57"/>
      <c r="C43" s="58"/>
      <c r="D43" s="58"/>
      <c r="E43" s="58"/>
      <c r="F43" s="59"/>
    </row>
  </sheetData>
  <mergeCells count="7">
    <mergeCell ref="B38:F40"/>
    <mergeCell ref="B42:F43"/>
    <mergeCell ref="B23:F25"/>
    <mergeCell ref="B4:F4"/>
    <mergeCell ref="B27:F28"/>
    <mergeCell ref="B30:F32"/>
    <mergeCell ref="B34:F36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B459640B0867F4A80F45052C31197CE" ma:contentTypeVersion="0" ma:contentTypeDescription="Crear nuevo documento." ma:contentTypeScope="" ma:versionID="63df99b9cde003c7a0d8379f430065aa">
  <xsd:schema xmlns:xsd="http://www.w3.org/2001/XMLSchema" xmlns:p="http://schemas.microsoft.com/office/2006/metadata/properties" targetNamespace="http://schemas.microsoft.com/office/2006/metadata/properties" ma:root="true" ma:fieldsID="d45290b7f7c720e3db0a128a1943118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EB4A8ED2-4A4C-4E4C-BE2F-BB5D7A1E06A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7195BE-9D1C-4C31-860B-57A1B588A496}">
  <ds:schemaRefs>
    <ds:schemaRef ds:uri="http://purl.org/dc/terms/"/>
    <ds:schemaRef ds:uri="http://purl.org/dc/dcmitype/"/>
    <ds:schemaRef ds:uri="http://www.w3.org/XML/1998/namespace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21CF89D5-D13A-4A97-B60D-F643F94DA4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Problema 1</vt:lpstr>
      <vt:lpstr>Problema 2</vt:lpstr>
      <vt:lpstr>Problema 3</vt:lpstr>
    </vt:vector>
  </TitlesOfParts>
  <Company>Enlaces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Estadística en Excel</dc:title>
  <dc:subject>Guía laboratorio 1_Funciones Excel</dc:subject>
  <dc:creator>Programa de Matemática</dc:creator>
  <cp:lastModifiedBy>CETECOM</cp:lastModifiedBy>
  <cp:lastPrinted>2014-07-31T16:09:00Z</cp:lastPrinted>
  <dcterms:created xsi:type="dcterms:W3CDTF">2009-08-17T00:45:03Z</dcterms:created>
  <dcterms:modified xsi:type="dcterms:W3CDTF">2023-08-07T21:57:41Z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0x010100FB459640B0867F4A80F45052C31197CE</vt:lpwstr>
  </property>
</Properties>
</file>