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  <fileRecoveryPr repairLoad="1"/>
</workbook>
</file>

<file path=xl/calcChain.xml><?xml version="1.0" encoding="utf-8"?>
<calcChain xmlns="http://schemas.openxmlformats.org/spreadsheetml/2006/main">
  <c r="N58" i="1" l="1"/>
  <c r="N61" i="1" s="1"/>
  <c r="N57" i="1"/>
  <c r="O57" i="1" s="1"/>
  <c r="P57" i="1" s="1"/>
  <c r="N51" i="1"/>
  <c r="O51" i="1" s="1"/>
  <c r="P51" i="1" s="1"/>
  <c r="N50" i="1"/>
  <c r="N53" i="1" s="1"/>
  <c r="P37" i="1"/>
  <c r="P30" i="1"/>
  <c r="N44" i="1"/>
  <c r="O44" i="1" s="1"/>
  <c r="P44" i="1" s="1"/>
  <c r="N43" i="1"/>
  <c r="O43" i="1" s="1"/>
  <c r="P43" i="1" s="1"/>
  <c r="P29" i="1"/>
  <c r="N37" i="1"/>
  <c r="N40" i="1" s="1"/>
  <c r="N36" i="1"/>
  <c r="N39" i="1" s="1"/>
  <c r="N33" i="1"/>
  <c r="N32" i="1"/>
  <c r="N30" i="1"/>
  <c r="O30" i="1" s="1"/>
  <c r="N29" i="1"/>
  <c r="O29" i="1" s="1"/>
  <c r="N26" i="1"/>
  <c r="O26" i="1" s="1"/>
  <c r="N25" i="1"/>
  <c r="O25" i="1" s="1"/>
  <c r="O58" i="1" l="1"/>
  <c r="P58" i="1" s="1"/>
  <c r="N60" i="1"/>
  <c r="O50" i="1"/>
  <c r="P50" i="1" s="1"/>
  <c r="N54" i="1"/>
  <c r="N46" i="1"/>
  <c r="N47" i="1"/>
  <c r="O36" i="1"/>
  <c r="P36" i="1" s="1"/>
  <c r="O37" i="1"/>
  <c r="N19" i="1"/>
  <c r="N22" i="1" s="1"/>
  <c r="N18" i="1"/>
  <c r="O18" i="1" s="1"/>
  <c r="N10" i="1"/>
  <c r="N14" i="1" s="1"/>
  <c r="N9" i="1"/>
  <c r="N3" i="1"/>
  <c r="O3" i="1" s="1"/>
  <c r="P18" i="1" s="1"/>
  <c r="N4" i="1"/>
  <c r="O4" i="1" s="1"/>
  <c r="N13" i="1" l="1"/>
  <c r="O10" i="1"/>
  <c r="O9" i="1"/>
  <c r="N21" i="1"/>
  <c r="O19" i="1"/>
  <c r="P19" i="1" s="1"/>
</calcChain>
</file>

<file path=xl/sharedStrings.xml><?xml version="1.0" encoding="utf-8"?>
<sst xmlns="http://schemas.openxmlformats.org/spreadsheetml/2006/main" count="66" uniqueCount="17">
  <si>
    <t>FN</t>
  </si>
  <si>
    <t>FP</t>
  </si>
  <si>
    <t>Pablo</t>
  </si>
  <si>
    <t>Geyce</t>
  </si>
  <si>
    <t>%FP</t>
  </si>
  <si>
    <t>%FN</t>
  </si>
  <si>
    <t>Threshold</t>
  </si>
  <si>
    <t>1.5</t>
  </si>
  <si>
    <t>1.3</t>
  </si>
  <si>
    <t>Millora</t>
  </si>
  <si>
    <t>Total</t>
  </si>
  <si>
    <t>C++</t>
  </si>
  <si>
    <t>Joni</t>
  </si>
  <si>
    <t>Python</t>
  </si>
  <si>
    <t>1.25</t>
  </si>
  <si>
    <t>1.27</t>
  </si>
  <si>
    <t>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</si>
</sst>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3" borderId="0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10" fontId="0" fillId="0" borderId="0" xfId="0" applyNumberFormat="1" applyBorder="1"/>
    <xf numFmtId="0" fontId="1" fillId="0" borderId="0" xfId="0" applyFont="1" applyBorder="1"/>
    <xf numFmtId="10" fontId="0" fillId="0" borderId="0" xfId="0" applyNumberFormat="1" applyFill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164" fontId="0" fillId="0" borderId="7" xfId="0" applyNumberFormat="1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Fill="1" applyBorder="1"/>
    <xf numFmtId="164" fontId="0" fillId="0" borderId="5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3" fontId="0" fillId="0" borderId="0" xfId="0" applyNumberForma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C776E"/>
      <color rgb="FFE7AE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2"/>
  <sheetViews>
    <sheetView tabSelected="1" topLeftCell="A25" workbookViewId="0">
      <selection activeCell="M59" sqref="M59"/>
    </sheetView>
  </sheetViews>
  <sheetFormatPr baseColWidth="10" defaultColWidth="9.140625" defaultRowHeight="15" x14ac:dyDescent="0.25"/>
  <cols>
    <col min="1" max="2" width="9.85546875" bestFit="1" customWidth="1"/>
    <col min="3" max="3" width="8" bestFit="1" customWidth="1"/>
    <col min="4" max="13" width="5" bestFit="1" customWidth="1"/>
    <col min="14" max="14" width="7.140625" bestFit="1" customWidth="1"/>
    <col min="16" max="16" width="9.85546875" bestFit="1" customWidth="1"/>
  </cols>
  <sheetData>
    <row r="1" spans="2:16" x14ac:dyDescent="0.25">
      <c r="B1" t="s">
        <v>10</v>
      </c>
      <c r="C1">
        <v>1179854</v>
      </c>
    </row>
    <row r="2" spans="2:16" ht="15.75" thickBot="1" x14ac:dyDescent="0.3">
      <c r="B2" t="s">
        <v>13</v>
      </c>
      <c r="N2" t="s">
        <v>10</v>
      </c>
    </row>
    <row r="3" spans="2:16" ht="15.75" thickTop="1" x14ac:dyDescent="0.25">
      <c r="B3" s="2" t="s">
        <v>3</v>
      </c>
      <c r="C3" s="3" t="s">
        <v>1</v>
      </c>
      <c r="D3" s="3">
        <v>213</v>
      </c>
      <c r="E3" s="3">
        <v>205</v>
      </c>
      <c r="F3" s="3">
        <v>173</v>
      </c>
      <c r="G3" s="3">
        <v>208</v>
      </c>
      <c r="H3" s="3">
        <v>239</v>
      </c>
      <c r="I3" s="3">
        <v>198</v>
      </c>
      <c r="J3" s="3">
        <v>288</v>
      </c>
      <c r="K3" s="3">
        <v>249</v>
      </c>
      <c r="L3" s="3">
        <v>231</v>
      </c>
      <c r="M3" s="3">
        <v>254</v>
      </c>
      <c r="N3" s="4">
        <f>SUM(D3:M3)</f>
        <v>2258</v>
      </c>
      <c r="O3" s="5">
        <f>N3/$C$1</f>
        <v>1.9137961137564478E-3</v>
      </c>
      <c r="P3" s="23"/>
    </row>
    <row r="4" spans="2:16" x14ac:dyDescent="0.25">
      <c r="B4" s="7"/>
      <c r="C4" s="8" t="s">
        <v>0</v>
      </c>
      <c r="D4" s="8">
        <v>5727</v>
      </c>
      <c r="E4" s="8">
        <v>5794</v>
      </c>
      <c r="F4" s="8">
        <v>5755</v>
      </c>
      <c r="G4" s="8">
        <v>5550</v>
      </c>
      <c r="H4" s="8">
        <v>5058</v>
      </c>
      <c r="I4" s="8">
        <v>4840</v>
      </c>
      <c r="J4" s="8">
        <v>4442</v>
      </c>
      <c r="K4" s="8">
        <v>4876</v>
      </c>
      <c r="L4" s="8">
        <v>4956</v>
      </c>
      <c r="M4" s="8">
        <v>4757</v>
      </c>
      <c r="N4" s="9">
        <f>SUM(D4:M4)</f>
        <v>51755</v>
      </c>
      <c r="O4" s="10">
        <f>N4/$C$1</f>
        <v>4.386559692978962E-2</v>
      </c>
      <c r="P4" s="22"/>
    </row>
    <row r="5" spans="2:16" x14ac:dyDescent="0.25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22"/>
    </row>
    <row r="6" spans="2:16" x14ac:dyDescent="0.25"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22"/>
    </row>
    <row r="7" spans="2:16" x14ac:dyDescent="0.25"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22"/>
    </row>
    <row r="8" spans="2:16" x14ac:dyDescent="0.25">
      <c r="B8" s="7" t="s">
        <v>6</v>
      </c>
      <c r="C8" s="9" t="s"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22"/>
    </row>
    <row r="9" spans="2:16" x14ac:dyDescent="0.25">
      <c r="B9" s="7" t="s">
        <v>2</v>
      </c>
      <c r="C9" s="9" t="s">
        <v>1</v>
      </c>
      <c r="D9" s="9">
        <v>163</v>
      </c>
      <c r="E9" s="9">
        <v>172</v>
      </c>
      <c r="F9" s="9">
        <v>168</v>
      </c>
      <c r="G9" s="9">
        <v>178</v>
      </c>
      <c r="H9" s="9">
        <v>163</v>
      </c>
      <c r="I9" s="9">
        <v>152</v>
      </c>
      <c r="J9" s="9">
        <v>193</v>
      </c>
      <c r="K9" s="9">
        <v>115</v>
      </c>
      <c r="L9" s="9">
        <v>150</v>
      </c>
      <c r="M9" s="9">
        <v>170</v>
      </c>
      <c r="N9" s="9">
        <f>SUM(D9:M9)</f>
        <v>1624</v>
      </c>
      <c r="O9" s="10">
        <f>N9/$C$1</f>
        <v>1.3764414919134062E-3</v>
      </c>
      <c r="P9" s="22"/>
    </row>
    <row r="10" spans="2:16" x14ac:dyDescent="0.25">
      <c r="B10" s="7"/>
      <c r="C10" s="9" t="s">
        <v>0</v>
      </c>
      <c r="D10" s="9">
        <v>3072</v>
      </c>
      <c r="E10" s="9">
        <v>3400</v>
      </c>
      <c r="F10" s="9">
        <v>3456</v>
      </c>
      <c r="G10" s="9">
        <v>2652</v>
      </c>
      <c r="H10" s="9">
        <v>3094</v>
      </c>
      <c r="I10" s="9">
        <v>2483</v>
      </c>
      <c r="J10" s="9">
        <v>2782</v>
      </c>
      <c r="K10" s="9">
        <v>3680</v>
      </c>
      <c r="L10" s="9">
        <v>3651</v>
      </c>
      <c r="M10" s="9">
        <v>3281</v>
      </c>
      <c r="N10" s="9">
        <f>SUM(D10:M10)</f>
        <v>31551</v>
      </c>
      <c r="O10" s="10">
        <f>N10/$C$1</f>
        <v>2.6741444280394013E-2</v>
      </c>
      <c r="P10" s="22"/>
    </row>
    <row r="11" spans="2:16" x14ac:dyDescent="0.25"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22"/>
    </row>
    <row r="12" spans="2:16" x14ac:dyDescent="0.25">
      <c r="B12" s="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22"/>
    </row>
    <row r="13" spans="2:16" x14ac:dyDescent="0.25">
      <c r="B13" s="7" t="s">
        <v>9</v>
      </c>
      <c r="C13" s="9" t="s">
        <v>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>
        <f>1-N9/N3</f>
        <v>0.28077945084145262</v>
      </c>
      <c r="O13" s="10"/>
      <c r="P13" s="22"/>
    </row>
    <row r="14" spans="2:16" x14ac:dyDescent="0.25">
      <c r="B14" s="7"/>
      <c r="C14" s="9" t="s">
        <v>5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>
        <f>1-N10/N4</f>
        <v>0.39037774128103564</v>
      </c>
      <c r="O14" s="10"/>
      <c r="P14" s="22"/>
    </row>
    <row r="15" spans="2:16" x14ac:dyDescent="0.25"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22"/>
    </row>
    <row r="16" spans="2:16" x14ac:dyDescent="0.25"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22"/>
    </row>
    <row r="17" spans="2:16" x14ac:dyDescent="0.25">
      <c r="B17" s="7" t="s">
        <v>6</v>
      </c>
      <c r="C17" s="9" t="s">
        <v>8</v>
      </c>
      <c r="D17" s="9"/>
      <c r="E17" s="9"/>
      <c r="F17" s="9"/>
      <c r="G17" s="9"/>
      <c r="H17" s="9"/>
      <c r="I17" s="9"/>
      <c r="J17" s="9"/>
      <c r="K17" s="13"/>
      <c r="L17" s="9"/>
      <c r="M17" s="9"/>
      <c r="N17" s="9"/>
      <c r="O17" s="10"/>
      <c r="P17" s="22"/>
    </row>
    <row r="18" spans="2:16" x14ac:dyDescent="0.25">
      <c r="B18" s="7" t="s">
        <v>2</v>
      </c>
      <c r="C18" s="9" t="s">
        <v>1</v>
      </c>
      <c r="D18" s="9">
        <v>220</v>
      </c>
      <c r="E18" s="9">
        <v>232</v>
      </c>
      <c r="F18" s="9">
        <v>236</v>
      </c>
      <c r="G18" s="9">
        <v>240</v>
      </c>
      <c r="H18" s="9">
        <v>205</v>
      </c>
      <c r="I18" s="9">
        <v>175</v>
      </c>
      <c r="J18" s="9">
        <v>251</v>
      </c>
      <c r="K18" s="9">
        <v>195</v>
      </c>
      <c r="L18" s="9">
        <v>241</v>
      </c>
      <c r="M18" s="9">
        <v>235</v>
      </c>
      <c r="N18" s="9">
        <f>SUM(D18:M18)</f>
        <v>2230</v>
      </c>
      <c r="O18" s="10">
        <f>N18/$C$1</f>
        <v>1.8900643638958719E-3</v>
      </c>
      <c r="P18" s="22">
        <f>O3-O18</f>
        <v>2.3731749860575902E-5</v>
      </c>
    </row>
    <row r="19" spans="2:16" x14ac:dyDescent="0.25">
      <c r="B19" s="7"/>
      <c r="C19" s="9" t="s">
        <v>0</v>
      </c>
      <c r="D19" s="9">
        <v>2272</v>
      </c>
      <c r="E19" s="9">
        <v>2395</v>
      </c>
      <c r="F19" s="9">
        <v>2298</v>
      </c>
      <c r="G19" s="9">
        <v>2165</v>
      </c>
      <c r="H19" s="9">
        <v>2665</v>
      </c>
      <c r="I19" s="9">
        <v>2218</v>
      </c>
      <c r="J19" s="9">
        <v>1998</v>
      </c>
      <c r="K19" s="9">
        <v>2437</v>
      </c>
      <c r="L19" s="9">
        <v>2153</v>
      </c>
      <c r="M19" s="9">
        <v>2369</v>
      </c>
      <c r="N19" s="9">
        <f>SUM(D19:M19)</f>
        <v>22970</v>
      </c>
      <c r="O19" s="10">
        <f>N19/$C$1</f>
        <v>1.9468510510622501E-2</v>
      </c>
      <c r="P19" s="22">
        <f>O4-O19</f>
        <v>2.439708641916712E-2</v>
      </c>
    </row>
    <row r="20" spans="2:16" x14ac:dyDescent="0.25"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22"/>
    </row>
    <row r="21" spans="2:16" x14ac:dyDescent="0.25">
      <c r="B21" s="7" t="s">
        <v>9</v>
      </c>
      <c r="C21" s="9" t="s">
        <v>4</v>
      </c>
      <c r="D21" s="14"/>
      <c r="E21" s="14"/>
      <c r="F21" s="14"/>
      <c r="G21" s="14"/>
      <c r="H21" s="12"/>
      <c r="I21" s="12"/>
      <c r="J21" s="12"/>
      <c r="K21" s="12"/>
      <c r="L21" s="12"/>
      <c r="M21" s="12"/>
      <c r="N21" s="12">
        <f>1-N18/N3</f>
        <v>1.2400354295837079E-2</v>
      </c>
      <c r="O21" s="10"/>
      <c r="P21" s="22"/>
    </row>
    <row r="22" spans="2:16" ht="15.75" thickBot="1" x14ac:dyDescent="0.3">
      <c r="B22" s="15"/>
      <c r="C22" s="16" t="s">
        <v>5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>
        <f>1-N19/N4</f>
        <v>0.55617814703893342</v>
      </c>
      <c r="O22" s="18"/>
      <c r="P22" s="24"/>
    </row>
    <row r="23" spans="2:16" ht="15.75" thickTop="1" x14ac:dyDescent="0.25">
      <c r="O23" s="1"/>
    </row>
    <row r="24" spans="2:16" ht="15.75" thickBot="1" x14ac:dyDescent="0.3">
      <c r="B24" t="s">
        <v>11</v>
      </c>
      <c r="N24" t="s">
        <v>10</v>
      </c>
      <c r="O24" s="1"/>
    </row>
    <row r="25" spans="2:16" ht="15.75" thickTop="1" x14ac:dyDescent="0.25">
      <c r="B25" s="2" t="s">
        <v>3</v>
      </c>
      <c r="C25" s="19" t="s">
        <v>1</v>
      </c>
      <c r="D25" s="19">
        <v>233</v>
      </c>
      <c r="E25" s="19">
        <v>238</v>
      </c>
      <c r="F25" s="19">
        <v>195</v>
      </c>
      <c r="G25" s="19">
        <v>207</v>
      </c>
      <c r="H25" s="19">
        <v>227</v>
      </c>
      <c r="I25" s="19">
        <v>204</v>
      </c>
      <c r="J25" s="19">
        <v>235</v>
      </c>
      <c r="K25" s="19">
        <v>251</v>
      </c>
      <c r="L25" s="19">
        <v>214</v>
      </c>
      <c r="M25" s="19">
        <v>254</v>
      </c>
      <c r="N25" s="4">
        <f>SUM(D25:M25)</f>
        <v>2258</v>
      </c>
      <c r="O25" s="5">
        <f>N25/$C$1</f>
        <v>1.9137961137564478E-3</v>
      </c>
      <c r="P25" s="6"/>
    </row>
    <row r="26" spans="2:16" x14ac:dyDescent="0.25">
      <c r="B26" s="7"/>
      <c r="C26" s="20" t="s">
        <v>0</v>
      </c>
      <c r="D26" s="20">
        <v>5726</v>
      </c>
      <c r="E26" s="20">
        <v>5775</v>
      </c>
      <c r="F26" s="20">
        <v>5751</v>
      </c>
      <c r="G26" s="20">
        <v>5537</v>
      </c>
      <c r="H26" s="20">
        <v>5070</v>
      </c>
      <c r="I26" s="20">
        <v>4859</v>
      </c>
      <c r="J26" s="20">
        <v>4442</v>
      </c>
      <c r="K26" s="20">
        <v>4876</v>
      </c>
      <c r="L26" s="20">
        <v>4962</v>
      </c>
      <c r="M26" s="20">
        <v>4756</v>
      </c>
      <c r="N26" s="9">
        <f>SUM(D26:M26)</f>
        <v>51754</v>
      </c>
      <c r="O26" s="10">
        <f>N26/$C$1</f>
        <v>4.3864749367294599E-2</v>
      </c>
      <c r="P26" s="11"/>
    </row>
    <row r="27" spans="2:16" x14ac:dyDescent="0.25">
      <c r="B27" s="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11"/>
    </row>
    <row r="28" spans="2:16" x14ac:dyDescent="0.25">
      <c r="B28" s="7" t="s">
        <v>6</v>
      </c>
      <c r="C28" s="9" t="s">
        <v>8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11"/>
    </row>
    <row r="29" spans="2:16" x14ac:dyDescent="0.25">
      <c r="B29" s="7" t="s">
        <v>12</v>
      </c>
      <c r="C29" s="9" t="s">
        <v>1</v>
      </c>
      <c r="D29" s="9">
        <v>236</v>
      </c>
      <c r="E29" s="9">
        <v>232</v>
      </c>
      <c r="F29" s="9">
        <v>255</v>
      </c>
      <c r="G29" s="9">
        <v>171</v>
      </c>
      <c r="H29" s="21">
        <v>195</v>
      </c>
      <c r="I29" s="21">
        <v>199</v>
      </c>
      <c r="J29" s="21">
        <v>208</v>
      </c>
      <c r="K29" s="21">
        <v>195</v>
      </c>
      <c r="L29" s="21">
        <v>229</v>
      </c>
      <c r="M29" s="21">
        <v>235</v>
      </c>
      <c r="N29" s="9">
        <f>SUM(D29:M29)</f>
        <v>2155</v>
      </c>
      <c r="O29" s="10">
        <f>N29/$C$1</f>
        <v>1.8264971767693291E-3</v>
      </c>
      <c r="P29" s="22">
        <f>O$25-O29</f>
        <v>8.7298936987118729E-5</v>
      </c>
    </row>
    <row r="30" spans="2:16" x14ac:dyDescent="0.25">
      <c r="B30" s="7"/>
      <c r="C30" s="9" t="s">
        <v>0</v>
      </c>
      <c r="D30" s="9">
        <v>2270</v>
      </c>
      <c r="E30" s="9">
        <v>2945</v>
      </c>
      <c r="F30" s="9">
        <v>2300</v>
      </c>
      <c r="G30" s="21">
        <v>2992</v>
      </c>
      <c r="H30" s="21">
        <v>2662</v>
      </c>
      <c r="I30" s="21">
        <v>1950</v>
      </c>
      <c r="J30" s="21">
        <v>2017</v>
      </c>
      <c r="K30" s="21">
        <v>2438</v>
      </c>
      <c r="L30" s="21">
        <v>2155</v>
      </c>
      <c r="M30" s="21">
        <v>2369</v>
      </c>
      <c r="N30" s="9">
        <f>SUM(D30:M30)</f>
        <v>24098</v>
      </c>
      <c r="O30" s="10">
        <f>N30/$C$1</f>
        <v>2.0424561005005705E-2</v>
      </c>
      <c r="P30" s="22">
        <f>O$26-O30</f>
        <v>2.3440188362288894E-2</v>
      </c>
    </row>
    <row r="31" spans="2:16" x14ac:dyDescent="0.25">
      <c r="B31" s="7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22"/>
    </row>
    <row r="32" spans="2:16" x14ac:dyDescent="0.25">
      <c r="B32" s="7" t="s">
        <v>9</v>
      </c>
      <c r="C32" s="9" t="s">
        <v>4</v>
      </c>
      <c r="D32" s="14"/>
      <c r="E32" s="14"/>
      <c r="F32" s="14"/>
      <c r="G32" s="14"/>
      <c r="H32" s="12"/>
      <c r="I32" s="12"/>
      <c r="J32" s="12"/>
      <c r="K32" s="12"/>
      <c r="L32" s="12"/>
      <c r="M32" s="12"/>
      <c r="N32" s="12">
        <f>1-N29/N$25</f>
        <v>4.561558901682905E-2</v>
      </c>
      <c r="O32" s="9"/>
      <c r="P32" s="22"/>
    </row>
    <row r="33" spans="2:16" x14ac:dyDescent="0.25">
      <c r="B33" s="7"/>
      <c r="C33" s="9" t="s">
        <v>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>
        <f>1-N30/N$26</f>
        <v>0.53437415465471272</v>
      </c>
      <c r="O33" s="9"/>
      <c r="P33" s="22"/>
    </row>
    <row r="34" spans="2:16" x14ac:dyDescent="0.25">
      <c r="B34" s="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22"/>
    </row>
    <row r="35" spans="2:16" x14ac:dyDescent="0.25">
      <c r="B35" s="7" t="s">
        <v>6</v>
      </c>
      <c r="C35" s="9" t="s">
        <v>14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22"/>
    </row>
    <row r="36" spans="2:16" x14ac:dyDescent="0.25">
      <c r="B36" s="7" t="s">
        <v>12</v>
      </c>
      <c r="C36" s="9" t="s">
        <v>1</v>
      </c>
      <c r="D36" s="9">
        <v>273</v>
      </c>
      <c r="E36" s="9">
        <v>247</v>
      </c>
      <c r="F36" s="9">
        <v>291</v>
      </c>
      <c r="G36" s="21">
        <v>212</v>
      </c>
      <c r="H36" s="21">
        <v>220</v>
      </c>
      <c r="I36" s="21">
        <v>221</v>
      </c>
      <c r="J36" s="21">
        <v>225</v>
      </c>
      <c r="K36" s="21">
        <v>200</v>
      </c>
      <c r="L36" s="21">
        <v>245</v>
      </c>
      <c r="M36" s="21">
        <v>243</v>
      </c>
      <c r="N36" s="9">
        <f>SUM(D36:M36)</f>
        <v>2377</v>
      </c>
      <c r="O36" s="10">
        <f>N36/$C$1</f>
        <v>2.0146560506638959E-3</v>
      </c>
      <c r="P36" s="22">
        <f t="shared" ref="P30:P40" si="0">O$25-O36</f>
        <v>-1.0085993690744813E-4</v>
      </c>
    </row>
    <row r="37" spans="2:16" x14ac:dyDescent="0.25">
      <c r="B37" s="7"/>
      <c r="C37" s="9" t="s">
        <v>0</v>
      </c>
      <c r="D37" s="9">
        <v>1977</v>
      </c>
      <c r="E37" s="9">
        <v>2529</v>
      </c>
      <c r="F37" s="9">
        <v>2029</v>
      </c>
      <c r="G37" s="21">
        <v>2299</v>
      </c>
      <c r="H37" s="21">
        <v>2141</v>
      </c>
      <c r="I37" s="21">
        <v>1674</v>
      </c>
      <c r="J37" s="21">
        <v>1899</v>
      </c>
      <c r="K37" s="21">
        <v>2375</v>
      </c>
      <c r="L37" s="21">
        <v>1965</v>
      </c>
      <c r="M37" s="21">
        <v>2265</v>
      </c>
      <c r="N37" s="9">
        <f>SUM(D37:M37)</f>
        <v>21153</v>
      </c>
      <c r="O37" s="10">
        <f>N37/$C$1</f>
        <v>1.7928489457170124E-2</v>
      </c>
      <c r="P37" s="22">
        <f>O$26-O37</f>
        <v>2.5936259910124475E-2</v>
      </c>
    </row>
    <row r="38" spans="2:16" x14ac:dyDescent="0.25">
      <c r="B38" s="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1"/>
    </row>
    <row r="39" spans="2:16" x14ac:dyDescent="0.25">
      <c r="B39" s="7" t="s">
        <v>9</v>
      </c>
      <c r="C39" s="9" t="s">
        <v>4</v>
      </c>
      <c r="D39" s="14"/>
      <c r="E39" s="14"/>
      <c r="F39" s="14"/>
      <c r="G39" s="14"/>
      <c r="H39" s="12"/>
      <c r="I39" s="12"/>
      <c r="J39" s="12"/>
      <c r="K39" s="12"/>
      <c r="L39" s="12"/>
      <c r="M39" s="12"/>
      <c r="N39" s="12">
        <f>1-N36/N$25</f>
        <v>-5.2701505757307254E-2</v>
      </c>
      <c r="O39" s="9"/>
      <c r="P39" s="11"/>
    </row>
    <row r="40" spans="2:16" x14ac:dyDescent="0.25">
      <c r="B40" s="7"/>
      <c r="C40" s="9" t="s">
        <v>5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>
        <f>1-N37/N$26</f>
        <v>0.59127796885264905</v>
      </c>
      <c r="O40" s="9"/>
      <c r="P40" s="11"/>
    </row>
    <row r="41" spans="2:16" x14ac:dyDescent="0.25">
      <c r="B41" s="7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1"/>
    </row>
    <row r="42" spans="2:16" x14ac:dyDescent="0.25">
      <c r="B42" s="7" t="s">
        <v>6</v>
      </c>
      <c r="C42" s="9" t="s">
        <v>15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22"/>
    </row>
    <row r="43" spans="2:16" x14ac:dyDescent="0.25">
      <c r="B43" s="7" t="s">
        <v>12</v>
      </c>
      <c r="C43" s="9" t="s">
        <v>1</v>
      </c>
      <c r="D43" s="9">
        <v>252</v>
      </c>
      <c r="E43" s="9">
        <v>247</v>
      </c>
      <c r="F43" s="9">
        <v>291</v>
      </c>
      <c r="G43" s="21">
        <v>187</v>
      </c>
      <c r="H43" s="21">
        <v>215</v>
      </c>
      <c r="I43" s="21">
        <v>204</v>
      </c>
      <c r="J43" s="21">
        <v>218</v>
      </c>
      <c r="K43" s="21">
        <v>200</v>
      </c>
      <c r="L43" s="21">
        <v>233</v>
      </c>
      <c r="M43" s="21">
        <v>239</v>
      </c>
      <c r="N43" s="9">
        <f>SUM(D43:M43)</f>
        <v>2286</v>
      </c>
      <c r="O43" s="10">
        <f>N43/$C$1</f>
        <v>1.9375278636170239E-3</v>
      </c>
      <c r="P43" s="22">
        <f>O$25-O43</f>
        <v>-2.3731749860576119E-5</v>
      </c>
    </row>
    <row r="44" spans="2:16" x14ac:dyDescent="0.25">
      <c r="B44" s="7"/>
      <c r="C44" s="9" t="s">
        <v>0</v>
      </c>
      <c r="D44" s="9">
        <v>2146</v>
      </c>
      <c r="E44" s="9">
        <v>2529</v>
      </c>
      <c r="F44" s="9">
        <v>2032</v>
      </c>
      <c r="G44" s="21">
        <v>2830</v>
      </c>
      <c r="H44" s="21">
        <v>2516</v>
      </c>
      <c r="I44" s="21">
        <v>1908</v>
      </c>
      <c r="J44" s="21">
        <v>1985</v>
      </c>
      <c r="K44" s="21">
        <v>2402</v>
      </c>
      <c r="L44" s="21">
        <v>2080</v>
      </c>
      <c r="M44" s="21">
        <v>2297</v>
      </c>
      <c r="N44" s="9">
        <f>SUM(D44:M44)</f>
        <v>22725</v>
      </c>
      <c r="O44" s="10">
        <f>N44/$C$1</f>
        <v>1.9260857699342462E-2</v>
      </c>
      <c r="P44" s="22">
        <f>O$26-O44</f>
        <v>2.4603891667952137E-2</v>
      </c>
    </row>
    <row r="45" spans="2:16" x14ac:dyDescent="0.25">
      <c r="B45" s="7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1"/>
    </row>
    <row r="46" spans="2:16" x14ac:dyDescent="0.25">
      <c r="B46" s="7" t="s">
        <v>9</v>
      </c>
      <c r="C46" s="9" t="s">
        <v>4</v>
      </c>
      <c r="D46" s="14"/>
      <c r="E46" s="14"/>
      <c r="F46" s="14"/>
      <c r="G46" s="14"/>
      <c r="H46" s="12"/>
      <c r="I46" s="12"/>
      <c r="J46" s="12"/>
      <c r="K46" s="12"/>
      <c r="L46" s="12"/>
      <c r="M46" s="12"/>
      <c r="N46" s="12">
        <f>1-N43/N$25</f>
        <v>-1.2400354295837079E-2</v>
      </c>
      <c r="O46" s="9"/>
      <c r="P46" s="11"/>
    </row>
    <row r="47" spans="2:16" x14ac:dyDescent="0.25">
      <c r="B47" s="7"/>
      <c r="C47" s="9" t="s">
        <v>5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>
        <f>1-N44/N$26</f>
        <v>0.56090350504308839</v>
      </c>
      <c r="O47" s="9"/>
      <c r="P47" s="11"/>
    </row>
    <row r="48" spans="2:16" x14ac:dyDescent="0.25">
      <c r="B48" s="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1"/>
    </row>
    <row r="49" spans="2:16" x14ac:dyDescent="0.25">
      <c r="B49" s="7" t="s">
        <v>6</v>
      </c>
      <c r="C49" s="25">
        <v>1275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22"/>
    </row>
    <row r="50" spans="2:16" x14ac:dyDescent="0.25">
      <c r="B50" s="7" t="s">
        <v>12</v>
      </c>
      <c r="C50" s="9" t="s">
        <v>1</v>
      </c>
      <c r="D50" s="9">
        <v>245</v>
      </c>
      <c r="E50" s="9">
        <v>247</v>
      </c>
      <c r="F50" s="9">
        <v>281</v>
      </c>
      <c r="G50" s="21">
        <v>185</v>
      </c>
      <c r="H50" s="21">
        <v>215</v>
      </c>
      <c r="I50" s="21">
        <v>204</v>
      </c>
      <c r="J50" s="21">
        <v>217</v>
      </c>
      <c r="K50" s="21">
        <v>200</v>
      </c>
      <c r="L50" s="21">
        <v>233</v>
      </c>
      <c r="M50" s="21">
        <v>236</v>
      </c>
      <c r="N50" s="9">
        <f>SUM(D50:M50)</f>
        <v>2263</v>
      </c>
      <c r="O50" s="10">
        <f>N50/$C$1</f>
        <v>1.9180339262315506E-3</v>
      </c>
      <c r="P50" s="22">
        <f>O$25-O50</f>
        <v>-4.2378124751028552E-6</v>
      </c>
    </row>
    <row r="51" spans="2:16" x14ac:dyDescent="0.25">
      <c r="B51" s="7"/>
      <c r="C51" s="9" t="s">
        <v>0</v>
      </c>
      <c r="D51" s="9">
        <v>2209</v>
      </c>
      <c r="E51" s="9">
        <v>2531</v>
      </c>
      <c r="F51" s="9">
        <v>2144</v>
      </c>
      <c r="G51" s="21">
        <v>2848</v>
      </c>
      <c r="H51" s="21">
        <v>2519</v>
      </c>
      <c r="I51" s="21">
        <v>1908</v>
      </c>
      <c r="J51" s="21">
        <v>1985</v>
      </c>
      <c r="K51" s="21">
        <v>2410</v>
      </c>
      <c r="L51" s="21">
        <v>2080</v>
      </c>
      <c r="M51" s="21">
        <v>2358</v>
      </c>
      <c r="N51" s="9">
        <f>SUM(D51:M51)</f>
        <v>22992</v>
      </c>
      <c r="O51" s="10">
        <f>N51/$C$1</f>
        <v>1.9487156885512953E-2</v>
      </c>
      <c r="P51" s="22">
        <f>O$26-O51</f>
        <v>2.4377592481781646E-2</v>
      </c>
    </row>
    <row r="52" spans="2:16" x14ac:dyDescent="0.25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"/>
    </row>
    <row r="53" spans="2:16" x14ac:dyDescent="0.25">
      <c r="B53" s="7" t="s">
        <v>9</v>
      </c>
      <c r="C53" s="9" t="s">
        <v>4</v>
      </c>
      <c r="D53" s="14"/>
      <c r="E53" s="14"/>
      <c r="F53" s="14"/>
      <c r="G53" s="14"/>
      <c r="H53" s="12"/>
      <c r="I53" s="12"/>
      <c r="J53" s="12"/>
      <c r="K53" s="12"/>
      <c r="L53" s="12"/>
      <c r="M53" s="12"/>
      <c r="N53" s="12">
        <f>1-N50/N$25</f>
        <v>-2.2143489813994943E-3</v>
      </c>
      <c r="O53" s="9"/>
      <c r="P53" s="11"/>
    </row>
    <row r="54" spans="2:16" x14ac:dyDescent="0.25">
      <c r="B54" s="7"/>
      <c r="C54" s="9" t="s">
        <v>5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>
        <f>1-N51/N$26</f>
        <v>0.55574448351818218</v>
      </c>
      <c r="O54" s="9"/>
      <c r="P54" s="11"/>
    </row>
    <row r="55" spans="2:16" x14ac:dyDescent="0.25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1"/>
    </row>
    <row r="56" spans="2:16" x14ac:dyDescent="0.25">
      <c r="B56" s="7" t="s">
        <v>6</v>
      </c>
      <c r="C56" s="25" t="s">
        <v>16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22"/>
    </row>
    <row r="57" spans="2:16" x14ac:dyDescent="0.25">
      <c r="B57" s="7" t="s">
        <v>12</v>
      </c>
      <c r="C57" s="9" t="s">
        <v>1</v>
      </c>
      <c r="D57" s="9">
        <v>242</v>
      </c>
      <c r="E57" s="9">
        <v>247</v>
      </c>
      <c r="F57" s="9">
        <v>280</v>
      </c>
      <c r="G57" s="21">
        <v>185</v>
      </c>
      <c r="H57" s="21">
        <v>207</v>
      </c>
      <c r="I57" s="21">
        <v>204</v>
      </c>
      <c r="J57" s="21">
        <v>217</v>
      </c>
      <c r="K57" s="21">
        <v>199</v>
      </c>
      <c r="L57" s="21">
        <v>233</v>
      </c>
      <c r="M57" s="21">
        <v>235</v>
      </c>
      <c r="N57" s="9">
        <f>SUM(D57:M57)</f>
        <v>2249</v>
      </c>
      <c r="O57" s="10">
        <f>N57/$C$1</f>
        <v>1.9061680513012627E-3</v>
      </c>
      <c r="P57" s="22">
        <f>O$25-O57</f>
        <v>7.6280624551850959E-6</v>
      </c>
    </row>
    <row r="58" spans="2:16" x14ac:dyDescent="0.25">
      <c r="B58" s="7"/>
      <c r="C58" s="9" t="s">
        <v>0</v>
      </c>
      <c r="D58" s="9">
        <v>2228</v>
      </c>
      <c r="E58" s="9">
        <v>2531</v>
      </c>
      <c r="F58" s="9">
        <v>2148</v>
      </c>
      <c r="G58" s="21">
        <v>2848</v>
      </c>
      <c r="H58" s="21">
        <v>2546</v>
      </c>
      <c r="I58" s="21">
        <v>1922</v>
      </c>
      <c r="J58" s="21">
        <v>1985</v>
      </c>
      <c r="K58" s="21">
        <v>2410</v>
      </c>
      <c r="L58" s="21">
        <v>2080</v>
      </c>
      <c r="M58" s="21">
        <v>2369</v>
      </c>
      <c r="N58" s="9">
        <f>SUM(D58:M58)</f>
        <v>23067</v>
      </c>
      <c r="O58" s="10">
        <f>N58/$C$1</f>
        <v>1.9550724072639497E-2</v>
      </c>
      <c r="P58" s="22">
        <f>O$26-O58</f>
        <v>2.4314025294655102E-2</v>
      </c>
    </row>
    <row r="59" spans="2:16" x14ac:dyDescent="0.25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1"/>
    </row>
    <row r="60" spans="2:16" x14ac:dyDescent="0.25">
      <c r="B60" s="7" t="s">
        <v>9</v>
      </c>
      <c r="C60" s="9" t="s">
        <v>4</v>
      </c>
      <c r="D60" s="14"/>
      <c r="E60" s="14"/>
      <c r="F60" s="14"/>
      <c r="G60" s="14"/>
      <c r="H60" s="12"/>
      <c r="I60" s="12"/>
      <c r="J60" s="12"/>
      <c r="K60" s="12"/>
      <c r="L60" s="12"/>
      <c r="M60" s="12"/>
      <c r="N60" s="12">
        <f>1-N57/N$25</f>
        <v>3.9858281665190454E-3</v>
      </c>
      <c r="O60" s="9"/>
      <c r="P60" s="11"/>
    </row>
    <row r="61" spans="2:16" x14ac:dyDescent="0.25">
      <c r="B61" s="7"/>
      <c r="C61" s="9" t="s">
        <v>5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>
        <f>1-N58/N$26</f>
        <v>0.55429532016848937</v>
      </c>
      <c r="O61" s="9"/>
      <c r="P61" s="11"/>
    </row>
    <row r="62" spans="2:16" x14ac:dyDescent="0.25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1"/>
    </row>
  </sheetData>
  <conditionalFormatting sqref="D21:N21 N22">
    <cfRule type="cellIs" dxfId="9" priority="7" operator="lessThan">
      <formula>0</formula>
    </cfRule>
  </conditionalFormatting>
  <conditionalFormatting sqref="D32:N32 N33">
    <cfRule type="cellIs" dxfId="8" priority="6" operator="lessThan">
      <formula>0</formula>
    </cfRule>
  </conditionalFormatting>
  <conditionalFormatting sqref="D39:N39 N40">
    <cfRule type="cellIs" dxfId="7" priority="4" operator="lessThan">
      <formula>0</formula>
    </cfRule>
  </conditionalFormatting>
  <conditionalFormatting sqref="D46:N46 N47">
    <cfRule type="cellIs" dxfId="5" priority="3" operator="lessThan">
      <formula>0</formula>
    </cfRule>
  </conditionalFormatting>
  <conditionalFormatting sqref="D53:N53 N54">
    <cfRule type="cellIs" dxfId="3" priority="2" operator="lessThan">
      <formula>0</formula>
    </cfRule>
  </conditionalFormatting>
  <conditionalFormatting sqref="D60:N60 N61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2015-11-16T15:30:09Z</dcterms:modified>
</cp:coreProperties>
</file>