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3.xml" ContentType="application/vnd.openxmlformats-officedocument.spreadsheetml.worksheet+xml"/>
  <Override PartName="/xl/chartsheets/sheet7.xml" ContentType="application/vnd.openxmlformats-officedocument.spreadsheetml.chartsheet+xml"/>
  <Override PartName="/xl/worksheets/sheet4.xml" ContentType="application/vnd.openxmlformats-officedocument.spreadsheetml.worksheet+xml"/>
  <Override PartName="/xl/chartsheets/sheet8.xml" ContentType="application/vnd.openxmlformats-officedocument.spreadsheetml.chartsheet+xml"/>
  <Override PartName="/xl/worksheets/sheet5.xml" ContentType="application/vnd.openxmlformats-officedocument.spreadsheetml.worksheet+xml"/>
  <Override PartName="/xl/chartsheets/sheet9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pablorr10/OneDrive/UNIVERSIDAD/Ingeniería Química/MIQ/PROYECTO/Datos PMMA/Vp MMA/"/>
    </mc:Choice>
  </mc:AlternateContent>
  <bookViews>
    <workbookView xWindow="80" yWindow="460" windowWidth="33520" windowHeight="20540" firstSheet="5" activeTab="14"/>
  </bookViews>
  <sheets>
    <sheet name="CONV vs TIEMPO" sheetId="14" r:id="rId1"/>
    <sheet name="Mw vs TIEMPO" sheetId="15" r:id="rId2"/>
    <sheet name="Mw vs CONV" sheetId="16" r:id="rId3"/>
    <sheet name="Vp TPDEC-MMA 130°C" sheetId="4" r:id="rId4"/>
    <sheet name="TPDEC-MMA 130°C" sheetId="1" r:id="rId5"/>
    <sheet name="Vp TPDEC-MMA 120°C" sheetId="5" r:id="rId6"/>
    <sheet name="TPDEC-MMA 120°C" sheetId="2" r:id="rId7"/>
    <sheet name="Vp TPDEC-MMA 110°C" sheetId="6" r:id="rId8"/>
    <sheet name="TPDEC-MMA 110°C" sheetId="3" r:id="rId9"/>
    <sheet name="Vp DPP-MMA 130°C" sheetId="8" r:id="rId10"/>
    <sheet name="DPP-MMA 130°C" sheetId="7" r:id="rId11"/>
    <sheet name="Vp DPP-MMA 120°C" sheetId="10" r:id="rId12"/>
    <sheet name="DPP-MMA 120°C" sheetId="9" r:id="rId13"/>
    <sheet name="Vp DPP-MMA 110°C" sheetId="13" r:id="rId14"/>
    <sheet name="DPP-MMA 110°C" sheetId="11" r:id="rId15"/>
    <sheet name="Hoja4" sheetId="12" r:id="rId1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3" i="1"/>
  <c r="F20" i="2"/>
  <c r="G20" i="2"/>
  <c r="E20" i="2"/>
  <c r="D20" i="2"/>
  <c r="F19" i="2"/>
  <c r="G19" i="2"/>
  <c r="E19" i="2"/>
  <c r="D19" i="2"/>
  <c r="G18" i="2"/>
  <c r="E18" i="2"/>
  <c r="D18" i="2"/>
  <c r="G17" i="2"/>
  <c r="E17" i="2"/>
  <c r="D17" i="2"/>
  <c r="F4" i="11"/>
  <c r="G4" i="11"/>
  <c r="F5" i="11"/>
  <c r="G5" i="11"/>
  <c r="F6" i="11"/>
  <c r="G6" i="11"/>
  <c r="F7" i="11"/>
  <c r="G7" i="11"/>
  <c r="F8" i="11"/>
  <c r="G8" i="11"/>
  <c r="F9" i="11"/>
  <c r="G9" i="11"/>
  <c r="F3" i="11"/>
  <c r="G3" i="11"/>
  <c r="E4" i="11"/>
  <c r="E5" i="11"/>
  <c r="E6" i="11"/>
  <c r="E7" i="11"/>
  <c r="E8" i="11"/>
  <c r="E9" i="11"/>
  <c r="E3" i="11"/>
  <c r="D4" i="11"/>
  <c r="D5" i="11"/>
  <c r="D6" i="11"/>
  <c r="D7" i="11"/>
  <c r="D8" i="11"/>
  <c r="D9" i="11"/>
  <c r="D3" i="11"/>
  <c r="F4" i="9"/>
  <c r="G4" i="9"/>
  <c r="F5" i="9"/>
  <c r="G5" i="9"/>
  <c r="F6" i="9"/>
  <c r="G6" i="9"/>
  <c r="F7" i="9"/>
  <c r="G7" i="9"/>
  <c r="F8" i="9"/>
  <c r="G8" i="9"/>
  <c r="F3" i="9"/>
  <c r="G3" i="9"/>
  <c r="E4" i="9"/>
  <c r="E5" i="9"/>
  <c r="E6" i="9"/>
  <c r="E7" i="9"/>
  <c r="E8" i="9"/>
  <c r="E3" i="9"/>
  <c r="D4" i="9"/>
  <c r="D5" i="9"/>
  <c r="D6" i="9"/>
  <c r="D7" i="9"/>
  <c r="D8" i="9"/>
  <c r="D3" i="9"/>
  <c r="F4" i="7"/>
  <c r="G4" i="7"/>
  <c r="F5" i="7"/>
  <c r="G5" i="7"/>
  <c r="F6" i="7"/>
  <c r="G6" i="7"/>
  <c r="F7" i="7"/>
  <c r="G7" i="7"/>
  <c r="F3" i="7"/>
  <c r="G3" i="7"/>
  <c r="E4" i="7"/>
  <c r="E5" i="7"/>
  <c r="E6" i="7"/>
  <c r="E7" i="7"/>
  <c r="E3" i="7"/>
  <c r="D4" i="7"/>
  <c r="D5" i="7"/>
  <c r="D6" i="7"/>
  <c r="D7" i="7"/>
  <c r="D3" i="7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3" i="3"/>
  <c r="G3" i="3"/>
  <c r="E4" i="3"/>
  <c r="E5" i="3"/>
  <c r="E6" i="3"/>
  <c r="E7" i="3"/>
  <c r="E8" i="3"/>
  <c r="E9" i="3"/>
  <c r="E10" i="3"/>
  <c r="E11" i="3"/>
  <c r="E12" i="3"/>
  <c r="E3" i="3"/>
  <c r="D4" i="3"/>
  <c r="D5" i="3"/>
  <c r="D6" i="3"/>
  <c r="D7" i="3"/>
  <c r="D8" i="3"/>
  <c r="D9" i="3"/>
  <c r="D10" i="3"/>
  <c r="D11" i="3"/>
  <c r="D12" i="3"/>
  <c r="D3" i="3"/>
  <c r="E4" i="1"/>
  <c r="E5" i="1"/>
  <c r="E6" i="1"/>
  <c r="E7" i="1"/>
  <c r="E8" i="1"/>
  <c r="E9" i="1"/>
  <c r="E10" i="1"/>
  <c r="E11" i="1"/>
  <c r="D5" i="2"/>
  <c r="D6" i="2"/>
  <c r="D7" i="2"/>
  <c r="D8" i="2"/>
  <c r="D9" i="2"/>
  <c r="D10" i="2"/>
  <c r="D11" i="2"/>
  <c r="D4" i="2"/>
  <c r="D3" i="2"/>
  <c r="F11" i="2"/>
  <c r="G11" i="2"/>
  <c r="E11" i="2"/>
  <c r="F10" i="2"/>
  <c r="G10" i="2"/>
  <c r="E10" i="2"/>
  <c r="F9" i="2"/>
  <c r="G9" i="2"/>
  <c r="E9" i="2"/>
  <c r="F8" i="2"/>
  <c r="G8" i="2"/>
  <c r="E8" i="2"/>
  <c r="F7" i="2"/>
  <c r="G7" i="2"/>
  <c r="E7" i="2"/>
  <c r="F6" i="2"/>
  <c r="G6" i="2"/>
  <c r="E6" i="2"/>
  <c r="F5" i="2"/>
  <c r="G5" i="2"/>
  <c r="E5" i="2"/>
  <c r="G4" i="2"/>
  <c r="E4" i="2"/>
  <c r="G3" i="2"/>
  <c r="E3" i="2"/>
  <c r="D5" i="1"/>
  <c r="D6" i="1"/>
  <c r="D7" i="1"/>
  <c r="D8" i="1"/>
  <c r="D9" i="1"/>
  <c r="D10" i="1"/>
  <c r="D11" i="1"/>
  <c r="D4" i="1"/>
  <c r="D3" i="1"/>
  <c r="G3" i="1"/>
  <c r="F5" i="1"/>
  <c r="G5" i="1"/>
  <c r="F6" i="1"/>
  <c r="G6" i="1"/>
  <c r="F7" i="1"/>
  <c r="G7" i="1"/>
  <c r="F8" i="1"/>
  <c r="G8" i="1"/>
  <c r="F9" i="1"/>
  <c r="G9" i="1"/>
  <c r="F10" i="1"/>
  <c r="G10" i="1"/>
  <c r="F11" i="1"/>
  <c r="G11" i="1"/>
  <c r="F4" i="1"/>
  <c r="G4" i="1"/>
</calcChain>
</file>

<file path=xl/sharedStrings.xml><?xml version="1.0" encoding="utf-8"?>
<sst xmlns="http://schemas.openxmlformats.org/spreadsheetml/2006/main" count="51" uniqueCount="10">
  <si>
    <t>[MMA]</t>
  </si>
  <si>
    <t>TIEMPO [seg]</t>
  </si>
  <si>
    <t>LN [MMA]</t>
  </si>
  <si>
    <t>CONVERSIÓN [%]</t>
  </si>
  <si>
    <t>TPDEC REMANENTE</t>
  </si>
  <si>
    <r>
      <t>LN[MMA</t>
    </r>
    <r>
      <rPr>
        <b/>
        <vertAlign val="subscript"/>
        <sz val="11"/>
        <rFont val="Calibri"/>
        <family val="2"/>
        <scheme val="minor"/>
      </rPr>
      <t>0</t>
    </r>
    <r>
      <rPr>
        <b/>
        <sz val="11"/>
        <rFont val="Calibri"/>
        <family val="2"/>
        <scheme val="minor"/>
      </rPr>
      <t>/MMA</t>
    </r>
    <r>
      <rPr>
        <b/>
        <vertAlign val="subscript"/>
        <sz val="11"/>
        <rFont val="Calibri"/>
        <family val="2"/>
        <scheme val="minor"/>
      </rPr>
      <t>t</t>
    </r>
    <r>
      <rPr>
        <b/>
        <sz val="11"/>
        <rFont val="Calibri"/>
        <family val="2"/>
        <scheme val="minor"/>
      </rPr>
      <t>]</t>
    </r>
  </si>
  <si>
    <t>DPP REMANENTE</t>
  </si>
  <si>
    <t>ABSURDO</t>
  </si>
  <si>
    <t>t(s)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</si>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</sst>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1" fillId="0" borderId="0" xfId="0" applyFont="1"/>
    <xf numFmtId="3" fontId="2" fillId="0" borderId="0" xfId="0" applyNumberFormat="1" applyFont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0" fontId="0" fillId="0" borderId="6" xfId="0" applyBorder="1"/>
    <xf numFmtId="165" fontId="0" fillId="0" borderId="7" xfId="0" applyNumberFormat="1" applyBorder="1"/>
    <xf numFmtId="0" fontId="0" fillId="0" borderId="8" xfId="0" applyBorder="1"/>
    <xf numFmtId="0" fontId="0" fillId="0" borderId="9" xfId="0" applyBorder="1"/>
    <xf numFmtId="165" fontId="0" fillId="0" borderId="9" xfId="0" applyNumberFormat="1" applyBorder="1"/>
    <xf numFmtId="0" fontId="0" fillId="0" borderId="11" xfId="0" applyBorder="1"/>
    <xf numFmtId="0" fontId="0" fillId="0" borderId="12" xfId="0" applyBorder="1"/>
    <xf numFmtId="165" fontId="0" fillId="0" borderId="12" xfId="0" applyNumberFormat="1" applyBorder="1"/>
    <xf numFmtId="165" fontId="0" fillId="0" borderId="13" xfId="0" applyNumberFormat="1" applyBorder="1"/>
    <xf numFmtId="164" fontId="0" fillId="0" borderId="10" xfId="0" applyNumberFormat="1" applyBorder="1"/>
    <xf numFmtId="165" fontId="0" fillId="0" borderId="10" xfId="0" applyNumberFormat="1" applyBorder="1"/>
    <xf numFmtId="165" fontId="2" fillId="0" borderId="1" xfId="0" applyNumberFormat="1" applyFont="1" applyBorder="1"/>
    <xf numFmtId="0" fontId="2" fillId="0" borderId="6" xfId="0" applyFont="1" applyBorder="1"/>
    <xf numFmtId="165" fontId="2" fillId="0" borderId="7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165" fontId="2" fillId="0" borderId="12" xfId="0" applyNumberFormat="1" applyFont="1" applyBorder="1"/>
    <xf numFmtId="165" fontId="2" fillId="0" borderId="13" xfId="0" applyNumberFormat="1" applyFont="1" applyBorder="1"/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7" xfId="0" applyBorder="1"/>
    <xf numFmtId="0" fontId="0" fillId="0" borderId="18" xfId="0" applyBorder="1"/>
    <xf numFmtId="0" fontId="2" fillId="0" borderId="3" xfId="0" applyFont="1" applyBorder="1"/>
    <xf numFmtId="165" fontId="2" fillId="0" borderId="4" xfId="0" applyNumberFormat="1" applyFont="1" applyBorder="1"/>
    <xf numFmtId="165" fontId="0" fillId="0" borderId="4" xfId="0" applyNumberFormat="1" applyBorder="1"/>
    <xf numFmtId="165" fontId="0" fillId="0" borderId="5" xfId="0" applyNumberFormat="1" applyBorder="1"/>
    <xf numFmtId="0" fontId="2" fillId="0" borderId="9" xfId="0" applyFont="1" applyBorder="1" applyAlignment="1">
      <alignment horizontal="right"/>
    </xf>
    <xf numFmtId="0" fontId="0" fillId="0" borderId="3" xfId="0" applyBorder="1"/>
    <xf numFmtId="165" fontId="2" fillId="0" borderId="9" xfId="0" applyNumberFormat="1" applyFont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14" xfId="0" applyFont="1" applyFill="1" applyBorder="1"/>
    <xf numFmtId="0" fontId="3" fillId="2" borderId="19" xfId="0" applyFont="1" applyFill="1" applyBorder="1"/>
    <xf numFmtId="0" fontId="3" fillId="2" borderId="19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5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3.xml"/><Relationship Id="rId20" Type="http://schemas.openxmlformats.org/officeDocument/2006/relationships/calcChain" Target="calcChain.xml"/><Relationship Id="rId10" Type="http://schemas.openxmlformats.org/officeDocument/2006/relationships/chartsheet" Target="chartsheets/sheet7.xml"/><Relationship Id="rId11" Type="http://schemas.openxmlformats.org/officeDocument/2006/relationships/worksheet" Target="worksheets/sheet4.xml"/><Relationship Id="rId12" Type="http://schemas.openxmlformats.org/officeDocument/2006/relationships/chartsheet" Target="chartsheets/sheet8.xml"/><Relationship Id="rId13" Type="http://schemas.openxmlformats.org/officeDocument/2006/relationships/worksheet" Target="worksheets/sheet5.xml"/><Relationship Id="rId14" Type="http://schemas.openxmlformats.org/officeDocument/2006/relationships/chartsheet" Target="chartsheets/sheet9.xml"/><Relationship Id="rId15" Type="http://schemas.openxmlformats.org/officeDocument/2006/relationships/worksheet" Target="worksheets/sheet6.xml"/><Relationship Id="rId16" Type="http://schemas.openxmlformats.org/officeDocument/2006/relationships/worksheet" Target="worksheets/sheet7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Relationship Id="rId3" Type="http://schemas.openxmlformats.org/officeDocument/2006/relationships/chartsheet" Target="chartsheets/sheet3.xml"/><Relationship Id="rId4" Type="http://schemas.openxmlformats.org/officeDocument/2006/relationships/chartsheet" Target="chartsheets/sheet4.xml"/><Relationship Id="rId5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7" Type="http://schemas.openxmlformats.org/officeDocument/2006/relationships/worksheet" Target="worksheets/sheet2.xml"/><Relationship Id="rId8" Type="http://schemas.openxmlformats.org/officeDocument/2006/relationships/chartsheet" Target="chartsheets/sheet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130°C</c:v>
          </c:tx>
          <c:spPr>
            <a:ln w="28575">
              <a:noFill/>
            </a:ln>
          </c:spPr>
          <c:xVal>
            <c:numRef>
              <c:f>'TPDEC-MMA 130°C'!$B$3:$B$12</c:f>
              <c:numCache>
                <c:formatCode>General</c:formatCode>
                <c:ptCount val="10"/>
                <c:pt idx="0">
                  <c:v>0.0</c:v>
                </c:pt>
                <c:pt idx="1">
                  <c:v>120.0</c:v>
                </c:pt>
                <c:pt idx="2">
                  <c:v>240.0</c:v>
                </c:pt>
                <c:pt idx="3">
                  <c:v>360.0</c:v>
                </c:pt>
                <c:pt idx="4">
                  <c:v>480.0</c:v>
                </c:pt>
                <c:pt idx="5">
                  <c:v>600.0</c:v>
                </c:pt>
                <c:pt idx="6">
                  <c:v>900.0</c:v>
                </c:pt>
                <c:pt idx="7">
                  <c:v>1800.0</c:v>
                </c:pt>
                <c:pt idx="8">
                  <c:v>2700.0</c:v>
                </c:pt>
                <c:pt idx="9">
                  <c:v>3600.0</c:v>
                </c:pt>
              </c:numCache>
            </c:numRef>
          </c:xVal>
          <c:yVal>
            <c:numRef>
              <c:f>'TPDEC-MMA 130°C'!$G$3:$G$12</c:f>
              <c:numCache>
                <c:formatCode>0.0000</c:formatCode>
                <c:ptCount val="10"/>
                <c:pt idx="0">
                  <c:v>0.0</c:v>
                </c:pt>
                <c:pt idx="1">
                  <c:v>1.104268422170307</c:v>
                </c:pt>
                <c:pt idx="2">
                  <c:v>4.5975791038437</c:v>
                </c:pt>
                <c:pt idx="3">
                  <c:v>8.313867063070703</c:v>
                </c:pt>
                <c:pt idx="4">
                  <c:v>13.16627734126141</c:v>
                </c:pt>
                <c:pt idx="5">
                  <c:v>17.58335102994266</c:v>
                </c:pt>
                <c:pt idx="6">
                  <c:v>29.07198980675302</c:v>
                </c:pt>
                <c:pt idx="7">
                  <c:v>92.89658101507751</c:v>
                </c:pt>
                <c:pt idx="8">
                  <c:v>99.55404544489276</c:v>
                </c:pt>
                <c:pt idx="9">
                  <c:v>100.0</c:v>
                </c:pt>
              </c:numCache>
            </c:numRef>
          </c:yVal>
          <c:smooth val="0"/>
        </c:ser>
        <c:ser>
          <c:idx val="1"/>
          <c:order val="1"/>
          <c:tx>
            <c:v>120°C</c:v>
          </c:tx>
          <c:spPr>
            <a:ln w="28575">
              <a:noFill/>
            </a:ln>
          </c:spPr>
          <c:xVal>
            <c:numRef>
              <c:f>'TPDEC-MMA 120°C'!$B$3:$B$12</c:f>
              <c:numCache>
                <c:formatCode>General</c:formatCode>
                <c:ptCount val="10"/>
                <c:pt idx="0">
                  <c:v>0.0</c:v>
                </c:pt>
                <c:pt idx="1">
                  <c:v>240.0</c:v>
                </c:pt>
                <c:pt idx="2">
                  <c:v>360.0</c:v>
                </c:pt>
                <c:pt idx="3">
                  <c:v>480.0</c:v>
                </c:pt>
                <c:pt idx="4">
                  <c:v>600.0</c:v>
                </c:pt>
                <c:pt idx="5">
                  <c:v>900.0</c:v>
                </c:pt>
                <c:pt idx="6">
                  <c:v>1800.0</c:v>
                </c:pt>
                <c:pt idx="7">
                  <c:v>2700.0</c:v>
                </c:pt>
                <c:pt idx="8">
                  <c:v>3600.0</c:v>
                </c:pt>
                <c:pt idx="9">
                  <c:v>5400.0</c:v>
                </c:pt>
              </c:numCache>
            </c:numRef>
          </c:xVal>
          <c:yVal>
            <c:numRef>
              <c:f>'TPDEC-MMA 120°C'!$G$3:$G$12</c:f>
              <c:numCache>
                <c:formatCode>0.0000</c:formatCode>
                <c:ptCount val="10"/>
                <c:pt idx="0">
                  <c:v>0.0</c:v>
                </c:pt>
                <c:pt idx="1">
                  <c:v>3.078999999999994</c:v>
                </c:pt>
                <c:pt idx="2">
                  <c:v>5.608957431076376</c:v>
                </c:pt>
                <c:pt idx="3">
                  <c:v>8.714481884440701</c:v>
                </c:pt>
                <c:pt idx="4">
                  <c:v>10.61582338650049</c:v>
                </c:pt>
                <c:pt idx="5">
                  <c:v>15.23185803316785</c:v>
                </c:pt>
                <c:pt idx="6">
                  <c:v>31.91084820957009</c:v>
                </c:pt>
                <c:pt idx="7">
                  <c:v>91.95098764128023</c:v>
                </c:pt>
                <c:pt idx="8">
                  <c:v>97.6550121474596</c:v>
                </c:pt>
                <c:pt idx="9" formatCode="General">
                  <c:v>100.0</c:v>
                </c:pt>
              </c:numCache>
            </c:numRef>
          </c:yVal>
          <c:smooth val="0"/>
        </c:ser>
        <c:ser>
          <c:idx val="2"/>
          <c:order val="2"/>
          <c:tx>
            <c:v>110°C</c:v>
          </c:tx>
          <c:spPr>
            <a:ln w="28575">
              <a:noFill/>
            </a:ln>
          </c:spPr>
          <c:xVal>
            <c:numRef>
              <c:f>'TPDEC-MMA 110°C'!$B$3:$B$12</c:f>
              <c:numCache>
                <c:formatCode>General</c:formatCode>
                <c:ptCount val="10"/>
                <c:pt idx="0">
                  <c:v>0.0</c:v>
                </c:pt>
                <c:pt idx="1">
                  <c:v>360.0</c:v>
                </c:pt>
                <c:pt idx="2">
                  <c:v>480.0</c:v>
                </c:pt>
                <c:pt idx="3">
                  <c:v>600.0</c:v>
                </c:pt>
                <c:pt idx="4">
                  <c:v>900.0</c:v>
                </c:pt>
                <c:pt idx="6">
                  <c:v>1800.0</c:v>
                </c:pt>
                <c:pt idx="7">
                  <c:v>2700.0</c:v>
                </c:pt>
                <c:pt idx="8">
                  <c:v>3600.0</c:v>
                </c:pt>
                <c:pt idx="9">
                  <c:v>5400.0</c:v>
                </c:pt>
              </c:numCache>
            </c:numRef>
          </c:xVal>
          <c:yVal>
            <c:numRef>
              <c:f>'TPDEC-MMA 110°C'!$G$3:$G$12</c:f>
              <c:numCache>
                <c:formatCode>0.0000</c:formatCode>
                <c:ptCount val="10"/>
                <c:pt idx="0">
                  <c:v>0.0</c:v>
                </c:pt>
                <c:pt idx="1">
                  <c:v>3.021020386606125</c:v>
                </c:pt>
                <c:pt idx="2">
                  <c:v>4.594908629977823</c:v>
                </c:pt>
                <c:pt idx="3">
                  <c:v>6.073729798246546</c:v>
                </c:pt>
                <c:pt idx="4">
                  <c:v>9.137002218231757</c:v>
                </c:pt>
                <c:pt idx="5">
                  <c:v>15.49593324178727</c:v>
                </c:pt>
                <c:pt idx="6">
                  <c:v>16.33041090102462</c:v>
                </c:pt>
                <c:pt idx="7">
                  <c:v>27.62226682159078</c:v>
                </c:pt>
                <c:pt idx="8">
                  <c:v>39.97042357663464</c:v>
                </c:pt>
                <c:pt idx="9">
                  <c:v>96.34519911270731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48491024"/>
        <c:axId val="-847503728"/>
      </c:scatterChart>
      <c:valAx>
        <c:axId val="-74849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MX" sz="1400"/>
                  <a:t>TIEMPO</a:t>
                </a:r>
                <a:r>
                  <a:rPr lang="es-MX" sz="1400" baseline="0"/>
                  <a:t> (s)</a:t>
                </a:r>
                <a:endParaRPr lang="es-MX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847503728"/>
        <c:crosses val="autoZero"/>
        <c:crossBetween val="midCat"/>
      </c:valAx>
      <c:valAx>
        <c:axId val="-847503728"/>
        <c:scaling>
          <c:orientation val="minMax"/>
          <c:max val="100.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MX" sz="1400"/>
                  <a:t>CONVERSIÓN</a:t>
                </a:r>
                <a:r>
                  <a:rPr lang="es-MX" sz="1400" baseline="0"/>
                  <a:t> (%)</a:t>
                </a:r>
                <a:endParaRPr lang="es-MX" sz="1400"/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-748491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130°C</c:v>
          </c:tx>
          <c:spPr>
            <a:ln w="28575">
              <a:noFill/>
            </a:ln>
          </c:spPr>
          <c:xVal>
            <c:numRef>
              <c:f>Hoja4!$A$2:$A$9</c:f>
              <c:numCache>
                <c:formatCode>General</c:formatCode>
                <c:ptCount val="8"/>
                <c:pt idx="0">
                  <c:v>0.0</c:v>
                </c:pt>
                <c:pt idx="1">
                  <c:v>600.0</c:v>
                </c:pt>
                <c:pt idx="2">
                  <c:v>360.0</c:v>
                </c:pt>
                <c:pt idx="3">
                  <c:v>120.0</c:v>
                </c:pt>
                <c:pt idx="4">
                  <c:v>900.0</c:v>
                </c:pt>
                <c:pt idx="5">
                  <c:v>1800.0</c:v>
                </c:pt>
                <c:pt idx="6">
                  <c:v>2700.0</c:v>
                </c:pt>
                <c:pt idx="7">
                  <c:v>3600.0</c:v>
                </c:pt>
              </c:numCache>
            </c:numRef>
          </c:xVal>
          <c:yVal>
            <c:numRef>
              <c:f>Hoja4!$B$2:$B$9</c:f>
              <c:numCache>
                <c:formatCode>General</c:formatCode>
                <c:ptCount val="8"/>
                <c:pt idx="0">
                  <c:v>0.0</c:v>
                </c:pt>
                <c:pt idx="1">
                  <c:v>409175.0</c:v>
                </c:pt>
                <c:pt idx="2">
                  <c:v>349434.0</c:v>
                </c:pt>
                <c:pt idx="3">
                  <c:v>578617.0</c:v>
                </c:pt>
                <c:pt idx="4">
                  <c:v>394593.0</c:v>
                </c:pt>
                <c:pt idx="5">
                  <c:v>465683.0</c:v>
                </c:pt>
                <c:pt idx="6">
                  <c:v>429092.0</c:v>
                </c:pt>
                <c:pt idx="7">
                  <c:v>491269.0</c:v>
                </c:pt>
              </c:numCache>
            </c:numRef>
          </c:yVal>
          <c:smooth val="0"/>
        </c:ser>
        <c:ser>
          <c:idx val="1"/>
          <c:order val="1"/>
          <c:tx>
            <c:v>120°C</c:v>
          </c:tx>
          <c:spPr>
            <a:ln w="28575">
              <a:noFill/>
            </a:ln>
          </c:spPr>
          <c:xVal>
            <c:numRef>
              <c:f>Hoja4!$C$2:$C$7</c:f>
              <c:numCache>
                <c:formatCode>General</c:formatCode>
                <c:ptCount val="6"/>
                <c:pt idx="0">
                  <c:v>0.0</c:v>
                </c:pt>
                <c:pt idx="1">
                  <c:v>240.0</c:v>
                </c:pt>
                <c:pt idx="2">
                  <c:v>360.0</c:v>
                </c:pt>
                <c:pt idx="3">
                  <c:v>600.0</c:v>
                </c:pt>
                <c:pt idx="4">
                  <c:v>1800.0</c:v>
                </c:pt>
                <c:pt idx="5">
                  <c:v>2700.0</c:v>
                </c:pt>
              </c:numCache>
            </c:numRef>
          </c:xVal>
          <c:yVal>
            <c:numRef>
              <c:f>Hoja4!$D$2:$D$7</c:f>
              <c:numCache>
                <c:formatCode>General</c:formatCode>
                <c:ptCount val="6"/>
                <c:pt idx="0">
                  <c:v>0.0</c:v>
                </c:pt>
                <c:pt idx="1">
                  <c:v>659876.0</c:v>
                </c:pt>
                <c:pt idx="2">
                  <c:v>545854.0</c:v>
                </c:pt>
                <c:pt idx="3">
                  <c:v>575976.0</c:v>
                </c:pt>
                <c:pt idx="4">
                  <c:v>700817.0</c:v>
                </c:pt>
                <c:pt idx="5">
                  <c:v>908075.0</c:v>
                </c:pt>
              </c:numCache>
            </c:numRef>
          </c:yVal>
          <c:smooth val="0"/>
        </c:ser>
        <c:ser>
          <c:idx val="2"/>
          <c:order val="2"/>
          <c:tx>
            <c:v>110°C</c:v>
          </c:tx>
          <c:spPr>
            <a:ln w="28575">
              <a:noFill/>
            </a:ln>
          </c:spPr>
          <c:xVal>
            <c:numRef>
              <c:f>Hoja4!$E$2:$E$8</c:f>
              <c:numCache>
                <c:formatCode>General</c:formatCode>
                <c:ptCount val="7"/>
                <c:pt idx="0">
                  <c:v>0.0</c:v>
                </c:pt>
                <c:pt idx="1">
                  <c:v>600.0</c:v>
                </c:pt>
                <c:pt idx="2">
                  <c:v>1800.0</c:v>
                </c:pt>
                <c:pt idx="3">
                  <c:v>2700.0</c:v>
                </c:pt>
                <c:pt idx="4">
                  <c:v>3600.0</c:v>
                </c:pt>
                <c:pt idx="5">
                  <c:v>5400.0</c:v>
                </c:pt>
                <c:pt idx="6">
                  <c:v>360.0</c:v>
                </c:pt>
              </c:numCache>
            </c:numRef>
          </c:xVal>
          <c:yVal>
            <c:numRef>
              <c:f>Hoja4!$F$2:$F$8</c:f>
              <c:numCache>
                <c:formatCode>General</c:formatCode>
                <c:ptCount val="7"/>
                <c:pt idx="0">
                  <c:v>0.0</c:v>
                </c:pt>
                <c:pt idx="1">
                  <c:v>787106.0</c:v>
                </c:pt>
                <c:pt idx="2">
                  <c:v>741746.0</c:v>
                </c:pt>
                <c:pt idx="3">
                  <c:v>938514.0</c:v>
                </c:pt>
                <c:pt idx="4">
                  <c:v>966972.0</c:v>
                </c:pt>
                <c:pt idx="5">
                  <c:v>1.119095E6</c:v>
                </c:pt>
                <c:pt idx="6">
                  <c:v>809894.0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2947712"/>
        <c:axId val="-752944320"/>
      </c:scatterChart>
      <c:valAx>
        <c:axId val="-7529477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s-MX" sz="1400"/>
                  <a:t>TIEMPO</a:t>
                </a:r>
                <a:r>
                  <a:rPr lang="es-MX" sz="1400" baseline="0"/>
                  <a:t> (s)</a:t>
                </a:r>
                <a:endParaRPr lang="es-MX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752944320"/>
        <c:crosses val="autoZero"/>
        <c:crossBetween val="midCat"/>
      </c:valAx>
      <c:valAx>
        <c:axId val="-75294432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s-MX" sz="1400"/>
                  <a:t>Mw</a:t>
                </a:r>
                <a:r>
                  <a:rPr lang="es-MX" sz="1400" baseline="0"/>
                  <a:t> (g/mol)</a:t>
                </a:r>
                <a:endParaRPr lang="es-MX" sz="14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75294771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200">
          <a:latin typeface="Times New Roman" pitchFamily="18" charset="0"/>
          <a:cs typeface="Times New Roman" pitchFamily="18" charset="0"/>
        </a:defRPr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130°C</c:v>
          </c:tx>
          <c:spPr>
            <a:ln w="28575">
              <a:noFill/>
            </a:ln>
          </c:spPr>
          <c:xVal>
            <c:numRef>
              <c:f>Hoja4!$B$15:$B$22</c:f>
              <c:numCache>
                <c:formatCode>General</c:formatCode>
                <c:ptCount val="8"/>
                <c:pt idx="0">
                  <c:v>0.0</c:v>
                </c:pt>
                <c:pt idx="1">
                  <c:v>18.01000000000001</c:v>
                </c:pt>
                <c:pt idx="2">
                  <c:v>8.788422942854126</c:v>
                </c:pt>
                <c:pt idx="3">
                  <c:v>1.616140276750826</c:v>
                </c:pt>
                <c:pt idx="4">
                  <c:v>29.43910425689236</c:v>
                </c:pt>
                <c:pt idx="5">
                  <c:v>92.93334741734446</c:v>
                </c:pt>
                <c:pt idx="6">
                  <c:v>99.55635364951938</c:v>
                </c:pt>
                <c:pt idx="7">
                  <c:v>100.0</c:v>
                </c:pt>
              </c:numCache>
            </c:numRef>
          </c:xVal>
          <c:yVal>
            <c:numRef>
              <c:f>Hoja4!$A$15:$A$22</c:f>
              <c:numCache>
                <c:formatCode>General</c:formatCode>
                <c:ptCount val="8"/>
                <c:pt idx="0">
                  <c:v>0.0</c:v>
                </c:pt>
                <c:pt idx="1">
                  <c:v>409175.0</c:v>
                </c:pt>
                <c:pt idx="2">
                  <c:v>349434.0</c:v>
                </c:pt>
                <c:pt idx="3">
                  <c:v>578617.0</c:v>
                </c:pt>
                <c:pt idx="4">
                  <c:v>394593.0</c:v>
                </c:pt>
                <c:pt idx="5">
                  <c:v>465683.0</c:v>
                </c:pt>
                <c:pt idx="6">
                  <c:v>429092.0</c:v>
                </c:pt>
                <c:pt idx="7">
                  <c:v>491269.0</c:v>
                </c:pt>
              </c:numCache>
            </c:numRef>
          </c:yVal>
          <c:smooth val="0"/>
        </c:ser>
        <c:ser>
          <c:idx val="1"/>
          <c:order val="1"/>
          <c:tx>
            <c:v>120°C</c:v>
          </c:tx>
          <c:spPr>
            <a:ln w="28575">
              <a:noFill/>
            </a:ln>
          </c:spPr>
          <c:xVal>
            <c:numRef>
              <c:f>Hoja4!$D$15:$D$20</c:f>
              <c:numCache>
                <c:formatCode>General</c:formatCode>
                <c:ptCount val="6"/>
                <c:pt idx="0">
                  <c:v>0.0</c:v>
                </c:pt>
                <c:pt idx="1">
                  <c:v>3.078999999999994</c:v>
                </c:pt>
                <c:pt idx="2">
                  <c:v>5.608957431076376</c:v>
                </c:pt>
                <c:pt idx="3">
                  <c:v>10.61582338650049</c:v>
                </c:pt>
                <c:pt idx="4">
                  <c:v>31.91084820957009</c:v>
                </c:pt>
                <c:pt idx="5">
                  <c:v>91.95098764128023</c:v>
                </c:pt>
              </c:numCache>
            </c:numRef>
          </c:xVal>
          <c:yVal>
            <c:numRef>
              <c:f>Hoja4!$C$15:$C$20</c:f>
              <c:numCache>
                <c:formatCode>General</c:formatCode>
                <c:ptCount val="6"/>
                <c:pt idx="0">
                  <c:v>0.0</c:v>
                </c:pt>
                <c:pt idx="1">
                  <c:v>659876.0</c:v>
                </c:pt>
                <c:pt idx="2">
                  <c:v>545854.0</c:v>
                </c:pt>
                <c:pt idx="3">
                  <c:v>575976.0</c:v>
                </c:pt>
                <c:pt idx="4">
                  <c:v>700817.0</c:v>
                </c:pt>
                <c:pt idx="5">
                  <c:v>908075.0</c:v>
                </c:pt>
              </c:numCache>
            </c:numRef>
          </c:yVal>
          <c:smooth val="0"/>
        </c:ser>
        <c:ser>
          <c:idx val="2"/>
          <c:order val="2"/>
          <c:tx>
            <c:v>110°C</c:v>
          </c:tx>
          <c:spPr>
            <a:ln w="28575">
              <a:noFill/>
            </a:ln>
          </c:spPr>
          <c:xVal>
            <c:numRef>
              <c:f>Hoja4!$F$15:$F$21</c:f>
              <c:numCache>
                <c:formatCode>General</c:formatCode>
                <c:ptCount val="7"/>
                <c:pt idx="0">
                  <c:v>0.0</c:v>
                </c:pt>
                <c:pt idx="1">
                  <c:v>6.073729798246546</c:v>
                </c:pt>
                <c:pt idx="2">
                  <c:v>83.66958909897537</c:v>
                </c:pt>
                <c:pt idx="3">
                  <c:v>72.37773317840922</c:v>
                </c:pt>
                <c:pt idx="4">
                  <c:v>60.02957642336536</c:v>
                </c:pt>
                <c:pt idx="5">
                  <c:v>96.34519911270731</c:v>
                </c:pt>
                <c:pt idx="6">
                  <c:v>3.021020386606125</c:v>
                </c:pt>
              </c:numCache>
            </c:numRef>
          </c:xVal>
          <c:yVal>
            <c:numRef>
              <c:f>Hoja4!$E$15:$E$21</c:f>
              <c:numCache>
                <c:formatCode>General</c:formatCode>
                <c:ptCount val="7"/>
                <c:pt idx="0">
                  <c:v>0.0</c:v>
                </c:pt>
                <c:pt idx="1">
                  <c:v>787106.0</c:v>
                </c:pt>
                <c:pt idx="2">
                  <c:v>741746.0</c:v>
                </c:pt>
                <c:pt idx="3">
                  <c:v>938514.0</c:v>
                </c:pt>
                <c:pt idx="4">
                  <c:v>966972.0</c:v>
                </c:pt>
                <c:pt idx="5">
                  <c:v>1.119095E6</c:v>
                </c:pt>
                <c:pt idx="6">
                  <c:v>809894.0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52904544"/>
        <c:axId val="-752900512"/>
      </c:scatterChart>
      <c:valAx>
        <c:axId val="-752904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MX" sz="1400" baseline="0">
                    <a:latin typeface="Times New Roman" pitchFamily="18" charset="0"/>
                    <a:cs typeface="Times New Roman" pitchFamily="18" charset="0"/>
                  </a:rPr>
                  <a:t>CONVERSIÓN (%)</a:t>
                </a:r>
                <a:endParaRPr lang="es-MX" sz="1400">
                  <a:latin typeface="Times New Roman" pitchFamily="18" charset="0"/>
                  <a:cs typeface="Times New Roman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s-ES_tradnl"/>
          </a:p>
        </c:txPr>
        <c:crossAx val="-752900512"/>
        <c:crosses val="autoZero"/>
        <c:crossBetween val="midCat"/>
      </c:valAx>
      <c:valAx>
        <c:axId val="-7529005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MX" sz="1400">
                    <a:latin typeface="Times New Roman" pitchFamily="18" charset="0"/>
                    <a:cs typeface="Times New Roman" pitchFamily="18" charset="0"/>
                  </a:rPr>
                  <a:t>Mw</a:t>
                </a:r>
                <a:r>
                  <a:rPr lang="es-MX" sz="1400" baseline="0">
                    <a:latin typeface="Times New Roman" pitchFamily="18" charset="0"/>
                    <a:cs typeface="Times New Roman" pitchFamily="18" charset="0"/>
                  </a:rPr>
                  <a:t> (g/mol</a:t>
                </a:r>
                <a:r>
                  <a:rPr lang="es-MX" baseline="0"/>
                  <a:t>)</a:t>
                </a:r>
                <a:endParaRPr lang="es-MX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s-ES_tradnl"/>
          </a:p>
        </c:txPr>
        <c:crossAx val="-752904544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200">
              <a:latin typeface="Times New Roman" pitchFamily="18" charset="0"/>
              <a:cs typeface="Times New Roman" pitchFamily="18" charset="0"/>
            </a:defRPr>
          </a:pPr>
          <a:endParaRPr lang="es-ES_tradnl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70981980560523"/>
                  <c:y val="0.329791879142787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 b="1">
                      <a:latin typeface="Times New Roman" pitchFamily="18" charset="0"/>
                      <a:cs typeface="Times New Roman" pitchFamily="18" charset="0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'TPDEC-MMA 130°C'!$B$3:$B$7</c:f>
              <c:numCache>
                <c:formatCode>General</c:formatCode>
                <c:ptCount val="5"/>
                <c:pt idx="0">
                  <c:v>0.0</c:v>
                </c:pt>
                <c:pt idx="1">
                  <c:v>120.0</c:v>
                </c:pt>
                <c:pt idx="2">
                  <c:v>240.0</c:v>
                </c:pt>
                <c:pt idx="3">
                  <c:v>360.0</c:v>
                </c:pt>
                <c:pt idx="4">
                  <c:v>480.0</c:v>
                </c:pt>
              </c:numCache>
            </c:numRef>
          </c:xVal>
          <c:yVal>
            <c:numRef>
              <c:f>'TPDEC-MMA 130°C'!$D$3:$D$7</c:f>
              <c:numCache>
                <c:formatCode>0.0000</c:formatCode>
                <c:ptCount val="5"/>
                <c:pt idx="0">
                  <c:v>0.0</c:v>
                </c:pt>
                <c:pt idx="1">
                  <c:v>0.0111041072611772</c:v>
                </c:pt>
                <c:pt idx="2">
                  <c:v>0.0470662315858405</c:v>
                </c:pt>
                <c:pt idx="3">
                  <c:v>0.0867990402227207</c:v>
                </c:pt>
                <c:pt idx="4">
                  <c:v>0.141175129878912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1396656"/>
        <c:axId val="-721394176"/>
      </c:scatterChart>
      <c:valAx>
        <c:axId val="-72139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itchFamily="18" charset="0"/>
                <a:cs typeface="Times New Roman" pitchFamily="18" charset="0"/>
              </a:defRPr>
            </a:pPr>
            <a:endParaRPr lang="es-ES_tradnl"/>
          </a:p>
        </c:txPr>
        <c:crossAx val="-721394176"/>
        <c:crosses val="autoZero"/>
        <c:crossBetween val="midCat"/>
      </c:valAx>
      <c:valAx>
        <c:axId val="-721394176"/>
        <c:scaling>
          <c:orientation val="minMax"/>
        </c:scaling>
        <c:delete val="0"/>
        <c:axPos val="l"/>
        <c:numFmt formatCode="0.0000" sourceLinked="1"/>
        <c:majorTickMark val="out"/>
        <c:minorTickMark val="none"/>
        <c:tickLblPos val="nextTo"/>
        <c:crossAx val="-721396656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sz="1200"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21549165231866"/>
                  <c:y val="0.280870454839622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 sz="1200" b="1">
                      <a:latin typeface="Times New Roman" pitchFamily="18" charset="0"/>
                      <a:cs typeface="Times New Roman" pitchFamily="18" charset="0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'TPDEC-MMA 120°C'!$B$3:$B$7</c:f>
              <c:numCache>
                <c:formatCode>General</c:formatCode>
                <c:ptCount val="5"/>
                <c:pt idx="0">
                  <c:v>0.0</c:v>
                </c:pt>
                <c:pt idx="1">
                  <c:v>240.0</c:v>
                </c:pt>
                <c:pt idx="2">
                  <c:v>360.0</c:v>
                </c:pt>
                <c:pt idx="3">
                  <c:v>480.0</c:v>
                </c:pt>
                <c:pt idx="4">
                  <c:v>600.0</c:v>
                </c:pt>
              </c:numCache>
            </c:numRef>
          </c:xVal>
          <c:yVal>
            <c:numRef>
              <c:f>'TPDEC-MMA 120°C'!$D$3:$D$7</c:f>
              <c:numCache>
                <c:formatCode>0.0000</c:formatCode>
                <c:ptCount val="5"/>
                <c:pt idx="0">
                  <c:v>0.0</c:v>
                </c:pt>
                <c:pt idx="1">
                  <c:v>0.0313296732061202</c:v>
                </c:pt>
                <c:pt idx="2">
                  <c:v>0.0577240053798546</c:v>
                </c:pt>
                <c:pt idx="3">
                  <c:v>0.0911780296370128</c:v>
                </c:pt>
                <c:pt idx="4">
                  <c:v>0.112226514848878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1364944"/>
        <c:axId val="-721362464"/>
      </c:scatterChart>
      <c:valAx>
        <c:axId val="-721364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s-ES_tradnl"/>
          </a:p>
        </c:txPr>
        <c:crossAx val="-721362464"/>
        <c:crosses val="autoZero"/>
        <c:crossBetween val="midCat"/>
      </c:valAx>
      <c:valAx>
        <c:axId val="-721362464"/>
        <c:scaling>
          <c:orientation val="minMax"/>
        </c:scaling>
        <c:delete val="0"/>
        <c:axPos val="l"/>
        <c:numFmt formatCode="0.0000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s-ES_tradnl"/>
          </a:p>
        </c:txPr>
        <c:crossAx val="-721364944"/>
        <c:crosses val="autoZero"/>
        <c:crossBetween val="midCat"/>
      </c:valAx>
    </c:plotArea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78294275374755"/>
                  <c:y val="0.257451094317613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 sz="1200" b="1">
                      <a:latin typeface="Times New Roman" pitchFamily="18" charset="0"/>
                      <a:cs typeface="Times New Roman" pitchFamily="18" charset="0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'TPDEC-MMA 110°C'!$B$3:$B$7</c:f>
              <c:numCache>
                <c:formatCode>General</c:formatCode>
                <c:ptCount val="5"/>
                <c:pt idx="0">
                  <c:v>0.0</c:v>
                </c:pt>
                <c:pt idx="1">
                  <c:v>360.0</c:v>
                </c:pt>
                <c:pt idx="2">
                  <c:v>480.0</c:v>
                </c:pt>
                <c:pt idx="3">
                  <c:v>600.0</c:v>
                </c:pt>
                <c:pt idx="4">
                  <c:v>900.0</c:v>
                </c:pt>
              </c:numCache>
            </c:numRef>
          </c:xVal>
          <c:yVal>
            <c:numRef>
              <c:f>'TPDEC-MMA 110°C'!$D$3:$D$7</c:f>
              <c:numCache>
                <c:formatCode>0.0000</c:formatCode>
                <c:ptCount val="5"/>
                <c:pt idx="0">
                  <c:v>0.0</c:v>
                </c:pt>
                <c:pt idx="1">
                  <c:v>0.0306759359851913</c:v>
                </c:pt>
                <c:pt idx="2">
                  <c:v>0.0470382402993933</c:v>
                </c:pt>
                <c:pt idx="3">
                  <c:v>0.062660071044804</c:v>
                </c:pt>
                <c:pt idx="4">
                  <c:v>0.0958173327852095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1335328"/>
        <c:axId val="-721332848"/>
      </c:scatterChart>
      <c:valAx>
        <c:axId val="-721335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s-ES_tradnl"/>
          </a:p>
        </c:txPr>
        <c:crossAx val="-721332848"/>
        <c:crosses val="autoZero"/>
        <c:crossBetween val="midCat"/>
      </c:valAx>
      <c:valAx>
        <c:axId val="-721332848"/>
        <c:scaling>
          <c:orientation val="minMax"/>
        </c:scaling>
        <c:delete val="0"/>
        <c:axPos val="l"/>
        <c:numFmt formatCode="0.0000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s-ES_tradnl"/>
          </a:p>
        </c:txPr>
        <c:crossAx val="-721335328"/>
        <c:crosses val="autoZero"/>
        <c:crossBetween val="midCat"/>
      </c:valAx>
    </c:plotArea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04268587820725"/>
                  <c:y val="0.313275870889999"/>
                </c:manualLayout>
              </c:layout>
              <c:numFmt formatCode="General" sourceLinked="0"/>
            </c:trendlineLbl>
          </c:trendline>
          <c:xVal>
            <c:numRef>
              <c:f>'DPP-MMA 130°C'!$B$3:$B$6</c:f>
              <c:numCache>
                <c:formatCode>General</c:formatCode>
                <c:ptCount val="4"/>
                <c:pt idx="0">
                  <c:v>0.0</c:v>
                </c:pt>
                <c:pt idx="1">
                  <c:v>240.0</c:v>
                </c:pt>
                <c:pt idx="2">
                  <c:v>480.0</c:v>
                </c:pt>
                <c:pt idx="3">
                  <c:v>600.0</c:v>
                </c:pt>
              </c:numCache>
            </c:numRef>
          </c:xVal>
          <c:yVal>
            <c:numRef>
              <c:f>'DPP-MMA 130°C'!$D$3:$D$6</c:f>
              <c:numCache>
                <c:formatCode>0.0000</c:formatCode>
                <c:ptCount val="4"/>
                <c:pt idx="0">
                  <c:v>0.0</c:v>
                </c:pt>
                <c:pt idx="1">
                  <c:v>0.0644610620764067</c:v>
                </c:pt>
                <c:pt idx="2">
                  <c:v>0.268052748740071</c:v>
                </c:pt>
                <c:pt idx="3">
                  <c:v>0.528444095340458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1306784"/>
        <c:axId val="-721304304"/>
      </c:scatterChart>
      <c:valAx>
        <c:axId val="-721306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721304304"/>
        <c:crosses val="autoZero"/>
        <c:crossBetween val="midCat"/>
      </c:valAx>
      <c:valAx>
        <c:axId val="-721304304"/>
        <c:scaling>
          <c:orientation val="minMax"/>
        </c:scaling>
        <c:delete val="0"/>
        <c:axPos val="l"/>
        <c:numFmt formatCode="0.0000" sourceLinked="1"/>
        <c:majorTickMark val="out"/>
        <c:minorTickMark val="none"/>
        <c:tickLblPos val="nextTo"/>
        <c:crossAx val="-721306784"/>
        <c:crosses val="autoZero"/>
        <c:crossBetween val="midCat"/>
      </c:valAx>
    </c:plotArea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2636594302705"/>
                  <c:y val="0.279120947914227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 sz="1200" b="1">
                      <a:latin typeface="Times New Roman" pitchFamily="18" charset="0"/>
                      <a:cs typeface="Times New Roman" pitchFamily="18" charset="0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'DPP-MMA 120°C'!$B$3:$B$6</c:f>
              <c:numCache>
                <c:formatCode>General</c:formatCode>
                <c:ptCount val="4"/>
                <c:pt idx="0">
                  <c:v>0.0</c:v>
                </c:pt>
                <c:pt idx="1">
                  <c:v>240.0</c:v>
                </c:pt>
                <c:pt idx="2">
                  <c:v>480.0</c:v>
                </c:pt>
                <c:pt idx="3">
                  <c:v>600.0</c:v>
                </c:pt>
              </c:numCache>
            </c:numRef>
          </c:xVal>
          <c:yVal>
            <c:numRef>
              <c:f>'DPP-MMA 120°C'!$D$3:$D$6</c:f>
              <c:numCache>
                <c:formatCode>0.0000</c:formatCode>
                <c:ptCount val="4"/>
                <c:pt idx="0">
                  <c:v>0.0</c:v>
                </c:pt>
                <c:pt idx="1">
                  <c:v>0.0237292023076661</c:v>
                </c:pt>
                <c:pt idx="2">
                  <c:v>0.0762472365911124</c:v>
                </c:pt>
                <c:pt idx="3">
                  <c:v>0.122919262563001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721274352"/>
        <c:axId val="-721271872"/>
      </c:scatterChart>
      <c:valAx>
        <c:axId val="-721274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s-ES_tradnl"/>
          </a:p>
        </c:txPr>
        <c:crossAx val="-721271872"/>
        <c:crosses val="autoZero"/>
        <c:crossBetween val="midCat"/>
      </c:valAx>
      <c:valAx>
        <c:axId val="-721271872"/>
        <c:scaling>
          <c:orientation val="minMax"/>
        </c:scaling>
        <c:delete val="0"/>
        <c:axPos val="l"/>
        <c:numFmt formatCode="0.0000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s-ES_tradnl"/>
          </a:p>
        </c:txPr>
        <c:crossAx val="-721274352"/>
        <c:crosses val="autoZero"/>
        <c:crossBetween val="midCat"/>
      </c:valAx>
    </c:plotArea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398832339211319"/>
                  <c:y val="0.319685897116084"/>
                </c:manualLayout>
              </c:layout>
              <c:numFmt formatCode="0.0000E+00" sourceLinked="0"/>
              <c:txPr>
                <a:bodyPr/>
                <a:lstStyle/>
                <a:p>
                  <a:pPr>
                    <a:defRPr sz="1200" b="1">
                      <a:latin typeface="Times New Roman" pitchFamily="18" charset="0"/>
                      <a:cs typeface="Times New Roman" pitchFamily="18" charset="0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'DPP-MMA 110°C'!$B$3:$B$6</c:f>
              <c:numCache>
                <c:formatCode>General</c:formatCode>
                <c:ptCount val="4"/>
                <c:pt idx="0">
                  <c:v>0.0</c:v>
                </c:pt>
                <c:pt idx="1">
                  <c:v>240.0</c:v>
                </c:pt>
                <c:pt idx="2">
                  <c:v>480.0</c:v>
                </c:pt>
                <c:pt idx="3">
                  <c:v>900.0</c:v>
                </c:pt>
              </c:numCache>
            </c:numRef>
          </c:xVal>
          <c:yVal>
            <c:numRef>
              <c:f>'DPP-MMA 110°C'!$D$3:$D$6</c:f>
              <c:numCache>
                <c:formatCode>0.0000</c:formatCode>
                <c:ptCount val="4"/>
                <c:pt idx="0">
                  <c:v>0.0</c:v>
                </c:pt>
                <c:pt idx="1">
                  <c:v>0.0143627129875706</c:v>
                </c:pt>
                <c:pt idx="2">
                  <c:v>0.0329658884607153</c:v>
                </c:pt>
                <c:pt idx="3">
                  <c:v>0.0910623223762529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47444272"/>
        <c:axId val="-847441792"/>
      </c:scatterChart>
      <c:valAx>
        <c:axId val="-847444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s-ES_tradnl"/>
          </a:p>
        </c:txPr>
        <c:crossAx val="-847441792"/>
        <c:crosses val="autoZero"/>
        <c:crossBetween val="midCat"/>
      </c:valAx>
      <c:valAx>
        <c:axId val="-847441792"/>
        <c:scaling>
          <c:orientation val="minMax"/>
        </c:scaling>
        <c:delete val="0"/>
        <c:axPos val="l"/>
        <c:numFmt formatCode="0.0000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s-ES_tradnl"/>
          </a:p>
        </c:txPr>
        <c:crossAx val="-847444272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7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1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7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7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353" cy="606611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353" cy="606611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353" cy="606611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4602" cy="605778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353" cy="606611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353" cy="606611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353" cy="6066118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22" sqref="C22"/>
    </sheetView>
  </sheetViews>
  <sheetFormatPr baseColWidth="10" defaultRowHeight="15" x14ac:dyDescent="0.2"/>
  <cols>
    <col min="2" max="2" width="15" customWidth="1"/>
    <col min="4" max="5" width="17.33203125" customWidth="1"/>
    <col min="6" max="6" width="18.6640625" customWidth="1"/>
    <col min="7" max="7" width="17.1640625" customWidth="1"/>
  </cols>
  <sheetData>
    <row r="1" spans="1:8" ht="16" thickBot="1" x14ac:dyDescent="0.25"/>
    <row r="2" spans="1:8" ht="18" thickBot="1" x14ac:dyDescent="0.3">
      <c r="B2" s="38" t="s">
        <v>1</v>
      </c>
      <c r="C2" s="39" t="s">
        <v>0</v>
      </c>
      <c r="D2" s="39" t="s">
        <v>5</v>
      </c>
      <c r="E2" s="39" t="s">
        <v>2</v>
      </c>
      <c r="F2" s="38" t="s">
        <v>4</v>
      </c>
      <c r="G2" s="38" t="s">
        <v>3</v>
      </c>
      <c r="H2" s="2"/>
    </row>
    <row r="3" spans="1:8" x14ac:dyDescent="0.2">
      <c r="A3">
        <f>B3/60</f>
        <v>0</v>
      </c>
      <c r="B3" s="12">
        <v>0</v>
      </c>
      <c r="C3" s="13">
        <v>9.4179999999999993</v>
      </c>
      <c r="D3" s="14">
        <f>LN(C3/C3)</f>
        <v>0</v>
      </c>
      <c r="E3" s="14"/>
      <c r="F3" s="14">
        <v>100</v>
      </c>
      <c r="G3" s="15">
        <f>100-100</f>
        <v>0</v>
      </c>
    </row>
    <row r="4" spans="1:8" x14ac:dyDescent="0.2">
      <c r="A4">
        <f t="shared" ref="A4:A12" si="0">B4/60</f>
        <v>2</v>
      </c>
      <c r="B4" s="7">
        <v>120</v>
      </c>
      <c r="C4" s="4">
        <v>9.3140000000000001</v>
      </c>
      <c r="D4" s="5">
        <f t="shared" ref="D4:D11" si="1">LN($C$3/C4)</f>
        <v>1.1104107261177176E-2</v>
      </c>
      <c r="E4" s="5">
        <f t="shared" ref="E4:E11" si="2">LN(C4)</f>
        <v>2.2315186445601856</v>
      </c>
      <c r="F4" s="5">
        <f t="shared" ref="F4:F11" si="3">C4*100/$C$3</f>
        <v>98.895731577829693</v>
      </c>
      <c r="G4" s="8">
        <f>100-F4</f>
        <v>1.104268422170307</v>
      </c>
    </row>
    <row r="5" spans="1:8" x14ac:dyDescent="0.2">
      <c r="A5">
        <f t="shared" si="0"/>
        <v>4</v>
      </c>
      <c r="B5" s="7">
        <v>240</v>
      </c>
      <c r="C5" s="4">
        <v>8.9849999999999994</v>
      </c>
      <c r="D5" s="5">
        <f t="shared" si="1"/>
        <v>4.7066231585840557E-2</v>
      </c>
      <c r="E5" s="5">
        <f t="shared" si="2"/>
        <v>2.1955565202355225</v>
      </c>
      <c r="F5" s="5">
        <f t="shared" si="3"/>
        <v>95.402420896156301</v>
      </c>
      <c r="G5" s="8">
        <f t="shared" ref="G5:G11" si="4">100-F5</f>
        <v>4.5975791038436995</v>
      </c>
    </row>
    <row r="6" spans="1:8" x14ac:dyDescent="0.2">
      <c r="A6">
        <f t="shared" si="0"/>
        <v>6</v>
      </c>
      <c r="B6" s="7">
        <v>360</v>
      </c>
      <c r="C6" s="4">
        <v>8.6349999999999998</v>
      </c>
      <c r="D6" s="5">
        <f t="shared" si="1"/>
        <v>8.6799040222720766E-2</v>
      </c>
      <c r="E6" s="5">
        <f t="shared" si="2"/>
        <v>2.1558237115986421</v>
      </c>
      <c r="F6" s="5">
        <f t="shared" si="3"/>
        <v>91.686132936929297</v>
      </c>
      <c r="G6" s="8">
        <f t="shared" si="4"/>
        <v>8.3138670630707026</v>
      </c>
    </row>
    <row r="7" spans="1:8" x14ac:dyDescent="0.2">
      <c r="A7">
        <f t="shared" si="0"/>
        <v>8</v>
      </c>
      <c r="B7" s="7">
        <v>480</v>
      </c>
      <c r="C7" s="4">
        <v>8.1780000000000008</v>
      </c>
      <c r="D7" s="5">
        <f t="shared" si="1"/>
        <v>0.14117512987891209</v>
      </c>
      <c r="E7" s="5">
        <f t="shared" si="2"/>
        <v>2.1014476219424507</v>
      </c>
      <c r="F7" s="5">
        <f t="shared" si="3"/>
        <v>86.833722658738594</v>
      </c>
      <c r="G7" s="8">
        <f t="shared" si="4"/>
        <v>13.166277341261406</v>
      </c>
    </row>
    <row r="8" spans="1:8" x14ac:dyDescent="0.2">
      <c r="A8">
        <f t="shared" si="0"/>
        <v>10</v>
      </c>
      <c r="B8" s="7">
        <v>600</v>
      </c>
      <c r="C8" s="4">
        <v>7.7619999999999996</v>
      </c>
      <c r="D8" s="5">
        <f t="shared" si="1"/>
        <v>0.19338271887464817</v>
      </c>
      <c r="E8" s="5">
        <f t="shared" si="2"/>
        <v>2.0492400329467144</v>
      </c>
      <c r="F8" s="5">
        <f t="shared" si="3"/>
        <v>82.416648970057338</v>
      </c>
      <c r="G8" s="8">
        <f t="shared" si="4"/>
        <v>17.583351029942662</v>
      </c>
    </row>
    <row r="9" spans="1:8" x14ac:dyDescent="0.2">
      <c r="A9">
        <f t="shared" si="0"/>
        <v>15</v>
      </c>
      <c r="B9" s="7">
        <v>900</v>
      </c>
      <c r="C9" s="6">
        <v>6.68</v>
      </c>
      <c r="D9" s="5">
        <f t="shared" si="1"/>
        <v>0.3435047642728084</v>
      </c>
      <c r="E9" s="5">
        <f t="shared" si="2"/>
        <v>1.8991179875485542</v>
      </c>
      <c r="F9" s="5">
        <f t="shared" si="3"/>
        <v>70.928010193246976</v>
      </c>
      <c r="G9" s="8">
        <f t="shared" si="4"/>
        <v>29.071989806753024</v>
      </c>
    </row>
    <row r="10" spans="1:8" x14ac:dyDescent="0.2">
      <c r="A10">
        <f t="shared" si="0"/>
        <v>30</v>
      </c>
      <c r="B10" s="7">
        <v>1800</v>
      </c>
      <c r="C10" s="4">
        <v>0.66900000000000004</v>
      </c>
      <c r="D10" s="5">
        <f t="shared" si="1"/>
        <v>2.6445939706752712</v>
      </c>
      <c r="E10" s="5">
        <f t="shared" si="2"/>
        <v>-0.40197121885390852</v>
      </c>
      <c r="F10" s="5">
        <f t="shared" si="3"/>
        <v>7.1034189849224898</v>
      </c>
      <c r="G10" s="8">
        <f t="shared" si="4"/>
        <v>92.896581015077516</v>
      </c>
    </row>
    <row r="11" spans="1:8" x14ac:dyDescent="0.2">
      <c r="A11">
        <f t="shared" si="0"/>
        <v>45</v>
      </c>
      <c r="B11" s="7">
        <v>2700</v>
      </c>
      <c r="C11" s="4">
        <v>4.2000000000000003E-2</v>
      </c>
      <c r="D11" s="5">
        <f t="shared" si="1"/>
        <v>5.4127084125201312</v>
      </c>
      <c r="E11" s="5">
        <f t="shared" si="2"/>
        <v>-3.1700856606987688</v>
      </c>
      <c r="F11" s="5">
        <f t="shared" si="3"/>
        <v>0.44595455510724152</v>
      </c>
      <c r="G11" s="8">
        <f t="shared" si="4"/>
        <v>99.554045444892765</v>
      </c>
    </row>
    <row r="12" spans="1:8" ht="16" thickBot="1" x14ac:dyDescent="0.25">
      <c r="A12">
        <f t="shared" si="0"/>
        <v>60</v>
      </c>
      <c r="B12" s="9">
        <v>3600</v>
      </c>
      <c r="C12" s="10"/>
      <c r="D12" s="11"/>
      <c r="E12" s="10"/>
      <c r="F12" s="10"/>
      <c r="G12" s="17">
        <v>100</v>
      </c>
    </row>
    <row r="15" spans="1:8" x14ac:dyDescent="0.2">
      <c r="B15" s="1"/>
      <c r="C15" s="1"/>
      <c r="D15" s="1"/>
      <c r="E15" s="1"/>
      <c r="F15" s="1"/>
      <c r="G15" s="1"/>
    </row>
    <row r="16" spans="1:8" x14ac:dyDescent="0.2">
      <c r="B16" s="1"/>
      <c r="C16" s="1"/>
      <c r="D16" s="1"/>
      <c r="E16" s="1"/>
      <c r="F16" s="1"/>
      <c r="G16" s="1"/>
    </row>
    <row r="17" spans="2:7" x14ac:dyDescent="0.2">
      <c r="B17" s="1"/>
      <c r="C17" s="1"/>
      <c r="D17" s="1"/>
      <c r="E17" s="1"/>
      <c r="F17" s="1"/>
      <c r="G17" s="1"/>
    </row>
    <row r="18" spans="2:7" x14ac:dyDescent="0.2">
      <c r="B18" s="1"/>
      <c r="C18" s="1"/>
      <c r="D18" s="1"/>
      <c r="E18" s="1"/>
      <c r="F18" s="1"/>
      <c r="G18" s="1"/>
    </row>
    <row r="19" spans="2:7" x14ac:dyDescent="0.2">
      <c r="B19" s="1"/>
      <c r="C19" s="1"/>
      <c r="D19" s="1"/>
      <c r="E19" s="1"/>
      <c r="F19" s="1"/>
      <c r="G19" s="1"/>
    </row>
    <row r="20" spans="2:7" x14ac:dyDescent="0.2">
      <c r="B20" s="1"/>
      <c r="C20" s="1"/>
      <c r="D20" s="1"/>
      <c r="E20" s="1"/>
      <c r="F20" s="1"/>
      <c r="G20" s="1"/>
    </row>
    <row r="21" spans="2:7" x14ac:dyDescent="0.2">
      <c r="B21" s="1"/>
      <c r="C21" s="1"/>
      <c r="D21" s="1"/>
      <c r="E21" s="1"/>
      <c r="F21" s="1"/>
      <c r="G21" s="1"/>
    </row>
    <row r="22" spans="2:7" x14ac:dyDescent="0.2">
      <c r="B22" s="1"/>
      <c r="C22" s="1"/>
      <c r="D22" s="1"/>
      <c r="E22" s="1"/>
      <c r="F22" s="1"/>
      <c r="G22" s="1"/>
    </row>
    <row r="23" spans="2:7" x14ac:dyDescent="0.2">
      <c r="B23" s="1"/>
      <c r="C23" s="1"/>
      <c r="D23" s="1"/>
      <c r="E23" s="1"/>
      <c r="F23" s="1"/>
      <c r="G23" s="1"/>
    </row>
    <row r="24" spans="2:7" x14ac:dyDescent="0.2">
      <c r="B24" s="1"/>
      <c r="C24" s="1"/>
      <c r="D24" s="1"/>
      <c r="E24" s="1"/>
      <c r="F24" s="1"/>
      <c r="G2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workbookViewId="0">
      <selection activeCell="G41" sqref="G41"/>
    </sheetView>
  </sheetViews>
  <sheetFormatPr baseColWidth="10" defaultRowHeight="15" x14ac:dyDescent="0.2"/>
  <cols>
    <col min="2" max="2" width="13.5" customWidth="1"/>
    <col min="4" max="4" width="17.83203125" customWidth="1"/>
    <col min="6" max="6" width="19.6640625" customWidth="1"/>
    <col min="7" max="7" width="17.5" customWidth="1"/>
  </cols>
  <sheetData>
    <row r="1" spans="2:7" ht="16" thickBot="1" x14ac:dyDescent="0.25"/>
    <row r="2" spans="2:7" ht="18" thickBot="1" x14ac:dyDescent="0.3">
      <c r="B2" s="38" t="s">
        <v>1</v>
      </c>
      <c r="C2" s="39" t="s">
        <v>0</v>
      </c>
      <c r="D2" s="39" t="s">
        <v>5</v>
      </c>
      <c r="E2" s="39" t="s">
        <v>2</v>
      </c>
      <c r="F2" s="38" t="s">
        <v>4</v>
      </c>
      <c r="G2" s="40" t="s">
        <v>3</v>
      </c>
    </row>
    <row r="3" spans="2:7" x14ac:dyDescent="0.2">
      <c r="B3" s="24">
        <v>0</v>
      </c>
      <c r="C3" s="25">
        <v>9.4670000000000005</v>
      </c>
      <c r="D3" s="25">
        <f>LN(C3/C3)</f>
        <v>0</v>
      </c>
      <c r="E3" s="25">
        <f t="shared" ref="E3:E11" si="0">LN(C3)</f>
        <v>2.2478120671467541</v>
      </c>
      <c r="F3" s="25">
        <v>100</v>
      </c>
      <c r="G3" s="26">
        <f>100-F3</f>
        <v>0</v>
      </c>
    </row>
    <row r="4" spans="2:7" x14ac:dyDescent="0.2">
      <c r="B4" s="19">
        <v>240</v>
      </c>
      <c r="C4" s="18">
        <v>9.1750000000000007</v>
      </c>
      <c r="D4" s="18">
        <f>LN($C$3/C4)</f>
        <v>3.132967320612022E-2</v>
      </c>
      <c r="E4" s="18">
        <f t="shared" si="0"/>
        <v>2.216482393940634</v>
      </c>
      <c r="F4" s="18">
        <v>96.921000000000006</v>
      </c>
      <c r="G4" s="20">
        <f t="shared" ref="G4:G11" si="1">100-F4</f>
        <v>3.0789999999999935</v>
      </c>
    </row>
    <row r="5" spans="2:7" x14ac:dyDescent="0.2">
      <c r="B5" s="19">
        <v>360</v>
      </c>
      <c r="C5" s="18">
        <v>8.9359999999999999</v>
      </c>
      <c r="D5" s="18">
        <f t="shared" ref="D5:D11" si="2">LN($C$3/C5)</f>
        <v>5.7724005379854601E-2</v>
      </c>
      <c r="E5" s="18">
        <f t="shared" si="0"/>
        <v>2.1900880617668994</v>
      </c>
      <c r="F5" s="18">
        <f>C5*100/C3</f>
        <v>94.391042568923623</v>
      </c>
      <c r="G5" s="20">
        <f t="shared" si="1"/>
        <v>5.6089574310763766</v>
      </c>
    </row>
    <row r="6" spans="2:7" x14ac:dyDescent="0.2">
      <c r="B6" s="19">
        <v>480</v>
      </c>
      <c r="C6" s="18">
        <v>8.6419999999999995</v>
      </c>
      <c r="D6" s="18">
        <f t="shared" si="2"/>
        <v>9.1178029637012853E-2</v>
      </c>
      <c r="E6" s="18">
        <f t="shared" si="0"/>
        <v>2.1566340375097415</v>
      </c>
      <c r="F6" s="18">
        <f>C6*100/C3</f>
        <v>91.285518115559299</v>
      </c>
      <c r="G6" s="20">
        <f t="shared" si="1"/>
        <v>8.7144818844407013</v>
      </c>
    </row>
    <row r="7" spans="2:7" x14ac:dyDescent="0.2">
      <c r="B7" s="19">
        <v>600</v>
      </c>
      <c r="C7" s="18">
        <v>8.4619999999999997</v>
      </c>
      <c r="D7" s="18">
        <f t="shared" si="2"/>
        <v>0.11222651484887844</v>
      </c>
      <c r="E7" s="18">
        <f t="shared" si="0"/>
        <v>2.1355855522978757</v>
      </c>
      <c r="F7" s="18">
        <f>C7*100/C3</f>
        <v>89.384176613499505</v>
      </c>
      <c r="G7" s="20">
        <f t="shared" si="1"/>
        <v>10.615823386500495</v>
      </c>
    </row>
    <row r="8" spans="2:7" x14ac:dyDescent="0.2">
      <c r="B8" s="19">
        <v>900</v>
      </c>
      <c r="C8" s="18">
        <v>8.0250000000000004</v>
      </c>
      <c r="D8" s="18">
        <f t="shared" si="2"/>
        <v>0.16525039813067469</v>
      </c>
      <c r="E8" s="18">
        <f t="shared" si="0"/>
        <v>2.0825616690160795</v>
      </c>
      <c r="F8" s="18">
        <f>C8*100/C3</f>
        <v>84.768141966832147</v>
      </c>
      <c r="G8" s="20">
        <f t="shared" si="1"/>
        <v>15.231858033167853</v>
      </c>
    </row>
    <row r="9" spans="2:7" x14ac:dyDescent="0.2">
      <c r="B9" s="19">
        <v>1800</v>
      </c>
      <c r="C9" s="18">
        <v>6.4459999999999997</v>
      </c>
      <c r="D9" s="18">
        <f t="shared" si="2"/>
        <v>0.38435228375350811</v>
      </c>
      <c r="E9" s="18">
        <f t="shared" si="0"/>
        <v>1.863459783393246</v>
      </c>
      <c r="F9" s="18">
        <f>C9*100/C3</f>
        <v>68.089151790429909</v>
      </c>
      <c r="G9" s="20">
        <f t="shared" si="1"/>
        <v>31.910848209570091</v>
      </c>
    </row>
    <row r="10" spans="2:7" x14ac:dyDescent="0.2">
      <c r="B10" s="19">
        <v>2700</v>
      </c>
      <c r="C10" s="18">
        <v>0.76200000000000001</v>
      </c>
      <c r="D10" s="18">
        <f t="shared" si="2"/>
        <v>2.5196207904422452</v>
      </c>
      <c r="E10" s="18">
        <f t="shared" si="0"/>
        <v>-0.27180872329549077</v>
      </c>
      <c r="F10" s="18">
        <f>C10*100/C3</f>
        <v>8.0490123587197626</v>
      </c>
      <c r="G10" s="20">
        <f t="shared" si="1"/>
        <v>91.950987641280236</v>
      </c>
    </row>
    <row r="11" spans="2:7" x14ac:dyDescent="0.2">
      <c r="B11" s="19">
        <v>3600</v>
      </c>
      <c r="C11" s="18">
        <v>0.222</v>
      </c>
      <c r="D11" s="18">
        <f t="shared" si="2"/>
        <v>3.7528899642566116</v>
      </c>
      <c r="E11" s="18">
        <f t="shared" si="0"/>
        <v>-1.5050778971098575</v>
      </c>
      <c r="F11" s="18">
        <f>C11*100/C3</f>
        <v>2.3449878525404033</v>
      </c>
      <c r="G11" s="20">
        <f t="shared" si="1"/>
        <v>97.655012147459601</v>
      </c>
    </row>
    <row r="12" spans="2:7" ht="16" thickBot="1" x14ac:dyDescent="0.25">
      <c r="B12" s="21">
        <v>5400</v>
      </c>
      <c r="C12" s="22"/>
      <c r="D12" s="22"/>
      <c r="E12" s="22"/>
      <c r="F12" s="22"/>
      <c r="G12" s="23">
        <v>100</v>
      </c>
    </row>
    <row r="15" spans="2:7" ht="16" thickBot="1" x14ac:dyDescent="0.25"/>
    <row r="16" spans="2:7" ht="18" thickBot="1" x14ac:dyDescent="0.3">
      <c r="B16" s="38" t="s">
        <v>1</v>
      </c>
      <c r="C16" s="39" t="s">
        <v>0</v>
      </c>
      <c r="D16" s="39" t="s">
        <v>5</v>
      </c>
      <c r="E16" s="39" t="s">
        <v>2</v>
      </c>
      <c r="F16" s="38" t="s">
        <v>4</v>
      </c>
      <c r="G16" s="40" t="s">
        <v>3</v>
      </c>
    </row>
    <row r="17" spans="2:7" x14ac:dyDescent="0.2">
      <c r="B17" s="24">
        <v>0</v>
      </c>
      <c r="C17" s="25">
        <v>9.4670000000000005</v>
      </c>
      <c r="D17" s="25">
        <f>LN(C17/C17)</f>
        <v>0</v>
      </c>
      <c r="E17" s="25">
        <f t="shared" ref="E17:E20" si="3">LN(C17)</f>
        <v>2.2478120671467541</v>
      </c>
      <c r="F17" s="25">
        <v>100</v>
      </c>
      <c r="G17" s="26">
        <f>100-F17</f>
        <v>0</v>
      </c>
    </row>
    <row r="18" spans="2:7" x14ac:dyDescent="0.2">
      <c r="B18" s="19">
        <v>18000</v>
      </c>
      <c r="C18" s="18">
        <v>9.1750000000000007</v>
      </c>
      <c r="D18" s="18">
        <f>LN($C$3/C18)</f>
        <v>3.132967320612022E-2</v>
      </c>
      <c r="E18" s="18">
        <f t="shared" si="3"/>
        <v>2.216482393940634</v>
      </c>
      <c r="F18" s="18">
        <v>96.921000000000006</v>
      </c>
      <c r="G18" s="20">
        <f t="shared" ref="G18:G20" si="4">100-F18</f>
        <v>3.0789999999999935</v>
      </c>
    </row>
    <row r="19" spans="2:7" x14ac:dyDescent="0.2">
      <c r="B19" s="19">
        <v>18000</v>
      </c>
      <c r="C19" s="18">
        <v>8.9359999999999999</v>
      </c>
      <c r="D19" s="18">
        <f t="shared" ref="D19:D20" si="5">LN($C$3/C19)</f>
        <v>5.7724005379854601E-2</v>
      </c>
      <c r="E19" s="18">
        <f t="shared" si="3"/>
        <v>2.1900880617668994</v>
      </c>
      <c r="F19" s="18">
        <f>C19*100/C17</f>
        <v>94.391042568923623</v>
      </c>
      <c r="G19" s="20">
        <f t="shared" si="4"/>
        <v>5.6089574310763766</v>
      </c>
    </row>
    <row r="20" spans="2:7" x14ac:dyDescent="0.2">
      <c r="B20" s="19">
        <v>18000</v>
      </c>
      <c r="C20" s="18">
        <v>8.6419999999999995</v>
      </c>
      <c r="D20" s="18">
        <f t="shared" si="5"/>
        <v>9.1178029637012853E-2</v>
      </c>
      <c r="E20" s="18">
        <f t="shared" si="3"/>
        <v>2.1566340375097415</v>
      </c>
      <c r="F20" s="18">
        <f>C20*100/C17</f>
        <v>91.285518115559299</v>
      </c>
      <c r="G20" s="20">
        <f t="shared" si="4"/>
        <v>8.7144818844407013</v>
      </c>
    </row>
    <row r="21" spans="2:7" x14ac:dyDescent="0.2">
      <c r="B21" s="19"/>
      <c r="C21" s="18"/>
      <c r="D21" s="18"/>
      <c r="E21" s="18"/>
      <c r="F21" s="18"/>
      <c r="G21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workbookViewId="0">
      <selection activeCell="F27" sqref="F27"/>
    </sheetView>
  </sheetViews>
  <sheetFormatPr baseColWidth="10" defaultRowHeight="15" x14ac:dyDescent="0.2"/>
  <cols>
    <col min="2" max="2" width="15" customWidth="1"/>
    <col min="4" max="5" width="17.33203125" customWidth="1"/>
    <col min="6" max="6" width="18.6640625" customWidth="1"/>
    <col min="7" max="7" width="17.1640625" customWidth="1"/>
  </cols>
  <sheetData>
    <row r="1" spans="2:7" ht="16" thickBot="1" x14ac:dyDescent="0.25"/>
    <row r="2" spans="2:7" ht="18" thickBot="1" x14ac:dyDescent="0.3">
      <c r="B2" s="38" t="s">
        <v>1</v>
      </c>
      <c r="C2" s="39" t="s">
        <v>0</v>
      </c>
      <c r="D2" s="39" t="s">
        <v>5</v>
      </c>
      <c r="E2" s="39" t="s">
        <v>2</v>
      </c>
      <c r="F2" s="38" t="s">
        <v>4</v>
      </c>
      <c r="G2" s="40" t="s">
        <v>3</v>
      </c>
    </row>
    <row r="3" spans="2:7" x14ac:dyDescent="0.2">
      <c r="B3" s="12">
        <v>0</v>
      </c>
      <c r="C3" s="14">
        <v>9.4670000000000005</v>
      </c>
      <c r="D3" s="14">
        <f>LN($C$3/C3)</f>
        <v>0</v>
      </c>
      <c r="E3" s="14">
        <f>LN(C3)</f>
        <v>2.2478120671467541</v>
      </c>
      <c r="F3" s="14">
        <f>C3*100/$C$3</f>
        <v>100</v>
      </c>
      <c r="G3" s="15">
        <f>100-F3</f>
        <v>0</v>
      </c>
    </row>
    <row r="4" spans="2:7" x14ac:dyDescent="0.2">
      <c r="B4" s="7">
        <v>360</v>
      </c>
      <c r="C4" s="5">
        <v>9.1809999999999992</v>
      </c>
      <c r="D4" s="5">
        <f t="shared" ref="D4:D12" si="0">LN($C$3/C4)</f>
        <v>3.0675935985191315E-2</v>
      </c>
      <c r="E4" s="5">
        <f t="shared" ref="E4:E12" si="1">LN(C4)</f>
        <v>2.2171361311615629</v>
      </c>
      <c r="F4" s="5">
        <f t="shared" ref="F4:F12" si="2">C4*100/$C$3</f>
        <v>96.978979613393875</v>
      </c>
      <c r="G4" s="8">
        <f t="shared" ref="G4:G12" si="3">100-F4</f>
        <v>3.0210203866061249</v>
      </c>
    </row>
    <row r="5" spans="2:7" x14ac:dyDescent="0.2">
      <c r="B5" s="7">
        <v>480</v>
      </c>
      <c r="C5" s="5">
        <v>9.032</v>
      </c>
      <c r="D5" s="5">
        <f t="shared" si="0"/>
        <v>4.7038240299393332E-2</v>
      </c>
      <c r="E5" s="5">
        <f t="shared" si="1"/>
        <v>2.2007738268473611</v>
      </c>
      <c r="F5" s="5">
        <f t="shared" si="2"/>
        <v>95.405091370022177</v>
      </c>
      <c r="G5" s="8">
        <f t="shared" si="3"/>
        <v>4.594908629977823</v>
      </c>
    </row>
    <row r="6" spans="2:7" x14ac:dyDescent="0.2">
      <c r="B6" s="7">
        <v>600</v>
      </c>
      <c r="C6" s="5">
        <v>8.8919999999999995</v>
      </c>
      <c r="D6" s="5">
        <f t="shared" si="0"/>
        <v>6.2660071044804047E-2</v>
      </c>
      <c r="E6" s="5">
        <f t="shared" si="1"/>
        <v>2.1851519961019501</v>
      </c>
      <c r="F6" s="5">
        <f t="shared" si="2"/>
        <v>93.926270201753454</v>
      </c>
      <c r="G6" s="8">
        <f t="shared" si="3"/>
        <v>6.0737297982465464</v>
      </c>
    </row>
    <row r="7" spans="2:7" x14ac:dyDescent="0.2">
      <c r="B7" s="7">
        <v>900</v>
      </c>
      <c r="C7" s="5">
        <v>8.6020000000000003</v>
      </c>
      <c r="D7" s="5">
        <f t="shared" si="0"/>
        <v>9.5817332785209527E-2</v>
      </c>
      <c r="E7" s="5">
        <f t="shared" si="1"/>
        <v>2.1519947343615446</v>
      </c>
      <c r="F7" s="5">
        <f t="shared" si="2"/>
        <v>90.862997781768243</v>
      </c>
      <c r="G7" s="8">
        <f t="shared" si="3"/>
        <v>9.137002218231757</v>
      </c>
    </row>
    <row r="8" spans="2:7" x14ac:dyDescent="0.2">
      <c r="B8" s="7"/>
      <c r="C8" s="5">
        <v>8</v>
      </c>
      <c r="D8" s="5">
        <f t="shared" si="0"/>
        <v>0.1683705254669183</v>
      </c>
      <c r="E8" s="5">
        <f t="shared" si="1"/>
        <v>2.0794415416798357</v>
      </c>
      <c r="F8" s="5">
        <f t="shared" si="2"/>
        <v>84.50406675821273</v>
      </c>
      <c r="G8" s="8">
        <f t="shared" si="3"/>
        <v>15.49593324178727</v>
      </c>
    </row>
    <row r="9" spans="2:7" x14ac:dyDescent="0.2">
      <c r="B9" s="7">
        <v>1800</v>
      </c>
      <c r="C9" s="5">
        <v>7.9210000000000003</v>
      </c>
      <c r="D9" s="5">
        <f t="shared" si="0"/>
        <v>0.17829460666461158</v>
      </c>
      <c r="E9" s="5">
        <f t="shared" si="1"/>
        <v>2.0695174604821425</v>
      </c>
      <c r="F9" s="5">
        <f t="shared" si="2"/>
        <v>83.669589098975379</v>
      </c>
      <c r="G9" s="8">
        <f t="shared" si="3"/>
        <v>16.330410901024621</v>
      </c>
    </row>
    <row r="10" spans="2:7" x14ac:dyDescent="0.2">
      <c r="B10" s="7">
        <v>2700</v>
      </c>
      <c r="C10" s="5">
        <v>6.8520000000000003</v>
      </c>
      <c r="D10" s="5">
        <f t="shared" si="0"/>
        <v>0.3232714866848807</v>
      </c>
      <c r="E10" s="5">
        <f t="shared" si="1"/>
        <v>1.9245405804618736</v>
      </c>
      <c r="F10" s="5">
        <f t="shared" si="2"/>
        <v>72.377733178409215</v>
      </c>
      <c r="G10" s="8">
        <f t="shared" si="3"/>
        <v>27.622266821590785</v>
      </c>
    </row>
    <row r="11" spans="2:7" x14ac:dyDescent="0.2">
      <c r="B11" s="7">
        <v>3600</v>
      </c>
      <c r="C11" s="5">
        <v>5.6829999999999998</v>
      </c>
      <c r="D11" s="5">
        <f t="shared" si="0"/>
        <v>0.5103328048317699</v>
      </c>
      <c r="E11" s="5">
        <f t="shared" si="1"/>
        <v>1.7374792623149844</v>
      </c>
      <c r="F11" s="5">
        <f t="shared" si="2"/>
        <v>60.029576423365363</v>
      </c>
      <c r="G11" s="8">
        <f t="shared" si="3"/>
        <v>39.970423576634637</v>
      </c>
    </row>
    <row r="12" spans="2:7" ht="16" thickBot="1" x14ac:dyDescent="0.25">
      <c r="B12" s="9">
        <v>5400</v>
      </c>
      <c r="C12" s="11">
        <v>0.34599999999999997</v>
      </c>
      <c r="D12" s="11">
        <f t="shared" si="0"/>
        <v>3.3091285710711671</v>
      </c>
      <c r="E12" s="11">
        <f t="shared" si="1"/>
        <v>-1.0613165039244128</v>
      </c>
      <c r="F12" s="11">
        <f t="shared" si="2"/>
        <v>3.6548008872927</v>
      </c>
      <c r="G12" s="17">
        <f t="shared" si="3"/>
        <v>96.345199112707306</v>
      </c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3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  <row r="25" spans="2:6" x14ac:dyDescent="0.2">
      <c r="B25" s="1"/>
      <c r="C25" s="1"/>
      <c r="D25" s="1"/>
      <c r="E25" s="1"/>
      <c r="F25" s="1"/>
    </row>
    <row r="26" spans="2:6" x14ac:dyDescent="0.2">
      <c r="B26" s="1"/>
      <c r="C26" s="1"/>
      <c r="D26" s="1"/>
      <c r="E26" s="1"/>
      <c r="F26" s="1"/>
    </row>
    <row r="27" spans="2:6" x14ac:dyDescent="0.2">
      <c r="B27" s="1"/>
      <c r="C27" s="1"/>
      <c r="D27" s="1"/>
      <c r="E27" s="1"/>
      <c r="F2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workbookViewId="0">
      <selection activeCell="I36" sqref="I36"/>
    </sheetView>
  </sheetViews>
  <sheetFormatPr baseColWidth="10" defaultRowHeight="15" x14ac:dyDescent="0.2"/>
  <cols>
    <col min="2" max="2" width="15" customWidth="1"/>
    <col min="4" max="5" width="17.33203125" customWidth="1"/>
    <col min="6" max="6" width="18.6640625" customWidth="1"/>
    <col min="7" max="7" width="17.1640625" customWidth="1"/>
  </cols>
  <sheetData>
    <row r="1" spans="2:7" ht="16" thickBot="1" x14ac:dyDescent="0.25"/>
    <row r="2" spans="2:7" ht="18" thickBot="1" x14ac:dyDescent="0.3">
      <c r="B2" s="38" t="s">
        <v>1</v>
      </c>
      <c r="C2" s="39" t="s">
        <v>0</v>
      </c>
      <c r="D2" s="39" t="s">
        <v>5</v>
      </c>
      <c r="E2" s="39" t="s">
        <v>2</v>
      </c>
      <c r="F2" s="38" t="s">
        <v>6</v>
      </c>
      <c r="G2" s="40" t="s">
        <v>3</v>
      </c>
    </row>
    <row r="3" spans="2:7" x14ac:dyDescent="0.2">
      <c r="B3" s="12">
        <v>0</v>
      </c>
      <c r="C3" s="13">
        <v>9.4670000000000005</v>
      </c>
      <c r="D3" s="14">
        <f>LN($C$3/C3)</f>
        <v>0</v>
      </c>
      <c r="E3" s="14">
        <f>LN(C3)</f>
        <v>2.2478120671467541</v>
      </c>
      <c r="F3" s="14">
        <f>C3*100/$C$3</f>
        <v>100</v>
      </c>
      <c r="G3" s="15">
        <f>100-F3</f>
        <v>0</v>
      </c>
    </row>
    <row r="4" spans="2:7" x14ac:dyDescent="0.2">
      <c r="B4" s="7">
        <v>240</v>
      </c>
      <c r="C4" s="4">
        <v>8.8759999999999994</v>
      </c>
      <c r="D4" s="5">
        <f t="shared" ref="D4:D7" si="0">LN($C$3/C4)</f>
        <v>6.4461062076406742E-2</v>
      </c>
      <c r="E4" s="5">
        <f t="shared" ref="E4:E7" si="1">LN(C4)</f>
        <v>2.1833510050703473</v>
      </c>
      <c r="F4" s="5">
        <f t="shared" ref="F4:F7" si="2">C4*100/$C$3</f>
        <v>93.757262068237026</v>
      </c>
      <c r="G4" s="8">
        <f t="shared" ref="G4:G7" si="3">100-F4</f>
        <v>6.2427379317629743</v>
      </c>
    </row>
    <row r="5" spans="2:7" x14ac:dyDescent="0.2">
      <c r="B5" s="7">
        <v>480</v>
      </c>
      <c r="C5" s="4">
        <v>7.2409999999999997</v>
      </c>
      <c r="D5" s="5">
        <f t="shared" si="0"/>
        <v>0.26805274874007062</v>
      </c>
      <c r="E5" s="5">
        <f t="shared" si="1"/>
        <v>1.9797593184066837</v>
      </c>
      <c r="F5" s="5">
        <f t="shared" si="2"/>
        <v>76.48674342452729</v>
      </c>
      <c r="G5" s="8">
        <f t="shared" si="3"/>
        <v>23.51325657547271</v>
      </c>
    </row>
    <row r="6" spans="2:7" x14ac:dyDescent="0.2">
      <c r="B6" s="7">
        <v>600</v>
      </c>
      <c r="C6" s="4">
        <v>5.5810000000000004</v>
      </c>
      <c r="D6" s="5">
        <f t="shared" si="0"/>
        <v>0.52844409534045755</v>
      </c>
      <c r="E6" s="5">
        <f t="shared" si="1"/>
        <v>1.7193679718062966</v>
      </c>
      <c r="F6" s="5">
        <f t="shared" si="2"/>
        <v>58.952149572198159</v>
      </c>
      <c r="G6" s="8">
        <f t="shared" si="3"/>
        <v>41.047850427801841</v>
      </c>
    </row>
    <row r="7" spans="2:7" x14ac:dyDescent="0.2">
      <c r="B7" s="7">
        <v>900</v>
      </c>
      <c r="C7" s="4">
        <v>1.931</v>
      </c>
      <c r="D7" s="5">
        <f t="shared" si="0"/>
        <v>1.5897740637003768</v>
      </c>
      <c r="E7" s="5">
        <f t="shared" si="1"/>
        <v>0.65803800344637742</v>
      </c>
      <c r="F7" s="5">
        <f t="shared" si="2"/>
        <v>20.397169113763599</v>
      </c>
      <c r="G7" s="8">
        <f t="shared" si="3"/>
        <v>79.602830886236404</v>
      </c>
    </row>
    <row r="8" spans="2:7" x14ac:dyDescent="0.2">
      <c r="B8" s="7">
        <v>1800</v>
      </c>
      <c r="C8" s="27" t="s">
        <v>7</v>
      </c>
      <c r="D8" s="4"/>
      <c r="E8" s="4"/>
      <c r="F8" s="4"/>
      <c r="G8" s="8">
        <v>100</v>
      </c>
    </row>
    <row r="9" spans="2:7" x14ac:dyDescent="0.2">
      <c r="B9" s="7">
        <v>2700</v>
      </c>
      <c r="C9" s="27" t="s">
        <v>7</v>
      </c>
      <c r="D9" s="4"/>
      <c r="E9" s="4"/>
      <c r="F9" s="4"/>
      <c r="G9" s="8">
        <v>100</v>
      </c>
    </row>
    <row r="10" spans="2:7" ht="16" thickBot="1" x14ac:dyDescent="0.25">
      <c r="B10" s="9">
        <v>3360</v>
      </c>
      <c r="C10" s="28"/>
      <c r="D10" s="10"/>
      <c r="E10" s="10"/>
      <c r="F10" s="10"/>
      <c r="G10" s="17">
        <v>100</v>
      </c>
    </row>
    <row r="15" spans="2:7" x14ac:dyDescent="0.2">
      <c r="B15" s="1"/>
      <c r="C15" s="1"/>
      <c r="D15" s="1"/>
      <c r="E15" s="1"/>
      <c r="F15" s="1"/>
    </row>
    <row r="16" spans="2:7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3" sqref="B3"/>
    </sheetView>
  </sheetViews>
  <sheetFormatPr baseColWidth="10" defaultRowHeight="15" x14ac:dyDescent="0.2"/>
  <cols>
    <col min="2" max="2" width="15" customWidth="1"/>
    <col min="4" max="5" width="17.33203125" customWidth="1"/>
    <col min="6" max="6" width="18.6640625" customWidth="1"/>
    <col min="7" max="7" width="17.1640625" customWidth="1"/>
  </cols>
  <sheetData>
    <row r="1" spans="1:7" ht="16" thickBot="1" x14ac:dyDescent="0.25">
      <c r="B1" s="30"/>
      <c r="C1" s="30"/>
      <c r="D1" s="30"/>
      <c r="E1" s="30"/>
      <c r="F1" s="30"/>
      <c r="G1" s="30"/>
    </row>
    <row r="2" spans="1:7" ht="18" thickBot="1" x14ac:dyDescent="0.3">
      <c r="A2" s="29"/>
      <c r="B2" s="41" t="s">
        <v>1</v>
      </c>
      <c r="C2" s="42" t="s">
        <v>0</v>
      </c>
      <c r="D2" s="42" t="s">
        <v>5</v>
      </c>
      <c r="E2" s="43" t="s">
        <v>2</v>
      </c>
      <c r="F2" s="44" t="s">
        <v>6</v>
      </c>
      <c r="G2" s="41" t="s">
        <v>3</v>
      </c>
    </row>
    <row r="3" spans="1:7" x14ac:dyDescent="0.2">
      <c r="B3" s="31">
        <v>0</v>
      </c>
      <c r="C3" s="32">
        <v>9.4670000000000005</v>
      </c>
      <c r="D3" s="33">
        <f>LN($C$3/C3)</f>
        <v>0</v>
      </c>
      <c r="E3" s="33">
        <f>LN(C3)</f>
        <v>2.2478120671467541</v>
      </c>
      <c r="F3" s="33">
        <f>C3*100/$C$3</f>
        <v>100</v>
      </c>
      <c r="G3" s="34">
        <f>100-F3</f>
        <v>0</v>
      </c>
    </row>
    <row r="4" spans="1:7" x14ac:dyDescent="0.2">
      <c r="B4" s="19">
        <v>240</v>
      </c>
      <c r="C4" s="18">
        <v>9.2449999999999992</v>
      </c>
      <c r="D4" s="5">
        <f t="shared" ref="D4:D8" si="0">LN($C$3/C4)</f>
        <v>2.3729202307666154E-2</v>
      </c>
      <c r="E4" s="5">
        <f t="shared" ref="E4:E8" si="1">LN(C4)</f>
        <v>2.224082864839088</v>
      </c>
      <c r="F4" s="5">
        <f t="shared" ref="F4:F8" si="2">C4*100/$C$3</f>
        <v>97.655012147459573</v>
      </c>
      <c r="G4" s="8">
        <f t="shared" ref="G4:G8" si="3">100-F4</f>
        <v>2.3449878525404273</v>
      </c>
    </row>
    <row r="5" spans="1:7" x14ac:dyDescent="0.2">
      <c r="B5" s="19">
        <v>480</v>
      </c>
      <c r="C5" s="18">
        <v>8.7720000000000002</v>
      </c>
      <c r="D5" s="5">
        <f t="shared" si="0"/>
        <v>7.6247236591112433E-2</v>
      </c>
      <c r="E5" s="5">
        <f t="shared" si="1"/>
        <v>2.1715648305556416</v>
      </c>
      <c r="F5" s="5">
        <f t="shared" si="2"/>
        <v>92.658709200380272</v>
      </c>
      <c r="G5" s="8">
        <f t="shared" si="3"/>
        <v>7.3412907996197276</v>
      </c>
    </row>
    <row r="6" spans="1:7" x14ac:dyDescent="0.2">
      <c r="B6" s="19">
        <v>600</v>
      </c>
      <c r="C6" s="18">
        <v>8.3719999999999999</v>
      </c>
      <c r="D6" s="5">
        <f t="shared" si="0"/>
        <v>0.12291926256300095</v>
      </c>
      <c r="E6" s="5">
        <f t="shared" si="1"/>
        <v>2.1248928045837534</v>
      </c>
      <c r="F6" s="5">
        <f t="shared" si="2"/>
        <v>88.43350586246963</v>
      </c>
      <c r="G6" s="8">
        <f t="shared" si="3"/>
        <v>11.56649413753037</v>
      </c>
    </row>
    <row r="7" spans="1:7" x14ac:dyDescent="0.2">
      <c r="B7" s="19">
        <v>900</v>
      </c>
      <c r="C7" s="18">
        <v>7.4349999999999996</v>
      </c>
      <c r="D7" s="5">
        <f t="shared" si="0"/>
        <v>0.24161348723463583</v>
      </c>
      <c r="E7" s="5">
        <f t="shared" si="1"/>
        <v>2.0061985799121183</v>
      </c>
      <c r="F7" s="5">
        <f t="shared" si="2"/>
        <v>78.535967043413962</v>
      </c>
      <c r="G7" s="8">
        <f t="shared" si="3"/>
        <v>21.464032956586038</v>
      </c>
    </row>
    <row r="8" spans="1:7" x14ac:dyDescent="0.2">
      <c r="B8" s="19">
        <v>1800</v>
      </c>
      <c r="C8" s="18">
        <v>0.55200000000000005</v>
      </c>
      <c r="D8" s="5">
        <f t="shared" si="0"/>
        <v>2.8420192998517959</v>
      </c>
      <c r="E8" s="5">
        <f t="shared" si="1"/>
        <v>-0.59420723270504161</v>
      </c>
      <c r="F8" s="5">
        <f t="shared" si="2"/>
        <v>5.8307806063166794</v>
      </c>
      <c r="G8" s="8">
        <f t="shared" si="3"/>
        <v>94.169219393683321</v>
      </c>
    </row>
    <row r="9" spans="1:7" ht="16" thickBot="1" x14ac:dyDescent="0.25">
      <c r="B9" s="21">
        <v>3600</v>
      </c>
      <c r="C9" s="35" t="s">
        <v>7</v>
      </c>
      <c r="D9" s="10"/>
      <c r="E9" s="10"/>
      <c r="F9" s="10"/>
      <c r="G9" s="16">
        <v>100</v>
      </c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  <row r="23" spans="2:6" x14ac:dyDescent="0.2">
      <c r="B23" s="1"/>
      <c r="C23" s="1"/>
      <c r="D23" s="1"/>
      <c r="E23" s="1"/>
      <c r="F23" s="1"/>
    </row>
    <row r="24" spans="2:6" x14ac:dyDescent="0.2">
      <c r="B24" s="1"/>
      <c r="C24" s="1"/>
      <c r="D24" s="1"/>
      <c r="E24" s="1"/>
      <c r="F2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J2" sqref="J2"/>
    </sheetView>
  </sheetViews>
  <sheetFormatPr baseColWidth="10" defaultRowHeight="15" x14ac:dyDescent="0.2"/>
  <cols>
    <col min="2" max="2" width="15" customWidth="1"/>
    <col min="4" max="5" width="17.33203125" customWidth="1"/>
    <col min="6" max="6" width="18.6640625" customWidth="1"/>
    <col min="7" max="7" width="17.1640625" customWidth="1"/>
  </cols>
  <sheetData>
    <row r="1" spans="2:7" ht="16" thickBot="1" x14ac:dyDescent="0.25"/>
    <row r="2" spans="2:7" ht="18" thickBot="1" x14ac:dyDescent="0.3">
      <c r="B2" s="38" t="s">
        <v>1</v>
      </c>
      <c r="C2" s="39" t="s">
        <v>0</v>
      </c>
      <c r="D2" s="39" t="s">
        <v>5</v>
      </c>
      <c r="E2" s="39" t="s">
        <v>2</v>
      </c>
      <c r="F2" s="38" t="s">
        <v>6</v>
      </c>
      <c r="G2" s="38" t="s">
        <v>3</v>
      </c>
    </row>
    <row r="3" spans="2:7" x14ac:dyDescent="0.2">
      <c r="B3" s="36">
        <v>0</v>
      </c>
      <c r="C3" s="32">
        <v>9.4670000000000005</v>
      </c>
      <c r="D3" s="33">
        <f>LN($C$3/C3)</f>
        <v>0</v>
      </c>
      <c r="E3" s="33">
        <f>LN(C3)</f>
        <v>2.2478120671467541</v>
      </c>
      <c r="F3" s="33">
        <f>C3*100/$C$3</f>
        <v>100</v>
      </c>
      <c r="G3" s="34">
        <f>100-F3</f>
        <v>0</v>
      </c>
    </row>
    <row r="4" spans="2:7" x14ac:dyDescent="0.2">
      <c r="B4" s="7">
        <v>240</v>
      </c>
      <c r="C4" s="18">
        <v>9.3320000000000007</v>
      </c>
      <c r="D4" s="5">
        <f t="shared" ref="D4:D9" si="0">LN($C$3/C4)</f>
        <v>1.4362712987570608E-2</v>
      </c>
      <c r="E4" s="5">
        <f t="shared" ref="E4:E9" si="1">LN(C4)</f>
        <v>2.2334493541591836</v>
      </c>
      <c r="F4" s="5">
        <f t="shared" ref="F4:F9" si="2">C4*100/$C$3</f>
        <v>98.573993873455166</v>
      </c>
      <c r="G4" s="8">
        <f t="shared" ref="G4:G9" si="3">100-F4</f>
        <v>1.4260061265448343</v>
      </c>
    </row>
    <row r="5" spans="2:7" x14ac:dyDescent="0.2">
      <c r="B5" s="7">
        <v>480</v>
      </c>
      <c r="C5" s="18">
        <v>9.16</v>
      </c>
      <c r="D5" s="5">
        <f t="shared" si="0"/>
        <v>3.2965888460715291E-2</v>
      </c>
      <c r="E5" s="5">
        <f t="shared" si="1"/>
        <v>2.2148461786860389</v>
      </c>
      <c r="F5" s="5">
        <f t="shared" si="2"/>
        <v>96.757156438153586</v>
      </c>
      <c r="G5" s="8">
        <f t="shared" si="3"/>
        <v>3.2428435618464135</v>
      </c>
    </row>
    <row r="6" spans="2:7" x14ac:dyDescent="0.2">
      <c r="B6" s="7">
        <v>900</v>
      </c>
      <c r="C6" s="18">
        <v>8.6430000000000007</v>
      </c>
      <c r="D6" s="5">
        <f t="shared" si="0"/>
        <v>9.1062322376252933E-2</v>
      </c>
      <c r="E6" s="5">
        <f t="shared" si="1"/>
        <v>2.1567497447705013</v>
      </c>
      <c r="F6" s="5">
        <f t="shared" si="2"/>
        <v>91.296081123904088</v>
      </c>
      <c r="G6" s="8">
        <f t="shared" si="3"/>
        <v>8.7039188760959121</v>
      </c>
    </row>
    <row r="7" spans="2:7" x14ac:dyDescent="0.2">
      <c r="B7" s="7">
        <v>1800</v>
      </c>
      <c r="C7" s="18">
        <v>7.4260000000000002</v>
      </c>
      <c r="D7" s="5">
        <f t="shared" si="0"/>
        <v>0.24282471139186593</v>
      </c>
      <c r="E7" s="5">
        <f t="shared" si="1"/>
        <v>2.0049873557548885</v>
      </c>
      <c r="F7" s="5">
        <f t="shared" si="2"/>
        <v>78.440899968310973</v>
      </c>
      <c r="G7" s="8">
        <f t="shared" si="3"/>
        <v>21.559100031689027</v>
      </c>
    </row>
    <row r="8" spans="2:7" x14ac:dyDescent="0.2">
      <c r="B8" s="7">
        <v>3600</v>
      </c>
      <c r="C8" s="18">
        <v>0.95399999999999996</v>
      </c>
      <c r="D8" s="5">
        <f t="shared" si="0"/>
        <v>2.2949036746806049</v>
      </c>
      <c r="E8" s="5">
        <f t="shared" si="1"/>
        <v>-4.7091607533850569E-2</v>
      </c>
      <c r="F8" s="5">
        <f t="shared" si="2"/>
        <v>10.077109960916868</v>
      </c>
      <c r="G8" s="8">
        <f t="shared" si="3"/>
        <v>89.922890039083128</v>
      </c>
    </row>
    <row r="9" spans="2:7" ht="16" thickBot="1" x14ac:dyDescent="0.25">
      <c r="B9" s="9">
        <v>5400</v>
      </c>
      <c r="C9" s="37">
        <v>0.747</v>
      </c>
      <c r="D9" s="11">
        <f t="shared" si="0"/>
        <v>2.539502160996074</v>
      </c>
      <c r="E9" s="11">
        <f t="shared" si="1"/>
        <v>-0.29169009384931976</v>
      </c>
      <c r="F9" s="11">
        <f t="shared" si="2"/>
        <v>7.8905672335481141</v>
      </c>
      <c r="G9" s="17">
        <f t="shared" si="3"/>
        <v>92.109432766451889</v>
      </c>
    </row>
    <row r="16" spans="2:7" x14ac:dyDescent="0.2">
      <c r="B16" s="1"/>
      <c r="C16" s="1"/>
      <c r="D16" s="1"/>
      <c r="E16" s="1"/>
      <c r="F16" s="1"/>
    </row>
    <row r="17" spans="2:6" x14ac:dyDescent="0.2">
      <c r="B17" s="1"/>
      <c r="C17" s="1"/>
      <c r="D17" s="1"/>
      <c r="E17" s="1"/>
      <c r="F17" s="1"/>
    </row>
    <row r="18" spans="2:6" x14ac:dyDescent="0.2">
      <c r="B18" s="1"/>
      <c r="C18" s="1"/>
      <c r="D18" s="1"/>
      <c r="E18" s="1"/>
      <c r="F18" s="1"/>
    </row>
    <row r="19" spans="2:6" x14ac:dyDescent="0.2">
      <c r="B19" s="1"/>
      <c r="C19" s="1"/>
      <c r="D19" s="1"/>
      <c r="E19" s="1"/>
      <c r="F19" s="1"/>
    </row>
    <row r="20" spans="2:6" x14ac:dyDescent="0.2">
      <c r="B20" s="1"/>
      <c r="C20" s="1"/>
      <c r="D20" s="1"/>
      <c r="E20" s="1"/>
      <c r="F20" s="1"/>
    </row>
    <row r="21" spans="2:6" x14ac:dyDescent="0.2">
      <c r="B21" s="1"/>
      <c r="C21" s="1"/>
      <c r="D21" s="1"/>
      <c r="E21" s="1"/>
      <c r="F21" s="1"/>
    </row>
    <row r="22" spans="2:6" x14ac:dyDescent="0.2">
      <c r="B22" s="1"/>
      <c r="C22" s="1"/>
      <c r="D22" s="1"/>
      <c r="E22" s="1"/>
      <c r="F2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G15" sqref="G15"/>
    </sheetView>
  </sheetViews>
  <sheetFormatPr baseColWidth="10" defaultRowHeight="15" x14ac:dyDescent="0.2"/>
  <sheetData>
    <row r="1" spans="1:6" x14ac:dyDescent="0.2">
      <c r="A1" s="45" t="s">
        <v>8</v>
      </c>
      <c r="B1" s="45" t="s">
        <v>9</v>
      </c>
      <c r="C1" t="s">
        <v>8</v>
      </c>
      <c r="D1" t="s">
        <v>9</v>
      </c>
      <c r="E1" t="s">
        <v>8</v>
      </c>
      <c r="F1" t="s">
        <v>9</v>
      </c>
    </row>
    <row r="2" spans="1:6" x14ac:dyDescent="0.2">
      <c r="A2" s="1">
        <v>0</v>
      </c>
      <c r="B2" s="1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600</v>
      </c>
      <c r="B3" s="1">
        <v>409175</v>
      </c>
      <c r="C3">
        <v>240</v>
      </c>
      <c r="D3">
        <v>659876</v>
      </c>
      <c r="E3" s="1">
        <v>600</v>
      </c>
      <c r="F3" s="1">
        <v>787106</v>
      </c>
    </row>
    <row r="4" spans="1:6" x14ac:dyDescent="0.2">
      <c r="A4" s="1">
        <v>360</v>
      </c>
      <c r="B4" s="1">
        <v>349434</v>
      </c>
      <c r="C4">
        <v>360</v>
      </c>
      <c r="D4">
        <v>545854</v>
      </c>
      <c r="E4" s="1">
        <v>1800</v>
      </c>
      <c r="F4" s="1">
        <v>741746</v>
      </c>
    </row>
    <row r="5" spans="1:6" x14ac:dyDescent="0.2">
      <c r="A5" s="1">
        <v>120</v>
      </c>
      <c r="B5" s="1">
        <v>578617</v>
      </c>
      <c r="C5">
        <v>600</v>
      </c>
      <c r="D5">
        <v>575976</v>
      </c>
      <c r="E5" s="1">
        <v>2700</v>
      </c>
      <c r="F5" s="1">
        <v>938514</v>
      </c>
    </row>
    <row r="6" spans="1:6" x14ac:dyDescent="0.2">
      <c r="A6" s="1">
        <v>900</v>
      </c>
      <c r="B6" s="1">
        <v>394593</v>
      </c>
      <c r="C6">
        <v>1800</v>
      </c>
      <c r="D6">
        <v>700817</v>
      </c>
      <c r="E6" s="1">
        <v>3600</v>
      </c>
      <c r="F6" s="1">
        <v>966972</v>
      </c>
    </row>
    <row r="7" spans="1:6" x14ac:dyDescent="0.2">
      <c r="A7" s="1">
        <v>1800</v>
      </c>
      <c r="B7" s="1">
        <v>465683</v>
      </c>
      <c r="C7">
        <v>2700</v>
      </c>
      <c r="D7">
        <v>908075</v>
      </c>
      <c r="E7" s="1">
        <v>5400</v>
      </c>
      <c r="F7" s="1">
        <v>1119095</v>
      </c>
    </row>
    <row r="8" spans="1:6" x14ac:dyDescent="0.2">
      <c r="A8" s="1">
        <v>2700</v>
      </c>
      <c r="B8" s="1">
        <v>429092</v>
      </c>
      <c r="E8" s="1">
        <v>360</v>
      </c>
      <c r="F8" s="1">
        <v>809894</v>
      </c>
    </row>
    <row r="9" spans="1:6" x14ac:dyDescent="0.2">
      <c r="A9" s="1">
        <v>3600</v>
      </c>
      <c r="B9" s="1">
        <v>491269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409175</v>
      </c>
      <c r="B16">
        <v>18.010000000000005</v>
      </c>
      <c r="C16">
        <v>659876</v>
      </c>
      <c r="D16">
        <v>3.0789999999999935</v>
      </c>
      <c r="E16">
        <v>787106</v>
      </c>
      <c r="F16">
        <v>6.0737297982465464</v>
      </c>
    </row>
    <row r="17" spans="1:6" x14ac:dyDescent="0.2">
      <c r="A17">
        <v>349434</v>
      </c>
      <c r="B17">
        <v>8.7884229428541261</v>
      </c>
      <c r="C17">
        <v>545854</v>
      </c>
      <c r="D17">
        <v>5.6089574310763766</v>
      </c>
      <c r="E17">
        <v>741746</v>
      </c>
      <c r="F17">
        <v>83.669589098975379</v>
      </c>
    </row>
    <row r="18" spans="1:6" x14ac:dyDescent="0.2">
      <c r="A18">
        <v>578617</v>
      </c>
      <c r="B18">
        <v>1.6161402767508264</v>
      </c>
      <c r="C18">
        <v>575976</v>
      </c>
      <c r="D18">
        <v>10.615823386500495</v>
      </c>
      <c r="E18">
        <v>938514</v>
      </c>
      <c r="F18">
        <v>72.377733178409215</v>
      </c>
    </row>
    <row r="19" spans="1:6" x14ac:dyDescent="0.2">
      <c r="A19">
        <v>394593</v>
      </c>
      <c r="B19">
        <v>29.439104256892364</v>
      </c>
      <c r="C19">
        <v>700817</v>
      </c>
      <c r="D19">
        <v>31.910848209570091</v>
      </c>
      <c r="E19">
        <v>966972</v>
      </c>
      <c r="F19">
        <v>60.029576423365363</v>
      </c>
    </row>
    <row r="20" spans="1:6" x14ac:dyDescent="0.2">
      <c r="A20">
        <v>465683</v>
      </c>
      <c r="B20">
        <v>92.933347417344464</v>
      </c>
      <c r="C20">
        <v>908075</v>
      </c>
      <c r="D20">
        <v>91.950987641280236</v>
      </c>
      <c r="E20">
        <v>1119095</v>
      </c>
      <c r="F20">
        <v>96.345199112707306</v>
      </c>
    </row>
    <row r="21" spans="1:6" x14ac:dyDescent="0.2">
      <c r="A21">
        <v>429092</v>
      </c>
      <c r="B21">
        <v>99.55635364951938</v>
      </c>
      <c r="E21">
        <v>809894</v>
      </c>
      <c r="F21">
        <v>3.0210203866061249</v>
      </c>
    </row>
    <row r="22" spans="1:6" x14ac:dyDescent="0.2">
      <c r="A22">
        <v>491269</v>
      </c>
      <c r="B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Gráficos</vt:lpstr>
      </vt:variant>
      <vt:variant>
        <vt:i4>9</vt:i4>
      </vt:variant>
    </vt:vector>
  </HeadingPairs>
  <TitlesOfParts>
    <vt:vector size="16" baseType="lpstr">
      <vt:lpstr>TPDEC-MMA 130°C</vt:lpstr>
      <vt:lpstr>TPDEC-MMA 120°C</vt:lpstr>
      <vt:lpstr>TPDEC-MMA 110°C</vt:lpstr>
      <vt:lpstr>DPP-MMA 130°C</vt:lpstr>
      <vt:lpstr>DPP-MMA 120°C</vt:lpstr>
      <vt:lpstr>DPP-MMA 110°C</vt:lpstr>
      <vt:lpstr>Hoja4</vt:lpstr>
      <vt:lpstr>CONV vs TIEMPO</vt:lpstr>
      <vt:lpstr>Mw vs TIEMPO</vt:lpstr>
      <vt:lpstr>Mw vs CONV</vt:lpstr>
      <vt:lpstr>Vp TPDEC-MMA 130°C</vt:lpstr>
      <vt:lpstr>Vp TPDEC-MMA 120°C</vt:lpstr>
      <vt:lpstr>Vp TPDEC-MMA 110°C</vt:lpstr>
      <vt:lpstr>Vp DPP-MMA 130°C</vt:lpstr>
      <vt:lpstr>Vp DPP-MMA 120°C</vt:lpstr>
      <vt:lpstr>Vp DPP-MMA 110°C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Usuario de Microsoft Office</cp:lastModifiedBy>
  <dcterms:created xsi:type="dcterms:W3CDTF">2013-05-09T19:24:01Z</dcterms:created>
  <dcterms:modified xsi:type="dcterms:W3CDTF">2017-06-14T22:41:21Z</dcterms:modified>
</cp:coreProperties>
</file>