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POS" sheetId="1" r:id="rId4"/>
    <sheet state="visible" name="Correlações " sheetId="2" r:id="rId5"/>
    <sheet state="visible" name="GráficosVariáveis aceitas" sheetId="3" r:id="rId6"/>
    <sheet state="visible" name="Normalização" sheetId="4" r:id="rId7"/>
    <sheet state="visible" name="Modelo V1 GAUSSIANA" sheetId="5" r:id="rId8"/>
    <sheet state="visible" name="Modelo V2 GAUSSIANA" sheetId="6" r:id="rId9"/>
    <sheet state="visible" name="Modelo V3 GAUSSIANA" sheetId="7" r:id="rId10"/>
    <sheet state="visible" name="Modelo V4 GAUSSIANA" sheetId="8" r:id="rId11"/>
    <sheet state="visible" name="Modelo V5 GAUSSIANA" sheetId="9" r:id="rId12"/>
    <sheet state="visible" name=" V6-V9 GAUSSIANA" sheetId="10" r:id="rId13"/>
    <sheet state="visible" name="Modelo V10 GAUSSIANA" sheetId="11" r:id="rId14"/>
    <sheet state="visible" name="Modelo V11 GAUSSIANA" sheetId="12" r:id="rId15"/>
    <sheet state="visible" name="Modelo V12 GAUSSIANA" sheetId="13" r:id="rId16"/>
    <sheet state="visible" name=" Modelo V13 GAUSSIANA" sheetId="14" r:id="rId17"/>
    <sheet state="visible" name="Modelo V14 GAUSSIANA" sheetId="15" r:id="rId18"/>
  </sheets>
  <definedNames>
    <definedName name="minV1">#REF!</definedName>
    <definedName name="maxV3">#REF!</definedName>
    <definedName name="maxV4">#REF!</definedName>
    <definedName name="maxV2">#REF!</definedName>
    <definedName name="minV2">#REF!</definedName>
    <definedName name="maxV1">#REF!</definedName>
    <definedName name="minV3">#REF!</definedName>
    <definedName hidden="1" localSheetId="0" name="Z_F8C6D86A_2B31_491D_985F_0DBFED433602_.wvu.FilterData">dadosPOS!$P$2:$P$163</definedName>
    <definedName hidden="1" localSheetId="0" name="Z_D2EFB42D_783C_49B3_88DE_DA7F42A39A34_.wvu.FilterData">dadosPOS!$B$1:$Q$165</definedName>
  </definedNames>
  <calcPr/>
  <customWorkbookViews>
    <customWorkbookView activeSheetId="0" maximized="1" windowHeight="0" windowWidth="0" guid="{F8C6D86A-2B31-491D-985F-0DBFED433602}" name="Filtro 1"/>
    <customWorkbookView activeSheetId="0" maximized="1" windowHeight="0" windowWidth="0" guid="{D2EFB42D-783C-49B3-88DE-DA7F42A39A34}" name="Filtro 2"/>
  </customWorkbookViews>
  <extLst>
    <ext uri="GoogleSheetsCustomDataVersion2">
      <go:sheetsCustomData xmlns:go="http://customooxmlschemas.google.com/" r:id="rId19" roundtripDataChecksum="UcGJD7mOHh2iW6qpqkRIoDPi9iuteAeKj97nUjC0Zjo="/>
    </ext>
  </extLst>
</workbook>
</file>

<file path=xl/sharedStrings.xml><?xml version="1.0" encoding="utf-8"?>
<sst xmlns="http://schemas.openxmlformats.org/spreadsheetml/2006/main" count="292" uniqueCount="44">
  <si>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</si>
  <si>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</si>
  <si>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</si>
  <si>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</si>
  <si>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</si>
  <si>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</si>
  <si>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</si>
  <si>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</si>
  <si>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</si>
  <si>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</si>
  <si>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</si>
  <si>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</si>
  <si>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</si>
  <si>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</si>
  <si>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</si>
  <si>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Média</t>
  </si>
  <si>
    <t>Desvio Padrão</t>
  </si>
  <si>
    <t xml:space="preserve">
</t>
  </si>
  <si>
    <t xml:space="preserve"> Estabelecendo como limite 0,7 ou 70% </t>
  </si>
  <si>
    <t>Removidas: V5, V10,V7, V8, V9, V11, V13 e V14</t>
  </si>
  <si>
    <t>Aceitas: V1, V2, V3, V4, V6 e V12</t>
  </si>
  <si>
    <t>Achamos estranho a correlação entre V7 e V11 ser 1</t>
  </si>
  <si>
    <t>Legenda:</t>
  </si>
  <si>
    <t>Verde - correlação boa - negativa</t>
  </si>
  <si>
    <t>Azul - correlação "ok" - não é negativa e está abaixo do limite</t>
  </si>
  <si>
    <t>Laranja - correlação acima do limite</t>
  </si>
  <si>
    <t>Vermelho - correlação = 1</t>
  </si>
  <si>
    <t>branco - mesma variável</t>
  </si>
  <si>
    <t>DADOS</t>
  </si>
  <si>
    <t>Classe 1</t>
  </si>
  <si>
    <t>Classe 0</t>
  </si>
  <si>
    <t>média</t>
  </si>
  <si>
    <t>DP</t>
  </si>
  <si>
    <t>Média + 4dp</t>
  </si>
  <si>
    <t>Média - $4dp</t>
  </si>
  <si>
    <t>Início Eixo X</t>
  </si>
  <si>
    <t>PONTOS</t>
  </si>
  <si>
    <t>EIXO X</t>
  </si>
  <si>
    <t>CLASSE 1</t>
  </si>
  <si>
    <t>CLASSE 0</t>
  </si>
  <si>
    <t>Fim Eixo X</t>
  </si>
  <si>
    <t>Pontos</t>
  </si>
  <si>
    <t>Incrimento</t>
  </si>
  <si>
    <t>Incremento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</si>
</sst>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0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Calibri"/>
    </font>
    <font>
      <sz val="13.0"/>
      <color theme="1"/>
      <name val="Calibri"/>
      <scheme val="minor"/>
    </font>
    <font>
      <sz val="9.0"/>
      <color rgb="FF000000"/>
      <name val="&quot;Google Sans Mono&quot;"/>
    </font>
    <font>
      <b/>
      <sz val="11.0"/>
      <color theme="1"/>
      <name val="Calibri"/>
      <scheme val="minor"/>
    </font>
    <font>
      <b/>
      <sz val="20.0"/>
      <color rgb="FFFFFFFF"/>
      <name val="Calibri"/>
      <scheme val="minor"/>
    </font>
    <font>
      <sz val="9.0"/>
      <color theme="1"/>
      <name val="&quot;Google Sans Mono&quot;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E69138"/>
        <bgColor rgb="FFE69138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5">
    <border/>
    <border>
      <left/>
      <top/>
      <bottom/>
    </border>
    <border>
      <left/>
      <right/>
      <bottom/>
    </border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0" fontId="1" numFmtId="0" xfId="0" applyFont="1"/>
    <xf borderId="0" fillId="3" fontId="2" numFmtId="0" xfId="0" applyFont="1"/>
    <xf borderId="1" fillId="4" fontId="1" numFmtId="0" xfId="0" applyBorder="1" applyFill="1" applyFont="1"/>
    <xf borderId="2" fillId="4" fontId="1" numFmtId="0" xfId="0" applyBorder="1" applyFont="1"/>
    <xf borderId="3" fillId="4" fontId="1" numFmtId="0" xfId="0" applyBorder="1" applyFont="1"/>
    <xf borderId="1" fillId="5" fontId="1" numFmtId="0" xfId="0" applyBorder="1" applyFill="1" applyFont="1"/>
    <xf borderId="3" fillId="5" fontId="1" numFmtId="0" xfId="0" applyBorder="1" applyFont="1"/>
    <xf borderId="4" fillId="5" fontId="1" numFmtId="0" xfId="0" applyBorder="1" applyFont="1"/>
    <xf borderId="4" fillId="5" fontId="3" numFmtId="0" xfId="0" applyBorder="1" applyFont="1"/>
    <xf borderId="0" fillId="6" fontId="1" numFmtId="0" xfId="0" applyFill="1" applyFont="1"/>
    <xf borderId="0" fillId="3" fontId="4" numFmtId="0" xfId="0" applyFont="1"/>
    <xf borderId="0" fillId="3" fontId="5" numFmtId="0" xfId="0" applyFont="1"/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0" fillId="7" fontId="1" numFmtId="164" xfId="0" applyFont="1" applyNumberFormat="1"/>
    <xf borderId="0" fillId="10" fontId="1" numFmtId="0" xfId="0" applyFill="1" applyFont="1"/>
    <xf borderId="0" fillId="11" fontId="1" numFmtId="0" xfId="0" applyFill="1" applyFont="1"/>
    <xf borderId="0" fillId="0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1" numFmtId="164" xfId="0" applyFont="1" applyNumberFormat="1"/>
    <xf borderId="0" fillId="12" fontId="7" numFmtId="0" xfId="0" applyAlignment="1" applyFill="1" applyFont="1">
      <alignment horizontal="center" readingOrder="0" textRotation="90" vertical="center"/>
    </xf>
    <xf borderId="0" fillId="2" fontId="8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13" fontId="1" numFmtId="0" xfId="0" applyAlignment="1" applyFill="1" applyFont="1">
      <alignment horizontal="center" vertical="bottom"/>
    </xf>
    <xf borderId="0" fillId="5" fontId="2" numFmtId="0" xfId="0" applyAlignment="1" applyFont="1">
      <alignment readingOrder="0"/>
    </xf>
    <xf borderId="0" fillId="5" fontId="8" numFmtId="0" xfId="0" applyAlignment="1" applyFont="1">
      <alignment horizontal="right" vertical="bottom"/>
    </xf>
    <xf borderId="0" fillId="12" fontId="2" numFmtId="0" xfId="0" applyAlignment="1" applyFont="1">
      <alignment readingOrder="0"/>
    </xf>
    <xf borderId="0" fillId="12" fontId="8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14" fontId="2" numFmtId="0" xfId="0" applyAlignment="1" applyFill="1" applyFont="1">
      <alignment readingOrder="0"/>
    </xf>
    <xf borderId="0" fillId="14" fontId="8" numFmtId="0" xfId="0" applyAlignment="1" applyFont="1">
      <alignment horizontal="right" vertical="bottom"/>
    </xf>
    <xf borderId="0" fillId="15" fontId="2" numFmtId="0" xfId="0" applyAlignment="1" applyFill="1" applyFont="1">
      <alignment readingOrder="0"/>
    </xf>
    <xf borderId="0" fillId="15" fontId="8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3" fillId="3" fontId="9" numFmtId="0" xfId="0" applyAlignment="1" applyBorder="1" applyFont="1">
      <alignment horizontal="center"/>
    </xf>
    <xf borderId="0" fillId="0" fontId="2" numFmtId="0" xfId="0" applyFont="1"/>
    <xf borderId="3" fillId="3" fontId="9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V3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V3 GAUSSIANA'!$F$7:$F$107</c:f>
            </c:strRef>
          </c:cat>
          <c:val>
            <c:numRef>
              <c:f>'Modelo V3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V3 GAUSSIANA'!$F$7:$F$107</c:f>
            </c:strRef>
          </c:cat>
          <c:val>
            <c:numRef>
              <c:f>'Modelo V3 GAUSSIANA'!$H$7:$H$107</c:f>
              <c:numCache/>
            </c:numRef>
          </c:val>
          <c:smooth val="0"/>
        </c:ser>
        <c:axId val="1278364634"/>
        <c:axId val="1383560232"/>
      </c:lineChart>
      <c:catAx>
        <c:axId val="1278364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560232"/>
      </c:catAx>
      <c:valAx>
        <c:axId val="1383560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364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V6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GAUSSIANA'!$F$7:$F$107</c:f>
            </c:strRef>
          </c:cat>
          <c:val>
            <c:numRef>
              <c:f>' V6-V9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GAUSSIANA'!$F$7:$F$107</c:f>
            </c:strRef>
          </c:cat>
          <c:val>
            <c:numRef>
              <c:f>' V6-V9 GAUSSIANA'!$H$7:$H$107</c:f>
              <c:numCache/>
            </c:numRef>
          </c:val>
          <c:smooth val="0"/>
        </c:ser>
        <c:axId val="740459409"/>
        <c:axId val="1100810864"/>
      </c:lineChart>
      <c:catAx>
        <c:axId val="740459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810864"/>
      </c:catAx>
      <c:valAx>
        <c:axId val="110081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459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normal V7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GAUSSIANA'!$F$115:$F$215</c:f>
            </c:strRef>
          </c:cat>
          <c:val>
            <c:numRef>
              <c:f>' V6-V9 GAUSSIANA'!$G$115:$G$215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GAUSSIANA'!$F$115:$F$215</c:f>
            </c:strRef>
          </c:cat>
          <c:val>
            <c:numRef>
              <c:f>' V6-V9 GAUSSIANA'!$H$115:$H$215</c:f>
              <c:numCache/>
            </c:numRef>
          </c:val>
          <c:smooth val="0"/>
        </c:ser>
        <c:axId val="1860529999"/>
        <c:axId val="212067208"/>
      </c:lineChart>
      <c:catAx>
        <c:axId val="186052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67208"/>
      </c:catAx>
      <c:valAx>
        <c:axId val="212067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529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normal V8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GAUSSIANA'!$N$8:$N$108</c:f>
            </c:strRef>
          </c:cat>
          <c:val>
            <c:numRef>
              <c:f>' V6-V9 GAUSSIANA'!$O$8:$O$108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GAUSSIANA'!$N$8:$N$108</c:f>
            </c:strRef>
          </c:cat>
          <c:val>
            <c:numRef>
              <c:f>' V6-V9 GAUSSIANA'!$P$8:$P$108</c:f>
              <c:numCache/>
            </c:numRef>
          </c:val>
          <c:smooth val="0"/>
        </c:ser>
        <c:axId val="1097013385"/>
        <c:axId val="1698498410"/>
      </c:lineChart>
      <c:catAx>
        <c:axId val="1097013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498410"/>
      </c:catAx>
      <c:valAx>
        <c:axId val="1698498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013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V9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GAUSSIANA'!$O$120:$O$220</c:f>
            </c:strRef>
          </c:cat>
          <c:val>
            <c:numRef>
              <c:f>' V6-V9 GAUSSIANA'!$P$120:$P$220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GAUSSIANA'!$O$120:$O$220</c:f>
            </c:strRef>
          </c:cat>
          <c:val>
            <c:numRef>
              <c:f>' V6-V9 GAUSSIANA'!$Q$120:$Q$220</c:f>
              <c:numCache/>
            </c:numRef>
          </c:val>
          <c:smooth val="0"/>
        </c:ser>
        <c:axId val="526296779"/>
        <c:axId val="1334250746"/>
      </c:lineChart>
      <c:catAx>
        <c:axId val="526296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250746"/>
      </c:catAx>
      <c:valAx>
        <c:axId val="1334250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296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V10 GAUSSIANA'!$E$8:$E$107</c:f>
            </c:strRef>
          </c:cat>
          <c:val>
            <c:numRef>
              <c:f>'Modelo V10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V10 GAUSSIANA'!$E$8:$E$107</c:f>
            </c:strRef>
          </c:cat>
          <c:val>
            <c:numRef>
              <c:f>'Modelo V10 GAUSSIANA'!$G$8:$G$107</c:f>
              <c:numCache/>
            </c:numRef>
          </c:val>
          <c:smooth val="0"/>
        </c:ser>
        <c:axId val="217219614"/>
        <c:axId val="244906461"/>
      </c:lineChart>
      <c:catAx>
        <c:axId val="217219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906461"/>
      </c:catAx>
      <c:valAx>
        <c:axId val="244906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219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V11 GAUSSIANA'!$E$8:$E$107</c:f>
            </c:strRef>
          </c:cat>
          <c:val>
            <c:numRef>
              <c:f>'Modelo V11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V11 GAUSSIANA'!$E$8:$E$107</c:f>
            </c:strRef>
          </c:cat>
          <c:val>
            <c:numRef>
              <c:f>'Modelo V11 GAUSSIANA'!$G$8:$G$107</c:f>
              <c:numCache/>
            </c:numRef>
          </c:val>
          <c:smooth val="0"/>
        </c:ser>
        <c:axId val="781598487"/>
        <c:axId val="186549875"/>
      </c:lineChart>
      <c:catAx>
        <c:axId val="781598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49875"/>
      </c:catAx>
      <c:valAx>
        <c:axId val="186549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598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V12 GAUSSIANA'!$E$8:$E$107</c:f>
            </c:strRef>
          </c:cat>
          <c:val>
            <c:numRef>
              <c:f>'Modelo V12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V12 GAUSSIANA'!$E$8:$E$107</c:f>
            </c:strRef>
          </c:cat>
          <c:val>
            <c:numRef>
              <c:f>'Modelo V12 GAUSSIANA'!$G$8:$G$107</c:f>
              <c:numCache/>
            </c:numRef>
          </c:val>
          <c:smooth val="0"/>
        </c:ser>
        <c:axId val="1404629982"/>
        <c:axId val="976697489"/>
      </c:lineChart>
      <c:catAx>
        <c:axId val="1404629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697489"/>
      </c:catAx>
      <c:valAx>
        <c:axId val="976697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629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Modelo V13 GAUSSIANA'!$E$8:$E$107</c:f>
            </c:strRef>
          </c:cat>
          <c:val>
            <c:numRef>
              <c:f>' Modelo V13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Modelo V13 GAUSSIANA'!$E$8:$E$107</c:f>
            </c:strRef>
          </c:cat>
          <c:val>
            <c:numRef>
              <c:f>' Modelo V13 GAUSSIANA'!$G$8:$G$107</c:f>
              <c:numCache/>
            </c:numRef>
          </c:val>
          <c:smooth val="0"/>
        </c:ser>
        <c:axId val="1212726183"/>
        <c:axId val="1620438005"/>
      </c:lineChart>
      <c:catAx>
        <c:axId val="1212726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438005"/>
      </c:catAx>
      <c:valAx>
        <c:axId val="1620438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726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V14 GAUSSIANA'!$E$8:$E$107</c:f>
            </c:strRef>
          </c:cat>
          <c:val>
            <c:numRef>
              <c:f>'Modelo V14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V14 GAUSSIANA'!$E$8:$E$107</c:f>
            </c:strRef>
          </c:cat>
          <c:val>
            <c:numRef>
              <c:f>'Modelo V14 GAUSSIANA'!$G$8:$G$107</c:f>
              <c:numCache/>
            </c:numRef>
          </c:val>
          <c:smooth val="0"/>
        </c:ser>
        <c:axId val="1410295454"/>
        <c:axId val="820770255"/>
      </c:lineChart>
      <c:catAx>
        <c:axId val="1410295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770255"/>
      </c:catAx>
      <c:valAx>
        <c:axId val="820770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295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V6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GAUSSIANA'!$F$7:$F$107</c:f>
            </c:strRef>
          </c:cat>
          <c:val>
            <c:numRef>
              <c:f>' V6-V9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GAUSSIANA'!$F$7:$F$107</c:f>
            </c:strRef>
          </c:cat>
          <c:val>
            <c:numRef>
              <c:f>' V6-V9 GAUSSIANA'!$H$7:$H$107</c:f>
              <c:numCache/>
            </c:numRef>
          </c:val>
          <c:smooth val="0"/>
        </c:ser>
        <c:axId val="573606789"/>
        <c:axId val="1669346551"/>
      </c:lineChart>
      <c:catAx>
        <c:axId val="573606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346551"/>
      </c:catAx>
      <c:valAx>
        <c:axId val="166934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606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V2 GAUSSIANA'!$F$7:$F$107</c:f>
            </c:strRef>
          </c:cat>
          <c:val>
            <c:numRef>
              <c:f>'Modelo V2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V2 GAUSSIANA'!$F$7:$F$107</c:f>
            </c:strRef>
          </c:cat>
          <c:val>
            <c:numRef>
              <c:f>'Modelo V2 GAUSSIANA'!$H$7:$H$107</c:f>
              <c:numCache/>
            </c:numRef>
          </c:val>
          <c:smooth val="0"/>
        </c:ser>
        <c:axId val="1698111827"/>
        <c:axId val="1650890538"/>
      </c:lineChart>
      <c:catAx>
        <c:axId val="169811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890538"/>
      </c:catAx>
      <c:valAx>
        <c:axId val="1650890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111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V4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V4 GAUSSIANA'!$F$7:$F$107</c:f>
            </c:strRef>
          </c:cat>
          <c:val>
            <c:numRef>
              <c:f>'Modelo V4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V4 GAUSSIANA'!$F$7:$F$107</c:f>
            </c:strRef>
          </c:cat>
          <c:val>
            <c:numRef>
              <c:f>'Modelo V4 GAUSSIANA'!$H$7:$H$107</c:f>
              <c:numCache/>
            </c:numRef>
          </c:val>
          <c:smooth val="0"/>
        </c:ser>
        <c:axId val="28576961"/>
        <c:axId val="940512066"/>
      </c:lineChart>
      <c:catAx>
        <c:axId val="28576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512066"/>
      </c:catAx>
      <c:valAx>
        <c:axId val="940512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76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 GAUSSIANA'!$F$7:$F$107</c:f>
            </c:strRef>
          </c:cat>
          <c:val>
            <c:numRef>
              <c:f>'Modelo V1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 GAUSSIANA'!$F$7:$F$107</c:f>
            </c:strRef>
          </c:cat>
          <c:val>
            <c:numRef>
              <c:f>'Modelo V1 GAUSSIANA'!$H$7:$H$107</c:f>
              <c:numCache/>
            </c:numRef>
          </c:val>
          <c:smooth val="0"/>
        </c:ser>
        <c:axId val="1419649456"/>
        <c:axId val="1689064364"/>
      </c:lineChart>
      <c:catAx>
        <c:axId val="141964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064364"/>
      </c:catAx>
      <c:valAx>
        <c:axId val="1689064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649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V2 GAUSSIANA'!$F$7:$F$107</c:f>
            </c:strRef>
          </c:cat>
          <c:val>
            <c:numRef>
              <c:f>'Modelo V2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V2 GAUSSIANA'!$F$7:$F$107</c:f>
            </c:strRef>
          </c:cat>
          <c:val>
            <c:numRef>
              <c:f>'Modelo V2 GAUSSIANA'!$H$7:$H$107</c:f>
              <c:numCache/>
            </c:numRef>
          </c:val>
          <c:smooth val="0"/>
        </c:ser>
        <c:axId val="2113207403"/>
        <c:axId val="730762297"/>
      </c:lineChart>
      <c:catAx>
        <c:axId val="2113207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762297"/>
      </c:catAx>
      <c:valAx>
        <c:axId val="730762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207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V3 GAUSSIANA'!$F$7:$F$107</c:f>
            </c:strRef>
          </c:cat>
          <c:val>
            <c:numRef>
              <c:f>'Modelo V3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V3 GAUSSIANA'!$F$7:$F$107</c:f>
            </c:strRef>
          </c:cat>
          <c:val>
            <c:numRef>
              <c:f>'Modelo V3 GAUSSIANA'!$H$7:$H$107</c:f>
              <c:numCache/>
            </c:numRef>
          </c:val>
          <c:smooth val="0"/>
        </c:ser>
        <c:axId val="1064639361"/>
        <c:axId val="1762762932"/>
      </c:lineChart>
      <c:catAx>
        <c:axId val="1064639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62932"/>
      </c:catAx>
      <c:valAx>
        <c:axId val="176276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639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V4 GAUSSIANA'!$F$7:$F$107</c:f>
            </c:strRef>
          </c:cat>
          <c:val>
            <c:numRef>
              <c:f>'Modelo V4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V4 GAUSSIANA'!$F$7:$F$107</c:f>
            </c:strRef>
          </c:cat>
          <c:val>
            <c:numRef>
              <c:f>'Modelo V4 GAUSSIANA'!$H$7:$H$107</c:f>
              <c:numCache/>
            </c:numRef>
          </c:val>
          <c:smooth val="0"/>
        </c:ser>
        <c:axId val="238307566"/>
        <c:axId val="180522198"/>
      </c:lineChart>
      <c:catAx>
        <c:axId val="238307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22198"/>
      </c:catAx>
      <c:valAx>
        <c:axId val="180522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307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V5 GAUSSIANA'!$F$7:$F$107</c:f>
            </c:strRef>
          </c:cat>
          <c:val>
            <c:numRef>
              <c:f>'Modelo V5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V5 GAUSSIANA'!$F$7:$F$107</c:f>
            </c:strRef>
          </c:cat>
          <c:val>
            <c:numRef>
              <c:f>'Modelo V5 GAUSSIANA'!$H$7:$H$107</c:f>
              <c:numCache/>
            </c:numRef>
          </c:val>
          <c:smooth val="0"/>
        </c:ser>
        <c:axId val="1323329501"/>
        <c:axId val="1612018276"/>
      </c:lineChart>
      <c:catAx>
        <c:axId val="1323329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018276"/>
      </c:catAx>
      <c:valAx>
        <c:axId val="1612018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329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12</xdr:row>
      <xdr:rowOff>171450</xdr:rowOff>
    </xdr:from>
    <xdr:ext cx="3810000" cy="2362200"/>
    <xdr:graphicFrame>
      <xdr:nvGraphicFramePr>
        <xdr:cNvPr id="676573632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124</xdr:row>
      <xdr:rowOff>152400</xdr:rowOff>
    </xdr:from>
    <xdr:ext cx="4076700" cy="2524125"/>
    <xdr:graphicFrame>
      <xdr:nvGraphicFramePr>
        <xdr:cNvPr id="1748128855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685800</xdr:colOff>
      <xdr:row>12</xdr:row>
      <xdr:rowOff>38100</xdr:rowOff>
    </xdr:from>
    <xdr:ext cx="3219450" cy="2000250"/>
    <xdr:graphicFrame>
      <xdr:nvGraphicFramePr>
        <xdr:cNvPr id="2099273680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47625</xdr:colOff>
      <xdr:row>134</xdr:row>
      <xdr:rowOff>19050</xdr:rowOff>
    </xdr:from>
    <xdr:ext cx="4143375" cy="2581275"/>
    <xdr:graphicFrame>
      <xdr:nvGraphicFramePr>
        <xdr:cNvPr id="2078984089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1241719220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1003395083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71402568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750190900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1997236690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142875</xdr:rowOff>
    </xdr:from>
    <xdr:ext cx="3190875" cy="1981200"/>
    <xdr:graphicFrame>
      <xdr:nvGraphicFramePr>
        <xdr:cNvPr id="51501985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209550</xdr:colOff>
      <xdr:row>15</xdr:row>
      <xdr:rowOff>142875</xdr:rowOff>
    </xdr:from>
    <xdr:ext cx="3276600" cy="2038350"/>
    <xdr:graphicFrame>
      <xdr:nvGraphicFramePr>
        <xdr:cNvPr id="202961405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1</xdr:row>
      <xdr:rowOff>142875</xdr:rowOff>
    </xdr:from>
    <xdr:ext cx="3190875" cy="1981200"/>
    <xdr:graphicFrame>
      <xdr:nvGraphicFramePr>
        <xdr:cNvPr id="40910193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142875</xdr:colOff>
      <xdr:row>15</xdr:row>
      <xdr:rowOff>171450</xdr:rowOff>
    </xdr:from>
    <xdr:ext cx="3228975" cy="1981200"/>
    <xdr:graphicFrame>
      <xdr:nvGraphicFramePr>
        <xdr:cNvPr id="827746540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1929411052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1713490514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749928389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2045783285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605435604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71"/>
    <col customWidth="1" min="3" max="3" width="12.0"/>
    <col customWidth="1" min="4" max="14" width="8.71"/>
    <col customWidth="1" min="15" max="15" width="13.0"/>
    <col customWidth="1" min="16" max="16" width="20.0"/>
    <col customWidth="1" min="17" max="17" width="23.57"/>
    <col customWidth="1" min="18" max="21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ht="14.25" customHeight="1">
      <c r="B2" s="2">
        <v>62473.0</v>
      </c>
      <c r="C2" s="2">
        <v>9029.0</v>
      </c>
      <c r="D2" s="2">
        <v>53952.0</v>
      </c>
      <c r="E2" s="2">
        <v>45770.0</v>
      </c>
      <c r="F2" s="2">
        <v>43731.1</v>
      </c>
      <c r="G2" s="2">
        <v>2512.0</v>
      </c>
      <c r="H2" s="2">
        <v>113.0</v>
      </c>
      <c r="I2" s="2">
        <v>29403.0</v>
      </c>
      <c r="J2" s="2">
        <v>80609.0</v>
      </c>
      <c r="K2" s="2">
        <v>63724.0</v>
      </c>
      <c r="L2" s="2">
        <v>71.19</v>
      </c>
      <c r="M2" s="2">
        <v>158.0</v>
      </c>
      <c r="N2" s="2">
        <v>158.0</v>
      </c>
      <c r="O2" s="2">
        <v>158.0</v>
      </c>
      <c r="P2" s="3">
        <v>1.0</v>
      </c>
    </row>
    <row r="3" ht="14.25" customHeight="1">
      <c r="B3" s="2">
        <v>98373.0</v>
      </c>
      <c r="C3" s="2">
        <v>56367.0</v>
      </c>
      <c r="D3" s="2">
        <v>53952.0</v>
      </c>
      <c r="E3" s="2">
        <v>22473.0</v>
      </c>
      <c r="F3" s="2">
        <v>68861.1</v>
      </c>
      <c r="G3" s="2">
        <v>563.0</v>
      </c>
      <c r="H3" s="2">
        <v>139.0</v>
      </c>
      <c r="I3" s="2">
        <v>114136.0</v>
      </c>
      <c r="J3" s="2">
        <v>129245.0</v>
      </c>
      <c r="K3" s="2">
        <v>33859.0</v>
      </c>
      <c r="L3" s="2">
        <v>87.57</v>
      </c>
      <c r="M3" s="2">
        <v>190.0</v>
      </c>
      <c r="N3" s="2">
        <v>155.0</v>
      </c>
      <c r="O3" s="2">
        <v>119.0</v>
      </c>
      <c r="P3" s="3">
        <v>1.0</v>
      </c>
    </row>
    <row r="4" ht="14.25" customHeight="1">
      <c r="B4" s="2">
        <v>787.0</v>
      </c>
      <c r="C4" s="2">
        <v>93203.0</v>
      </c>
      <c r="D4" s="2">
        <v>109460.0</v>
      </c>
      <c r="E4" s="2">
        <v>105912.0</v>
      </c>
      <c r="F4" s="2">
        <v>550.9</v>
      </c>
      <c r="G4" s="2">
        <v>3258.0</v>
      </c>
      <c r="H4" s="2">
        <v>127.0</v>
      </c>
      <c r="I4" s="2">
        <v>11412.0</v>
      </c>
      <c r="J4" s="2">
        <v>300882.0</v>
      </c>
      <c r="K4" s="2">
        <v>326.0</v>
      </c>
      <c r="L4" s="2">
        <v>80.01</v>
      </c>
      <c r="M4" s="2">
        <v>145.0</v>
      </c>
      <c r="N4" s="2">
        <v>120.0</v>
      </c>
      <c r="O4" s="2">
        <v>72.0</v>
      </c>
      <c r="P4" s="3">
        <v>1.0</v>
      </c>
    </row>
    <row r="5" ht="14.25" customHeight="1">
      <c r="B5" s="2">
        <v>4590.0</v>
      </c>
      <c r="C5" s="2">
        <v>76386.0</v>
      </c>
      <c r="D5" s="2">
        <v>23087.0</v>
      </c>
      <c r="E5" s="2">
        <v>46211.0</v>
      </c>
      <c r="F5" s="2">
        <v>3213.0</v>
      </c>
      <c r="G5" s="2">
        <v>2276.0</v>
      </c>
      <c r="H5" s="2">
        <v>140.0</v>
      </c>
      <c r="I5" s="2">
        <v>80428.0</v>
      </c>
      <c r="J5" s="2">
        <v>71589.0</v>
      </c>
      <c r="K5" s="2">
        <v>533.0</v>
      </c>
      <c r="L5" s="2">
        <v>88.2</v>
      </c>
      <c r="M5" s="2">
        <v>154.0</v>
      </c>
      <c r="N5" s="2">
        <v>137.0</v>
      </c>
      <c r="O5" s="2">
        <v>109.0</v>
      </c>
      <c r="P5" s="3">
        <v>1.0</v>
      </c>
    </row>
    <row r="6" ht="14.25" customHeight="1">
      <c r="B6" s="2">
        <v>84631.0</v>
      </c>
      <c r="C6" s="2">
        <v>30822.0</v>
      </c>
      <c r="D6" s="2">
        <v>25158.0</v>
      </c>
      <c r="E6" s="2">
        <v>12022.0</v>
      </c>
      <c r="F6" s="2">
        <v>59241.7</v>
      </c>
      <c r="G6" s="2">
        <v>2167.0</v>
      </c>
      <c r="H6" s="2">
        <v>143.0</v>
      </c>
      <c r="I6" s="2">
        <v>43401.0</v>
      </c>
      <c r="J6" s="2">
        <v>22692.0</v>
      </c>
      <c r="K6" s="2">
        <v>88707.0</v>
      </c>
      <c r="L6" s="2">
        <v>90.09</v>
      </c>
      <c r="M6" s="2">
        <v>193.0</v>
      </c>
      <c r="N6" s="2">
        <v>193.0</v>
      </c>
      <c r="O6" s="2">
        <v>193.0</v>
      </c>
      <c r="P6" s="3">
        <v>1.0</v>
      </c>
    </row>
    <row r="7" ht="14.25" customHeight="1">
      <c r="B7" s="2">
        <v>169281.0</v>
      </c>
      <c r="C7" s="2">
        <v>33454.0</v>
      </c>
      <c r="D7" s="2">
        <v>56726.0</v>
      </c>
      <c r="E7" s="2">
        <v>24891.0</v>
      </c>
      <c r="F7" s="2">
        <v>118496.7</v>
      </c>
      <c r="G7" s="2">
        <v>1588.0</v>
      </c>
      <c r="H7" s="2">
        <v>133.0</v>
      </c>
      <c r="I7" s="2">
        <v>25615.0</v>
      </c>
      <c r="J7" s="2">
        <v>92582.0</v>
      </c>
      <c r="K7" s="2">
        <v>167743.0</v>
      </c>
      <c r="L7" s="2">
        <v>83.79</v>
      </c>
      <c r="M7" s="2">
        <v>210.0</v>
      </c>
      <c r="N7" s="2">
        <v>169.0</v>
      </c>
      <c r="O7" s="2">
        <v>138.0</v>
      </c>
      <c r="P7" s="3">
        <v>1.0</v>
      </c>
    </row>
    <row r="8" ht="14.25" customHeight="1">
      <c r="B8" s="2">
        <v>52783.0</v>
      </c>
      <c r="C8" s="2">
        <v>22091.0</v>
      </c>
      <c r="D8" s="2">
        <v>43572.0</v>
      </c>
      <c r="E8" s="2">
        <v>43604.0</v>
      </c>
      <c r="F8" s="2">
        <v>36948.1</v>
      </c>
      <c r="G8" s="2">
        <v>1750.0</v>
      </c>
      <c r="H8" s="2">
        <v>120.0</v>
      </c>
      <c r="I8" s="2">
        <v>36052.0</v>
      </c>
      <c r="J8" s="2">
        <v>92582.0</v>
      </c>
      <c r="K8" s="2">
        <v>38135.0</v>
      </c>
      <c r="L8" s="2">
        <v>75.6</v>
      </c>
      <c r="M8" s="2">
        <v>164.0</v>
      </c>
      <c r="N8" s="2">
        <v>147.0</v>
      </c>
      <c r="O8" s="2">
        <v>110.0</v>
      </c>
      <c r="P8" s="3">
        <v>1.0</v>
      </c>
    </row>
    <row r="9" ht="14.25" customHeight="1">
      <c r="B9" s="2">
        <v>1307.0</v>
      </c>
      <c r="C9" s="2">
        <v>19877.0</v>
      </c>
      <c r="D9" s="2">
        <v>113066.0</v>
      </c>
      <c r="E9" s="2">
        <v>51116.0</v>
      </c>
      <c r="F9" s="2">
        <v>914.9</v>
      </c>
      <c r="G9" s="2">
        <v>2734.0</v>
      </c>
      <c r="H9" s="2">
        <v>121.0</v>
      </c>
      <c r="I9" s="2">
        <v>11814.0</v>
      </c>
      <c r="J9" s="2">
        <v>175732.0</v>
      </c>
      <c r="K9" s="2">
        <v>554.0</v>
      </c>
      <c r="L9" s="2">
        <v>76.23</v>
      </c>
      <c r="M9" s="2">
        <v>129.0</v>
      </c>
      <c r="N9" s="2">
        <v>110.0</v>
      </c>
      <c r="O9" s="2">
        <v>70.0</v>
      </c>
      <c r="P9" s="3">
        <v>1.0</v>
      </c>
    </row>
    <row r="10" ht="14.25" customHeight="1">
      <c r="B10" s="2">
        <v>37199.0</v>
      </c>
      <c r="C10" s="2">
        <v>2042.0</v>
      </c>
      <c r="D10" s="2">
        <v>28813.0</v>
      </c>
      <c r="E10" s="2">
        <v>36207.0</v>
      </c>
      <c r="F10" s="2">
        <v>26039.3</v>
      </c>
      <c r="G10" s="2">
        <v>1939.0</v>
      </c>
      <c r="H10" s="2">
        <v>104.0</v>
      </c>
      <c r="I10" s="2">
        <v>3499.0</v>
      </c>
      <c r="J10" s="2">
        <v>66845.0</v>
      </c>
      <c r="K10" s="2">
        <v>35856.0</v>
      </c>
      <c r="L10" s="2">
        <v>65.52</v>
      </c>
      <c r="M10" s="2">
        <v>155.0</v>
      </c>
      <c r="N10" s="2">
        <v>139.0</v>
      </c>
      <c r="O10" s="2">
        <v>112.0</v>
      </c>
      <c r="P10" s="3">
        <v>1.0</v>
      </c>
    </row>
    <row r="11" ht="14.25" customHeight="1">
      <c r="B11" s="2">
        <v>19215.0</v>
      </c>
      <c r="C11" s="2">
        <v>1999.0</v>
      </c>
      <c r="D11" s="2">
        <v>14998.0</v>
      </c>
      <c r="E11" s="2">
        <v>146361.0</v>
      </c>
      <c r="F11" s="2">
        <v>13450.5</v>
      </c>
      <c r="G11" s="2">
        <v>352.0</v>
      </c>
      <c r="H11" s="2">
        <v>113.0</v>
      </c>
      <c r="I11" s="2">
        <v>83499.0</v>
      </c>
      <c r="J11" s="2">
        <v>165535.0</v>
      </c>
      <c r="K11" s="2">
        <v>946.0</v>
      </c>
      <c r="L11" s="2">
        <v>71.19</v>
      </c>
      <c r="M11" s="2">
        <v>126.0</v>
      </c>
      <c r="N11" s="2">
        <v>123.0</v>
      </c>
      <c r="O11" s="2">
        <v>80.0</v>
      </c>
      <c r="P11" s="3">
        <v>1.0</v>
      </c>
    </row>
    <row r="12" ht="14.25" customHeight="1">
      <c r="B12" s="2">
        <v>106204.0</v>
      </c>
      <c r="C12" s="2">
        <v>13167.0</v>
      </c>
      <c r="D12" s="2">
        <v>23978.0</v>
      </c>
      <c r="E12" s="2">
        <v>52909.0</v>
      </c>
      <c r="F12" s="2">
        <v>74342.8</v>
      </c>
      <c r="G12" s="2">
        <v>3262.0</v>
      </c>
      <c r="H12" s="2">
        <v>107.0</v>
      </c>
      <c r="I12" s="2">
        <v>7023.0</v>
      </c>
      <c r="J12" s="2">
        <v>90285.0</v>
      </c>
      <c r="K12" s="2">
        <v>102212.0</v>
      </c>
      <c r="L12" s="2">
        <v>67.41</v>
      </c>
      <c r="M12" s="2">
        <v>182.0</v>
      </c>
      <c r="N12" s="2">
        <v>161.0</v>
      </c>
      <c r="O12" s="2">
        <v>129.0</v>
      </c>
      <c r="P12" s="3">
        <v>1.0</v>
      </c>
    </row>
    <row r="13" ht="14.25" customHeight="1">
      <c r="B13" s="2">
        <v>123495.0</v>
      </c>
      <c r="C13" s="2">
        <v>6262.0</v>
      </c>
      <c r="D13" s="2">
        <v>30771.0</v>
      </c>
      <c r="E13" s="2">
        <v>44554.0</v>
      </c>
      <c r="F13" s="2">
        <v>86446.5</v>
      </c>
      <c r="G13" s="2">
        <v>4298.0</v>
      </c>
      <c r="H13" s="2">
        <v>106.0</v>
      </c>
      <c r="I13" s="2">
        <v>4932.0</v>
      </c>
      <c r="J13" s="2">
        <v>82166.0</v>
      </c>
      <c r="K13" s="2">
        <v>122282.0</v>
      </c>
      <c r="L13" s="2">
        <v>66.78</v>
      </c>
      <c r="M13" s="2">
        <v>192.0</v>
      </c>
      <c r="N13" s="2">
        <v>167.0</v>
      </c>
      <c r="O13" s="2">
        <v>145.0</v>
      </c>
      <c r="P13" s="3">
        <v>1.0</v>
      </c>
    </row>
    <row r="14" ht="14.25" customHeight="1">
      <c r="B14" s="2">
        <v>92196.0</v>
      </c>
      <c r="C14" s="2">
        <v>10974.0</v>
      </c>
      <c r="D14" s="2">
        <v>7937.0</v>
      </c>
      <c r="E14" s="2">
        <v>36261.0</v>
      </c>
      <c r="F14" s="2">
        <v>64537.2</v>
      </c>
      <c r="G14" s="2">
        <v>3382.0</v>
      </c>
      <c r="H14" s="2">
        <v>107.0</v>
      </c>
      <c r="I14" s="2">
        <v>37928.0</v>
      </c>
      <c r="J14" s="2">
        <v>49399.0</v>
      </c>
      <c r="K14" s="2">
        <v>63423.0</v>
      </c>
      <c r="L14" s="2">
        <v>67.41</v>
      </c>
      <c r="M14" s="2">
        <v>189.0</v>
      </c>
      <c r="N14" s="2">
        <v>172.0</v>
      </c>
      <c r="O14" s="2">
        <v>134.0</v>
      </c>
      <c r="P14" s="3">
        <v>1.0</v>
      </c>
    </row>
    <row r="15" ht="14.25" customHeight="1">
      <c r="B15" s="2">
        <v>96468.0</v>
      </c>
      <c r="C15" s="2">
        <v>18985.0</v>
      </c>
      <c r="D15" s="2">
        <v>27446.0</v>
      </c>
      <c r="E15" s="2">
        <v>13964.0</v>
      </c>
      <c r="F15" s="2">
        <v>67527.6</v>
      </c>
      <c r="G15" s="2">
        <v>2887.0</v>
      </c>
      <c r="H15" s="2">
        <v>134.0</v>
      </c>
      <c r="I15" s="2">
        <v>8167.0</v>
      </c>
      <c r="J15" s="2">
        <v>55747.0</v>
      </c>
      <c r="K15" s="2">
        <v>95836.0</v>
      </c>
      <c r="L15" s="2">
        <v>84.42</v>
      </c>
      <c r="M15" s="2">
        <v>201.0</v>
      </c>
      <c r="N15" s="2">
        <v>200.0</v>
      </c>
      <c r="O15" s="2">
        <v>179.0</v>
      </c>
      <c r="P15" s="3">
        <v>1.0</v>
      </c>
    </row>
    <row r="16" ht="14.25" customHeight="1">
      <c r="B16" s="2">
        <v>84388.0</v>
      </c>
      <c r="C16" s="2">
        <v>6174.0</v>
      </c>
      <c r="D16" s="2">
        <v>29870.0</v>
      </c>
      <c r="E16" s="2">
        <v>27385.0</v>
      </c>
      <c r="F16" s="2">
        <v>59071.6</v>
      </c>
      <c r="G16" s="2">
        <v>2933.0</v>
      </c>
      <c r="H16" s="2">
        <v>113.0</v>
      </c>
      <c r="I16" s="2">
        <v>4316.0</v>
      </c>
      <c r="J16" s="2">
        <v>62511.0</v>
      </c>
      <c r="K16" s="2">
        <v>83923.0</v>
      </c>
      <c r="L16" s="2">
        <v>71.19</v>
      </c>
      <c r="M16" s="2">
        <v>189.0</v>
      </c>
      <c r="N16" s="2">
        <v>190.0</v>
      </c>
      <c r="O16" s="2">
        <v>157.0</v>
      </c>
      <c r="P16" s="3">
        <v>1.0</v>
      </c>
    </row>
    <row r="17" ht="14.25" customHeight="1">
      <c r="B17" s="2">
        <v>90816.0</v>
      </c>
      <c r="C17" s="2">
        <v>10583.0</v>
      </c>
      <c r="D17" s="2">
        <v>26682.0</v>
      </c>
      <c r="E17" s="2">
        <v>25004.0</v>
      </c>
      <c r="F17" s="2">
        <v>63571.2</v>
      </c>
      <c r="G17" s="2">
        <v>6215.0</v>
      </c>
      <c r="H17" s="2">
        <v>113.0</v>
      </c>
      <c r="I17" s="2">
        <v>4728.0</v>
      </c>
      <c r="J17" s="2">
        <v>64457.0</v>
      </c>
      <c r="K17" s="2">
        <v>90115.0</v>
      </c>
      <c r="L17" s="2">
        <v>71.19</v>
      </c>
      <c r="M17" s="2">
        <v>191.0</v>
      </c>
      <c r="N17" s="2">
        <v>192.0</v>
      </c>
      <c r="O17" s="2">
        <v>161.0</v>
      </c>
      <c r="P17" s="3">
        <v>1.0</v>
      </c>
    </row>
    <row r="18" ht="14.25" customHeight="1">
      <c r="B18" s="2">
        <v>154513.0</v>
      </c>
      <c r="C18" s="2">
        <v>8922.0</v>
      </c>
      <c r="D18" s="2">
        <v>65470.0</v>
      </c>
      <c r="E18" s="2">
        <v>22686.0</v>
      </c>
      <c r="F18" s="2">
        <v>108159.1</v>
      </c>
      <c r="G18" s="2">
        <v>3029.0</v>
      </c>
      <c r="H18" s="2">
        <v>122.0</v>
      </c>
      <c r="I18" s="2">
        <v>6698.0</v>
      </c>
      <c r="J18" s="2">
        <v>94390.0</v>
      </c>
      <c r="K18" s="2">
        <v>153532.0</v>
      </c>
      <c r="L18" s="2">
        <v>76.86</v>
      </c>
      <c r="M18" s="2">
        <v>191.0</v>
      </c>
      <c r="N18" s="2">
        <v>199.0</v>
      </c>
      <c r="O18" s="2">
        <v>166.0</v>
      </c>
      <c r="P18" s="3">
        <v>1.0</v>
      </c>
    </row>
    <row r="19" ht="14.25" customHeight="1">
      <c r="B19" s="2">
        <v>154513.0</v>
      </c>
      <c r="C19" s="2">
        <v>86233.0</v>
      </c>
      <c r="D19" s="2">
        <v>51233.0</v>
      </c>
      <c r="E19" s="2">
        <v>45202.0</v>
      </c>
      <c r="F19" s="2">
        <v>108159.1</v>
      </c>
      <c r="G19" s="2">
        <v>13936.0</v>
      </c>
      <c r="H19" s="2">
        <v>141.0</v>
      </c>
      <c r="I19" s="2">
        <v>130943.0</v>
      </c>
      <c r="J19" s="2">
        <v>65654.0</v>
      </c>
      <c r="K19" s="2">
        <v>153532.0</v>
      </c>
      <c r="L19" s="2">
        <v>88.83</v>
      </c>
      <c r="M19" s="2">
        <v>123.0</v>
      </c>
      <c r="N19" s="2">
        <v>126.0</v>
      </c>
      <c r="O19" s="2">
        <v>122.0</v>
      </c>
      <c r="P19" s="3">
        <v>1.0</v>
      </c>
    </row>
    <row r="20" ht="14.25" customHeight="1">
      <c r="B20" s="2">
        <v>324605.0</v>
      </c>
      <c r="C20" s="2">
        <v>30715.0</v>
      </c>
      <c r="D20" s="2">
        <v>99688.0</v>
      </c>
      <c r="E20" s="2">
        <v>18202.0</v>
      </c>
      <c r="F20" s="2">
        <v>227223.5</v>
      </c>
      <c r="G20" s="2">
        <v>13936.0</v>
      </c>
      <c r="H20" s="2">
        <v>134.0</v>
      </c>
      <c r="I20" s="2">
        <v>55037.0</v>
      </c>
      <c r="J20" s="2">
        <v>126297.0</v>
      </c>
      <c r="K20" s="2">
        <v>97721.0</v>
      </c>
      <c r="L20" s="2">
        <v>84.42</v>
      </c>
      <c r="M20" s="2">
        <v>205.0</v>
      </c>
      <c r="N20" s="2">
        <v>199.0</v>
      </c>
      <c r="O20" s="2">
        <v>136.0</v>
      </c>
      <c r="P20" s="3">
        <v>1.0</v>
      </c>
    </row>
    <row r="21" ht="14.25" customHeight="1">
      <c r="B21" s="2">
        <v>29299.0</v>
      </c>
      <c r="C21" s="2">
        <v>83695.0</v>
      </c>
      <c r="D21" s="2">
        <v>13569.0</v>
      </c>
      <c r="E21" s="2">
        <v>23892.0</v>
      </c>
      <c r="F21" s="2">
        <v>20509.3</v>
      </c>
      <c r="G21" s="2">
        <v>13936.0</v>
      </c>
      <c r="H21" s="2">
        <v>154.0</v>
      </c>
      <c r="I21" s="2">
        <v>10036.0</v>
      </c>
      <c r="J21" s="2">
        <v>42771.0</v>
      </c>
      <c r="K21" s="2">
        <v>97721.0</v>
      </c>
      <c r="L21" s="2">
        <v>97.02</v>
      </c>
      <c r="M21" s="2">
        <v>123.0</v>
      </c>
      <c r="N21" s="2">
        <v>186.0</v>
      </c>
      <c r="O21" s="2">
        <v>170.0</v>
      </c>
      <c r="P21" s="3">
        <v>1.0</v>
      </c>
    </row>
    <row r="22" ht="14.25" customHeight="1">
      <c r="B22" s="2">
        <v>999.0</v>
      </c>
      <c r="C22" s="2">
        <v>67159.0</v>
      </c>
      <c r="D22" s="2">
        <v>7298.0</v>
      </c>
      <c r="E22" s="2">
        <v>72632.0</v>
      </c>
      <c r="F22" s="2">
        <v>699.3</v>
      </c>
      <c r="G22" s="2">
        <v>2440.0</v>
      </c>
      <c r="H22" s="2">
        <v>128.0</v>
      </c>
      <c r="I22" s="2">
        <v>36718.0</v>
      </c>
      <c r="J22" s="2">
        <v>78274.0</v>
      </c>
      <c r="K22" s="2">
        <v>35536.0</v>
      </c>
      <c r="L22" s="2">
        <v>80.64</v>
      </c>
      <c r="M22" s="2">
        <v>114.0</v>
      </c>
      <c r="N22" s="2">
        <v>127.0</v>
      </c>
      <c r="O22" s="2">
        <v>110.0</v>
      </c>
      <c r="P22" s="3">
        <v>1.0</v>
      </c>
    </row>
    <row r="23" ht="14.25" customHeight="1">
      <c r="B23" s="2">
        <v>999.0</v>
      </c>
      <c r="C23" s="2">
        <v>81081.0</v>
      </c>
      <c r="D23" s="2">
        <v>5990.0</v>
      </c>
      <c r="E23" s="2">
        <v>60249.0</v>
      </c>
      <c r="F23" s="2">
        <v>699.3</v>
      </c>
      <c r="G23" s="2">
        <v>3208.0</v>
      </c>
      <c r="H23" s="2">
        <v>137.0</v>
      </c>
      <c r="I23" s="2">
        <v>69438.0</v>
      </c>
      <c r="J23" s="2">
        <v>66742.0</v>
      </c>
      <c r="K23" s="2">
        <v>14348.0</v>
      </c>
      <c r="L23" s="2">
        <v>86.31</v>
      </c>
      <c r="M23" s="2">
        <v>129.0</v>
      </c>
      <c r="N23" s="2">
        <v>127.0</v>
      </c>
      <c r="O23" s="2">
        <v>122.0</v>
      </c>
      <c r="P23" s="3">
        <v>1.0</v>
      </c>
    </row>
    <row r="24" ht="14.25" customHeight="1">
      <c r="B24" s="2">
        <v>30656.0</v>
      </c>
      <c r="C24" s="2">
        <v>5463.0</v>
      </c>
      <c r="D24" s="2">
        <v>66749.0</v>
      </c>
      <c r="E24" s="2">
        <v>46358.0</v>
      </c>
      <c r="F24" s="2">
        <v>21459.2</v>
      </c>
      <c r="G24" s="2">
        <v>1302.0</v>
      </c>
      <c r="H24" s="2">
        <v>112.0</v>
      </c>
      <c r="I24" s="2">
        <v>4733.0</v>
      </c>
      <c r="J24" s="2">
        <v>112955.0</v>
      </c>
      <c r="K24" s="2">
        <v>32840.0</v>
      </c>
      <c r="L24" s="2">
        <v>70.56</v>
      </c>
      <c r="M24" s="2">
        <v>137.0</v>
      </c>
      <c r="N24" s="2">
        <v>127.0</v>
      </c>
      <c r="O24" s="2">
        <v>109.0</v>
      </c>
      <c r="P24" s="3">
        <v>1.0</v>
      </c>
    </row>
    <row r="25" ht="14.25" customHeight="1">
      <c r="B25" s="2">
        <v>30656.0</v>
      </c>
      <c r="C25" s="2">
        <v>43868.0</v>
      </c>
      <c r="D25" s="2">
        <v>43642.0</v>
      </c>
      <c r="E25" s="2">
        <v>36547.0</v>
      </c>
      <c r="F25" s="2">
        <v>21459.2</v>
      </c>
      <c r="G25" s="2">
        <v>10240.0</v>
      </c>
      <c r="H25" s="2">
        <v>132.0</v>
      </c>
      <c r="I25" s="2">
        <v>24461.0</v>
      </c>
      <c r="J25" s="2">
        <v>109939.0</v>
      </c>
      <c r="K25" s="2">
        <v>32840.0</v>
      </c>
      <c r="L25" s="2">
        <v>83.16</v>
      </c>
      <c r="M25" s="2">
        <v>124.0</v>
      </c>
      <c r="N25" s="2">
        <v>129.0</v>
      </c>
      <c r="O25" s="2">
        <v>54.0</v>
      </c>
      <c r="P25" s="3">
        <v>1.0</v>
      </c>
    </row>
    <row r="26" ht="14.25" customHeight="1">
      <c r="B26" s="2">
        <v>24795.0</v>
      </c>
      <c r="C26" s="2">
        <v>13671.0</v>
      </c>
      <c r="D26" s="2">
        <v>41928.0</v>
      </c>
      <c r="E26" s="2">
        <v>60210.0</v>
      </c>
      <c r="F26" s="2">
        <v>17356.5</v>
      </c>
      <c r="G26" s="2">
        <v>9924.0</v>
      </c>
      <c r="H26" s="2">
        <v>109.0</v>
      </c>
      <c r="I26" s="2">
        <v>14288.0</v>
      </c>
      <c r="J26" s="2">
        <v>106236.0</v>
      </c>
      <c r="K26" s="2">
        <v>30004.0</v>
      </c>
      <c r="L26" s="2">
        <v>68.67</v>
      </c>
      <c r="M26" s="2">
        <v>107.0</v>
      </c>
      <c r="N26" s="2">
        <v>128.0</v>
      </c>
      <c r="O26" s="2">
        <v>96.0</v>
      </c>
      <c r="P26" s="3">
        <v>1.0</v>
      </c>
    </row>
    <row r="27" ht="14.25" customHeight="1">
      <c r="B27" s="2">
        <v>2504.0</v>
      </c>
      <c r="C27" s="2">
        <v>18886.0</v>
      </c>
      <c r="D27" s="2">
        <v>63894.0</v>
      </c>
      <c r="E27" s="2">
        <v>52278.0</v>
      </c>
      <c r="F27" s="2">
        <v>1752.8</v>
      </c>
      <c r="G27" s="2">
        <v>12966.0</v>
      </c>
      <c r="H27" s="2">
        <v>117.0</v>
      </c>
      <c r="I27" s="2">
        <v>10892.0</v>
      </c>
      <c r="J27" s="2">
        <v>137812.0</v>
      </c>
      <c r="K27" s="2">
        <v>1824.0</v>
      </c>
      <c r="L27" s="2">
        <v>73.71</v>
      </c>
      <c r="M27" s="2">
        <v>116.0</v>
      </c>
      <c r="N27" s="2">
        <v>111.0</v>
      </c>
      <c r="O27" s="2">
        <v>56.0</v>
      </c>
      <c r="P27" s="3">
        <v>1.0</v>
      </c>
    </row>
    <row r="28" ht="14.25" customHeight="1">
      <c r="B28" s="2">
        <v>24610.0</v>
      </c>
      <c r="C28" s="2">
        <v>58382.0</v>
      </c>
      <c r="D28" s="2">
        <v>49801.0</v>
      </c>
      <c r="E28" s="2">
        <v>4614.0</v>
      </c>
      <c r="F28" s="2">
        <v>17227.0</v>
      </c>
      <c r="G28" s="2">
        <v>12966.0</v>
      </c>
      <c r="H28" s="2">
        <v>153.0</v>
      </c>
      <c r="I28" s="2">
        <v>4961.0</v>
      </c>
      <c r="J28" s="2">
        <v>112944.0</v>
      </c>
      <c r="K28" s="2">
        <v>19631.0</v>
      </c>
      <c r="L28" s="2">
        <v>96.39</v>
      </c>
      <c r="M28" s="2">
        <v>146.0</v>
      </c>
      <c r="N28" s="2">
        <v>180.0</v>
      </c>
      <c r="O28" s="2">
        <v>93.0</v>
      </c>
      <c r="P28" s="3">
        <v>1.0</v>
      </c>
    </row>
    <row r="29" ht="14.25" customHeight="1">
      <c r="B29" s="2">
        <v>16252.0</v>
      </c>
      <c r="C29" s="2">
        <v>66434.0</v>
      </c>
      <c r="D29" s="2">
        <v>64011.0</v>
      </c>
      <c r="E29" s="2">
        <v>3831.0</v>
      </c>
      <c r="F29" s="2">
        <v>11376.4</v>
      </c>
      <c r="G29" s="2">
        <v>12966.0</v>
      </c>
      <c r="H29" s="2">
        <v>153.0</v>
      </c>
      <c r="I29" s="2">
        <v>7264.0</v>
      </c>
      <c r="J29" s="2">
        <v>130011.0</v>
      </c>
      <c r="K29" s="2">
        <v>13253.0</v>
      </c>
      <c r="L29" s="2">
        <v>96.39</v>
      </c>
      <c r="M29" s="2">
        <v>158.0</v>
      </c>
      <c r="N29" s="2">
        <v>165.0</v>
      </c>
      <c r="O29" s="2">
        <v>98.0</v>
      </c>
      <c r="P29" s="3">
        <v>1.0</v>
      </c>
    </row>
    <row r="30" ht="14.25" customHeight="1">
      <c r="B30" s="2">
        <v>30572.0</v>
      </c>
      <c r="C30" s="2">
        <v>81781.0</v>
      </c>
      <c r="D30" s="2">
        <v>330723.0</v>
      </c>
      <c r="E30" s="2">
        <v>274396.0</v>
      </c>
      <c r="F30" s="2">
        <v>21400.4</v>
      </c>
      <c r="G30" s="2">
        <v>68960.0</v>
      </c>
      <c r="H30" s="2">
        <v>115.0</v>
      </c>
      <c r="I30" s="2">
        <v>27599.0</v>
      </c>
      <c r="J30" s="2">
        <v>739825.0</v>
      </c>
      <c r="K30" s="2">
        <v>19008.0</v>
      </c>
      <c r="L30" s="2">
        <v>72.45</v>
      </c>
      <c r="M30" s="2">
        <v>99.0</v>
      </c>
      <c r="N30" s="2">
        <v>121.0</v>
      </c>
      <c r="O30" s="2">
        <v>58.0</v>
      </c>
      <c r="P30" s="3">
        <v>1.0</v>
      </c>
    </row>
    <row r="31" ht="14.25" customHeight="1">
      <c r="B31" s="2">
        <v>22945.0</v>
      </c>
      <c r="C31" s="2">
        <v>137843.0</v>
      </c>
      <c r="D31" s="2">
        <v>277198.0</v>
      </c>
      <c r="E31" s="2">
        <v>285418.0</v>
      </c>
      <c r="F31" s="2">
        <v>16061.5</v>
      </c>
      <c r="G31" s="2">
        <v>63028.0</v>
      </c>
      <c r="H31" s="2">
        <v>119.0</v>
      </c>
      <c r="I31" s="2">
        <v>117961.0</v>
      </c>
      <c r="J31" s="2">
        <v>653484.0</v>
      </c>
      <c r="K31" s="2">
        <v>14987.0</v>
      </c>
      <c r="L31" s="2">
        <v>74.97</v>
      </c>
      <c r="M31" s="2">
        <v>108.0</v>
      </c>
      <c r="N31" s="2">
        <v>116.0</v>
      </c>
      <c r="O31" s="2">
        <v>74.0</v>
      </c>
      <c r="P31" s="3">
        <v>1.0</v>
      </c>
    </row>
    <row r="32" ht="14.25" customHeight="1">
      <c r="B32" s="2">
        <v>533485.0</v>
      </c>
      <c r="C32" s="2">
        <v>133327.0</v>
      </c>
      <c r="D32" s="2">
        <v>9999.0</v>
      </c>
      <c r="E32" s="2">
        <v>52239.0</v>
      </c>
      <c r="F32" s="2">
        <v>373439.5</v>
      </c>
      <c r="G32" s="2">
        <v>57382.0</v>
      </c>
      <c r="H32" s="2">
        <v>150.0</v>
      </c>
      <c r="I32" s="2">
        <v>93757.0</v>
      </c>
      <c r="J32" s="2">
        <v>115190.0</v>
      </c>
      <c r="K32" s="2">
        <v>577485.0</v>
      </c>
      <c r="L32" s="2">
        <v>94.5</v>
      </c>
      <c r="M32" s="2">
        <v>192.0</v>
      </c>
      <c r="N32" s="2">
        <v>195.0</v>
      </c>
      <c r="O32" s="2">
        <v>191.0</v>
      </c>
      <c r="P32" s="3">
        <v>1.0</v>
      </c>
    </row>
    <row r="33" ht="14.25" customHeight="1">
      <c r="B33" s="2">
        <v>206385.0</v>
      </c>
      <c r="C33" s="2">
        <v>128372.0</v>
      </c>
      <c r="D33" s="2">
        <v>106437.0</v>
      </c>
      <c r="E33" s="2">
        <v>242887.0</v>
      </c>
      <c r="F33" s="2">
        <v>144469.5</v>
      </c>
      <c r="G33" s="2">
        <v>102351.0</v>
      </c>
      <c r="H33" s="2">
        <v>118.0</v>
      </c>
      <c r="I33" s="2">
        <v>135153.0</v>
      </c>
      <c r="J33" s="2">
        <v>428703.0</v>
      </c>
      <c r="K33" s="2">
        <v>222576.0</v>
      </c>
      <c r="L33" s="2">
        <v>74.34</v>
      </c>
      <c r="M33" s="2">
        <v>131.0</v>
      </c>
      <c r="N33" s="2">
        <v>135.0</v>
      </c>
      <c r="O33" s="2">
        <v>116.0</v>
      </c>
      <c r="P33" s="3">
        <v>1.0</v>
      </c>
    </row>
    <row r="34" ht="14.25" customHeight="1">
      <c r="B34" s="2">
        <v>222277.0</v>
      </c>
      <c r="C34" s="2">
        <v>131002.0</v>
      </c>
      <c r="D34" s="2">
        <v>156629.0</v>
      </c>
      <c r="E34" s="2">
        <v>193827.0</v>
      </c>
      <c r="F34" s="2">
        <v>155593.9</v>
      </c>
      <c r="G34" s="2">
        <v>82697.0</v>
      </c>
      <c r="H34" s="2">
        <v>123.0</v>
      </c>
      <c r="I34" s="2">
        <v>224041.0</v>
      </c>
      <c r="J34" s="2">
        <v>304672.0</v>
      </c>
      <c r="K34" s="2">
        <v>257719.0</v>
      </c>
      <c r="L34" s="2">
        <v>77.49</v>
      </c>
      <c r="M34" s="2">
        <v>136.0</v>
      </c>
      <c r="N34" s="2">
        <v>142.0</v>
      </c>
      <c r="O34" s="2">
        <v>130.0</v>
      </c>
      <c r="P34" s="3">
        <v>1.0</v>
      </c>
    </row>
    <row r="35" ht="14.25" customHeight="1">
      <c r="B35" s="2">
        <v>178839.0</v>
      </c>
      <c r="C35" s="2">
        <v>19894.0</v>
      </c>
      <c r="D35" s="2">
        <v>7218.0</v>
      </c>
      <c r="E35" s="2">
        <v>62868.0</v>
      </c>
      <c r="F35" s="2">
        <v>125187.3</v>
      </c>
      <c r="G35" s="2">
        <v>38381.0</v>
      </c>
      <c r="H35" s="2">
        <v>106.0</v>
      </c>
      <c r="I35" s="2">
        <v>7088.0</v>
      </c>
      <c r="J35" s="2">
        <v>107009.0</v>
      </c>
      <c r="K35" s="2">
        <v>193103.0</v>
      </c>
      <c r="L35" s="2">
        <v>66.78</v>
      </c>
      <c r="M35" s="2">
        <v>162.0</v>
      </c>
      <c r="N35" s="2">
        <v>167.0</v>
      </c>
      <c r="O35" s="2">
        <v>156.0</v>
      </c>
      <c r="P35" s="3">
        <v>1.0</v>
      </c>
    </row>
    <row r="36" ht="14.25" customHeight="1">
      <c r="B36" s="2">
        <v>246524.0</v>
      </c>
      <c r="C36" s="2">
        <v>42702.0</v>
      </c>
      <c r="D36" s="2">
        <v>83065.0</v>
      </c>
      <c r="E36" s="2">
        <v>65584.0</v>
      </c>
      <c r="F36" s="2">
        <v>172566.8</v>
      </c>
      <c r="G36" s="2">
        <v>42125.0</v>
      </c>
      <c r="H36" s="2">
        <v>124.0</v>
      </c>
      <c r="I36" s="2">
        <v>17567.0</v>
      </c>
      <c r="J36" s="2">
        <v>195085.0</v>
      </c>
      <c r="K36" s="2">
        <v>267348.0</v>
      </c>
      <c r="L36" s="2">
        <v>78.12</v>
      </c>
      <c r="M36" s="2">
        <v>172.0</v>
      </c>
      <c r="N36" s="2">
        <v>169.0</v>
      </c>
      <c r="O36" s="2">
        <v>148.0</v>
      </c>
      <c r="P36" s="3">
        <v>1.0</v>
      </c>
    </row>
    <row r="37" ht="14.25" customHeight="1">
      <c r="B37" s="2">
        <v>238344.0</v>
      </c>
      <c r="C37" s="2">
        <v>42934.0</v>
      </c>
      <c r="D37" s="2">
        <v>62705.0</v>
      </c>
      <c r="E37" s="2">
        <v>111844.0</v>
      </c>
      <c r="F37" s="2">
        <v>166840.8</v>
      </c>
      <c r="G37" s="2">
        <v>24173.0</v>
      </c>
      <c r="H37" s="2">
        <v>114.0</v>
      </c>
      <c r="I37" s="2">
        <v>21051.0</v>
      </c>
      <c r="J37" s="2">
        <v>200552.0</v>
      </c>
      <c r="K37" s="2">
        <v>258397.0</v>
      </c>
      <c r="L37" s="2">
        <v>71.82</v>
      </c>
      <c r="M37" s="2">
        <v>165.0</v>
      </c>
      <c r="N37" s="2">
        <v>168.0</v>
      </c>
      <c r="O37" s="2">
        <v>143.0</v>
      </c>
      <c r="P37" s="3">
        <v>1.0</v>
      </c>
    </row>
    <row r="38" ht="14.25" customHeight="1">
      <c r="B38" s="2">
        <v>24600.0</v>
      </c>
      <c r="C38" s="2">
        <v>178759.0</v>
      </c>
      <c r="D38" s="2">
        <v>119429.0</v>
      </c>
      <c r="E38" s="2">
        <v>61440.0</v>
      </c>
      <c r="F38" s="2">
        <v>17220.0</v>
      </c>
      <c r="G38" s="2">
        <v>95772.0</v>
      </c>
      <c r="H38" s="2">
        <v>146.0</v>
      </c>
      <c r="I38" s="2">
        <v>600.0</v>
      </c>
      <c r="J38" s="2">
        <v>476998.0</v>
      </c>
      <c r="K38" s="2">
        <v>2402.0</v>
      </c>
      <c r="L38" s="2">
        <v>91.98</v>
      </c>
      <c r="M38" s="2">
        <v>136.0</v>
      </c>
      <c r="N38" s="2">
        <v>125.0</v>
      </c>
      <c r="O38" s="2">
        <v>32.0</v>
      </c>
      <c r="P38" s="3">
        <v>1.0</v>
      </c>
    </row>
    <row r="39" ht="14.25" customHeight="1">
      <c r="B39" s="2">
        <v>124465.0</v>
      </c>
      <c r="C39" s="2">
        <v>13035.0</v>
      </c>
      <c r="D39" s="2">
        <v>119429.0</v>
      </c>
      <c r="E39" s="2">
        <v>30569.0</v>
      </c>
      <c r="F39" s="2">
        <v>87125.5</v>
      </c>
      <c r="G39" s="2">
        <v>95772.0</v>
      </c>
      <c r="H39" s="2">
        <v>121.0</v>
      </c>
      <c r="I39" s="2">
        <v>3246.0</v>
      </c>
      <c r="J39" s="2">
        <v>105422.0</v>
      </c>
      <c r="K39" s="2">
        <v>124492.0</v>
      </c>
      <c r="L39" s="2">
        <v>76.23</v>
      </c>
      <c r="M39" s="2">
        <v>187.0</v>
      </c>
      <c r="N39" s="2">
        <v>192.0</v>
      </c>
      <c r="O39" s="2">
        <v>163.0</v>
      </c>
      <c r="P39" s="3">
        <v>1.0</v>
      </c>
    </row>
    <row r="40" ht="14.25" customHeight="1">
      <c r="B40" s="2">
        <v>158968.0</v>
      </c>
      <c r="C40" s="2">
        <v>10738.0</v>
      </c>
      <c r="D40" s="2">
        <v>21185.0</v>
      </c>
      <c r="E40" s="2">
        <v>49546.0</v>
      </c>
      <c r="F40" s="2">
        <v>111277.6</v>
      </c>
      <c r="G40" s="2">
        <v>22883.0</v>
      </c>
      <c r="H40" s="2">
        <v>106.0</v>
      </c>
      <c r="I40" s="2">
        <v>18449.0</v>
      </c>
      <c r="J40" s="2">
        <v>84005.0</v>
      </c>
      <c r="K40" s="2">
        <v>160866.0</v>
      </c>
      <c r="L40" s="2">
        <v>66.78</v>
      </c>
      <c r="M40" s="2">
        <v>183.0</v>
      </c>
      <c r="N40" s="2">
        <v>183.0</v>
      </c>
      <c r="O40" s="2">
        <v>183.0</v>
      </c>
      <c r="P40" s="3">
        <v>1.0</v>
      </c>
    </row>
    <row r="41" ht="14.25" customHeight="1">
      <c r="B41" s="2">
        <v>125251.0</v>
      </c>
      <c r="C41" s="2">
        <v>8844.0</v>
      </c>
      <c r="D41" s="2">
        <v>10498.0</v>
      </c>
      <c r="E41" s="2">
        <v>20384.0</v>
      </c>
      <c r="F41" s="2">
        <v>87675.7</v>
      </c>
      <c r="G41" s="2">
        <v>13673.0</v>
      </c>
      <c r="H41" s="2">
        <v>115.0</v>
      </c>
      <c r="I41" s="2">
        <v>11437.0</v>
      </c>
      <c r="J41" s="2">
        <v>39575.0</v>
      </c>
      <c r="K41" s="2">
        <v>127638.0</v>
      </c>
      <c r="L41" s="2">
        <v>72.45</v>
      </c>
      <c r="M41" s="2">
        <v>196.0</v>
      </c>
      <c r="N41" s="2">
        <v>196.0</v>
      </c>
      <c r="O41" s="2">
        <v>196.0</v>
      </c>
      <c r="P41" s="3">
        <v>1.0</v>
      </c>
    </row>
    <row r="42" ht="14.25" customHeight="1">
      <c r="B42" s="2">
        <v>10214.0</v>
      </c>
      <c r="C42" s="2">
        <v>8844.0</v>
      </c>
      <c r="D42" s="2">
        <v>26258.0</v>
      </c>
      <c r="E42" s="2">
        <v>103417.0</v>
      </c>
      <c r="F42" s="2">
        <v>7149.8</v>
      </c>
      <c r="G42" s="2">
        <v>4775.0</v>
      </c>
      <c r="H42" s="2">
        <v>98.0</v>
      </c>
      <c r="I42" s="2">
        <v>10223.0</v>
      </c>
      <c r="J42" s="2">
        <v>134208.0</v>
      </c>
      <c r="K42" s="2">
        <v>13069.0</v>
      </c>
      <c r="L42" s="2">
        <v>61.74</v>
      </c>
      <c r="M42" s="2">
        <v>96.0</v>
      </c>
      <c r="N42" s="2">
        <v>107.0</v>
      </c>
      <c r="O42" s="2">
        <v>90.0</v>
      </c>
      <c r="P42" s="3">
        <v>1.0</v>
      </c>
    </row>
    <row r="43" ht="14.25" customHeight="1">
      <c r="B43" s="2">
        <v>152826.0</v>
      </c>
      <c r="C43" s="2">
        <v>7050.0</v>
      </c>
      <c r="D43" s="2">
        <v>84309.0</v>
      </c>
      <c r="E43" s="2">
        <v>11015.0</v>
      </c>
      <c r="F43" s="2">
        <v>106978.2</v>
      </c>
      <c r="G43" s="2">
        <v>4775.0</v>
      </c>
      <c r="H43" s="2">
        <v>128.0</v>
      </c>
      <c r="I43" s="2">
        <v>5179.0</v>
      </c>
      <c r="J43" s="2">
        <v>97507.0</v>
      </c>
      <c r="K43" s="2">
        <v>152514.0</v>
      </c>
      <c r="L43" s="2">
        <v>80.64</v>
      </c>
      <c r="M43" s="2">
        <v>199.0</v>
      </c>
      <c r="N43" s="2">
        <v>191.0</v>
      </c>
      <c r="O43" s="2">
        <v>183.0</v>
      </c>
      <c r="P43" s="3">
        <v>1.0</v>
      </c>
    </row>
    <row r="44" ht="14.25" customHeight="1">
      <c r="B44" s="2">
        <v>164458.0</v>
      </c>
      <c r="C44" s="2">
        <v>4411.0</v>
      </c>
      <c r="D44" s="2">
        <v>15247.0</v>
      </c>
      <c r="E44" s="2">
        <v>61168.0</v>
      </c>
      <c r="F44" s="2">
        <v>115120.6</v>
      </c>
      <c r="G44" s="2">
        <v>4775.0</v>
      </c>
      <c r="H44" s="2">
        <v>94.0</v>
      </c>
      <c r="I44" s="2">
        <v>5639.0</v>
      </c>
      <c r="J44" s="2">
        <v>75044.0</v>
      </c>
      <c r="K44" s="2">
        <v>164657.0</v>
      </c>
      <c r="L44" s="2">
        <v>59.22</v>
      </c>
      <c r="M44" s="2">
        <v>197.0</v>
      </c>
      <c r="N44" s="2">
        <v>202.0</v>
      </c>
      <c r="O44" s="2">
        <v>196.0</v>
      </c>
      <c r="P44" s="3">
        <v>1.0</v>
      </c>
    </row>
    <row r="45" ht="14.25" customHeight="1">
      <c r="B45" s="2">
        <v>154198.0</v>
      </c>
      <c r="C45" s="2">
        <v>4750.0</v>
      </c>
      <c r="D45" s="2">
        <v>37206.0</v>
      </c>
      <c r="E45" s="2">
        <v>47787.0</v>
      </c>
      <c r="F45" s="2">
        <v>107938.6</v>
      </c>
      <c r="G45" s="2">
        <v>4775.0</v>
      </c>
      <c r="H45" s="2">
        <v>106.0</v>
      </c>
      <c r="I45" s="2">
        <v>3684.0</v>
      </c>
      <c r="J45" s="2">
        <v>86418.0</v>
      </c>
      <c r="K45" s="2">
        <v>154078.0</v>
      </c>
      <c r="L45" s="2">
        <v>66.78</v>
      </c>
      <c r="M45" s="2">
        <v>187.0</v>
      </c>
      <c r="N45" s="2">
        <v>204.0</v>
      </c>
      <c r="O45" s="2">
        <v>192.0</v>
      </c>
      <c r="P45" s="3">
        <v>1.0</v>
      </c>
    </row>
    <row r="46" ht="14.25" customHeight="1">
      <c r="B46" s="2">
        <v>105145.0</v>
      </c>
      <c r="C46" s="2">
        <v>6519.0</v>
      </c>
      <c r="D46" s="2">
        <v>6831.0</v>
      </c>
      <c r="E46" s="2">
        <v>26104.0</v>
      </c>
      <c r="F46" s="2">
        <v>73601.5</v>
      </c>
      <c r="G46" s="2">
        <v>9301.0</v>
      </c>
      <c r="H46" s="2">
        <v>105.0</v>
      </c>
      <c r="I46" s="2">
        <v>6135.0</v>
      </c>
      <c r="J46" s="2">
        <v>43597.0</v>
      </c>
      <c r="K46" s="2">
        <v>104168.0</v>
      </c>
      <c r="L46" s="2">
        <v>66.15</v>
      </c>
      <c r="M46" s="2">
        <v>196.0</v>
      </c>
      <c r="N46" s="2">
        <v>202.0</v>
      </c>
      <c r="O46" s="2">
        <v>189.0</v>
      </c>
      <c r="P46" s="3">
        <v>1.0</v>
      </c>
    </row>
    <row r="47" ht="14.25" customHeight="1">
      <c r="B47" s="2">
        <v>585013.0</v>
      </c>
      <c r="C47" s="2">
        <v>915161.0</v>
      </c>
      <c r="D47" s="2">
        <v>65827.0</v>
      </c>
      <c r="E47" s="2">
        <v>421789.0</v>
      </c>
      <c r="F47" s="2">
        <v>409509.1</v>
      </c>
      <c r="G47" s="2">
        <v>9778.0</v>
      </c>
      <c r="H47" s="2">
        <v>147.0</v>
      </c>
      <c r="I47" s="2">
        <v>557763.0</v>
      </c>
      <c r="J47" s="2">
        <v>43597.0</v>
      </c>
      <c r="K47" s="2">
        <v>948705.0</v>
      </c>
      <c r="L47" s="2">
        <v>92.61</v>
      </c>
      <c r="M47" s="2">
        <v>168.0</v>
      </c>
      <c r="N47" s="2">
        <v>167.0</v>
      </c>
      <c r="O47" s="2">
        <v>157.0</v>
      </c>
      <c r="P47" s="3">
        <v>1.0</v>
      </c>
    </row>
    <row r="48" ht="14.25" customHeight="1">
      <c r="B48" s="2">
        <v>79364.0</v>
      </c>
      <c r="C48" s="2">
        <v>6511.0</v>
      </c>
      <c r="D48" s="2">
        <v>42941.0</v>
      </c>
      <c r="E48" s="2">
        <v>91314.0</v>
      </c>
      <c r="F48" s="2">
        <v>55554.8</v>
      </c>
      <c r="G48" s="2">
        <v>8970.0</v>
      </c>
      <c r="H48" s="2">
        <v>99.0</v>
      </c>
      <c r="I48" s="2">
        <v>2566.0</v>
      </c>
      <c r="J48" s="2">
        <v>146885.0</v>
      </c>
      <c r="K48" s="2">
        <v>79649.0</v>
      </c>
      <c r="L48" s="2">
        <v>62.37</v>
      </c>
      <c r="M48" s="2">
        <v>121.0</v>
      </c>
      <c r="N48" s="2">
        <v>152.0</v>
      </c>
      <c r="O48" s="2">
        <v>129.0</v>
      </c>
      <c r="P48" s="3">
        <v>1.0</v>
      </c>
    </row>
    <row r="49" ht="14.25" customHeight="1">
      <c r="B49" s="2">
        <v>3365.0</v>
      </c>
      <c r="C49" s="2">
        <v>14226.0</v>
      </c>
      <c r="D49" s="2">
        <v>43842.0</v>
      </c>
      <c r="E49" s="2">
        <v>73300.0</v>
      </c>
      <c r="F49" s="2">
        <v>2355.5</v>
      </c>
      <c r="G49" s="2">
        <v>89147.0</v>
      </c>
      <c r="H49" s="2">
        <v>107.0</v>
      </c>
      <c r="I49" s="2">
        <v>4626.0</v>
      </c>
      <c r="J49" s="2">
        <v>217342.0</v>
      </c>
      <c r="K49" s="2">
        <v>1912.0</v>
      </c>
      <c r="L49" s="2">
        <v>67.41</v>
      </c>
      <c r="M49" s="2">
        <v>65.0</v>
      </c>
      <c r="N49" s="2">
        <v>83.0</v>
      </c>
      <c r="O49" s="2">
        <v>43.0</v>
      </c>
      <c r="P49" s="3">
        <v>1.0</v>
      </c>
    </row>
    <row r="50" ht="14.25" customHeight="1">
      <c r="B50" s="2">
        <v>1152.0</v>
      </c>
      <c r="C50" s="2">
        <v>28865.0</v>
      </c>
      <c r="D50" s="2">
        <v>64199.0</v>
      </c>
      <c r="E50" s="2">
        <v>93870.0</v>
      </c>
      <c r="F50" s="2">
        <v>806.4</v>
      </c>
      <c r="G50" s="2">
        <v>34634.0</v>
      </c>
      <c r="H50" s="2">
        <v>112.0</v>
      </c>
      <c r="I50" s="2">
        <v>613.0</v>
      </c>
      <c r="J50" s="2">
        <v>222107.0</v>
      </c>
      <c r="K50" s="2">
        <v>1912.0</v>
      </c>
      <c r="L50" s="2">
        <v>70.56</v>
      </c>
      <c r="M50" s="2">
        <v>113.0</v>
      </c>
      <c r="N50" s="2">
        <v>95.0</v>
      </c>
      <c r="O50" s="2">
        <v>44.0</v>
      </c>
      <c r="P50" s="3">
        <v>1.0</v>
      </c>
    </row>
    <row r="51" ht="14.25" customHeight="1">
      <c r="B51" s="2">
        <v>4535.0</v>
      </c>
      <c r="C51" s="2">
        <v>35029.0</v>
      </c>
      <c r="D51" s="2">
        <v>86906.0</v>
      </c>
      <c r="E51" s="2">
        <v>84815.0</v>
      </c>
      <c r="F51" s="2">
        <v>3174.5</v>
      </c>
      <c r="G51" s="2">
        <v>14335.0</v>
      </c>
      <c r="H51" s="2">
        <v>117.0</v>
      </c>
      <c r="I51" s="2">
        <v>18763.0</v>
      </c>
      <c r="J51" s="2">
        <v>202980.0</v>
      </c>
      <c r="K51" s="2">
        <v>3877.0</v>
      </c>
      <c r="L51" s="2">
        <v>73.71</v>
      </c>
      <c r="M51" s="2">
        <v>115.0</v>
      </c>
      <c r="N51" s="2">
        <v>113.0</v>
      </c>
      <c r="O51" s="2">
        <v>63.0</v>
      </c>
      <c r="P51" s="3">
        <v>1.0</v>
      </c>
    </row>
    <row r="52" ht="14.25" customHeight="1">
      <c r="B52" s="2">
        <v>2424.0</v>
      </c>
      <c r="C52" s="2">
        <v>2970.0</v>
      </c>
      <c r="D52" s="2">
        <v>8556.0</v>
      </c>
      <c r="E52" s="2">
        <v>20107.0</v>
      </c>
      <c r="F52" s="2">
        <v>1696.8</v>
      </c>
      <c r="G52" s="2">
        <v>90893.0</v>
      </c>
      <c r="H52" s="2">
        <v>102.0</v>
      </c>
      <c r="I52" s="2">
        <v>18763.0</v>
      </c>
      <c r="J52" s="2">
        <v>123044.0</v>
      </c>
      <c r="K52" s="2">
        <v>1574.0</v>
      </c>
      <c r="L52" s="2">
        <v>64.26</v>
      </c>
      <c r="M52" s="2">
        <v>39.0</v>
      </c>
      <c r="N52" s="2">
        <v>113.0</v>
      </c>
      <c r="O52" s="2">
        <v>63.0</v>
      </c>
      <c r="P52" s="3">
        <v>1.0</v>
      </c>
    </row>
    <row r="53" ht="14.25" customHeight="1">
      <c r="B53" s="2">
        <v>11023.0</v>
      </c>
      <c r="C53" s="2">
        <v>16839.0</v>
      </c>
      <c r="D53" s="2">
        <v>41299.0</v>
      </c>
      <c r="E53" s="2">
        <v>42339.0</v>
      </c>
      <c r="F53" s="2">
        <v>7716.1</v>
      </c>
      <c r="G53" s="2">
        <v>5375.0</v>
      </c>
      <c r="H53" s="2">
        <v>117.0</v>
      </c>
      <c r="I53" s="2">
        <v>2871.0</v>
      </c>
      <c r="J53" s="2">
        <v>110471.0</v>
      </c>
      <c r="K53" s="2">
        <v>3533.0</v>
      </c>
      <c r="L53" s="2">
        <v>73.71</v>
      </c>
      <c r="M53" s="2">
        <v>127.0</v>
      </c>
      <c r="N53" s="2">
        <v>126.0</v>
      </c>
      <c r="O53" s="2">
        <v>59.0</v>
      </c>
      <c r="P53" s="3">
        <v>1.0</v>
      </c>
    </row>
    <row r="54" ht="14.25" customHeight="1">
      <c r="B54" s="2">
        <v>155691.0</v>
      </c>
      <c r="C54" s="2">
        <v>8778.0</v>
      </c>
      <c r="D54" s="2">
        <v>26496.0</v>
      </c>
      <c r="E54" s="2">
        <v>46300.0</v>
      </c>
      <c r="F54" s="2">
        <v>108983.7</v>
      </c>
      <c r="G54" s="2">
        <v>4595.0</v>
      </c>
      <c r="H54" s="2">
        <v>107.0</v>
      </c>
      <c r="I54" s="2">
        <v>442.0</v>
      </c>
      <c r="J54" s="2">
        <v>86773.0</v>
      </c>
      <c r="K54" s="2">
        <v>154645.0</v>
      </c>
      <c r="L54" s="2">
        <v>67.41</v>
      </c>
      <c r="M54" s="2">
        <v>188.0</v>
      </c>
      <c r="N54" s="2">
        <v>202.0</v>
      </c>
      <c r="O54" s="2">
        <v>148.0</v>
      </c>
      <c r="P54" s="3">
        <v>1.0</v>
      </c>
    </row>
    <row r="55" ht="14.25" customHeight="1">
      <c r="B55" s="2">
        <v>52453.0</v>
      </c>
      <c r="C55" s="2">
        <v>636.0</v>
      </c>
      <c r="D55" s="2">
        <v>9374.0</v>
      </c>
      <c r="E55" s="2">
        <v>44073.0</v>
      </c>
      <c r="F55" s="2">
        <v>36717.1</v>
      </c>
      <c r="G55" s="2">
        <v>989.0</v>
      </c>
      <c r="H55" s="2">
        <v>107.0</v>
      </c>
      <c r="I55" s="2">
        <v>625.0</v>
      </c>
      <c r="J55" s="2">
        <v>54609.0</v>
      </c>
      <c r="K55" s="2">
        <v>52291.0</v>
      </c>
      <c r="L55" s="2">
        <v>67.41</v>
      </c>
      <c r="M55" s="2">
        <v>157.0</v>
      </c>
      <c r="N55" s="2">
        <v>165.0</v>
      </c>
      <c r="O55" s="2">
        <v>126.0</v>
      </c>
      <c r="P55" s="3">
        <v>1.0</v>
      </c>
    </row>
    <row r="56" ht="14.25" customHeight="1">
      <c r="B56" s="2">
        <v>26503.0</v>
      </c>
      <c r="C56" s="2">
        <v>32865.0</v>
      </c>
      <c r="D56" s="2">
        <v>24751.0</v>
      </c>
      <c r="E56" s="2">
        <v>52906.0</v>
      </c>
      <c r="F56" s="2">
        <v>18552.1</v>
      </c>
      <c r="G56" s="2">
        <v>88595.0</v>
      </c>
      <c r="H56" s="2">
        <v>120.0</v>
      </c>
      <c r="I56" s="2">
        <v>39626.0</v>
      </c>
      <c r="J56" s="2">
        <v>161789.0</v>
      </c>
      <c r="K56" s="2">
        <v>24205.0</v>
      </c>
      <c r="L56" s="2">
        <v>75.6</v>
      </c>
      <c r="M56" s="2">
        <v>92.0</v>
      </c>
      <c r="N56" s="2">
        <v>90.0</v>
      </c>
      <c r="O56" s="2">
        <v>82.0</v>
      </c>
      <c r="P56" s="3">
        <v>1.0</v>
      </c>
    </row>
    <row r="57" ht="14.25" customHeight="1">
      <c r="B57" s="2">
        <v>26503.0</v>
      </c>
      <c r="C57" s="2">
        <v>6832.0</v>
      </c>
      <c r="D57" s="2">
        <v>24509.0</v>
      </c>
      <c r="E57" s="2">
        <v>73410.0</v>
      </c>
      <c r="F57" s="2">
        <v>406.0</v>
      </c>
      <c r="G57" s="2">
        <v>103469.0</v>
      </c>
      <c r="H57" s="2">
        <v>98.0</v>
      </c>
      <c r="I57" s="2">
        <v>20681.0</v>
      </c>
      <c r="J57" s="2">
        <v>185955.0</v>
      </c>
      <c r="K57" s="2">
        <v>2164.0</v>
      </c>
      <c r="L57" s="2">
        <v>61.74</v>
      </c>
      <c r="M57" s="2">
        <v>157.0</v>
      </c>
      <c r="N57" s="2">
        <v>68.0</v>
      </c>
      <c r="O57" s="2">
        <v>55.0</v>
      </c>
      <c r="P57" s="3">
        <v>1.0</v>
      </c>
    </row>
    <row r="58" ht="14.25" customHeight="1">
      <c r="B58" s="2">
        <v>8410.0</v>
      </c>
      <c r="C58" s="2">
        <v>30737.0</v>
      </c>
      <c r="D58" s="2">
        <v>45382.0</v>
      </c>
      <c r="E58" s="2">
        <v>53451.0</v>
      </c>
      <c r="F58" s="2">
        <v>5887.0</v>
      </c>
      <c r="G58" s="2">
        <v>81840.0</v>
      </c>
      <c r="H58" s="2">
        <v>121.0</v>
      </c>
      <c r="I58" s="2">
        <v>13921.0</v>
      </c>
      <c r="J58" s="2">
        <v>198367.0</v>
      </c>
      <c r="K58" s="2">
        <v>7532.0</v>
      </c>
      <c r="L58" s="2">
        <v>76.23</v>
      </c>
      <c r="M58" s="2">
        <v>81.0</v>
      </c>
      <c r="N58" s="2">
        <v>90.0</v>
      </c>
      <c r="O58" s="2">
        <v>63.0</v>
      </c>
      <c r="P58" s="3">
        <v>1.0</v>
      </c>
    </row>
    <row r="59" ht="14.25" customHeight="1">
      <c r="B59" s="2">
        <v>2683.0</v>
      </c>
      <c r="C59" s="2">
        <v>6002.0</v>
      </c>
      <c r="D59" s="2">
        <v>20104.0</v>
      </c>
      <c r="E59" s="2">
        <v>77175.0</v>
      </c>
      <c r="F59" s="2">
        <v>1878.1</v>
      </c>
      <c r="G59" s="2">
        <v>13461.0</v>
      </c>
      <c r="H59" s="2">
        <v>95.0</v>
      </c>
      <c r="I59" s="2">
        <v>1302.0</v>
      </c>
      <c r="J59" s="2">
        <v>115813.0</v>
      </c>
      <c r="K59" s="2">
        <v>2310.0</v>
      </c>
      <c r="L59" s="2">
        <v>59.85</v>
      </c>
      <c r="M59" s="2">
        <v>72.0</v>
      </c>
      <c r="N59" s="2">
        <v>94.0</v>
      </c>
      <c r="O59" s="2">
        <v>58.0</v>
      </c>
      <c r="P59" s="3">
        <v>1.0</v>
      </c>
    </row>
    <row r="60" ht="14.25" customHeight="1">
      <c r="B60" s="2">
        <v>69632.0</v>
      </c>
      <c r="C60" s="2">
        <v>1343.0</v>
      </c>
      <c r="D60" s="2">
        <v>10129.0</v>
      </c>
      <c r="E60" s="2">
        <v>47231.0</v>
      </c>
      <c r="F60" s="2">
        <v>48742.4</v>
      </c>
      <c r="G60" s="2">
        <v>22193.0</v>
      </c>
      <c r="H60" s="2">
        <v>90.0</v>
      </c>
      <c r="I60" s="2">
        <v>1041.0</v>
      </c>
      <c r="J60" s="2">
        <v>79712.0</v>
      </c>
      <c r="K60" s="2">
        <v>69775.0</v>
      </c>
      <c r="L60" s="2">
        <v>56.7</v>
      </c>
      <c r="M60" s="2">
        <v>159.0</v>
      </c>
      <c r="N60" s="2">
        <v>156.0</v>
      </c>
      <c r="O60" s="2">
        <v>137.0</v>
      </c>
      <c r="P60" s="3">
        <v>1.0</v>
      </c>
    </row>
    <row r="61" ht="14.25" customHeight="1">
      <c r="B61" s="2">
        <v>10616.0</v>
      </c>
      <c r="C61" s="2">
        <v>47614.0</v>
      </c>
      <c r="D61" s="2">
        <v>76916.0</v>
      </c>
      <c r="E61" s="2">
        <v>81811.0</v>
      </c>
      <c r="F61" s="2">
        <v>7431.2</v>
      </c>
      <c r="G61" s="2">
        <v>66097.0</v>
      </c>
      <c r="H61" s="2">
        <v>121.0</v>
      </c>
      <c r="I61" s="2">
        <v>37444.0</v>
      </c>
      <c r="J61" s="2">
        <v>237885.0</v>
      </c>
      <c r="K61" s="2">
        <v>7725.0</v>
      </c>
      <c r="L61" s="2">
        <v>76.23</v>
      </c>
      <c r="M61" s="2">
        <v>89.0</v>
      </c>
      <c r="N61" s="2">
        <v>106.0</v>
      </c>
      <c r="O61" s="2">
        <v>80.0</v>
      </c>
      <c r="P61" s="3">
        <v>1.0</v>
      </c>
    </row>
    <row r="62" ht="14.25" customHeight="1">
      <c r="B62" s="2">
        <v>25520.0</v>
      </c>
      <c r="C62" s="2">
        <v>46917.0</v>
      </c>
      <c r="D62" s="2">
        <v>45867.0</v>
      </c>
      <c r="E62" s="2">
        <v>45367.0</v>
      </c>
      <c r="F62" s="2">
        <v>17864.0</v>
      </c>
      <c r="G62" s="2">
        <v>119383.0</v>
      </c>
      <c r="H62" s="2">
        <v>130.0</v>
      </c>
      <c r="I62" s="2">
        <v>7391.0</v>
      </c>
      <c r="J62" s="2">
        <v>262168.0</v>
      </c>
      <c r="K62" s="2">
        <v>13495.0</v>
      </c>
      <c r="L62" s="2">
        <v>81.9</v>
      </c>
      <c r="M62" s="2">
        <v>76.0</v>
      </c>
      <c r="N62" s="2">
        <v>104.0</v>
      </c>
      <c r="O62" s="2">
        <v>68.0</v>
      </c>
      <c r="P62" s="3">
        <v>1.0</v>
      </c>
    </row>
    <row r="63" ht="14.25" customHeight="1">
      <c r="B63" s="2">
        <v>12631.0</v>
      </c>
      <c r="C63" s="2">
        <v>47801.0</v>
      </c>
      <c r="D63" s="2">
        <v>65379.0</v>
      </c>
      <c r="E63" s="2">
        <v>43823.0</v>
      </c>
      <c r="F63" s="2">
        <v>8841.7</v>
      </c>
      <c r="G63" s="2">
        <v>113420.0</v>
      </c>
      <c r="H63" s="2">
        <v>131.0</v>
      </c>
      <c r="I63" s="2">
        <v>6953.0</v>
      </c>
      <c r="J63" s="2">
        <v>270986.0</v>
      </c>
      <c r="K63" s="2">
        <v>5115.0</v>
      </c>
      <c r="L63" s="2">
        <v>82.53</v>
      </c>
      <c r="M63" s="2">
        <v>72.0</v>
      </c>
      <c r="N63" s="2">
        <v>101.0</v>
      </c>
      <c r="O63" s="2">
        <v>64.0</v>
      </c>
      <c r="P63" s="3">
        <v>1.0</v>
      </c>
    </row>
    <row r="64" ht="14.25" customHeight="1">
      <c r="B64" s="2">
        <v>24851.0</v>
      </c>
      <c r="C64" s="2">
        <v>35826.0</v>
      </c>
      <c r="D64" s="2">
        <v>39542.0</v>
      </c>
      <c r="E64" s="2">
        <v>45099.0</v>
      </c>
      <c r="F64" s="2">
        <v>17395.7</v>
      </c>
      <c r="G64" s="2">
        <v>137736.0</v>
      </c>
      <c r="H64" s="2">
        <v>126.0</v>
      </c>
      <c r="I64" s="2">
        <v>8046.0</v>
      </c>
      <c r="J64" s="2">
        <v>264220.0</v>
      </c>
      <c r="K64" s="2">
        <v>10788.0</v>
      </c>
      <c r="L64" s="2">
        <v>79.38</v>
      </c>
      <c r="M64" s="2">
        <v>71.0</v>
      </c>
      <c r="N64" s="2">
        <v>94.0</v>
      </c>
      <c r="O64" s="2">
        <v>57.0</v>
      </c>
      <c r="P64" s="3">
        <v>1.0</v>
      </c>
    </row>
    <row r="65" ht="14.25" customHeight="1">
      <c r="B65" s="2">
        <v>2310.0</v>
      </c>
      <c r="C65" s="2">
        <v>19332.0</v>
      </c>
      <c r="D65" s="2">
        <v>39542.0</v>
      </c>
      <c r="E65" s="2">
        <v>99666.0</v>
      </c>
      <c r="F65" s="2">
        <v>1617.0</v>
      </c>
      <c r="G65" s="2">
        <v>2866.0</v>
      </c>
      <c r="H65" s="2">
        <v>115.0</v>
      </c>
      <c r="I65" s="2">
        <v>6174.0</v>
      </c>
      <c r="J65" s="2">
        <v>274799.0</v>
      </c>
      <c r="K65" s="2">
        <v>2081.0</v>
      </c>
      <c r="L65" s="2">
        <v>72.45</v>
      </c>
      <c r="M65" s="2">
        <v>86.0</v>
      </c>
      <c r="N65" s="2">
        <v>126.0</v>
      </c>
      <c r="O65" s="2">
        <v>79.0</v>
      </c>
      <c r="P65" s="3">
        <v>1.0</v>
      </c>
    </row>
    <row r="66" ht="14.25" customHeight="1">
      <c r="B66" s="2">
        <v>20866.0</v>
      </c>
      <c r="C66" s="2">
        <v>20620.0</v>
      </c>
      <c r="D66" s="2">
        <v>55200.0</v>
      </c>
      <c r="E66" s="2">
        <v>164315.0</v>
      </c>
      <c r="F66" s="2">
        <v>14606.2</v>
      </c>
      <c r="G66" s="2">
        <v>22053.0</v>
      </c>
      <c r="H66" s="2">
        <v>100.0</v>
      </c>
      <c r="I66" s="2">
        <v>2290.0</v>
      </c>
      <c r="J66" s="2">
        <v>268053.0</v>
      </c>
      <c r="K66" s="2">
        <v>12711.0</v>
      </c>
      <c r="L66" s="2">
        <v>63.0</v>
      </c>
      <c r="M66" s="2">
        <v>86.0</v>
      </c>
      <c r="N66" s="2">
        <v>113.0</v>
      </c>
      <c r="O66" s="2">
        <v>54.0</v>
      </c>
      <c r="P66" s="3">
        <v>1.0</v>
      </c>
    </row>
    <row r="67" ht="14.25" customHeight="1">
      <c r="B67" s="2">
        <v>37936.0</v>
      </c>
      <c r="C67" s="2">
        <v>29518.0</v>
      </c>
      <c r="D67" s="2">
        <v>45523.0</v>
      </c>
      <c r="E67" s="2">
        <v>88958.0</v>
      </c>
      <c r="F67" s="2">
        <v>26555.2</v>
      </c>
      <c r="G67" s="2">
        <v>81119.0</v>
      </c>
      <c r="H67" s="2">
        <v>111.0</v>
      </c>
      <c r="I67" s="2">
        <v>4392.0</v>
      </c>
      <c r="J67" s="2">
        <v>259469.0</v>
      </c>
      <c r="K67" s="2">
        <v>19193.0</v>
      </c>
      <c r="L67" s="2">
        <v>69.93</v>
      </c>
      <c r="M67" s="2">
        <v>90.0</v>
      </c>
      <c r="N67" s="2">
        <v>117.0</v>
      </c>
      <c r="O67" s="2">
        <v>50.0</v>
      </c>
      <c r="P67" s="3">
        <v>1.0</v>
      </c>
    </row>
    <row r="68" ht="14.25" customHeight="1">
      <c r="B68" s="2">
        <v>30176.0</v>
      </c>
      <c r="C68" s="2">
        <v>19953.0</v>
      </c>
      <c r="D68" s="2">
        <v>45343.0</v>
      </c>
      <c r="E68" s="2">
        <v>161458.0</v>
      </c>
      <c r="F68" s="2">
        <v>21123.2</v>
      </c>
      <c r="G68" s="2">
        <v>26124.0</v>
      </c>
      <c r="H68" s="2">
        <v>98.0</v>
      </c>
      <c r="I68" s="2">
        <v>4373.0</v>
      </c>
      <c r="J68" s="2">
        <v>257678.0</v>
      </c>
      <c r="K68" s="2">
        <v>21003.0</v>
      </c>
      <c r="L68" s="2">
        <v>61.74</v>
      </c>
      <c r="M68" s="2">
        <v>86.0</v>
      </c>
      <c r="N68" s="2">
        <v>114.0</v>
      </c>
      <c r="O68" s="2">
        <v>70.0</v>
      </c>
      <c r="P68" s="3">
        <v>1.0</v>
      </c>
    </row>
    <row r="69" ht="14.25" customHeight="1">
      <c r="B69" s="2">
        <v>50605.0</v>
      </c>
      <c r="C69" s="2">
        <v>36487.0</v>
      </c>
      <c r="D69" s="2">
        <v>39523.0</v>
      </c>
      <c r="E69" s="2">
        <v>75358.0</v>
      </c>
      <c r="F69" s="2">
        <v>35423.5</v>
      </c>
      <c r="G69" s="2">
        <v>81081.0</v>
      </c>
      <c r="H69" s="2">
        <v>117.0</v>
      </c>
      <c r="I69" s="2">
        <v>15020.0</v>
      </c>
      <c r="J69" s="2">
        <v>228301.0</v>
      </c>
      <c r="K69" s="2">
        <v>39733.0</v>
      </c>
      <c r="L69" s="2">
        <v>73.71</v>
      </c>
      <c r="M69" s="2">
        <v>101.0</v>
      </c>
      <c r="N69" s="2">
        <v>119.0</v>
      </c>
      <c r="O69" s="2">
        <v>83.0</v>
      </c>
      <c r="P69" s="3">
        <v>1.0</v>
      </c>
    </row>
    <row r="70" ht="14.25" customHeight="1">
      <c r="B70" s="2">
        <v>50605.0</v>
      </c>
      <c r="C70" s="2">
        <v>13546.0</v>
      </c>
      <c r="D70" s="2">
        <v>77510.0</v>
      </c>
      <c r="E70" s="2">
        <v>166539.0</v>
      </c>
      <c r="F70" s="2">
        <v>35423.5</v>
      </c>
      <c r="G70" s="2">
        <v>7459.0</v>
      </c>
      <c r="H70" s="2">
        <v>100.0</v>
      </c>
      <c r="I70" s="2">
        <v>7120.0</v>
      </c>
      <c r="J70" s="2">
        <v>228301.0</v>
      </c>
      <c r="K70" s="2">
        <v>13913.0</v>
      </c>
      <c r="L70" s="2">
        <v>63.0</v>
      </c>
      <c r="M70" s="2">
        <v>84.0</v>
      </c>
      <c r="N70" s="2">
        <v>111.0</v>
      </c>
      <c r="O70" s="2">
        <v>82.0</v>
      </c>
      <c r="P70" s="3">
        <v>1.0</v>
      </c>
    </row>
    <row r="71" ht="14.25" customHeight="1">
      <c r="B71" s="2">
        <v>18574.0</v>
      </c>
      <c r="C71" s="2">
        <v>28130.0</v>
      </c>
      <c r="D71" s="2">
        <v>48603.0</v>
      </c>
      <c r="E71" s="2">
        <v>168290.0</v>
      </c>
      <c r="F71" s="2">
        <v>13001.8</v>
      </c>
      <c r="G71" s="2">
        <v>19457.0</v>
      </c>
      <c r="H71" s="2">
        <v>101.0</v>
      </c>
      <c r="I71" s="2">
        <v>1737.0</v>
      </c>
      <c r="J71" s="2">
        <v>272831.0</v>
      </c>
      <c r="K71" s="2">
        <v>8486.0</v>
      </c>
      <c r="L71" s="2">
        <v>63.63</v>
      </c>
      <c r="M71" s="2">
        <v>77.0</v>
      </c>
      <c r="N71" s="2">
        <v>114.0</v>
      </c>
      <c r="O71" s="2">
        <v>56.0</v>
      </c>
      <c r="P71" s="3">
        <v>1.0</v>
      </c>
    </row>
    <row r="72" ht="14.25" customHeight="1">
      <c r="B72" s="2">
        <v>26888.0</v>
      </c>
      <c r="C72" s="2">
        <v>18980.0</v>
      </c>
      <c r="D72" s="2">
        <v>70950.0</v>
      </c>
      <c r="E72" s="2">
        <v>147380.0</v>
      </c>
      <c r="F72" s="2">
        <v>18821.6</v>
      </c>
      <c r="G72" s="2">
        <v>18856.0</v>
      </c>
      <c r="H72" s="2">
        <v>102.0</v>
      </c>
      <c r="I72" s="2">
        <v>1648.0</v>
      </c>
      <c r="J72" s="2">
        <v>265006.0</v>
      </c>
      <c r="K72" s="2">
        <v>16400.0</v>
      </c>
      <c r="L72" s="2">
        <v>64.26</v>
      </c>
      <c r="M72" s="2">
        <v>90.0</v>
      </c>
      <c r="N72" s="2">
        <v>123.0</v>
      </c>
      <c r="O72" s="2">
        <v>67.0</v>
      </c>
      <c r="P72" s="3">
        <v>1.0</v>
      </c>
    </row>
    <row r="73" ht="14.25" customHeight="1">
      <c r="B73" s="2">
        <v>19184.0</v>
      </c>
      <c r="C73" s="2">
        <v>15856.0</v>
      </c>
      <c r="D73" s="2">
        <v>36983.0</v>
      </c>
      <c r="E73" s="2">
        <v>175812.0</v>
      </c>
      <c r="F73" s="2">
        <v>13428.8</v>
      </c>
      <c r="G73" s="2">
        <v>35219.0</v>
      </c>
      <c r="H73" s="2">
        <v>95.0</v>
      </c>
      <c r="I73" s="2">
        <v>2100.0</v>
      </c>
      <c r="J73" s="2">
        <v>268968.0</v>
      </c>
      <c r="K73" s="2">
        <v>11986.0</v>
      </c>
      <c r="L73" s="2">
        <v>59.85</v>
      </c>
      <c r="M73" s="2">
        <v>76.0</v>
      </c>
      <c r="N73" s="2">
        <v>105.0</v>
      </c>
      <c r="O73" s="2">
        <v>45.0</v>
      </c>
      <c r="P73" s="3">
        <v>1.0</v>
      </c>
    </row>
    <row r="74" ht="14.25" customHeight="1">
      <c r="B74" s="2">
        <v>18289.0</v>
      </c>
      <c r="C74" s="2">
        <v>6355.0</v>
      </c>
      <c r="D74" s="2">
        <v>15279.0</v>
      </c>
      <c r="E74" s="2">
        <v>193963.0</v>
      </c>
      <c r="F74" s="2">
        <v>12802.3</v>
      </c>
      <c r="G74" s="2">
        <v>49168.0</v>
      </c>
      <c r="H74" s="2">
        <v>95.0</v>
      </c>
      <c r="I74" s="2">
        <v>1880.0</v>
      </c>
      <c r="J74" s="2">
        <v>266377.0</v>
      </c>
      <c r="K74" s="2">
        <v>14797.0</v>
      </c>
      <c r="L74" s="2">
        <v>59.85</v>
      </c>
      <c r="M74" s="2">
        <v>56.0</v>
      </c>
      <c r="N74" s="2">
        <v>94.0</v>
      </c>
      <c r="O74" s="2">
        <v>60.0</v>
      </c>
      <c r="P74" s="3">
        <v>1.0</v>
      </c>
    </row>
    <row r="75" ht="14.25" customHeight="1">
      <c r="B75" s="2">
        <v>30255.0</v>
      </c>
      <c r="C75" s="2">
        <v>19304.0</v>
      </c>
      <c r="D75" s="2">
        <v>29382.0</v>
      </c>
      <c r="E75" s="2">
        <v>142091.0</v>
      </c>
      <c r="F75" s="2">
        <v>21178.5</v>
      </c>
      <c r="G75" s="2">
        <v>62022.0</v>
      </c>
      <c r="H75" s="2">
        <v>97.0</v>
      </c>
      <c r="I75" s="2">
        <v>8748.0</v>
      </c>
      <c r="J75" s="2">
        <v>249756.0</v>
      </c>
      <c r="K75" s="2">
        <v>24550.0</v>
      </c>
      <c r="L75" s="2">
        <v>61.11</v>
      </c>
      <c r="M75" s="2">
        <v>77.0</v>
      </c>
      <c r="N75" s="2">
        <v>103.0</v>
      </c>
      <c r="O75" s="2">
        <v>67.0</v>
      </c>
      <c r="P75" s="3">
        <v>1.0</v>
      </c>
    </row>
    <row r="76" ht="14.25" customHeight="1">
      <c r="B76" s="2">
        <v>22954.0</v>
      </c>
      <c r="C76" s="2">
        <v>15041.0</v>
      </c>
      <c r="D76" s="2">
        <v>54685.0</v>
      </c>
      <c r="E76" s="2">
        <v>157699.0</v>
      </c>
      <c r="F76" s="2">
        <v>16067.8</v>
      </c>
      <c r="G76" s="2">
        <v>32675.0</v>
      </c>
      <c r="H76" s="2">
        <v>98.0</v>
      </c>
      <c r="I76" s="2">
        <v>4092.0</v>
      </c>
      <c r="J76" s="2">
        <v>261300.0</v>
      </c>
      <c r="K76" s="2">
        <v>17662.0</v>
      </c>
      <c r="L76" s="2">
        <v>61.74</v>
      </c>
      <c r="M76" s="2">
        <v>84.0</v>
      </c>
      <c r="N76" s="2">
        <v>111.0</v>
      </c>
      <c r="O76" s="2">
        <v>60.0</v>
      </c>
      <c r="P76" s="3">
        <v>1.0</v>
      </c>
    </row>
    <row r="77" ht="14.25" customHeight="1">
      <c r="B77" s="2">
        <v>37164.0</v>
      </c>
      <c r="C77" s="2">
        <v>39891.0</v>
      </c>
      <c r="D77" s="2">
        <v>39487.0</v>
      </c>
      <c r="E77" s="2">
        <v>56294.0</v>
      </c>
      <c r="F77" s="2">
        <v>26014.8</v>
      </c>
      <c r="G77" s="2">
        <v>110218.0</v>
      </c>
      <c r="H77" s="2">
        <v>123.0</v>
      </c>
      <c r="I77" s="2">
        <v>8649.0</v>
      </c>
      <c r="J77" s="2">
        <v>252864.0</v>
      </c>
      <c r="K77" s="2">
        <v>21541.0</v>
      </c>
      <c r="L77" s="2">
        <v>77.49</v>
      </c>
      <c r="M77" s="2">
        <v>81.0</v>
      </c>
      <c r="N77" s="2">
        <v>111.0</v>
      </c>
      <c r="O77" s="2">
        <v>74.0</v>
      </c>
      <c r="P77" s="3">
        <v>1.0</v>
      </c>
    </row>
    <row r="78" ht="14.25" customHeight="1">
      <c r="B78" s="2">
        <v>20648.0</v>
      </c>
      <c r="C78" s="2">
        <v>48918.0</v>
      </c>
      <c r="D78" s="2">
        <v>69426.0</v>
      </c>
      <c r="E78" s="2">
        <v>58676.0</v>
      </c>
      <c r="F78" s="2">
        <v>14453.6</v>
      </c>
      <c r="G78" s="2">
        <v>85386.0</v>
      </c>
      <c r="H78" s="2">
        <v>127.0</v>
      </c>
      <c r="I78" s="2">
        <v>14823.0</v>
      </c>
      <c r="J78" s="2">
        <v>262054.0</v>
      </c>
      <c r="K78" s="2">
        <v>6177.0</v>
      </c>
      <c r="L78" s="2">
        <v>80.01</v>
      </c>
      <c r="M78" s="2">
        <v>89.0</v>
      </c>
      <c r="N78" s="2">
        <v>111.0</v>
      </c>
      <c r="O78" s="2">
        <v>68.0</v>
      </c>
      <c r="P78" s="3">
        <v>1.0</v>
      </c>
    </row>
    <row r="79" ht="14.25" customHeight="1">
      <c r="B79" s="2">
        <v>45213.0</v>
      </c>
      <c r="C79" s="2">
        <v>38913.0</v>
      </c>
      <c r="D79" s="2">
        <v>35209.0</v>
      </c>
      <c r="E79" s="2">
        <v>56829.0</v>
      </c>
      <c r="F79" s="2">
        <v>31649.1</v>
      </c>
      <c r="G79" s="2">
        <v>106890.0</v>
      </c>
      <c r="H79" s="2">
        <v>123.0</v>
      </c>
      <c r="I79" s="2">
        <v>22786.0</v>
      </c>
      <c r="J79" s="2">
        <v>231110.0</v>
      </c>
      <c r="K79" s="2">
        <v>29158.0</v>
      </c>
      <c r="L79" s="2">
        <v>77.49</v>
      </c>
      <c r="M79" s="2">
        <v>96.0</v>
      </c>
      <c r="N79" s="2">
        <v>107.0</v>
      </c>
      <c r="O79" s="2">
        <v>74.0</v>
      </c>
      <c r="P79" s="3">
        <v>1.0</v>
      </c>
    </row>
    <row r="80" ht="14.25" customHeight="1">
      <c r="B80" s="2">
        <v>24018.0</v>
      </c>
      <c r="C80" s="2">
        <v>5645.0</v>
      </c>
      <c r="D80" s="2">
        <v>24100.0</v>
      </c>
      <c r="E80" s="2">
        <v>200377.0</v>
      </c>
      <c r="F80" s="2">
        <v>16812.6</v>
      </c>
      <c r="G80" s="2">
        <v>28914.0</v>
      </c>
      <c r="H80" s="2">
        <v>123.0</v>
      </c>
      <c r="I80" s="2">
        <v>2436.0</v>
      </c>
      <c r="J80" s="2">
        <v>258984.0</v>
      </c>
      <c r="K80" s="2">
        <v>21634.0</v>
      </c>
      <c r="L80" s="2">
        <v>77.49</v>
      </c>
      <c r="M80" s="2">
        <v>65.0</v>
      </c>
      <c r="N80" s="2">
        <v>103.0</v>
      </c>
      <c r="O80" s="2">
        <v>68.0</v>
      </c>
      <c r="P80" s="3">
        <v>1.0</v>
      </c>
    </row>
    <row r="81" ht="14.25" customHeight="1">
      <c r="B81" s="2">
        <v>32244.0</v>
      </c>
      <c r="C81" s="2">
        <v>36888.0</v>
      </c>
      <c r="D81" s="2">
        <v>50843.0</v>
      </c>
      <c r="E81" s="2">
        <v>112229.0</v>
      </c>
      <c r="F81" s="2">
        <v>22570.8</v>
      </c>
      <c r="G81" s="2">
        <v>50850.0</v>
      </c>
      <c r="H81" s="2">
        <v>111.0</v>
      </c>
      <c r="I81" s="2">
        <v>18983.0</v>
      </c>
      <c r="J81" s="2">
        <v>238954.0</v>
      </c>
      <c r="K81" s="2">
        <v>25117.0</v>
      </c>
      <c r="L81" s="2">
        <v>69.93</v>
      </c>
      <c r="M81" s="2">
        <v>96.0</v>
      </c>
      <c r="N81" s="2">
        <v>116.0</v>
      </c>
      <c r="O81" s="2">
        <v>76.0</v>
      </c>
      <c r="P81" s="3">
        <v>1.0</v>
      </c>
    </row>
    <row r="82" ht="14.25" customHeight="1">
      <c r="B82" s="2">
        <v>32244.0</v>
      </c>
      <c r="C82" s="2">
        <v>14658.0</v>
      </c>
      <c r="D82" s="2">
        <v>21897.0</v>
      </c>
      <c r="E82" s="2">
        <v>7860.0</v>
      </c>
      <c r="F82" s="2">
        <v>398.3</v>
      </c>
      <c r="G82" s="2">
        <v>119066.0</v>
      </c>
      <c r="H82" s="2">
        <v>137.0</v>
      </c>
      <c r="I82" s="2">
        <v>7099.0</v>
      </c>
      <c r="J82" s="2">
        <v>156206.0</v>
      </c>
      <c r="K82" s="2">
        <v>745.0</v>
      </c>
      <c r="L82" s="2">
        <v>86.31</v>
      </c>
      <c r="M82" s="2">
        <v>96.0</v>
      </c>
      <c r="N82" s="2">
        <v>116.0</v>
      </c>
      <c r="O82" s="2">
        <v>44.0</v>
      </c>
      <c r="P82" s="3">
        <v>1.0</v>
      </c>
    </row>
    <row r="83" ht="14.25" customHeight="1">
      <c r="B83" s="2">
        <v>22258.0</v>
      </c>
      <c r="C83" s="2">
        <v>34462.0</v>
      </c>
      <c r="D83" s="2">
        <v>38269.0</v>
      </c>
      <c r="E83" s="2">
        <v>43012.0</v>
      </c>
      <c r="F83" s="2">
        <v>15580.6</v>
      </c>
      <c r="G83" s="2">
        <v>92259.0</v>
      </c>
      <c r="H83" s="2">
        <v>126.0</v>
      </c>
      <c r="I83" s="2">
        <v>16264.0</v>
      </c>
      <c r="J83" s="2">
        <v>198685.0</v>
      </c>
      <c r="K83" s="2">
        <v>15311.0</v>
      </c>
      <c r="L83" s="2">
        <v>79.38</v>
      </c>
      <c r="M83" s="2">
        <v>127.0</v>
      </c>
      <c r="N83" s="2">
        <v>84.0</v>
      </c>
      <c r="O83" s="2">
        <v>59.0</v>
      </c>
      <c r="P83" s="3">
        <v>1.0</v>
      </c>
    </row>
    <row r="84" ht="14.25" customHeight="1">
      <c r="B84" s="2">
        <v>4614.0</v>
      </c>
      <c r="C84" s="2">
        <v>51975.0</v>
      </c>
      <c r="D84" s="2">
        <v>86468.0</v>
      </c>
      <c r="E84" s="2">
        <v>76508.0</v>
      </c>
      <c r="F84" s="2">
        <v>3229.8</v>
      </c>
      <c r="G84" s="2">
        <v>49555.0</v>
      </c>
      <c r="H84" s="2">
        <v>124.0</v>
      </c>
      <c r="I84" s="2">
        <v>14046.0</v>
      </c>
      <c r="J84" s="2">
        <v>253077.0</v>
      </c>
      <c r="K84" s="2">
        <v>1997.0</v>
      </c>
      <c r="L84" s="2">
        <v>78.12</v>
      </c>
      <c r="M84" s="2">
        <v>123.0</v>
      </c>
      <c r="N84" s="2">
        <v>100.0</v>
      </c>
      <c r="O84" s="2">
        <v>59.0</v>
      </c>
      <c r="P84" s="3">
        <v>1.0</v>
      </c>
    </row>
    <row r="85" ht="14.25" customHeight="1">
      <c r="B85" s="2">
        <v>4614.0</v>
      </c>
      <c r="C85" s="2">
        <v>7805.0</v>
      </c>
      <c r="D85" s="2">
        <v>84702.0</v>
      </c>
      <c r="E85" s="2">
        <v>27692.0</v>
      </c>
      <c r="F85" s="2">
        <v>311.5</v>
      </c>
      <c r="G85" s="2">
        <v>906.0</v>
      </c>
      <c r="H85" s="2">
        <v>121.0</v>
      </c>
      <c r="I85" s="2">
        <v>43755.0</v>
      </c>
      <c r="J85" s="2">
        <v>77764.0</v>
      </c>
      <c r="K85" s="2">
        <v>69775.0</v>
      </c>
      <c r="L85" s="2">
        <v>76.23</v>
      </c>
      <c r="M85" s="2">
        <v>82.0</v>
      </c>
      <c r="N85" s="2">
        <v>126.0</v>
      </c>
      <c r="O85" s="2">
        <v>100.0</v>
      </c>
      <c r="P85" s="3">
        <v>1.0</v>
      </c>
    </row>
    <row r="86" ht="14.25" customHeight="1">
      <c r="B86" s="2">
        <v>4450.0</v>
      </c>
      <c r="C86" s="2">
        <v>57386.0</v>
      </c>
      <c r="D86" s="2">
        <v>50762.0</v>
      </c>
      <c r="E86" s="2">
        <v>62796.0</v>
      </c>
      <c r="F86" s="2">
        <v>3115.0</v>
      </c>
      <c r="G86" s="2">
        <v>50806.0</v>
      </c>
      <c r="H86" s="2">
        <v>128.0</v>
      </c>
      <c r="I86" s="2">
        <v>4755.0</v>
      </c>
      <c r="J86" s="2">
        <v>221103.0</v>
      </c>
      <c r="K86" s="2">
        <v>342.0</v>
      </c>
      <c r="L86" s="2">
        <v>80.64</v>
      </c>
      <c r="M86" s="2">
        <v>104.0</v>
      </c>
      <c r="N86" s="2">
        <v>110.0</v>
      </c>
      <c r="O86" s="2">
        <v>64.0</v>
      </c>
      <c r="P86" s="3">
        <v>1.0</v>
      </c>
    </row>
    <row r="87" ht="14.25" customHeight="1">
      <c r="B87" s="2">
        <v>1474.0</v>
      </c>
      <c r="C87" s="2">
        <v>18082.0</v>
      </c>
      <c r="D87" s="2">
        <v>54661.0</v>
      </c>
      <c r="E87" s="2">
        <v>50205.0</v>
      </c>
      <c r="F87" s="2">
        <v>1031.8</v>
      </c>
      <c r="G87" s="2">
        <v>98878.0</v>
      </c>
      <c r="H87" s="2">
        <v>116.0</v>
      </c>
      <c r="I87" s="2">
        <v>4467.0</v>
      </c>
      <c r="J87" s="2">
        <v>218076.0</v>
      </c>
      <c r="K87" s="2">
        <v>757.0</v>
      </c>
      <c r="L87" s="2">
        <v>73.08</v>
      </c>
      <c r="M87" s="2">
        <v>104.0</v>
      </c>
      <c r="N87" s="2">
        <v>83.0</v>
      </c>
      <c r="O87" s="2">
        <v>59.0</v>
      </c>
      <c r="P87" s="3">
        <v>1.0</v>
      </c>
    </row>
    <row r="88" ht="14.25" customHeight="1">
      <c r="B88" s="2">
        <v>1116.0</v>
      </c>
      <c r="C88" s="2">
        <v>15452.0</v>
      </c>
      <c r="D88" s="2">
        <v>41971.0</v>
      </c>
      <c r="E88" s="2">
        <v>51083.0</v>
      </c>
      <c r="F88" s="2">
        <v>781.2</v>
      </c>
      <c r="G88" s="2">
        <v>108458.0</v>
      </c>
      <c r="H88" s="2">
        <v>113.0</v>
      </c>
      <c r="I88" s="2">
        <v>961.0</v>
      </c>
      <c r="J88" s="2">
        <v>216420.0</v>
      </c>
      <c r="K88" s="2">
        <v>699.0</v>
      </c>
      <c r="L88" s="2">
        <v>71.19</v>
      </c>
      <c r="M88" s="2">
        <v>104.0</v>
      </c>
      <c r="N88" s="2">
        <v>76.0</v>
      </c>
      <c r="O88" s="2">
        <v>42.0</v>
      </c>
      <c r="P88" s="3">
        <v>1.0</v>
      </c>
    </row>
    <row r="89" ht="14.25" customHeight="1">
      <c r="B89" s="2">
        <v>5368.0</v>
      </c>
      <c r="C89" s="2">
        <v>12219.0</v>
      </c>
      <c r="D89" s="2">
        <v>16287.0</v>
      </c>
      <c r="E89" s="2">
        <v>40328.0</v>
      </c>
      <c r="F89" s="2">
        <v>3757.6</v>
      </c>
      <c r="G89" s="2">
        <v>46073.0</v>
      </c>
      <c r="H89" s="2">
        <v>109.0</v>
      </c>
      <c r="I89" s="2">
        <v>4339.0</v>
      </c>
      <c r="J89" s="2">
        <v>113377.0</v>
      </c>
      <c r="K89" s="2">
        <v>2559.0</v>
      </c>
      <c r="L89" s="2">
        <v>68.67</v>
      </c>
      <c r="M89" s="2">
        <v>85.0</v>
      </c>
      <c r="N89" s="2">
        <v>78.0</v>
      </c>
      <c r="O89" s="2">
        <v>43.0</v>
      </c>
      <c r="P89" s="3">
        <v>1.0</v>
      </c>
    </row>
    <row r="90" ht="14.25" customHeight="1">
      <c r="B90" s="2">
        <v>5368.0</v>
      </c>
      <c r="C90" s="2">
        <v>40256.0</v>
      </c>
      <c r="D90" s="2">
        <v>33641.0</v>
      </c>
      <c r="E90" s="2">
        <v>19150.0</v>
      </c>
      <c r="F90" s="2">
        <v>327.6</v>
      </c>
      <c r="G90" s="2">
        <v>26335.0</v>
      </c>
      <c r="H90" s="2">
        <v>141.0</v>
      </c>
      <c r="I90" s="2">
        <v>1106.0</v>
      </c>
      <c r="J90" s="2">
        <v>118736.0</v>
      </c>
      <c r="K90" s="2">
        <v>2559.0</v>
      </c>
      <c r="L90" s="2">
        <v>88.83</v>
      </c>
      <c r="M90" s="2">
        <v>89.0</v>
      </c>
      <c r="N90" s="2">
        <v>128.0</v>
      </c>
      <c r="O90" s="2">
        <v>66.0</v>
      </c>
      <c r="P90" s="3">
        <v>1.0</v>
      </c>
    </row>
    <row r="91" ht="14.25" customHeight="1">
      <c r="B91" s="2">
        <v>5868.0</v>
      </c>
      <c r="C91" s="2">
        <v>10161.0</v>
      </c>
      <c r="D91" s="2">
        <v>7070.0</v>
      </c>
      <c r="E91" s="2">
        <v>4389.0</v>
      </c>
      <c r="F91" s="2">
        <v>4107.6</v>
      </c>
      <c r="G91" s="2">
        <v>93637.0</v>
      </c>
      <c r="H91" s="2">
        <v>143.0</v>
      </c>
      <c r="I91" s="2">
        <v>4629.0</v>
      </c>
      <c r="J91" s="2">
        <v>109725.0</v>
      </c>
      <c r="K91" s="2">
        <v>6771.0</v>
      </c>
      <c r="L91" s="2">
        <v>90.09</v>
      </c>
      <c r="M91" s="2">
        <v>89.0</v>
      </c>
      <c r="N91" s="2">
        <v>128.0</v>
      </c>
      <c r="O91" s="2">
        <v>36.0</v>
      </c>
      <c r="P91" s="3">
        <v>1.0</v>
      </c>
    </row>
    <row r="92" ht="14.25" customHeight="1">
      <c r="B92" s="2">
        <v>4561.0</v>
      </c>
      <c r="C92" s="2">
        <v>34881.0</v>
      </c>
      <c r="D92" s="2">
        <v>87122.0</v>
      </c>
      <c r="E92" s="2">
        <v>84531.0</v>
      </c>
      <c r="F92" s="2">
        <v>3192.7</v>
      </c>
      <c r="G92" s="2">
        <v>14525.0</v>
      </c>
      <c r="H92" s="2">
        <v>117.0</v>
      </c>
      <c r="I92" s="2">
        <v>18805.0</v>
      </c>
      <c r="J92" s="2">
        <v>203000.0</v>
      </c>
      <c r="K92" s="2">
        <v>3815.0</v>
      </c>
      <c r="L92" s="2">
        <v>73.71</v>
      </c>
      <c r="M92" s="2">
        <v>115.0</v>
      </c>
      <c r="N92" s="2">
        <v>113.0</v>
      </c>
      <c r="O92" s="2">
        <v>63.0</v>
      </c>
      <c r="P92" s="3">
        <v>1.0</v>
      </c>
    </row>
    <row r="93" ht="14.25" customHeight="1">
      <c r="B93" s="2">
        <v>4561.0</v>
      </c>
      <c r="C93" s="2">
        <v>5087.0</v>
      </c>
      <c r="D93" s="2">
        <v>20699.0</v>
      </c>
      <c r="E93" s="2">
        <v>9130.0</v>
      </c>
      <c r="F93" s="2">
        <v>189.0</v>
      </c>
      <c r="G93" s="2">
        <v>106764.0</v>
      </c>
      <c r="H93" s="2">
        <v>124.0</v>
      </c>
      <c r="I93" s="2">
        <v>2080.0</v>
      </c>
      <c r="J93" s="2">
        <v>139704.0</v>
      </c>
      <c r="K93" s="2">
        <v>3815.0</v>
      </c>
      <c r="L93" s="2">
        <v>78.12</v>
      </c>
      <c r="M93" s="2">
        <v>115.0</v>
      </c>
      <c r="N93" s="2">
        <v>113.0</v>
      </c>
      <c r="O93" s="2">
        <v>25.0</v>
      </c>
      <c r="P93" s="3">
        <v>1.0</v>
      </c>
    </row>
    <row r="94" ht="14.25" customHeight="1">
      <c r="B94" s="2">
        <v>2641.0</v>
      </c>
      <c r="C94" s="2">
        <v>17258.0</v>
      </c>
      <c r="D94" s="2">
        <v>19520.0</v>
      </c>
      <c r="E94" s="2">
        <v>48859.0</v>
      </c>
      <c r="F94" s="2">
        <v>1848.7</v>
      </c>
      <c r="G94" s="2">
        <v>31997.0</v>
      </c>
      <c r="H94" s="2">
        <v>111.0</v>
      </c>
      <c r="I94" s="2">
        <v>2310.0</v>
      </c>
      <c r="J94" s="2">
        <v>116728.0</v>
      </c>
      <c r="K94" s="2">
        <v>1237.0</v>
      </c>
      <c r="L94" s="2">
        <v>69.93</v>
      </c>
      <c r="M94" s="2">
        <v>86.0</v>
      </c>
      <c r="N94" s="2">
        <v>90.0</v>
      </c>
      <c r="O94" s="2">
        <v>70.0</v>
      </c>
      <c r="P94" s="3">
        <v>1.0</v>
      </c>
    </row>
    <row r="95" ht="14.25" customHeight="1">
      <c r="B95" s="2">
        <v>3245.0</v>
      </c>
      <c r="C95" s="2">
        <v>20289.0</v>
      </c>
      <c r="D95" s="2">
        <v>49757.0</v>
      </c>
      <c r="E95" s="2">
        <v>121232.0</v>
      </c>
      <c r="F95" s="2">
        <v>2271.5</v>
      </c>
      <c r="G95" s="2">
        <v>29357.0</v>
      </c>
      <c r="H95" s="2">
        <v>103.0</v>
      </c>
      <c r="I95" s="2">
        <v>4812.0</v>
      </c>
      <c r="J95" s="2">
        <v>216727.0</v>
      </c>
      <c r="K95" s="2">
        <v>2341.0</v>
      </c>
      <c r="L95" s="2">
        <v>64.89</v>
      </c>
      <c r="M95" s="2">
        <v>89.0</v>
      </c>
      <c r="N95" s="2">
        <v>94.0</v>
      </c>
      <c r="O95" s="2">
        <v>75.0</v>
      </c>
      <c r="P95" s="3">
        <v>1.0</v>
      </c>
    </row>
    <row r="96" ht="14.25" customHeight="1">
      <c r="B96" s="2">
        <v>10511.0</v>
      </c>
      <c r="C96" s="2">
        <v>16121.0</v>
      </c>
      <c r="D96" s="2">
        <v>9237.0</v>
      </c>
      <c r="E96" s="2">
        <v>17216.0</v>
      </c>
      <c r="F96" s="2">
        <v>7357.7</v>
      </c>
      <c r="G96" s="2">
        <v>67615.0</v>
      </c>
      <c r="H96" s="2">
        <v>128.0</v>
      </c>
      <c r="I96" s="2">
        <v>17664.0</v>
      </c>
      <c r="J96" s="2">
        <v>91368.0</v>
      </c>
      <c r="K96" s="2">
        <v>11668.0</v>
      </c>
      <c r="L96" s="2">
        <v>80.64</v>
      </c>
      <c r="M96" s="2">
        <v>87.0</v>
      </c>
      <c r="N96" s="2">
        <v>74.0</v>
      </c>
      <c r="O96" s="2">
        <v>59.0</v>
      </c>
      <c r="P96" s="3">
        <v>1.0</v>
      </c>
    </row>
    <row r="97" ht="14.25" customHeight="1">
      <c r="B97" s="2">
        <v>10511.0</v>
      </c>
      <c r="C97" s="2">
        <v>15760.0</v>
      </c>
      <c r="D97" s="2">
        <v>70706.0</v>
      </c>
      <c r="E97" s="2">
        <v>83703.0</v>
      </c>
      <c r="F97" s="2">
        <v>380.8</v>
      </c>
      <c r="G97" s="2">
        <v>59547.0</v>
      </c>
      <c r="H97" s="2">
        <v>110.0</v>
      </c>
      <c r="I97" s="2">
        <v>7881.0</v>
      </c>
      <c r="J97" s="2">
        <v>222366.0</v>
      </c>
      <c r="K97" s="2">
        <v>11668.0</v>
      </c>
      <c r="L97" s="2">
        <v>69.3</v>
      </c>
      <c r="M97" s="2">
        <v>88.0</v>
      </c>
      <c r="N97" s="2">
        <v>84.0</v>
      </c>
      <c r="O97" s="2">
        <v>48.0</v>
      </c>
      <c r="P97" s="3">
        <v>1.0</v>
      </c>
    </row>
    <row r="98" ht="14.25" customHeight="1">
      <c r="B98" s="2">
        <v>4153.0</v>
      </c>
      <c r="C98" s="2">
        <v>23146.0</v>
      </c>
      <c r="D98" s="2">
        <v>42784.0</v>
      </c>
      <c r="E98" s="2">
        <v>55579.0</v>
      </c>
      <c r="F98" s="2">
        <v>2907.1</v>
      </c>
      <c r="G98" s="2">
        <v>101698.0</v>
      </c>
      <c r="H98" s="2">
        <v>116.0</v>
      </c>
      <c r="I98" s="2">
        <v>518.0</v>
      </c>
      <c r="J98" s="2">
        <v>226511.0</v>
      </c>
      <c r="K98" s="2">
        <v>331.0</v>
      </c>
      <c r="L98" s="2">
        <v>73.08</v>
      </c>
      <c r="M98" s="2">
        <v>77.0</v>
      </c>
      <c r="N98" s="2">
        <v>73.0</v>
      </c>
      <c r="O98" s="2">
        <v>33.0</v>
      </c>
      <c r="P98" s="3">
        <v>1.0</v>
      </c>
    </row>
    <row r="99" ht="14.25" customHeight="1">
      <c r="B99" s="2">
        <v>4153.0</v>
      </c>
      <c r="C99" s="2">
        <v>64857.0</v>
      </c>
      <c r="D99" s="2">
        <v>73227.0</v>
      </c>
      <c r="E99" s="2">
        <v>87164.0</v>
      </c>
      <c r="F99" s="2">
        <v>165.2</v>
      </c>
      <c r="G99" s="2">
        <v>716.0</v>
      </c>
      <c r="H99" s="2">
        <v>125.0</v>
      </c>
      <c r="I99" s="2">
        <v>69199.0</v>
      </c>
      <c r="J99" s="2">
        <v>156739.0</v>
      </c>
      <c r="K99" s="2">
        <v>262.0</v>
      </c>
      <c r="L99" s="2">
        <v>78.75</v>
      </c>
      <c r="M99" s="2">
        <v>122.0</v>
      </c>
      <c r="N99" s="2">
        <v>121.0</v>
      </c>
      <c r="O99" s="2">
        <v>102.0</v>
      </c>
      <c r="P99" s="3">
        <v>1.0</v>
      </c>
    </row>
    <row r="100" ht="14.25" customHeight="1">
      <c r="B100" s="2">
        <v>99771.0</v>
      </c>
      <c r="C100" s="2">
        <v>32583.0</v>
      </c>
      <c r="D100" s="2">
        <v>53655.0</v>
      </c>
      <c r="E100" s="2">
        <v>25432.0</v>
      </c>
      <c r="F100" s="2">
        <v>69839.7</v>
      </c>
      <c r="G100" s="2">
        <v>13599.0</v>
      </c>
      <c r="H100" s="2">
        <v>133.0</v>
      </c>
      <c r="I100" s="2">
        <v>34744.0</v>
      </c>
      <c r="J100" s="2">
        <v>112324.0</v>
      </c>
      <c r="K100" s="2">
        <v>77972.0</v>
      </c>
      <c r="L100" s="2">
        <v>83.79</v>
      </c>
      <c r="M100" s="2">
        <v>182.0</v>
      </c>
      <c r="N100" s="2">
        <v>162.0</v>
      </c>
      <c r="O100" s="2">
        <v>126.0</v>
      </c>
      <c r="P100" s="3">
        <v>1.0</v>
      </c>
    </row>
    <row r="101" ht="14.25" customHeight="1">
      <c r="B101" s="2">
        <v>15867.0</v>
      </c>
      <c r="C101" s="2">
        <v>97399.0</v>
      </c>
      <c r="D101" s="2">
        <v>88017.0</v>
      </c>
      <c r="E101" s="2">
        <v>18705.0</v>
      </c>
      <c r="F101" s="2">
        <v>11106.9</v>
      </c>
      <c r="G101" s="2">
        <v>7952.0</v>
      </c>
      <c r="H101" s="2">
        <v>149.0</v>
      </c>
      <c r="I101" s="2">
        <v>2534.0</v>
      </c>
      <c r="J101" s="2">
        <v>216135.0</v>
      </c>
      <c r="K101" s="2">
        <v>9271.0</v>
      </c>
      <c r="L101" s="2">
        <v>93.87</v>
      </c>
      <c r="M101" s="2">
        <v>171.0</v>
      </c>
      <c r="N101" s="2">
        <v>143.0</v>
      </c>
      <c r="O101" s="2">
        <v>73.0</v>
      </c>
      <c r="P101" s="3">
        <v>1.0</v>
      </c>
    </row>
    <row r="102" ht="14.25" customHeight="1">
      <c r="B102" s="2">
        <v>15867.0</v>
      </c>
      <c r="C102" s="2">
        <v>4968.0</v>
      </c>
      <c r="D102" s="2">
        <v>58334.0</v>
      </c>
      <c r="E102" s="2">
        <v>52721.0</v>
      </c>
      <c r="F102" s="2">
        <v>264.6</v>
      </c>
      <c r="G102" s="2">
        <v>5149.0</v>
      </c>
      <c r="H102" s="2">
        <v>109.0</v>
      </c>
      <c r="I102" s="2">
        <v>600.0</v>
      </c>
      <c r="J102" s="2">
        <v>120766.0</v>
      </c>
      <c r="K102" s="2">
        <v>9271.0</v>
      </c>
      <c r="L102" s="2">
        <v>68.67</v>
      </c>
      <c r="M102" s="2">
        <v>95.0</v>
      </c>
      <c r="N102" s="2">
        <v>110.0</v>
      </c>
      <c r="O102" s="2">
        <v>62.0</v>
      </c>
      <c r="P102" s="3">
        <v>1.0</v>
      </c>
    </row>
    <row r="103" ht="14.25" customHeight="1">
      <c r="B103" s="2">
        <v>65885.0</v>
      </c>
      <c r="C103" s="2">
        <v>2462.0</v>
      </c>
      <c r="D103" s="2">
        <v>19901.0</v>
      </c>
      <c r="E103" s="2">
        <v>31501.0</v>
      </c>
      <c r="F103" s="2">
        <v>46119.5</v>
      </c>
      <c r="G103" s="2">
        <v>526.0</v>
      </c>
      <c r="H103" s="2">
        <v>103.0</v>
      </c>
      <c r="I103" s="2">
        <v>1269.0</v>
      </c>
      <c r="J103" s="2">
        <v>53903.0</v>
      </c>
      <c r="K103" s="2">
        <v>77972.0</v>
      </c>
      <c r="L103" s="2">
        <v>64.89</v>
      </c>
      <c r="M103" s="2">
        <v>189.0</v>
      </c>
      <c r="N103" s="2">
        <v>175.0</v>
      </c>
      <c r="O103" s="2">
        <v>138.0</v>
      </c>
      <c r="P103" s="3">
        <v>1.0</v>
      </c>
    </row>
    <row r="104" ht="14.25" customHeight="1">
      <c r="B104" s="2">
        <v>165885.0</v>
      </c>
      <c r="C104" s="2">
        <v>12772.0</v>
      </c>
      <c r="D104" s="2">
        <v>128169.0</v>
      </c>
      <c r="E104" s="2">
        <v>74659.0</v>
      </c>
      <c r="F104" s="2">
        <v>104.3</v>
      </c>
      <c r="G104" s="2">
        <v>8711.0</v>
      </c>
      <c r="H104" s="2">
        <v>115.0</v>
      </c>
      <c r="I104" s="2">
        <v>1269.0</v>
      </c>
      <c r="J104" s="2">
        <v>224333.0</v>
      </c>
      <c r="K104" s="2">
        <v>77972.0</v>
      </c>
      <c r="L104" s="2">
        <v>72.45</v>
      </c>
      <c r="M104" s="2">
        <v>92.0</v>
      </c>
      <c r="N104" s="2">
        <v>122.0</v>
      </c>
      <c r="O104" s="2">
        <v>57.0</v>
      </c>
      <c r="P104" s="3">
        <v>1.0</v>
      </c>
    </row>
    <row r="105" ht="14.25" customHeight="1">
      <c r="B105" s="2">
        <v>6519.0</v>
      </c>
      <c r="C105" s="2">
        <v>31061.0</v>
      </c>
      <c r="D105" s="2">
        <v>44927.0</v>
      </c>
      <c r="E105" s="2">
        <v>13624.0</v>
      </c>
      <c r="F105" s="2">
        <v>4563.3</v>
      </c>
      <c r="G105" s="2">
        <v>24144.0</v>
      </c>
      <c r="H105" s="2">
        <v>139.0</v>
      </c>
      <c r="I105" s="2">
        <v>827.0</v>
      </c>
      <c r="J105" s="2">
        <v>118925.0</v>
      </c>
      <c r="K105" s="2">
        <v>2111.0</v>
      </c>
      <c r="L105" s="2">
        <v>87.57</v>
      </c>
      <c r="M105" s="2">
        <v>134.0</v>
      </c>
      <c r="N105" s="2">
        <v>118.0</v>
      </c>
      <c r="O105" s="2">
        <v>63.0</v>
      </c>
      <c r="P105" s="3">
        <v>1.0</v>
      </c>
      <c r="Q105" s="3"/>
    </row>
    <row r="106" ht="14.25" customHeight="1">
      <c r="B106" s="2">
        <v>4395.0</v>
      </c>
      <c r="C106" s="2">
        <v>14931.0</v>
      </c>
      <c r="D106" s="2">
        <v>13907.0</v>
      </c>
      <c r="E106" s="2">
        <v>4302.0</v>
      </c>
      <c r="F106" s="2">
        <v>3076.5</v>
      </c>
      <c r="G106" s="2">
        <v>99740.0</v>
      </c>
      <c r="H106" s="2">
        <v>146.0</v>
      </c>
      <c r="I106" s="2">
        <v>1587.0</v>
      </c>
      <c r="J106" s="2">
        <v>133577.0</v>
      </c>
      <c r="K106" s="2">
        <v>2111.0</v>
      </c>
      <c r="L106" s="2">
        <v>91.98</v>
      </c>
      <c r="M106" s="2">
        <v>42.0</v>
      </c>
      <c r="N106" s="2">
        <v>118.0</v>
      </c>
      <c r="O106" s="2">
        <v>33.0</v>
      </c>
      <c r="P106" s="3">
        <v>1.0</v>
      </c>
      <c r="Q106" s="3"/>
    </row>
    <row r="107" ht="14.25" customHeight="1">
      <c r="B107" s="2">
        <v>4896.0</v>
      </c>
      <c r="C107" s="2">
        <v>6785.0</v>
      </c>
      <c r="D107" s="2">
        <v>7811.0</v>
      </c>
      <c r="E107" s="2">
        <v>14394.0</v>
      </c>
      <c r="F107" s="2">
        <v>3427.2</v>
      </c>
      <c r="G107" s="2">
        <v>16622.0</v>
      </c>
      <c r="H107" s="2">
        <v>116.0</v>
      </c>
      <c r="I107" s="2">
        <v>723.0</v>
      </c>
      <c r="J107" s="2">
        <v>47053.0</v>
      </c>
      <c r="K107" s="2">
        <v>2732.0</v>
      </c>
      <c r="L107" s="2">
        <v>73.08</v>
      </c>
      <c r="M107" s="2">
        <v>70.0</v>
      </c>
      <c r="N107" s="2">
        <v>108.0</v>
      </c>
      <c r="O107" s="2">
        <v>81.0</v>
      </c>
      <c r="P107" s="3">
        <v>0.0</v>
      </c>
      <c r="Q107" s="3"/>
    </row>
    <row r="108" ht="14.25" customHeight="1">
      <c r="B108" s="2">
        <v>4128.0</v>
      </c>
      <c r="C108" s="2">
        <v>2541.0</v>
      </c>
      <c r="D108" s="2">
        <v>18593.0</v>
      </c>
      <c r="E108" s="2">
        <v>25341.0</v>
      </c>
      <c r="F108" s="2">
        <v>2889.6</v>
      </c>
      <c r="G108" s="2">
        <v>35607.0</v>
      </c>
      <c r="H108" s="2">
        <v>105.0</v>
      </c>
      <c r="I108" s="2">
        <v>508.0</v>
      </c>
      <c r="J108" s="2">
        <v>81615.0</v>
      </c>
      <c r="K108" s="2">
        <v>4087.0</v>
      </c>
      <c r="L108" s="2">
        <v>66.15</v>
      </c>
      <c r="M108" s="2">
        <v>63.0</v>
      </c>
      <c r="N108" s="2">
        <v>86.0</v>
      </c>
      <c r="O108" s="2">
        <v>46.0</v>
      </c>
      <c r="P108" s="3">
        <v>0.0</v>
      </c>
      <c r="Q108" s="3"/>
    </row>
    <row r="109" ht="14.25" customHeight="1">
      <c r="B109" s="2">
        <v>8781.0</v>
      </c>
      <c r="C109" s="2">
        <v>999.0</v>
      </c>
      <c r="D109" s="2">
        <v>30604.0</v>
      </c>
      <c r="E109" s="2">
        <v>30041.0</v>
      </c>
      <c r="F109" s="2">
        <v>6146.7</v>
      </c>
      <c r="G109" s="2">
        <v>18125.0</v>
      </c>
      <c r="H109" s="2">
        <v>106.0</v>
      </c>
      <c r="I109" s="2">
        <v>562.0</v>
      </c>
      <c r="J109" s="2">
        <v>79116.0</v>
      </c>
      <c r="K109" s="2">
        <v>8872.0</v>
      </c>
      <c r="L109" s="2">
        <v>66.78</v>
      </c>
      <c r="M109" s="2">
        <v>88.0</v>
      </c>
      <c r="N109" s="2">
        <v>109.0</v>
      </c>
      <c r="O109" s="2">
        <v>70.0</v>
      </c>
      <c r="P109" s="3">
        <v>0.0</v>
      </c>
      <c r="Q109" s="3"/>
    </row>
    <row r="110" ht="14.25" customHeight="1">
      <c r="B110" s="2">
        <v>7432.0</v>
      </c>
      <c r="C110" s="2">
        <v>1406.0</v>
      </c>
      <c r="D110" s="2">
        <v>23831.0</v>
      </c>
      <c r="E110" s="2">
        <v>27660.0</v>
      </c>
      <c r="F110" s="2">
        <v>5202.4</v>
      </c>
      <c r="G110" s="2">
        <v>28221.0</v>
      </c>
      <c r="H110" s="2">
        <v>105.0</v>
      </c>
      <c r="I110" s="2">
        <v>356.0</v>
      </c>
      <c r="J110" s="2">
        <v>80758.0</v>
      </c>
      <c r="K110" s="2">
        <v>7436.0</v>
      </c>
      <c r="L110" s="2">
        <v>66.15</v>
      </c>
      <c r="M110" s="2">
        <v>75.0</v>
      </c>
      <c r="N110" s="2">
        <v>101.0</v>
      </c>
      <c r="O110" s="2">
        <v>54.0</v>
      </c>
      <c r="P110" s="3">
        <v>0.0</v>
      </c>
      <c r="Q110" s="3"/>
    </row>
    <row r="111" ht="14.25" customHeight="1">
      <c r="B111" s="2">
        <v>7432.0</v>
      </c>
      <c r="C111" s="2">
        <v>1406.0</v>
      </c>
      <c r="D111" s="2">
        <v>4784.0</v>
      </c>
      <c r="E111" s="2">
        <v>2895.0</v>
      </c>
      <c r="F111" s="2">
        <v>5202.4</v>
      </c>
      <c r="G111" s="2">
        <v>1852.0</v>
      </c>
      <c r="H111" s="2">
        <v>111.0</v>
      </c>
      <c r="I111" s="2">
        <v>25066.0</v>
      </c>
      <c r="J111" s="2">
        <v>9545.0</v>
      </c>
      <c r="K111" s="2">
        <v>7436.0</v>
      </c>
      <c r="L111" s="2">
        <v>69.93</v>
      </c>
      <c r="M111" s="2">
        <v>70.0</v>
      </c>
      <c r="N111" s="2">
        <v>107.0</v>
      </c>
      <c r="O111" s="2">
        <v>46.0</v>
      </c>
      <c r="P111" s="3">
        <v>0.0</v>
      </c>
      <c r="Q111" s="3"/>
    </row>
    <row r="112" ht="14.25" customHeight="1">
      <c r="B112" s="2">
        <v>17175.0</v>
      </c>
      <c r="C112" s="2">
        <v>32109.0</v>
      </c>
      <c r="D112" s="2">
        <v>62340.0</v>
      </c>
      <c r="E112" s="2">
        <v>95573.0</v>
      </c>
      <c r="F112" s="2">
        <v>12022.5</v>
      </c>
      <c r="G112" s="2">
        <v>75857.0</v>
      </c>
      <c r="H112" s="2">
        <v>113.0</v>
      </c>
      <c r="I112" s="2">
        <v>25066.0</v>
      </c>
      <c r="J112" s="2">
        <v>244684.0</v>
      </c>
      <c r="K112" s="2">
        <v>13304.0</v>
      </c>
      <c r="L112" s="2">
        <v>71.19</v>
      </c>
      <c r="M112" s="2">
        <v>86.0</v>
      </c>
      <c r="N112" s="2">
        <v>101.0</v>
      </c>
      <c r="O112" s="2">
        <v>66.0</v>
      </c>
      <c r="P112" s="3">
        <v>0.0</v>
      </c>
    </row>
    <row r="113" ht="14.25" customHeight="1">
      <c r="B113" s="2">
        <v>37034.0</v>
      </c>
      <c r="C113" s="2">
        <v>33523.0</v>
      </c>
      <c r="D113" s="2">
        <v>42877.0</v>
      </c>
      <c r="E113" s="2">
        <v>71908.0</v>
      </c>
      <c r="F113" s="2">
        <v>25923.8</v>
      </c>
      <c r="G113" s="2">
        <v>97712.0</v>
      </c>
      <c r="H113" s="2">
        <v>117.0</v>
      </c>
      <c r="I113" s="2">
        <v>19143.0</v>
      </c>
      <c r="J113" s="2">
        <v>233410.0</v>
      </c>
      <c r="K113" s="2">
        <v>30501.0</v>
      </c>
      <c r="L113" s="2">
        <v>73.71</v>
      </c>
      <c r="M113" s="2">
        <v>87.0</v>
      </c>
      <c r="N113" s="2">
        <v>109.0</v>
      </c>
      <c r="O113" s="2">
        <v>72.0</v>
      </c>
      <c r="P113" s="3">
        <v>0.0</v>
      </c>
    </row>
    <row r="114" ht="14.25" customHeight="1">
      <c r="B114" s="2">
        <v>36454.0</v>
      </c>
      <c r="C114" s="2">
        <v>32958.0</v>
      </c>
      <c r="D114" s="2">
        <v>44156.0</v>
      </c>
      <c r="E114" s="2">
        <v>80096.0</v>
      </c>
      <c r="F114" s="2">
        <v>25517.8</v>
      </c>
      <c r="G114" s="2">
        <v>89390.0</v>
      </c>
      <c r="H114" s="2">
        <v>115.0</v>
      </c>
      <c r="I114" s="2">
        <v>13988.0</v>
      </c>
      <c r="J114" s="2">
        <v>238435.0</v>
      </c>
      <c r="K114" s="2">
        <v>30631.0</v>
      </c>
      <c r="L114" s="2">
        <v>72.45</v>
      </c>
      <c r="M114" s="2">
        <v>90.0</v>
      </c>
      <c r="N114" s="2">
        <v>112.0</v>
      </c>
      <c r="O114" s="2">
        <v>70.0</v>
      </c>
      <c r="P114" s="3">
        <v>0.0</v>
      </c>
    </row>
    <row r="115" ht="14.25" customHeight="1">
      <c r="B115" s="2">
        <v>18540.0</v>
      </c>
      <c r="C115" s="2">
        <v>20008.0</v>
      </c>
      <c r="D115" s="2">
        <v>38225.0</v>
      </c>
      <c r="E115" s="2">
        <v>179109.0</v>
      </c>
      <c r="F115" s="2">
        <v>12978.0</v>
      </c>
      <c r="G115" s="2">
        <v>27172.0</v>
      </c>
      <c r="H115" s="2">
        <v>96.0</v>
      </c>
      <c r="I115" s="2">
        <v>5213.0</v>
      </c>
      <c r="J115" s="2">
        <v>266690.0</v>
      </c>
      <c r="K115" s="2">
        <v>11151.0</v>
      </c>
      <c r="L115" s="2">
        <v>60.48</v>
      </c>
      <c r="M115" s="2">
        <v>78.0</v>
      </c>
      <c r="N115" s="2">
        <v>106.0</v>
      </c>
      <c r="O115" s="2">
        <v>59.0</v>
      </c>
      <c r="P115" s="3">
        <v>0.0</v>
      </c>
    </row>
    <row r="116" ht="14.25" customHeight="1">
      <c r="B116" s="2">
        <v>23098.0</v>
      </c>
      <c r="C116" s="2">
        <v>31192.0</v>
      </c>
      <c r="D116" s="2">
        <v>50738.0</v>
      </c>
      <c r="E116" s="2">
        <v>101843.0</v>
      </c>
      <c r="F116" s="2">
        <v>16168.6</v>
      </c>
      <c r="G116" s="2">
        <v>76183.0</v>
      </c>
      <c r="H116" s="2">
        <v>110.0</v>
      </c>
      <c r="I116" s="2">
        <v>18257.0</v>
      </c>
      <c r="J116" s="2">
        <v>247512.0</v>
      </c>
      <c r="K116" s="2">
        <v>17285.0</v>
      </c>
      <c r="L116" s="2">
        <v>69.3</v>
      </c>
      <c r="M116" s="2">
        <v>82.0</v>
      </c>
      <c r="N116" s="2">
        <v>106.0</v>
      </c>
      <c r="O116" s="2">
        <v>64.0</v>
      </c>
      <c r="P116" s="3">
        <v>0.0</v>
      </c>
    </row>
    <row r="117" ht="14.25" customHeight="1">
      <c r="B117" s="2">
        <v>7729.0</v>
      </c>
      <c r="C117" s="2">
        <v>54213.0</v>
      </c>
      <c r="D117" s="2">
        <v>91449.0</v>
      </c>
      <c r="E117" s="2">
        <v>72094.0</v>
      </c>
      <c r="F117" s="2">
        <v>5410.3</v>
      </c>
      <c r="G117" s="2">
        <v>57569.0</v>
      </c>
      <c r="H117" s="2">
        <v>125.0</v>
      </c>
      <c r="I117" s="2">
        <v>10887.0</v>
      </c>
      <c r="J117" s="2">
        <v>269481.0</v>
      </c>
      <c r="K117" s="2">
        <v>2686.0</v>
      </c>
      <c r="L117" s="2">
        <v>78.75</v>
      </c>
      <c r="M117" s="2">
        <v>91.0</v>
      </c>
      <c r="N117" s="2">
        <v>117.0</v>
      </c>
      <c r="O117" s="2">
        <v>72.0</v>
      </c>
      <c r="P117" s="3">
        <v>0.0</v>
      </c>
    </row>
    <row r="118" ht="14.25" customHeight="1">
      <c r="B118" s="2">
        <v>23843.0</v>
      </c>
      <c r="C118" s="2">
        <v>33721.0</v>
      </c>
      <c r="D118" s="2">
        <v>39041.0</v>
      </c>
      <c r="E118" s="2">
        <v>38358.0</v>
      </c>
      <c r="F118" s="2">
        <v>16690.1</v>
      </c>
      <c r="G118" s="2">
        <v>148091.0</v>
      </c>
      <c r="H118" s="2">
        <v>127.0</v>
      </c>
      <c r="I118" s="2">
        <v>3804.0</v>
      </c>
      <c r="J118" s="2">
        <v>266396.0</v>
      </c>
      <c r="K118" s="2">
        <v>12854.0</v>
      </c>
      <c r="L118" s="2">
        <v>80.01</v>
      </c>
      <c r="M118" s="2">
        <v>64.0</v>
      </c>
      <c r="N118" s="2">
        <v>92.0</v>
      </c>
      <c r="O118" s="2">
        <v>61.0</v>
      </c>
      <c r="P118" s="3">
        <v>0.0</v>
      </c>
    </row>
    <row r="119" ht="14.25" customHeight="1">
      <c r="B119" s="2">
        <v>21167.0</v>
      </c>
      <c r="C119" s="2">
        <v>33721.0</v>
      </c>
      <c r="D119" s="2">
        <v>42644.0</v>
      </c>
      <c r="E119" s="2">
        <v>174838.0</v>
      </c>
      <c r="F119" s="2">
        <v>14816.9</v>
      </c>
      <c r="G119" s="2">
        <v>22776.0</v>
      </c>
      <c r="H119" s="2">
        <v>97.0</v>
      </c>
      <c r="I119" s="2">
        <v>4432.0</v>
      </c>
      <c r="J119" s="2">
        <v>266070.0</v>
      </c>
      <c r="K119" s="2">
        <v>12552.0</v>
      </c>
      <c r="L119" s="2">
        <v>61.11</v>
      </c>
      <c r="M119" s="2">
        <v>76.0</v>
      </c>
      <c r="N119" s="2">
        <v>111.0</v>
      </c>
      <c r="O119" s="2">
        <v>65.0</v>
      </c>
      <c r="P119" s="3">
        <v>0.0</v>
      </c>
    </row>
    <row r="120" ht="14.25" customHeight="1">
      <c r="B120" s="2">
        <v>27336.0</v>
      </c>
      <c r="C120" s="2">
        <v>41626.0</v>
      </c>
      <c r="D120" s="2">
        <v>48443.0</v>
      </c>
      <c r="E120" s="2">
        <v>72997.0</v>
      </c>
      <c r="F120" s="2">
        <v>19135.2</v>
      </c>
      <c r="G120" s="2">
        <v>92652.0</v>
      </c>
      <c r="H120" s="2">
        <v>120.0</v>
      </c>
      <c r="I120" s="2">
        <v>15949.0</v>
      </c>
      <c r="J120" s="2">
        <v>252166.0</v>
      </c>
      <c r="K120" s="2">
        <v>14939.0</v>
      </c>
      <c r="L120" s="2">
        <v>75.6</v>
      </c>
      <c r="M120" s="2">
        <v>85.0</v>
      </c>
      <c r="N120" s="2">
        <v>108.0</v>
      </c>
      <c r="O120" s="2">
        <v>69.0</v>
      </c>
      <c r="P120" s="3">
        <v>0.0</v>
      </c>
    </row>
    <row r="121" ht="14.25" customHeight="1">
      <c r="B121" s="2">
        <v>34985.0</v>
      </c>
      <c r="C121" s="2">
        <v>34856.0</v>
      </c>
      <c r="D121" s="2">
        <v>45894.0</v>
      </c>
      <c r="E121" s="2">
        <v>90891.0</v>
      </c>
      <c r="F121" s="2">
        <v>24489.5</v>
      </c>
      <c r="G121" s="2">
        <v>76428.0</v>
      </c>
      <c r="H121" s="2">
        <v>113.0</v>
      </c>
      <c r="I121" s="2">
        <v>12088.0</v>
      </c>
      <c r="J121" s="2">
        <v>246705.0</v>
      </c>
      <c r="K121" s="2">
        <v>24261.0</v>
      </c>
      <c r="L121" s="2">
        <v>71.19</v>
      </c>
      <c r="M121" s="2">
        <v>88.0</v>
      </c>
      <c r="N121" s="2">
        <v>115.0</v>
      </c>
      <c r="O121" s="2">
        <v>70.0</v>
      </c>
      <c r="P121" s="3">
        <v>0.0</v>
      </c>
    </row>
    <row r="122" ht="14.25" customHeight="1">
      <c r="B122" s="2">
        <v>28075.0</v>
      </c>
      <c r="C122" s="2">
        <v>22752.0</v>
      </c>
      <c r="D122" s="2">
        <v>30294.0</v>
      </c>
      <c r="E122" s="2">
        <v>162040.0</v>
      </c>
      <c r="F122" s="2">
        <v>19652.5</v>
      </c>
      <c r="G122" s="2">
        <v>39893.0</v>
      </c>
      <c r="H122" s="2">
        <v>97.0</v>
      </c>
      <c r="I122" s="2">
        <v>1985.0</v>
      </c>
      <c r="J122" s="2">
        <v>266181.0</v>
      </c>
      <c r="K122" s="2">
        <v>14888.0</v>
      </c>
      <c r="L122" s="2">
        <v>61.11</v>
      </c>
      <c r="M122" s="2">
        <v>77.0</v>
      </c>
      <c r="N122" s="2">
        <v>111.0</v>
      </c>
      <c r="O122" s="2">
        <v>62.0</v>
      </c>
      <c r="P122" s="3">
        <v>0.0</v>
      </c>
    </row>
    <row r="123" ht="14.25" customHeight="1">
      <c r="B123" s="2">
        <v>18767.0</v>
      </c>
      <c r="C123" s="2">
        <v>41638.0</v>
      </c>
      <c r="D123" s="2">
        <v>73842.0</v>
      </c>
      <c r="E123" s="2">
        <v>65837.0</v>
      </c>
      <c r="F123" s="2">
        <v>13136.9</v>
      </c>
      <c r="G123" s="2">
        <v>82970.0</v>
      </c>
      <c r="H123" s="2">
        <v>123.0</v>
      </c>
      <c r="I123" s="2">
        <v>8379.0</v>
      </c>
      <c r="J123" s="2">
        <v>263034.0</v>
      </c>
      <c r="K123" s="2">
        <v>11641.0</v>
      </c>
      <c r="L123" s="2">
        <v>77.49</v>
      </c>
      <c r="M123" s="2">
        <v>86.0</v>
      </c>
      <c r="N123" s="2">
        <v>111.0</v>
      </c>
      <c r="O123" s="2">
        <v>66.0</v>
      </c>
      <c r="P123" s="3">
        <v>0.0</v>
      </c>
    </row>
    <row r="124" ht="14.25" customHeight="1">
      <c r="B124" s="2">
        <v>27262.0</v>
      </c>
      <c r="C124" s="2">
        <v>33978.0</v>
      </c>
      <c r="D124" s="2">
        <v>40385.0</v>
      </c>
      <c r="E124" s="2">
        <v>63734.0</v>
      </c>
      <c r="F124" s="2">
        <v>19083.4</v>
      </c>
      <c r="G124" s="2">
        <v>117695.0</v>
      </c>
      <c r="H124" s="2">
        <v>119.0</v>
      </c>
      <c r="I124" s="2">
        <v>6599.0</v>
      </c>
      <c r="J124" s="2">
        <v>261629.0</v>
      </c>
      <c r="K124" s="2">
        <v>14826.0</v>
      </c>
      <c r="L124" s="2">
        <v>74.97</v>
      </c>
      <c r="M124" s="2">
        <v>79.0</v>
      </c>
      <c r="N124" s="2">
        <v>100.0</v>
      </c>
      <c r="O124" s="2">
        <v>55.0</v>
      </c>
      <c r="P124" s="3">
        <v>0.0</v>
      </c>
    </row>
    <row r="125" ht="14.25" customHeight="1">
      <c r="B125" s="2">
        <v>13635.0</v>
      </c>
      <c r="C125" s="2">
        <v>53448.0</v>
      </c>
      <c r="D125" s="2">
        <v>61233.0</v>
      </c>
      <c r="E125" s="2">
        <v>73708.0</v>
      </c>
      <c r="F125" s="2">
        <v>9544.5</v>
      </c>
      <c r="G125" s="2">
        <v>81030.0</v>
      </c>
      <c r="H125" s="2">
        <v>124.0</v>
      </c>
      <c r="I125" s="2">
        <v>3093.0</v>
      </c>
      <c r="J125" s="2">
        <v>276837.0</v>
      </c>
      <c r="K125" s="2">
        <v>3124.0</v>
      </c>
      <c r="L125" s="2">
        <v>78.12</v>
      </c>
      <c r="M125" s="2">
        <v>82.0</v>
      </c>
      <c r="N125" s="2">
        <v>113.0</v>
      </c>
      <c r="O125" s="2">
        <v>65.0</v>
      </c>
      <c r="P125" s="3">
        <v>0.0</v>
      </c>
    </row>
    <row r="126" ht="14.25" customHeight="1">
      <c r="B126" s="2">
        <v>31562.0</v>
      </c>
      <c r="C126" s="2">
        <v>26309.0</v>
      </c>
      <c r="D126" s="2">
        <v>28297.0</v>
      </c>
      <c r="E126" s="2">
        <v>90983.0</v>
      </c>
      <c r="F126" s="2">
        <v>22093.4</v>
      </c>
      <c r="G126" s="2">
        <v>105903.0</v>
      </c>
      <c r="H126" s="2">
        <v>107.0</v>
      </c>
      <c r="I126" s="2">
        <v>5671.0</v>
      </c>
      <c r="J126" s="2">
        <v>258585.0</v>
      </c>
      <c r="K126" s="2">
        <v>18798.0</v>
      </c>
      <c r="L126" s="2">
        <v>67.41</v>
      </c>
      <c r="M126" s="2">
        <v>74.0</v>
      </c>
      <c r="N126" s="2">
        <v>101.0</v>
      </c>
      <c r="O126" s="2">
        <v>64.0</v>
      </c>
      <c r="P126" s="3">
        <v>0.0</v>
      </c>
    </row>
    <row r="127" ht="14.25" customHeight="1">
      <c r="B127" s="2">
        <v>3143.0</v>
      </c>
      <c r="C127" s="2">
        <v>37545.0</v>
      </c>
      <c r="D127" s="2">
        <v>129056.0</v>
      </c>
      <c r="E127" s="2">
        <v>56053.0</v>
      </c>
      <c r="F127" s="2">
        <v>2200.1</v>
      </c>
      <c r="G127" s="2">
        <v>57257.0</v>
      </c>
      <c r="H127" s="2">
        <v>125.0</v>
      </c>
      <c r="I127" s="2">
        <v>3891.0</v>
      </c>
      <c r="J127" s="2">
        <v>276965.0</v>
      </c>
      <c r="K127" s="2">
        <v>2198.0</v>
      </c>
      <c r="L127" s="2">
        <v>78.75</v>
      </c>
      <c r="M127" s="2">
        <v>86.0</v>
      </c>
      <c r="N127" s="2">
        <v>117.0</v>
      </c>
      <c r="O127" s="2">
        <v>72.0</v>
      </c>
      <c r="P127" s="3">
        <v>0.0</v>
      </c>
    </row>
    <row r="128" ht="14.25" customHeight="1">
      <c r="B128" s="2">
        <v>6626.0</v>
      </c>
      <c r="C128" s="2">
        <v>62306.0</v>
      </c>
      <c r="D128" s="2">
        <v>66044.0</v>
      </c>
      <c r="E128" s="2">
        <v>44834.0</v>
      </c>
      <c r="F128" s="2">
        <v>4638.2</v>
      </c>
      <c r="G128" s="2">
        <v>103244.0</v>
      </c>
      <c r="H128" s="2">
        <v>135.0</v>
      </c>
      <c r="I128" s="2">
        <v>2816.0</v>
      </c>
      <c r="J128" s="2">
        <v>278304.0</v>
      </c>
      <c r="K128" s="2">
        <v>1934.0</v>
      </c>
      <c r="L128" s="2">
        <v>85.05</v>
      </c>
      <c r="M128" s="2">
        <v>74.0</v>
      </c>
      <c r="N128" s="2">
        <v>106.0</v>
      </c>
      <c r="O128" s="2">
        <v>67.0</v>
      </c>
      <c r="P128" s="3">
        <v>0.0</v>
      </c>
    </row>
    <row r="129" ht="14.25" customHeight="1">
      <c r="B129" s="2">
        <v>8226.0</v>
      </c>
      <c r="C129" s="2">
        <v>46302.0</v>
      </c>
      <c r="D129" s="2">
        <v>81718.0</v>
      </c>
      <c r="E129" s="2">
        <v>78835.0</v>
      </c>
      <c r="F129" s="2">
        <v>5758.2</v>
      </c>
      <c r="G129" s="2">
        <v>67973.0</v>
      </c>
      <c r="H129" s="2">
        <v>122.0</v>
      </c>
      <c r="I129" s="2">
        <v>11689.0</v>
      </c>
      <c r="J129" s="2">
        <v>267113.0</v>
      </c>
      <c r="K129" s="2">
        <v>4252.0</v>
      </c>
      <c r="L129" s="2">
        <v>76.86</v>
      </c>
      <c r="M129" s="2">
        <v>80.0</v>
      </c>
      <c r="N129" s="2">
        <v>109.0</v>
      </c>
      <c r="O129" s="2">
        <v>70.0</v>
      </c>
      <c r="P129" s="3">
        <v>0.0</v>
      </c>
    </row>
    <row r="130" ht="14.25" customHeight="1">
      <c r="B130" s="2">
        <v>24589.0</v>
      </c>
      <c r="C130" s="2">
        <v>34419.0</v>
      </c>
      <c r="D130" s="2">
        <v>56301.0</v>
      </c>
      <c r="E130" s="2">
        <v>89181.0</v>
      </c>
      <c r="F130" s="2">
        <v>17212.3</v>
      </c>
      <c r="G130" s="2">
        <v>78564.0</v>
      </c>
      <c r="H130" s="2">
        <v>114.0</v>
      </c>
      <c r="I130" s="2">
        <v>10885.0</v>
      </c>
      <c r="J130" s="2">
        <v>255714.0</v>
      </c>
      <c r="K130" s="2">
        <v>16455.0</v>
      </c>
      <c r="L130" s="2">
        <v>71.82</v>
      </c>
      <c r="M130" s="2">
        <v>86.0</v>
      </c>
      <c r="N130" s="2">
        <v>108.0</v>
      </c>
      <c r="O130" s="2">
        <v>68.0</v>
      </c>
      <c r="P130" s="3">
        <v>0.0</v>
      </c>
    </row>
    <row r="131" ht="14.25" customHeight="1">
      <c r="B131" s="2">
        <v>19322.0</v>
      </c>
      <c r="C131" s="2">
        <v>43892.0</v>
      </c>
      <c r="D131" s="2">
        <v>50204.0</v>
      </c>
      <c r="E131" s="2">
        <v>79755.0</v>
      </c>
      <c r="F131" s="2">
        <v>13525.4</v>
      </c>
      <c r="G131" s="2">
        <v>89881.0</v>
      </c>
      <c r="H131" s="2">
        <v>119.0</v>
      </c>
      <c r="I131" s="2">
        <v>7625.0</v>
      </c>
      <c r="J131" s="2">
        <v>269648.0</v>
      </c>
      <c r="K131" s="2">
        <v>5781.0</v>
      </c>
      <c r="L131" s="2">
        <v>74.97</v>
      </c>
      <c r="M131" s="2">
        <v>83.0</v>
      </c>
      <c r="N131" s="2">
        <v>106.0</v>
      </c>
      <c r="O131" s="2">
        <v>53.0</v>
      </c>
      <c r="P131" s="3">
        <v>0.0</v>
      </c>
    </row>
    <row r="132" ht="14.25" customHeight="1">
      <c r="B132" s="2">
        <v>38064.0</v>
      </c>
      <c r="C132" s="2">
        <v>32016.0</v>
      </c>
      <c r="D132" s="2">
        <v>38799.0</v>
      </c>
      <c r="E132" s="2">
        <v>80915.0</v>
      </c>
      <c r="F132" s="2">
        <v>26644.8</v>
      </c>
      <c r="G132" s="2">
        <v>93260.0</v>
      </c>
      <c r="H132" s="2">
        <v>113.0</v>
      </c>
      <c r="I132" s="2">
        <v>2983.0</v>
      </c>
      <c r="J132" s="2">
        <v>266861.0</v>
      </c>
      <c r="K132" s="2">
        <v>13210.0</v>
      </c>
      <c r="L132" s="2">
        <v>71.19</v>
      </c>
      <c r="M132" s="2">
        <v>81.0</v>
      </c>
      <c r="N132" s="2">
        <v>111.0</v>
      </c>
      <c r="O132" s="2">
        <v>62.0</v>
      </c>
      <c r="P132" s="3">
        <v>0.0</v>
      </c>
    </row>
    <row r="133" ht="14.25" customHeight="1">
      <c r="B133" s="2">
        <v>17421.0</v>
      </c>
      <c r="C133" s="2">
        <v>41219.0</v>
      </c>
      <c r="D133" s="2">
        <v>56468.0</v>
      </c>
      <c r="E133" s="2">
        <v>86505.0</v>
      </c>
      <c r="F133" s="2">
        <v>12194.7</v>
      </c>
      <c r="G133" s="2">
        <v>81441.0</v>
      </c>
      <c r="H133" s="2">
        <v>117.0</v>
      </c>
      <c r="I133" s="2">
        <v>2021.0</v>
      </c>
      <c r="J133" s="2">
        <v>277876.0</v>
      </c>
      <c r="K133" s="2">
        <v>3157.0</v>
      </c>
      <c r="L133" s="2">
        <v>73.71</v>
      </c>
      <c r="M133" s="2">
        <v>78.0</v>
      </c>
      <c r="N133" s="2">
        <v>110.0</v>
      </c>
      <c r="O133" s="2">
        <v>56.0</v>
      </c>
      <c r="P133" s="3">
        <v>0.0</v>
      </c>
    </row>
    <row r="134" ht="14.25" customHeight="1">
      <c r="B134" s="2">
        <v>40319.0</v>
      </c>
      <c r="C134" s="2">
        <v>38371.0</v>
      </c>
      <c r="D134" s="2">
        <v>43624.0</v>
      </c>
      <c r="E134" s="2">
        <v>73549.0</v>
      </c>
      <c r="F134" s="2">
        <v>28223.3</v>
      </c>
      <c r="G134" s="2">
        <v>87191.0</v>
      </c>
      <c r="H134" s="2">
        <v>118.0</v>
      </c>
      <c r="I134" s="2">
        <v>2052.0</v>
      </c>
      <c r="J134" s="2">
        <v>267633.0</v>
      </c>
      <c r="K134" s="2">
        <v>13369.0</v>
      </c>
      <c r="L134" s="2">
        <v>74.34</v>
      </c>
      <c r="M134" s="2">
        <v>88.0</v>
      </c>
      <c r="N134" s="2">
        <v>117.0</v>
      </c>
      <c r="O134" s="2">
        <v>62.0</v>
      </c>
      <c r="P134" s="3">
        <v>0.0</v>
      </c>
    </row>
    <row r="135" ht="14.25" customHeight="1">
      <c r="B135" s="2">
        <v>21812.0</v>
      </c>
      <c r="C135" s="2">
        <v>38165.0</v>
      </c>
      <c r="D135" s="2">
        <v>46966.0</v>
      </c>
      <c r="E135" s="2">
        <v>67107.0</v>
      </c>
      <c r="F135" s="2">
        <v>15268.4</v>
      </c>
      <c r="G135" s="2">
        <v>109004.0</v>
      </c>
      <c r="H135" s="2">
        <v>120.0</v>
      </c>
      <c r="I135" s="2">
        <v>4132.0</v>
      </c>
      <c r="J135" s="2">
        <v>268706.0</v>
      </c>
      <c r="K135" s="2">
        <v>10216.0</v>
      </c>
      <c r="L135" s="2">
        <v>75.6</v>
      </c>
      <c r="M135" s="2">
        <v>74.0</v>
      </c>
      <c r="N135" s="2">
        <v>103.0</v>
      </c>
      <c r="O135" s="2">
        <v>65.0</v>
      </c>
      <c r="P135" s="3">
        <v>0.0</v>
      </c>
    </row>
    <row r="136" ht="14.25" customHeight="1">
      <c r="B136" s="2">
        <v>20940.0</v>
      </c>
      <c r="C136" s="2">
        <v>55497.0</v>
      </c>
      <c r="D136" s="2">
        <v>62021.0</v>
      </c>
      <c r="E136" s="2">
        <v>80744.0</v>
      </c>
      <c r="F136" s="2">
        <v>14658.0</v>
      </c>
      <c r="G136" s="2">
        <v>63852.0</v>
      </c>
      <c r="H136" s="2">
        <v>123.0</v>
      </c>
      <c r="I136" s="2">
        <v>3083.0</v>
      </c>
      <c r="J136" s="2">
        <v>273929.0</v>
      </c>
      <c r="K136" s="2">
        <v>6042.0</v>
      </c>
      <c r="L136" s="2">
        <v>77.49</v>
      </c>
      <c r="M136" s="2">
        <v>86.0</v>
      </c>
      <c r="N136" s="2">
        <v>122.0</v>
      </c>
      <c r="O136" s="2">
        <v>71.0</v>
      </c>
      <c r="P136" s="3">
        <v>0.0</v>
      </c>
    </row>
    <row r="137" ht="14.25" customHeight="1">
      <c r="B137" s="2">
        <v>45839.0</v>
      </c>
      <c r="C137" s="2">
        <v>24163.0</v>
      </c>
      <c r="D137" s="2">
        <v>28890.0</v>
      </c>
      <c r="E137" s="2">
        <v>71155.0</v>
      </c>
      <c r="F137" s="2">
        <v>32087.3</v>
      </c>
      <c r="G137" s="2">
        <v>113007.0</v>
      </c>
      <c r="H137" s="2">
        <v>111.0</v>
      </c>
      <c r="I137" s="2">
        <v>3728.0</v>
      </c>
      <c r="J137" s="2">
        <v>244498.0</v>
      </c>
      <c r="K137" s="2">
        <v>34828.0</v>
      </c>
      <c r="L137" s="2">
        <v>69.93</v>
      </c>
      <c r="M137" s="2">
        <v>85.0</v>
      </c>
      <c r="N137" s="2">
        <v>108.0</v>
      </c>
      <c r="O137" s="2">
        <v>67.0</v>
      </c>
      <c r="P137" s="3">
        <v>0.0</v>
      </c>
    </row>
    <row r="138" ht="14.25" customHeight="1">
      <c r="B138" s="2">
        <v>14845.0</v>
      </c>
      <c r="C138" s="2">
        <v>48919.0</v>
      </c>
      <c r="D138" s="2">
        <v>70570.0</v>
      </c>
      <c r="E138" s="2">
        <v>95924.0</v>
      </c>
      <c r="F138" s="2">
        <v>10391.5</v>
      </c>
      <c r="G138" s="2">
        <v>52796.0</v>
      </c>
      <c r="H138" s="2">
        <v>119.0</v>
      </c>
      <c r="I138" s="2">
        <v>4218.0</v>
      </c>
      <c r="J138" s="2">
        <v>274293.0</v>
      </c>
      <c r="K138" s="2">
        <v>4543.0</v>
      </c>
      <c r="L138" s="2">
        <v>74.97</v>
      </c>
      <c r="M138" s="2">
        <v>91.0</v>
      </c>
      <c r="N138" s="2">
        <v>117.0</v>
      </c>
      <c r="O138" s="2">
        <v>54.0</v>
      </c>
      <c r="P138" s="3">
        <v>0.0</v>
      </c>
    </row>
    <row r="139" ht="14.25" customHeight="1">
      <c r="B139" s="2">
        <v>16177.0</v>
      </c>
      <c r="C139" s="2">
        <v>51843.0</v>
      </c>
      <c r="D139" s="2">
        <v>58860.0</v>
      </c>
      <c r="E139" s="2">
        <v>73020.0</v>
      </c>
      <c r="F139" s="2">
        <v>11323.9</v>
      </c>
      <c r="G139" s="2">
        <v>83154.0</v>
      </c>
      <c r="H139" s="2">
        <v>124.0</v>
      </c>
      <c r="I139" s="2">
        <v>2318.0</v>
      </c>
      <c r="J139" s="2">
        <v>276892.0</v>
      </c>
      <c r="K139" s="2">
        <v>3844.0</v>
      </c>
      <c r="L139" s="2">
        <v>78.12</v>
      </c>
      <c r="M139" s="2">
        <v>82.0</v>
      </c>
      <c r="N139" s="2">
        <v>113.0</v>
      </c>
      <c r="O139" s="2">
        <v>56.0</v>
      </c>
      <c r="P139" s="3">
        <v>0.0</v>
      </c>
    </row>
    <row r="140" ht="14.25" customHeight="1">
      <c r="B140" s="2">
        <v>34890.0</v>
      </c>
      <c r="C140" s="2">
        <v>50642.0</v>
      </c>
      <c r="D140" s="2">
        <v>41681.0</v>
      </c>
      <c r="E140" s="2">
        <v>60371.0</v>
      </c>
      <c r="F140" s="2">
        <v>24423.0</v>
      </c>
      <c r="G140" s="2">
        <v>95470.0</v>
      </c>
      <c r="H140" s="2">
        <v>126.0</v>
      </c>
      <c r="I140" s="2">
        <v>3461.0</v>
      </c>
      <c r="J140" s="2">
        <v>274030.0</v>
      </c>
      <c r="K140" s="2">
        <v>5563.0</v>
      </c>
      <c r="L140" s="2">
        <v>79.38</v>
      </c>
      <c r="M140" s="2">
        <v>87.0</v>
      </c>
      <c r="N140" s="2">
        <v>118.0</v>
      </c>
      <c r="O140" s="2">
        <v>65.0</v>
      </c>
      <c r="P140" s="3">
        <v>0.0</v>
      </c>
    </row>
    <row r="141" ht="14.25" customHeight="1">
      <c r="B141" s="2">
        <v>10627.0</v>
      </c>
      <c r="C141" s="2">
        <v>49000.0</v>
      </c>
      <c r="D141" s="2">
        <v>75876.0</v>
      </c>
      <c r="E141" s="2">
        <v>93162.0</v>
      </c>
      <c r="F141" s="2">
        <v>7438.9</v>
      </c>
      <c r="G141" s="2">
        <v>54389.0</v>
      </c>
      <c r="H141" s="2">
        <v>119.0</v>
      </c>
      <c r="I141" s="2">
        <v>2638.0</v>
      </c>
      <c r="J141" s="2">
        <v>278093.0</v>
      </c>
      <c r="K141" s="2">
        <v>2323.0</v>
      </c>
      <c r="L141" s="2">
        <v>74.97</v>
      </c>
      <c r="M141" s="2">
        <v>88.0</v>
      </c>
      <c r="N141" s="2">
        <v>117.0</v>
      </c>
      <c r="O141" s="2">
        <v>52.0</v>
      </c>
      <c r="P141" s="3">
        <v>0.0</v>
      </c>
    </row>
    <row r="142" ht="14.25" customHeight="1">
      <c r="B142" s="2">
        <v>29797.0</v>
      </c>
      <c r="C142" s="2">
        <v>29718.0</v>
      </c>
      <c r="D142" s="2">
        <v>43262.0</v>
      </c>
      <c r="E142" s="2">
        <v>109758.0</v>
      </c>
      <c r="F142" s="2">
        <v>20857.9</v>
      </c>
      <c r="G142" s="2">
        <v>70519.0</v>
      </c>
      <c r="H142" s="2">
        <v>108.0</v>
      </c>
      <c r="I142" s="2">
        <v>20138.0</v>
      </c>
      <c r="J142" s="2">
        <v>240572.0</v>
      </c>
      <c r="K142" s="2">
        <v>22344.0</v>
      </c>
      <c r="L142" s="2">
        <v>68.04</v>
      </c>
      <c r="M142" s="2">
        <v>89.0</v>
      </c>
      <c r="N142" s="2">
        <v>107.0</v>
      </c>
      <c r="O142" s="2">
        <v>71.0</v>
      </c>
      <c r="P142" s="3">
        <v>0.0</v>
      </c>
    </row>
    <row r="143" ht="14.25" customHeight="1">
      <c r="B143" s="2">
        <v>25390.0</v>
      </c>
      <c r="C143" s="2">
        <v>44223.0</v>
      </c>
      <c r="D143" s="2">
        <v>55399.0</v>
      </c>
      <c r="E143" s="2">
        <v>126878.0</v>
      </c>
      <c r="F143" s="2">
        <v>17773.0</v>
      </c>
      <c r="G143" s="2">
        <v>31164.0</v>
      </c>
      <c r="H143" s="2">
        <v>111.0</v>
      </c>
      <c r="I143" s="2">
        <v>13942.0</v>
      </c>
      <c r="J143" s="2">
        <v>253828.0</v>
      </c>
      <c r="K143" s="2">
        <v>15284.0</v>
      </c>
      <c r="L143" s="2">
        <v>69.93</v>
      </c>
      <c r="M143" s="2">
        <v>97.0</v>
      </c>
      <c r="N143" s="2">
        <v>117.0</v>
      </c>
      <c r="O143" s="2">
        <v>75.0</v>
      </c>
      <c r="P143" s="3">
        <v>0.0</v>
      </c>
    </row>
    <row r="144" ht="14.25" customHeight="1">
      <c r="B144" s="2">
        <v>26461.0</v>
      </c>
      <c r="C144" s="2">
        <v>39891.0</v>
      </c>
      <c r="D144" s="2">
        <v>65075.0</v>
      </c>
      <c r="E144" s="2">
        <v>138514.0</v>
      </c>
      <c r="F144" s="2">
        <v>18522.7</v>
      </c>
      <c r="G144" s="2">
        <v>13113.0</v>
      </c>
      <c r="H144" s="2">
        <v>109.0</v>
      </c>
      <c r="I144" s="2">
        <v>29002.0</v>
      </c>
      <c r="J144" s="2">
        <v>235922.0</v>
      </c>
      <c r="K144" s="2">
        <v>18130.0</v>
      </c>
      <c r="L144" s="2">
        <v>68.67</v>
      </c>
      <c r="M144" s="2">
        <v>102.0</v>
      </c>
      <c r="N144" s="2">
        <v>119.0</v>
      </c>
      <c r="O144" s="2">
        <v>81.0</v>
      </c>
      <c r="P144" s="3">
        <v>0.0</v>
      </c>
    </row>
    <row r="145" ht="14.25" customHeight="1">
      <c r="B145" s="2">
        <v>17960.0</v>
      </c>
      <c r="C145" s="2">
        <v>38657.0</v>
      </c>
      <c r="D145" s="2">
        <v>41602.0</v>
      </c>
      <c r="E145" s="2">
        <v>78185.0</v>
      </c>
      <c r="F145" s="2">
        <v>12572.0</v>
      </c>
      <c r="G145" s="2">
        <v>106650.0</v>
      </c>
      <c r="H145" s="2">
        <v>117.0</v>
      </c>
      <c r="I145" s="2">
        <v>13310.0</v>
      </c>
      <c r="J145" s="2">
        <v>242150.0</v>
      </c>
      <c r="K145" s="2">
        <v>18130.0</v>
      </c>
      <c r="L145" s="2">
        <v>73.71</v>
      </c>
      <c r="M145" s="2">
        <v>79.0</v>
      </c>
      <c r="N145" s="2">
        <v>97.0</v>
      </c>
      <c r="O145" s="2">
        <v>63.0</v>
      </c>
      <c r="P145" s="3">
        <v>0.0</v>
      </c>
    </row>
    <row r="146" ht="14.25" customHeight="1">
      <c r="B146" s="2">
        <v>20321.0</v>
      </c>
      <c r="C146" s="2">
        <v>907.0</v>
      </c>
      <c r="D146" s="2">
        <v>1526.0</v>
      </c>
      <c r="E146" s="2">
        <v>661.0</v>
      </c>
      <c r="F146" s="2">
        <v>14224.7</v>
      </c>
      <c r="G146" s="2">
        <v>106650.0</v>
      </c>
      <c r="H146" s="2">
        <v>133.0</v>
      </c>
      <c r="I146" s="2">
        <v>560.0</v>
      </c>
      <c r="J146" s="2">
        <v>2784.0</v>
      </c>
      <c r="K146" s="2">
        <v>20156.0</v>
      </c>
      <c r="L146" s="2">
        <v>83.79</v>
      </c>
      <c r="M146" s="2">
        <v>227.0</v>
      </c>
      <c r="N146" s="2">
        <v>232.0</v>
      </c>
      <c r="O146" s="2">
        <v>224.0</v>
      </c>
      <c r="P146" s="3">
        <v>0.0</v>
      </c>
    </row>
    <row r="147" ht="14.25" customHeight="1">
      <c r="B147" s="2">
        <v>17726.0</v>
      </c>
      <c r="C147" s="2">
        <v>1029.0</v>
      </c>
      <c r="D147" s="2">
        <v>3226.0</v>
      </c>
      <c r="E147" s="2">
        <v>1366.0</v>
      </c>
      <c r="F147" s="2">
        <v>12408.2</v>
      </c>
      <c r="G147" s="2">
        <v>153000.0</v>
      </c>
      <c r="H147" s="2">
        <v>127.0</v>
      </c>
      <c r="I147" s="2">
        <v>733.0</v>
      </c>
      <c r="J147" s="2">
        <v>5064.0</v>
      </c>
      <c r="K147" s="2">
        <v>17703.0</v>
      </c>
      <c r="L147" s="2">
        <v>80.01</v>
      </c>
      <c r="M147" s="2">
        <v>211.0</v>
      </c>
      <c r="N147" s="2">
        <v>218.0</v>
      </c>
      <c r="O147" s="2">
        <v>206.0</v>
      </c>
      <c r="P147" s="3">
        <v>0.0</v>
      </c>
    </row>
    <row r="148" ht="14.25" customHeight="1">
      <c r="B148" s="2">
        <v>19655.0</v>
      </c>
      <c r="C148" s="2">
        <v>1103.0</v>
      </c>
      <c r="D148" s="2">
        <v>2081.0</v>
      </c>
      <c r="E148" s="2">
        <v>629.0</v>
      </c>
      <c r="F148" s="2">
        <v>13758.5</v>
      </c>
      <c r="G148" s="2">
        <v>106650.0</v>
      </c>
      <c r="H148" s="2">
        <v>136.0</v>
      </c>
      <c r="I148" s="2">
        <v>851.0</v>
      </c>
      <c r="J148" s="2">
        <v>3117.0</v>
      </c>
      <c r="K148" s="2">
        <v>19532.0</v>
      </c>
      <c r="L148" s="2">
        <v>85.68</v>
      </c>
      <c r="M148" s="2">
        <v>226.0</v>
      </c>
      <c r="N148" s="2">
        <v>229.0</v>
      </c>
      <c r="O148" s="2">
        <v>220.0</v>
      </c>
      <c r="P148" s="3">
        <v>0.0</v>
      </c>
    </row>
    <row r="149" ht="14.25" customHeight="1">
      <c r="B149" s="2">
        <v>14881.0</v>
      </c>
      <c r="C149" s="2">
        <v>1423.0</v>
      </c>
      <c r="D149" s="2">
        <v>1828.0</v>
      </c>
      <c r="E149" s="2">
        <v>4880.0</v>
      </c>
      <c r="F149" s="2">
        <v>10416.7</v>
      </c>
      <c r="G149" s="2">
        <v>106650.0</v>
      </c>
      <c r="H149" s="2">
        <v>108.0</v>
      </c>
      <c r="I149" s="2">
        <v>1665.0</v>
      </c>
      <c r="J149" s="2">
        <v>6926.0</v>
      </c>
      <c r="K149" s="2">
        <v>14909.0</v>
      </c>
      <c r="L149" s="2">
        <v>68.04</v>
      </c>
      <c r="M149" s="2">
        <v>186.0</v>
      </c>
      <c r="N149" s="2">
        <v>196.0</v>
      </c>
      <c r="O149" s="2">
        <v>184.0</v>
      </c>
      <c r="P149" s="3">
        <v>0.0</v>
      </c>
    </row>
    <row r="150" ht="14.25" customHeight="1">
      <c r="B150" s="2">
        <v>21129.0</v>
      </c>
      <c r="C150" s="2">
        <v>1339.0</v>
      </c>
      <c r="D150" s="2">
        <v>744.0</v>
      </c>
      <c r="E150" s="2">
        <v>265.0</v>
      </c>
      <c r="F150" s="2">
        <v>14790.3</v>
      </c>
      <c r="G150" s="2">
        <v>106650.0</v>
      </c>
      <c r="H150" s="2">
        <v>152.0</v>
      </c>
      <c r="I150" s="2">
        <v>1211.0</v>
      </c>
      <c r="J150" s="2">
        <v>1304.0</v>
      </c>
      <c r="K150" s="2">
        <v>20985.0</v>
      </c>
      <c r="L150" s="2">
        <v>95.76</v>
      </c>
      <c r="M150" s="2">
        <v>235.0</v>
      </c>
      <c r="N150" s="2">
        <v>237.0</v>
      </c>
      <c r="O150" s="2">
        <v>233.0</v>
      </c>
      <c r="P150" s="3">
        <v>0.0</v>
      </c>
    </row>
    <row r="151" ht="14.25" customHeight="1">
      <c r="B151" s="2">
        <v>21492.0</v>
      </c>
      <c r="C151" s="2">
        <v>734.0</v>
      </c>
      <c r="D151" s="2">
        <v>923.0</v>
      </c>
      <c r="E151" s="2">
        <v>285.0</v>
      </c>
      <c r="F151" s="2">
        <v>15044.4</v>
      </c>
      <c r="G151" s="2">
        <v>106650.0</v>
      </c>
      <c r="H151" s="2">
        <v>141.0</v>
      </c>
      <c r="I151" s="2">
        <v>367.0</v>
      </c>
      <c r="J151" s="2">
        <v>1909.0</v>
      </c>
      <c r="K151" s="2">
        <v>21224.0</v>
      </c>
      <c r="L151" s="2">
        <v>88.83</v>
      </c>
      <c r="M151" s="2">
        <v>235.0</v>
      </c>
      <c r="N151" s="2">
        <v>238.0</v>
      </c>
      <c r="O151" s="2">
        <v>230.0</v>
      </c>
      <c r="P151" s="3">
        <v>0.0</v>
      </c>
    </row>
    <row r="152" ht="14.25" customHeight="1">
      <c r="B152" s="2">
        <v>18796.0</v>
      </c>
      <c r="C152" s="2">
        <v>1532.0</v>
      </c>
      <c r="D152" s="2">
        <v>2702.0</v>
      </c>
      <c r="E152" s="2">
        <v>470.0</v>
      </c>
      <c r="F152" s="2">
        <v>13157.2</v>
      </c>
      <c r="G152" s="2">
        <v>106650.0</v>
      </c>
      <c r="H152" s="2">
        <v>141.0</v>
      </c>
      <c r="I152" s="2">
        <v>960.0</v>
      </c>
      <c r="J152" s="2">
        <v>3817.0</v>
      </c>
      <c r="K152" s="2">
        <v>18723.0</v>
      </c>
      <c r="L152" s="2">
        <v>88.83</v>
      </c>
      <c r="M152" s="2">
        <v>216.0</v>
      </c>
      <c r="N152" s="2">
        <v>226.0</v>
      </c>
      <c r="O152" s="2">
        <v>216.0</v>
      </c>
      <c r="P152" s="3">
        <v>0.0</v>
      </c>
    </row>
    <row r="153" ht="14.25" customHeight="1">
      <c r="B153" s="2">
        <v>20982.0</v>
      </c>
      <c r="C153" s="2">
        <v>926.0</v>
      </c>
      <c r="D153" s="2">
        <v>1470.0</v>
      </c>
      <c r="E153" s="2">
        <v>470.0</v>
      </c>
      <c r="F153" s="2">
        <v>14687.4</v>
      </c>
      <c r="G153" s="2">
        <v>106650.0</v>
      </c>
      <c r="H153" s="2">
        <v>145.0</v>
      </c>
      <c r="I153" s="2">
        <v>509.0</v>
      </c>
      <c r="J153" s="2">
        <v>2131.0</v>
      </c>
      <c r="K153" s="2">
        <v>20860.0</v>
      </c>
      <c r="L153" s="2">
        <v>91.35</v>
      </c>
      <c r="M153" s="2">
        <v>232.0</v>
      </c>
      <c r="N153" s="2">
        <v>237.0</v>
      </c>
      <c r="O153" s="2">
        <v>230.0</v>
      </c>
      <c r="P153" s="3">
        <v>0.0</v>
      </c>
    </row>
    <row r="154" ht="14.25" customHeight="1">
      <c r="B154" s="2">
        <v>16662.0</v>
      </c>
      <c r="C154" s="2">
        <v>856.0</v>
      </c>
      <c r="D154" s="2">
        <v>2546.0</v>
      </c>
      <c r="E154" s="2">
        <v>3221.0</v>
      </c>
      <c r="F154" s="2">
        <v>11663.4</v>
      </c>
      <c r="G154" s="2">
        <v>106650.0</v>
      </c>
      <c r="H154" s="2">
        <v>112.0</v>
      </c>
      <c r="I154" s="2">
        <v>648.0</v>
      </c>
      <c r="J154" s="2">
        <v>2131.0</v>
      </c>
      <c r="K154" s="2">
        <v>16586.0</v>
      </c>
      <c r="L154" s="2">
        <v>70.56</v>
      </c>
      <c r="M154" s="2">
        <v>193.0</v>
      </c>
      <c r="N154" s="2">
        <v>207.0</v>
      </c>
      <c r="O154" s="2">
        <v>190.0</v>
      </c>
      <c r="P154" s="3">
        <v>0.0</v>
      </c>
    </row>
    <row r="155" ht="14.25" customHeight="1">
      <c r="B155" s="2">
        <v>19451.0</v>
      </c>
      <c r="C155" s="2">
        <v>817.0</v>
      </c>
      <c r="D155" s="2">
        <v>1291.0</v>
      </c>
      <c r="E155" s="2">
        <v>1920.0</v>
      </c>
      <c r="F155" s="2">
        <v>13615.7</v>
      </c>
      <c r="G155" s="2">
        <v>106650.0</v>
      </c>
      <c r="H155" s="2">
        <v>116.0</v>
      </c>
      <c r="I155" s="2">
        <v>1053.0</v>
      </c>
      <c r="J155" s="2">
        <v>3218.0</v>
      </c>
      <c r="K155" s="2">
        <v>19229.0</v>
      </c>
      <c r="L155" s="2">
        <v>73.08</v>
      </c>
      <c r="M155" s="2">
        <v>220.0</v>
      </c>
      <c r="N155" s="2">
        <v>224.0</v>
      </c>
      <c r="O155" s="2">
        <v>217.0</v>
      </c>
      <c r="P155" s="3">
        <v>0.0</v>
      </c>
    </row>
    <row r="156" ht="14.25" customHeight="1">
      <c r="B156" s="2">
        <v>22169.0</v>
      </c>
      <c r="C156" s="2">
        <v>311.0</v>
      </c>
      <c r="D156" s="2">
        <v>507.0</v>
      </c>
      <c r="E156" s="2">
        <v>498.0</v>
      </c>
      <c r="F156" s="2">
        <v>15518.3</v>
      </c>
      <c r="G156" s="2">
        <v>106650.0</v>
      </c>
      <c r="H156" s="2">
        <v>122.0</v>
      </c>
      <c r="I156" s="2">
        <v>334.0</v>
      </c>
      <c r="J156" s="2">
        <v>1102.0</v>
      </c>
      <c r="K156" s="2">
        <v>22064.0</v>
      </c>
      <c r="L156" s="2">
        <v>76.86</v>
      </c>
      <c r="M156" s="2">
        <v>238.0</v>
      </c>
      <c r="N156" s="2">
        <v>240.0</v>
      </c>
      <c r="O156" s="2">
        <v>237.0</v>
      </c>
      <c r="P156" s="3">
        <v>0.0</v>
      </c>
    </row>
    <row r="157" ht="14.25" customHeight="1">
      <c r="B157" s="2">
        <v>19743.0</v>
      </c>
      <c r="C157" s="2">
        <v>1437.0</v>
      </c>
      <c r="D157" s="2">
        <v>2031.0</v>
      </c>
      <c r="E157" s="2">
        <v>281.0</v>
      </c>
      <c r="F157" s="2">
        <v>13820.1</v>
      </c>
      <c r="G157" s="2">
        <v>14374.0</v>
      </c>
      <c r="H157" s="2">
        <v>145.0</v>
      </c>
      <c r="I157" s="2">
        <v>712.0</v>
      </c>
      <c r="J157" s="2">
        <v>3295.0</v>
      </c>
      <c r="K157" s="2">
        <v>19493.0</v>
      </c>
      <c r="L157" s="2">
        <v>91.35</v>
      </c>
      <c r="M157" s="2">
        <v>224.0</v>
      </c>
      <c r="N157" s="2">
        <v>232.0</v>
      </c>
      <c r="O157" s="2">
        <v>221.0</v>
      </c>
      <c r="P157" s="3">
        <v>0.0</v>
      </c>
    </row>
    <row r="158" ht="14.25" customHeight="1">
      <c r="B158" s="2">
        <v>21314.0</v>
      </c>
      <c r="C158" s="2">
        <v>443.0</v>
      </c>
      <c r="D158" s="2">
        <v>1124.0</v>
      </c>
      <c r="E158" s="2">
        <v>579.0</v>
      </c>
      <c r="F158" s="2">
        <v>14919.8</v>
      </c>
      <c r="G158" s="2">
        <v>6041.0</v>
      </c>
      <c r="H158" s="2">
        <v>126.0</v>
      </c>
      <c r="I158" s="2">
        <v>365.0</v>
      </c>
      <c r="J158" s="2">
        <v>1859.0</v>
      </c>
      <c r="K158" s="2">
        <v>21276.0</v>
      </c>
      <c r="L158" s="2">
        <v>79.38</v>
      </c>
      <c r="M158" s="2">
        <v>232.0</v>
      </c>
      <c r="N158" s="2">
        <v>237.0</v>
      </c>
      <c r="O158" s="2">
        <v>232.0</v>
      </c>
      <c r="P158" s="3">
        <v>0.0</v>
      </c>
    </row>
    <row r="159" ht="14.25" customHeight="1">
      <c r="B159" s="2">
        <v>2418.0</v>
      </c>
      <c r="C159" s="2">
        <v>10052.0</v>
      </c>
      <c r="D159" s="2">
        <v>13710.0</v>
      </c>
      <c r="E159" s="2">
        <v>19704.0</v>
      </c>
      <c r="F159" s="2">
        <v>517.3</v>
      </c>
      <c r="G159" s="2">
        <v>6041.0</v>
      </c>
      <c r="H159" s="2">
        <v>118.0</v>
      </c>
      <c r="I159" s="2">
        <v>1669.0</v>
      </c>
      <c r="J159" s="2">
        <v>47897.0</v>
      </c>
      <c r="K159" s="2">
        <v>21276.0</v>
      </c>
      <c r="L159" s="2">
        <v>74.34</v>
      </c>
      <c r="M159" s="2">
        <v>232.0</v>
      </c>
      <c r="N159" s="2">
        <v>121.0</v>
      </c>
      <c r="O159" s="2">
        <v>61.0</v>
      </c>
      <c r="P159" s="3">
        <v>0.0</v>
      </c>
    </row>
    <row r="160" ht="14.25" customHeight="1">
      <c r="B160" s="2">
        <v>2418.0</v>
      </c>
      <c r="C160" s="2">
        <v>5151.0</v>
      </c>
      <c r="D160" s="2">
        <v>8552.0</v>
      </c>
      <c r="E160" s="2">
        <v>19830.0</v>
      </c>
      <c r="F160" s="2">
        <v>1692.6</v>
      </c>
      <c r="G160" s="2">
        <v>14374.0</v>
      </c>
      <c r="H160" s="2">
        <v>108.0</v>
      </c>
      <c r="I160" s="2">
        <v>1921.0</v>
      </c>
      <c r="J160" s="2">
        <v>37343.0</v>
      </c>
      <c r="K160" s="2">
        <v>11061.0</v>
      </c>
      <c r="L160" s="2">
        <v>68.04</v>
      </c>
      <c r="M160" s="2">
        <v>232.0</v>
      </c>
      <c r="N160" s="2">
        <v>87.0</v>
      </c>
      <c r="O160" s="2">
        <v>91.0</v>
      </c>
      <c r="P160" s="3">
        <v>0.0</v>
      </c>
    </row>
    <row r="161" ht="14.25" customHeight="1">
      <c r="B161" s="2">
        <v>5736.0</v>
      </c>
      <c r="C161" s="2">
        <v>7147.0</v>
      </c>
      <c r="D161" s="2">
        <v>16064.0</v>
      </c>
      <c r="E161" s="2">
        <v>13879.0</v>
      </c>
      <c r="F161" s="2">
        <v>4015.2</v>
      </c>
      <c r="G161" s="2">
        <v>7682.0</v>
      </c>
      <c r="H161" s="2">
        <v>120.0</v>
      </c>
      <c r="I161" s="2">
        <v>3391.0</v>
      </c>
      <c r="J161" s="2">
        <v>37343.0</v>
      </c>
      <c r="K161" s="2">
        <v>3703.0</v>
      </c>
      <c r="L161" s="2">
        <v>75.6</v>
      </c>
      <c r="M161" s="2">
        <v>105.0</v>
      </c>
      <c r="N161" s="2">
        <v>128.0</v>
      </c>
      <c r="O161" s="2">
        <v>66.0</v>
      </c>
      <c r="P161" s="3">
        <v>0.0</v>
      </c>
    </row>
    <row r="162" ht="14.25" customHeight="1">
      <c r="B162" s="2">
        <v>5600.0</v>
      </c>
      <c r="C162" s="2">
        <v>13967.0</v>
      </c>
      <c r="D162" s="2">
        <v>13290.0</v>
      </c>
      <c r="E162" s="2">
        <v>13161.0</v>
      </c>
      <c r="F162" s="2">
        <v>3920.0</v>
      </c>
      <c r="G162" s="2">
        <v>4307.0</v>
      </c>
      <c r="H162" s="2">
        <v>130.0</v>
      </c>
      <c r="I162" s="2">
        <v>3391.0</v>
      </c>
      <c r="J162" s="2">
        <v>50146.0</v>
      </c>
      <c r="K162" s="2">
        <v>11061.0</v>
      </c>
      <c r="L162" s="2">
        <v>81.9</v>
      </c>
      <c r="M162" s="2">
        <v>121.0</v>
      </c>
      <c r="N162" s="2">
        <v>144.0</v>
      </c>
      <c r="O162" s="2">
        <v>56.0</v>
      </c>
      <c r="P162" s="3">
        <v>0.0</v>
      </c>
    </row>
    <row r="163" ht="14.25" customHeight="1">
      <c r="B163" s="2">
        <v>4889.0</v>
      </c>
      <c r="C163" s="2">
        <v>5878.0</v>
      </c>
      <c r="D163" s="2">
        <v>15659.0</v>
      </c>
      <c r="E163" s="2">
        <v>21378.0</v>
      </c>
      <c r="F163" s="2">
        <v>3422.3</v>
      </c>
      <c r="G163" s="2">
        <v>2516.0</v>
      </c>
      <c r="H163" s="2">
        <v>111.0</v>
      </c>
      <c r="I163" s="2">
        <v>2057.0</v>
      </c>
      <c r="J163" s="2">
        <v>43502.0</v>
      </c>
      <c r="K163" s="2">
        <v>4761.0</v>
      </c>
      <c r="L163" s="2">
        <v>69.93</v>
      </c>
      <c r="M163" s="2">
        <v>103.0</v>
      </c>
      <c r="N163" s="2">
        <v>128.0</v>
      </c>
      <c r="O163" s="2">
        <v>75.0</v>
      </c>
      <c r="P163" s="3">
        <v>0.0</v>
      </c>
      <c r="R163" s="4"/>
      <c r="S163" s="4"/>
      <c r="T163" s="4"/>
      <c r="U163" s="4"/>
    </row>
    <row r="164" ht="14.25" customHeight="1">
      <c r="A164" s="5" t="s">
        <v>15</v>
      </c>
      <c r="B164" s="6">
        <f t="shared" ref="B164:O164" si="1">MEDIAN(B2:B163)</f>
        <v>21403</v>
      </c>
      <c r="C164" s="6">
        <f t="shared" si="1"/>
        <v>21355.5</v>
      </c>
      <c r="D164" s="6">
        <f t="shared" si="1"/>
        <v>41949.5</v>
      </c>
      <c r="E164" s="6">
        <f t="shared" si="1"/>
        <v>53180</v>
      </c>
      <c r="F164" s="6">
        <f t="shared" si="1"/>
        <v>14738.85</v>
      </c>
      <c r="G164" s="6">
        <f t="shared" si="1"/>
        <v>35413</v>
      </c>
      <c r="H164" s="6">
        <f t="shared" si="1"/>
        <v>117</v>
      </c>
      <c r="I164" s="6">
        <f t="shared" si="1"/>
        <v>5196</v>
      </c>
      <c r="J164" s="6">
        <f t="shared" si="1"/>
        <v>163662</v>
      </c>
      <c r="K164" s="6">
        <f t="shared" si="1"/>
        <v>14963</v>
      </c>
      <c r="L164" s="6">
        <f t="shared" si="1"/>
        <v>73.71</v>
      </c>
      <c r="M164" s="6">
        <f t="shared" si="1"/>
        <v>103.5</v>
      </c>
      <c r="N164" s="6">
        <f t="shared" si="1"/>
        <v>117</v>
      </c>
      <c r="O164" s="6">
        <f t="shared" si="1"/>
        <v>71</v>
      </c>
      <c r="P164" s="7"/>
      <c r="R164" s="2"/>
      <c r="S164" s="2"/>
      <c r="T164" s="2"/>
      <c r="U164" s="2"/>
    </row>
    <row r="165" ht="14.25" customHeight="1">
      <c r="A165" s="8" t="s">
        <v>16</v>
      </c>
      <c r="B165" s="9">
        <f t="shared" ref="B165:O165" si="2">STDEV(B1:B163)</f>
        <v>80222.04717</v>
      </c>
      <c r="C165" s="9">
        <f t="shared" si="2"/>
        <v>75596.21227</v>
      </c>
      <c r="D165" s="9">
        <f t="shared" si="2"/>
        <v>41896.45936</v>
      </c>
      <c r="E165" s="9">
        <f t="shared" si="2"/>
        <v>61150.51582</v>
      </c>
      <c r="F165" s="9">
        <f t="shared" si="2"/>
        <v>56037.81981</v>
      </c>
      <c r="G165" s="10">
        <f t="shared" si="2"/>
        <v>42433.84686</v>
      </c>
      <c r="H165" s="10">
        <f t="shared" si="2"/>
        <v>14.17689924</v>
      </c>
      <c r="I165" s="10">
        <f t="shared" si="2"/>
        <v>51504.77769</v>
      </c>
      <c r="J165" s="10">
        <f t="shared" si="2"/>
        <v>114969.157</v>
      </c>
      <c r="K165" s="11">
        <f t="shared" si="2"/>
        <v>99313.0079</v>
      </c>
      <c r="L165" s="9">
        <f t="shared" si="2"/>
        <v>8.931446521</v>
      </c>
      <c r="M165" s="9">
        <f t="shared" si="2"/>
        <v>51.43068731</v>
      </c>
      <c r="N165" s="9">
        <f t="shared" si="2"/>
        <v>41.99694588</v>
      </c>
      <c r="O165" s="9">
        <f t="shared" si="2"/>
        <v>53.95810301</v>
      </c>
      <c r="P165" s="9"/>
      <c r="R165" s="2"/>
      <c r="S165" s="2"/>
      <c r="T165" s="2"/>
      <c r="U165" s="2"/>
    </row>
    <row r="166" ht="14.25" customHeight="1">
      <c r="A166" s="3" t="s">
        <v>17</v>
      </c>
      <c r="H166" s="12"/>
      <c r="I166" s="12"/>
      <c r="J166" s="12"/>
      <c r="P166" s="3"/>
      <c r="Q166" s="4"/>
      <c r="R166" s="13"/>
      <c r="S166" s="4"/>
      <c r="T166" s="4"/>
      <c r="U166" s="4"/>
    </row>
    <row r="167" ht="14.25" customHeight="1">
      <c r="H167" s="12"/>
      <c r="I167" s="12"/>
      <c r="J167" s="12"/>
    </row>
    <row r="168" ht="14.25" customHeight="1">
      <c r="H168" s="12"/>
      <c r="I168" s="12"/>
      <c r="J168" s="12"/>
    </row>
    <row r="169" ht="14.25" customHeight="1">
      <c r="H169" s="12"/>
      <c r="I169" s="12"/>
      <c r="J169" s="12"/>
    </row>
    <row r="170" ht="14.25" customHeight="1">
      <c r="H170" s="12"/>
      <c r="I170" s="12"/>
      <c r="J170" s="12"/>
    </row>
    <row r="171" ht="14.25" customHeight="1">
      <c r="H171" s="12"/>
      <c r="I171" s="12"/>
      <c r="J171" s="12"/>
    </row>
    <row r="172" ht="14.25" customHeight="1">
      <c r="H172" s="12"/>
      <c r="I172" s="12"/>
      <c r="J172" s="12"/>
    </row>
    <row r="173" ht="14.25" customHeight="1">
      <c r="H173" s="12"/>
      <c r="I173" s="12"/>
      <c r="J173" s="12"/>
    </row>
    <row r="174" ht="14.25" customHeight="1">
      <c r="H174" s="12"/>
      <c r="I174" s="12"/>
      <c r="J174" s="12"/>
    </row>
    <row r="175" ht="14.25" customHeight="1">
      <c r="H175" s="12"/>
      <c r="I175" s="12"/>
      <c r="J175" s="12"/>
    </row>
    <row r="176" ht="14.25" customHeight="1">
      <c r="H176" s="12"/>
      <c r="I176" s="12"/>
      <c r="J176" s="12"/>
    </row>
    <row r="177" ht="14.25" customHeight="1">
      <c r="B177" s="14"/>
      <c r="C177" s="14"/>
      <c r="H177" s="12"/>
      <c r="I177" s="12"/>
      <c r="J177" s="12"/>
    </row>
    <row r="178" ht="14.25" customHeight="1">
      <c r="H178" s="12"/>
      <c r="I178" s="12"/>
      <c r="J178" s="12"/>
    </row>
    <row r="179" ht="14.25" customHeight="1">
      <c r="H179" s="12"/>
      <c r="I179" s="12"/>
      <c r="J179" s="12"/>
    </row>
    <row r="180" ht="14.25" customHeight="1">
      <c r="H180" s="12"/>
      <c r="I180" s="12"/>
      <c r="J180" s="12"/>
    </row>
    <row r="181" ht="14.25" customHeight="1">
      <c r="H181" s="12"/>
      <c r="I181" s="12"/>
      <c r="J181" s="12"/>
    </row>
    <row r="182" ht="14.25" customHeight="1">
      <c r="H182" s="12"/>
      <c r="I182" s="12"/>
      <c r="J182" s="12"/>
    </row>
    <row r="183" ht="14.25" customHeight="1">
      <c r="H183" s="12"/>
      <c r="I183" s="12"/>
      <c r="J183" s="12"/>
    </row>
    <row r="184" ht="14.25" customHeight="1">
      <c r="H184" s="12"/>
      <c r="I184" s="12"/>
      <c r="J184" s="12"/>
    </row>
    <row r="185" ht="14.25" customHeight="1">
      <c r="H185" s="12"/>
      <c r="I185" s="12"/>
      <c r="J185" s="12"/>
    </row>
    <row r="186" ht="14.25" customHeight="1">
      <c r="H186" s="12"/>
      <c r="I186" s="12"/>
      <c r="J186" s="12"/>
    </row>
    <row r="187" ht="14.25" customHeight="1">
      <c r="H187" s="12"/>
      <c r="I187" s="12"/>
      <c r="J187" s="12"/>
    </row>
    <row r="188" ht="14.25" customHeight="1">
      <c r="H188" s="12"/>
      <c r="I188" s="12"/>
      <c r="J188" s="12"/>
    </row>
    <row r="189" ht="14.25" customHeight="1">
      <c r="H189" s="12"/>
      <c r="I189" s="12"/>
      <c r="J189" s="12"/>
    </row>
    <row r="190" ht="14.25" customHeight="1">
      <c r="H190" s="12"/>
      <c r="I190" s="12"/>
      <c r="J190" s="12"/>
    </row>
    <row r="191" ht="14.25" customHeight="1">
      <c r="H191" s="12"/>
      <c r="I191" s="12"/>
      <c r="J191" s="12"/>
    </row>
    <row r="192" ht="14.25" customHeight="1">
      <c r="H192" s="12"/>
      <c r="I192" s="12"/>
      <c r="J192" s="12"/>
    </row>
    <row r="193" ht="14.25" customHeight="1">
      <c r="H193" s="12"/>
      <c r="I193" s="12"/>
      <c r="J193" s="12"/>
    </row>
    <row r="194" ht="14.25" customHeight="1">
      <c r="H194" s="12"/>
      <c r="I194" s="12"/>
      <c r="J194" s="12"/>
    </row>
    <row r="195" ht="14.25" customHeight="1">
      <c r="H195" s="12"/>
      <c r="I195" s="12"/>
      <c r="J195" s="12"/>
    </row>
    <row r="196" ht="14.25" customHeight="1">
      <c r="H196" s="12"/>
      <c r="I196" s="12"/>
      <c r="J196" s="12"/>
    </row>
    <row r="197" ht="14.25" customHeight="1">
      <c r="H197" s="12"/>
      <c r="I197" s="12"/>
      <c r="J197" s="12"/>
    </row>
    <row r="198" ht="14.25" customHeight="1">
      <c r="H198" s="12"/>
      <c r="I198" s="12"/>
      <c r="J198" s="12"/>
    </row>
    <row r="199" ht="14.25" customHeight="1">
      <c r="H199" s="12"/>
      <c r="I199" s="12"/>
      <c r="J199" s="12"/>
    </row>
    <row r="200" ht="14.25" customHeight="1">
      <c r="H200" s="12"/>
      <c r="I200" s="12"/>
      <c r="J200" s="12"/>
    </row>
    <row r="201" ht="14.25" customHeight="1">
      <c r="H201" s="12"/>
      <c r="I201" s="12"/>
      <c r="J201" s="12"/>
    </row>
    <row r="202" ht="14.25" customHeight="1">
      <c r="H202" s="12"/>
      <c r="I202" s="12"/>
      <c r="J202" s="12"/>
    </row>
    <row r="203" ht="14.25" customHeight="1">
      <c r="H203" s="12"/>
      <c r="I203" s="12"/>
      <c r="J203" s="12"/>
    </row>
    <row r="204" ht="14.25" customHeight="1">
      <c r="H204" s="12"/>
      <c r="I204" s="12"/>
      <c r="J204" s="12"/>
    </row>
    <row r="205" ht="14.25" customHeight="1">
      <c r="H205" s="12"/>
      <c r="I205" s="12"/>
      <c r="J205" s="12"/>
    </row>
    <row r="206" ht="14.25" customHeight="1">
      <c r="H206" s="12"/>
      <c r="I206" s="12"/>
      <c r="J206" s="12"/>
    </row>
    <row r="207" ht="14.25" customHeight="1">
      <c r="H207" s="12"/>
      <c r="I207" s="12"/>
      <c r="J207" s="12"/>
    </row>
    <row r="208" ht="14.25" customHeight="1">
      <c r="H208" s="12"/>
      <c r="I208" s="12"/>
      <c r="J208" s="12"/>
    </row>
    <row r="209" ht="14.25" customHeight="1">
      <c r="H209" s="12"/>
      <c r="I209" s="12"/>
      <c r="J209" s="12"/>
    </row>
    <row r="210" ht="14.25" customHeight="1">
      <c r="H210" s="12"/>
      <c r="I210" s="12"/>
      <c r="J210" s="12"/>
    </row>
    <row r="211" ht="14.25" customHeight="1">
      <c r="H211" s="12"/>
      <c r="I211" s="12"/>
      <c r="J211" s="12"/>
    </row>
    <row r="212" ht="14.25" customHeight="1">
      <c r="H212" s="12"/>
      <c r="I212" s="12"/>
      <c r="J212" s="12"/>
    </row>
    <row r="213" ht="14.25" customHeight="1">
      <c r="H213" s="12"/>
      <c r="I213" s="12"/>
      <c r="J213" s="12"/>
    </row>
    <row r="214" ht="14.25" customHeight="1">
      <c r="H214" s="12"/>
      <c r="I214" s="12"/>
      <c r="J214" s="12"/>
    </row>
    <row r="215" ht="14.25" customHeight="1">
      <c r="H215" s="12"/>
      <c r="I215" s="12"/>
      <c r="J215" s="12"/>
    </row>
    <row r="216" ht="14.25" customHeight="1">
      <c r="H216" s="12"/>
      <c r="I216" s="12"/>
      <c r="J216" s="12"/>
    </row>
    <row r="217" ht="14.25" customHeight="1">
      <c r="H217" s="12"/>
      <c r="I217" s="12"/>
      <c r="J217" s="12"/>
    </row>
    <row r="218" ht="14.25" customHeight="1">
      <c r="H218" s="12"/>
      <c r="I218" s="12"/>
      <c r="J218" s="12"/>
    </row>
    <row r="219" ht="14.25" customHeight="1">
      <c r="H219" s="12"/>
      <c r="I219" s="12"/>
      <c r="J219" s="12"/>
    </row>
    <row r="220" ht="14.25" customHeight="1">
      <c r="H220" s="12"/>
      <c r="I220" s="12"/>
      <c r="J220" s="12"/>
    </row>
    <row r="221" ht="14.25" customHeight="1">
      <c r="H221" s="12"/>
      <c r="I221" s="12"/>
      <c r="J221" s="12"/>
    </row>
    <row r="222" ht="14.25" customHeight="1">
      <c r="H222" s="12"/>
      <c r="I222" s="12"/>
      <c r="J222" s="12"/>
    </row>
    <row r="223" ht="14.25" customHeight="1">
      <c r="H223" s="12"/>
      <c r="I223" s="12"/>
      <c r="J223" s="12"/>
    </row>
    <row r="224" ht="14.25" customHeight="1">
      <c r="H224" s="12"/>
      <c r="I224" s="12"/>
      <c r="J224" s="12"/>
    </row>
    <row r="225" ht="14.25" customHeight="1">
      <c r="H225" s="12"/>
      <c r="I225" s="12"/>
      <c r="J225" s="12"/>
    </row>
    <row r="226" ht="14.25" customHeight="1">
      <c r="H226" s="12"/>
      <c r="I226" s="12"/>
      <c r="J226" s="12"/>
    </row>
    <row r="227" ht="14.25" customHeight="1">
      <c r="H227" s="12"/>
      <c r="I227" s="12"/>
      <c r="J227" s="12"/>
    </row>
    <row r="228" ht="14.25" customHeight="1">
      <c r="H228" s="12"/>
      <c r="I228" s="12"/>
      <c r="J228" s="12"/>
    </row>
    <row r="229" ht="14.25" customHeight="1">
      <c r="H229" s="12"/>
      <c r="I229" s="12"/>
      <c r="J229" s="12"/>
    </row>
    <row r="230" ht="14.25" customHeight="1">
      <c r="H230" s="12"/>
      <c r="I230" s="12"/>
      <c r="J230" s="12"/>
    </row>
    <row r="231" ht="14.25" customHeight="1">
      <c r="H231" s="12"/>
      <c r="I231" s="12"/>
      <c r="J231" s="12"/>
    </row>
    <row r="232" ht="14.25" customHeight="1">
      <c r="H232" s="12"/>
      <c r="I232" s="12"/>
      <c r="J232" s="12"/>
    </row>
    <row r="233" ht="14.25" customHeight="1">
      <c r="H233" s="12"/>
      <c r="I233" s="12"/>
      <c r="J233" s="12"/>
    </row>
    <row r="234" ht="14.25" customHeight="1">
      <c r="H234" s="12"/>
      <c r="I234" s="12"/>
      <c r="J234" s="12"/>
    </row>
    <row r="235" ht="14.25" customHeight="1">
      <c r="H235" s="12"/>
      <c r="I235" s="12"/>
      <c r="J235" s="12"/>
    </row>
    <row r="236" ht="14.25" customHeight="1">
      <c r="H236" s="12"/>
      <c r="I236" s="12"/>
      <c r="J236" s="12"/>
    </row>
    <row r="237" ht="14.25" customHeight="1">
      <c r="H237" s="12"/>
      <c r="I237" s="12"/>
      <c r="J237" s="12"/>
    </row>
    <row r="238" ht="14.25" customHeight="1">
      <c r="H238" s="12"/>
      <c r="I238" s="12"/>
      <c r="J238" s="12"/>
    </row>
    <row r="239" ht="14.25" customHeight="1">
      <c r="H239" s="12"/>
      <c r="I239" s="12"/>
      <c r="J239" s="12"/>
    </row>
    <row r="240" ht="14.25" customHeight="1">
      <c r="H240" s="12"/>
      <c r="I240" s="12"/>
      <c r="J240" s="12"/>
    </row>
    <row r="241" ht="14.25" customHeight="1">
      <c r="H241" s="12"/>
      <c r="I241" s="12"/>
      <c r="J241" s="12"/>
    </row>
    <row r="242" ht="14.25" customHeight="1">
      <c r="H242" s="12"/>
      <c r="I242" s="12"/>
      <c r="J242" s="12"/>
    </row>
    <row r="243" ht="14.25" customHeight="1">
      <c r="H243" s="12"/>
      <c r="I243" s="12"/>
      <c r="J243" s="12"/>
    </row>
    <row r="244" ht="14.25" customHeight="1">
      <c r="H244" s="12"/>
      <c r="I244" s="12"/>
      <c r="J244" s="12"/>
    </row>
    <row r="245" ht="14.25" customHeight="1">
      <c r="H245" s="12"/>
      <c r="I245" s="12"/>
      <c r="J245" s="12"/>
    </row>
    <row r="246" ht="14.25" customHeight="1">
      <c r="H246" s="12"/>
      <c r="I246" s="12"/>
      <c r="J246" s="12"/>
    </row>
    <row r="247" ht="14.25" customHeight="1">
      <c r="H247" s="12"/>
      <c r="I247" s="12"/>
      <c r="J247" s="12"/>
    </row>
    <row r="248" ht="14.25" customHeight="1">
      <c r="H248" s="12"/>
      <c r="I248" s="12"/>
      <c r="J248" s="12"/>
    </row>
    <row r="249" ht="14.25" customHeight="1">
      <c r="H249" s="12"/>
      <c r="I249" s="12"/>
      <c r="J249" s="12"/>
    </row>
    <row r="250" ht="14.25" customHeight="1">
      <c r="H250" s="12"/>
      <c r="I250" s="12"/>
      <c r="J250" s="12"/>
    </row>
    <row r="251" ht="14.25" customHeight="1">
      <c r="H251" s="12"/>
      <c r="I251" s="12"/>
      <c r="J251" s="12"/>
    </row>
    <row r="252" ht="14.25" customHeight="1">
      <c r="H252" s="12"/>
      <c r="I252" s="12"/>
      <c r="J252" s="12"/>
    </row>
    <row r="253" ht="14.25" customHeight="1">
      <c r="H253" s="12"/>
      <c r="I253" s="12"/>
      <c r="J253" s="12"/>
    </row>
    <row r="254" ht="14.25" customHeight="1">
      <c r="H254" s="12"/>
      <c r="I254" s="12"/>
      <c r="J254" s="12"/>
    </row>
    <row r="255" ht="14.25" customHeight="1">
      <c r="H255" s="12"/>
      <c r="I255" s="12"/>
      <c r="J255" s="12"/>
    </row>
    <row r="256" ht="14.25" customHeight="1">
      <c r="H256" s="12"/>
      <c r="I256" s="12"/>
      <c r="J256" s="12"/>
    </row>
    <row r="257" ht="14.25" customHeight="1">
      <c r="H257" s="12"/>
      <c r="I257" s="12"/>
      <c r="J257" s="12"/>
    </row>
    <row r="258" ht="14.25" customHeight="1">
      <c r="H258" s="12"/>
      <c r="I258" s="12"/>
      <c r="J258" s="12"/>
    </row>
    <row r="259" ht="14.25" customHeight="1">
      <c r="H259" s="12"/>
      <c r="I259" s="12"/>
      <c r="J259" s="12"/>
    </row>
    <row r="260" ht="14.25" customHeight="1">
      <c r="H260" s="12"/>
      <c r="I260" s="12"/>
      <c r="J260" s="12"/>
    </row>
    <row r="261" ht="14.25" customHeight="1">
      <c r="H261" s="12"/>
      <c r="I261" s="12"/>
      <c r="J261" s="12"/>
    </row>
    <row r="262" ht="14.25" customHeight="1">
      <c r="H262" s="12"/>
      <c r="I262" s="12"/>
      <c r="J262" s="12"/>
    </row>
    <row r="263" ht="14.25" customHeight="1">
      <c r="H263" s="12"/>
      <c r="I263" s="12"/>
      <c r="J263" s="12"/>
    </row>
    <row r="264" ht="14.25" customHeight="1">
      <c r="H264" s="12"/>
      <c r="I264" s="12"/>
      <c r="J264" s="12"/>
    </row>
    <row r="265" ht="14.25" customHeight="1">
      <c r="H265" s="12"/>
      <c r="I265" s="12"/>
      <c r="J265" s="12"/>
    </row>
    <row r="266" ht="14.25" customHeight="1">
      <c r="H266" s="12"/>
      <c r="I266" s="12"/>
      <c r="J266" s="12"/>
    </row>
    <row r="267" ht="14.25" customHeight="1">
      <c r="H267" s="12"/>
      <c r="I267" s="12"/>
      <c r="J267" s="12"/>
    </row>
    <row r="268" ht="14.25" customHeight="1">
      <c r="H268" s="12"/>
      <c r="I268" s="12"/>
      <c r="J268" s="12"/>
    </row>
    <row r="269" ht="14.25" customHeight="1">
      <c r="H269" s="12"/>
      <c r="I269" s="12"/>
      <c r="J269" s="12"/>
    </row>
    <row r="270" ht="14.25" customHeight="1">
      <c r="H270" s="12"/>
      <c r="I270" s="12"/>
      <c r="J270" s="12"/>
    </row>
    <row r="271" ht="14.25" customHeight="1">
      <c r="H271" s="12"/>
      <c r="I271" s="12"/>
      <c r="J271" s="12"/>
    </row>
    <row r="272" ht="14.25" customHeight="1">
      <c r="H272" s="12"/>
      <c r="I272" s="12"/>
      <c r="J272" s="12"/>
    </row>
    <row r="273" ht="14.25" customHeight="1">
      <c r="H273" s="12"/>
      <c r="I273" s="12"/>
      <c r="J273" s="12"/>
    </row>
    <row r="274" ht="14.25" customHeight="1">
      <c r="H274" s="12"/>
      <c r="I274" s="12"/>
      <c r="J274" s="12"/>
    </row>
    <row r="275" ht="14.25" customHeight="1">
      <c r="H275" s="12"/>
      <c r="I275" s="12"/>
      <c r="J275" s="12"/>
    </row>
    <row r="276" ht="14.25" customHeight="1">
      <c r="H276" s="12"/>
      <c r="I276" s="12"/>
      <c r="J276" s="12"/>
    </row>
    <row r="277" ht="14.25" customHeight="1">
      <c r="H277" s="12"/>
      <c r="I277" s="12"/>
      <c r="J277" s="12"/>
    </row>
    <row r="278" ht="14.25" customHeight="1">
      <c r="H278" s="12"/>
      <c r="I278" s="12"/>
      <c r="J278" s="12"/>
    </row>
    <row r="279" ht="14.25" customHeight="1">
      <c r="H279" s="12"/>
      <c r="I279" s="12"/>
      <c r="J279" s="12"/>
    </row>
    <row r="280" ht="14.25" customHeight="1">
      <c r="H280" s="12"/>
      <c r="I280" s="12"/>
      <c r="J280" s="12"/>
    </row>
    <row r="281" ht="14.25" customHeight="1">
      <c r="H281" s="12"/>
      <c r="I281" s="12"/>
      <c r="J281" s="12"/>
    </row>
    <row r="282" ht="14.25" customHeight="1">
      <c r="H282" s="12"/>
      <c r="I282" s="12"/>
      <c r="J282" s="12"/>
    </row>
    <row r="283" ht="14.25" customHeight="1">
      <c r="H283" s="12"/>
      <c r="I283" s="12"/>
      <c r="J283" s="12"/>
    </row>
    <row r="284" ht="14.25" customHeight="1">
      <c r="H284" s="12"/>
      <c r="I284" s="12"/>
      <c r="J284" s="12"/>
    </row>
    <row r="285" ht="14.25" customHeight="1">
      <c r="H285" s="12"/>
      <c r="I285" s="12"/>
      <c r="J285" s="12"/>
    </row>
    <row r="286" ht="14.25" customHeight="1">
      <c r="H286" s="12"/>
      <c r="I286" s="12"/>
      <c r="J286" s="12"/>
    </row>
    <row r="287" ht="14.25" customHeight="1">
      <c r="H287" s="12"/>
      <c r="I287" s="12"/>
      <c r="J287" s="12"/>
    </row>
    <row r="288" ht="14.25" customHeight="1">
      <c r="H288" s="12"/>
      <c r="I288" s="12"/>
      <c r="J288" s="12"/>
    </row>
    <row r="289" ht="14.25" customHeight="1">
      <c r="H289" s="12"/>
      <c r="I289" s="12"/>
      <c r="J289" s="12"/>
    </row>
    <row r="290" ht="14.25" customHeight="1">
      <c r="H290" s="12"/>
      <c r="I290" s="12"/>
      <c r="J290" s="12"/>
    </row>
    <row r="291" ht="14.25" customHeight="1">
      <c r="H291" s="12"/>
      <c r="I291" s="12"/>
      <c r="J291" s="12"/>
    </row>
    <row r="292" ht="14.25" customHeight="1">
      <c r="H292" s="12"/>
      <c r="I292" s="12"/>
      <c r="J292" s="12"/>
    </row>
    <row r="293" ht="14.25" customHeight="1">
      <c r="H293" s="12"/>
      <c r="I293" s="12"/>
      <c r="J293" s="12"/>
    </row>
    <row r="294" ht="14.25" customHeight="1">
      <c r="H294" s="12"/>
      <c r="I294" s="12"/>
      <c r="J294" s="12"/>
    </row>
    <row r="295" ht="14.25" customHeight="1">
      <c r="H295" s="12"/>
      <c r="I295" s="12"/>
      <c r="J295" s="12"/>
    </row>
    <row r="296" ht="14.25" customHeight="1">
      <c r="H296" s="12"/>
      <c r="I296" s="12"/>
      <c r="J296" s="12"/>
    </row>
    <row r="297" ht="14.25" customHeight="1">
      <c r="H297" s="12"/>
      <c r="I297" s="12"/>
      <c r="J297" s="12"/>
    </row>
    <row r="298" ht="14.25" customHeight="1">
      <c r="H298" s="12"/>
      <c r="I298" s="12"/>
      <c r="J298" s="12"/>
    </row>
    <row r="299" ht="14.25" customHeight="1">
      <c r="H299" s="12"/>
      <c r="I299" s="12"/>
      <c r="J299" s="12"/>
    </row>
    <row r="300" ht="14.25" customHeight="1">
      <c r="H300" s="12"/>
      <c r="I300" s="12"/>
      <c r="J300" s="12"/>
    </row>
    <row r="301" ht="14.25" customHeight="1">
      <c r="H301" s="12"/>
      <c r="I301" s="12"/>
      <c r="J301" s="12"/>
    </row>
    <row r="302" ht="14.25" customHeight="1">
      <c r="H302" s="12"/>
      <c r="I302" s="12"/>
      <c r="J302" s="12"/>
    </row>
    <row r="303" ht="14.25" customHeight="1">
      <c r="H303" s="12"/>
      <c r="I303" s="12"/>
      <c r="J303" s="12"/>
    </row>
    <row r="304" ht="14.25" customHeight="1">
      <c r="H304" s="12"/>
      <c r="I304" s="12"/>
      <c r="J304" s="12"/>
    </row>
    <row r="305" ht="14.25" customHeight="1">
      <c r="H305" s="12"/>
      <c r="I305" s="12"/>
      <c r="J305" s="12"/>
    </row>
    <row r="306" ht="14.25" customHeight="1">
      <c r="H306" s="12"/>
      <c r="I306" s="12"/>
      <c r="J306" s="12"/>
    </row>
    <row r="307" ht="14.25" customHeight="1">
      <c r="H307" s="12"/>
      <c r="I307" s="12"/>
      <c r="J307" s="12"/>
    </row>
    <row r="308" ht="14.25" customHeight="1">
      <c r="H308" s="12"/>
      <c r="I308" s="12"/>
      <c r="J308" s="12"/>
    </row>
    <row r="309" ht="14.25" customHeight="1">
      <c r="H309" s="12"/>
      <c r="I309" s="12"/>
      <c r="J309" s="12"/>
    </row>
    <row r="310" ht="14.25" customHeight="1">
      <c r="H310" s="12"/>
      <c r="I310" s="12"/>
      <c r="J310" s="12"/>
    </row>
    <row r="311" ht="14.25" customHeight="1">
      <c r="H311" s="12"/>
      <c r="I311" s="12"/>
      <c r="J311" s="12"/>
    </row>
    <row r="312" ht="14.25" customHeight="1">
      <c r="H312" s="12"/>
      <c r="I312" s="12"/>
      <c r="J312" s="12"/>
    </row>
    <row r="313" ht="14.25" customHeight="1">
      <c r="H313" s="12"/>
      <c r="I313" s="12"/>
      <c r="J313" s="12"/>
    </row>
    <row r="314" ht="14.25" customHeight="1">
      <c r="H314" s="12"/>
      <c r="I314" s="12"/>
      <c r="J314" s="12"/>
    </row>
    <row r="315" ht="14.25" customHeight="1">
      <c r="H315" s="12"/>
      <c r="I315" s="12"/>
      <c r="J315" s="12"/>
    </row>
    <row r="316" ht="14.25" customHeight="1">
      <c r="H316" s="12"/>
      <c r="I316" s="12"/>
      <c r="J316" s="12"/>
    </row>
    <row r="317" ht="14.25" customHeight="1">
      <c r="H317" s="12"/>
      <c r="I317" s="12"/>
      <c r="J317" s="12"/>
    </row>
    <row r="318" ht="14.25" customHeight="1">
      <c r="H318" s="12"/>
      <c r="I318" s="12"/>
      <c r="J318" s="12"/>
    </row>
    <row r="319" ht="14.25" customHeight="1">
      <c r="H319" s="12"/>
      <c r="I319" s="12"/>
      <c r="J319" s="12"/>
    </row>
    <row r="320" ht="14.25" customHeight="1">
      <c r="H320" s="12"/>
      <c r="I320" s="12"/>
      <c r="J320" s="12"/>
    </row>
    <row r="321" ht="14.25" customHeight="1">
      <c r="H321" s="12"/>
      <c r="I321" s="12"/>
      <c r="J321" s="12"/>
    </row>
    <row r="322" ht="14.25" customHeight="1">
      <c r="H322" s="12"/>
      <c r="I322" s="12"/>
      <c r="J322" s="12"/>
    </row>
    <row r="323" ht="14.25" customHeight="1">
      <c r="H323" s="12"/>
      <c r="I323" s="12"/>
      <c r="J323" s="12"/>
    </row>
    <row r="324" ht="14.25" customHeight="1">
      <c r="H324" s="12"/>
      <c r="I324" s="12"/>
      <c r="J324" s="12"/>
    </row>
    <row r="325" ht="14.25" customHeight="1">
      <c r="H325" s="12"/>
      <c r="I325" s="12"/>
      <c r="J325" s="12"/>
    </row>
    <row r="326" ht="14.25" customHeight="1">
      <c r="H326" s="12"/>
      <c r="I326" s="12"/>
      <c r="J326" s="12"/>
    </row>
    <row r="327" ht="14.25" customHeight="1">
      <c r="H327" s="12"/>
      <c r="I327" s="12"/>
      <c r="J327" s="12"/>
    </row>
    <row r="328" ht="14.25" customHeight="1">
      <c r="H328" s="12"/>
      <c r="I328" s="12"/>
      <c r="J328" s="12"/>
    </row>
    <row r="329" ht="14.25" customHeight="1">
      <c r="H329" s="12"/>
      <c r="I329" s="12"/>
      <c r="J329" s="12"/>
    </row>
    <row r="330" ht="14.25" customHeight="1">
      <c r="H330" s="12"/>
      <c r="I330" s="12"/>
      <c r="J330" s="12"/>
    </row>
    <row r="331" ht="14.25" customHeight="1">
      <c r="H331" s="12"/>
      <c r="I331" s="12"/>
      <c r="J331" s="12"/>
    </row>
    <row r="332" ht="14.25" customHeight="1">
      <c r="H332" s="12"/>
      <c r="I332" s="12"/>
      <c r="J332" s="12"/>
    </row>
    <row r="333" ht="14.25" customHeight="1">
      <c r="H333" s="12"/>
      <c r="I333" s="12"/>
      <c r="J333" s="12"/>
    </row>
    <row r="334" ht="14.25" customHeight="1">
      <c r="H334" s="12"/>
      <c r="I334" s="12"/>
      <c r="J334" s="12"/>
    </row>
    <row r="335" ht="14.25" customHeight="1">
      <c r="H335" s="12"/>
      <c r="I335" s="12"/>
      <c r="J335" s="12"/>
    </row>
    <row r="336" ht="14.25" customHeight="1">
      <c r="H336" s="12"/>
      <c r="I336" s="12"/>
      <c r="J336" s="12"/>
    </row>
    <row r="337" ht="14.25" customHeight="1">
      <c r="H337" s="12"/>
      <c r="I337" s="12"/>
      <c r="J337" s="12"/>
    </row>
    <row r="338" ht="14.25" customHeight="1">
      <c r="H338" s="12"/>
      <c r="I338" s="12"/>
      <c r="J338" s="12"/>
    </row>
    <row r="339" ht="14.25" customHeight="1">
      <c r="H339" s="12"/>
      <c r="I339" s="12"/>
      <c r="J339" s="12"/>
    </row>
    <row r="340" ht="14.25" customHeight="1">
      <c r="H340" s="12"/>
      <c r="I340" s="12"/>
      <c r="J340" s="12"/>
    </row>
    <row r="341" ht="14.25" customHeight="1">
      <c r="H341" s="12"/>
      <c r="I341" s="12"/>
      <c r="J341" s="12"/>
    </row>
    <row r="342" ht="14.25" customHeight="1">
      <c r="H342" s="12"/>
      <c r="I342" s="12"/>
      <c r="J342" s="12"/>
    </row>
    <row r="343" ht="14.25" customHeight="1">
      <c r="H343" s="12"/>
      <c r="I343" s="12"/>
      <c r="J343" s="12"/>
    </row>
    <row r="344" ht="14.25" customHeight="1">
      <c r="H344" s="12"/>
      <c r="I344" s="12"/>
      <c r="J344" s="12"/>
    </row>
    <row r="345" ht="14.25" customHeight="1">
      <c r="H345" s="12"/>
      <c r="I345" s="12"/>
      <c r="J345" s="12"/>
    </row>
    <row r="346" ht="14.25" customHeight="1">
      <c r="H346" s="12"/>
      <c r="I346" s="12"/>
      <c r="J346" s="12"/>
    </row>
    <row r="347" ht="14.25" customHeight="1">
      <c r="H347" s="12"/>
      <c r="I347" s="12"/>
      <c r="J347" s="12"/>
    </row>
    <row r="348" ht="14.25" customHeight="1">
      <c r="H348" s="12"/>
      <c r="I348" s="12"/>
      <c r="J348" s="12"/>
    </row>
    <row r="349" ht="14.25" customHeight="1">
      <c r="H349" s="12"/>
      <c r="I349" s="12"/>
      <c r="J349" s="12"/>
    </row>
    <row r="350" ht="14.25" customHeight="1">
      <c r="H350" s="12"/>
      <c r="I350" s="12"/>
      <c r="J350" s="12"/>
    </row>
    <row r="351" ht="14.25" customHeight="1">
      <c r="H351" s="12"/>
      <c r="I351" s="12"/>
      <c r="J351" s="12"/>
    </row>
    <row r="352" ht="14.25" customHeight="1">
      <c r="H352" s="12"/>
      <c r="I352" s="12"/>
      <c r="J352" s="12"/>
    </row>
    <row r="353" ht="14.25" customHeight="1">
      <c r="H353" s="12"/>
      <c r="I353" s="12"/>
      <c r="J353" s="12"/>
    </row>
    <row r="354" ht="14.25" customHeight="1">
      <c r="H354" s="12"/>
      <c r="I354" s="12"/>
      <c r="J354" s="12"/>
    </row>
    <row r="355" ht="14.25" customHeight="1">
      <c r="H355" s="12"/>
      <c r="I355" s="12"/>
      <c r="J355" s="12"/>
    </row>
    <row r="356" ht="14.25" customHeight="1">
      <c r="H356" s="12"/>
      <c r="I356" s="12"/>
      <c r="J356" s="12"/>
    </row>
    <row r="357" ht="14.25" customHeight="1">
      <c r="H357" s="12"/>
      <c r="I357" s="12"/>
      <c r="J357" s="12"/>
    </row>
    <row r="358" ht="14.25" customHeight="1">
      <c r="H358" s="12"/>
      <c r="I358" s="12"/>
      <c r="J358" s="12"/>
    </row>
    <row r="359" ht="14.25" customHeight="1">
      <c r="H359" s="12"/>
      <c r="I359" s="12"/>
      <c r="J359" s="12"/>
    </row>
    <row r="360" ht="14.25" customHeight="1">
      <c r="H360" s="12"/>
      <c r="I360" s="12"/>
      <c r="J360" s="12"/>
    </row>
    <row r="361" ht="14.25" customHeight="1">
      <c r="H361" s="12"/>
      <c r="I361" s="12"/>
      <c r="J361" s="12"/>
    </row>
    <row r="362" ht="14.25" customHeight="1">
      <c r="H362" s="12"/>
      <c r="I362" s="12"/>
      <c r="J362" s="12"/>
    </row>
    <row r="363" ht="14.25" customHeight="1">
      <c r="H363" s="12"/>
      <c r="I363" s="12"/>
      <c r="J363" s="12"/>
    </row>
    <row r="364" ht="14.25" customHeight="1">
      <c r="H364" s="12"/>
      <c r="I364" s="12"/>
      <c r="J364" s="12"/>
    </row>
    <row r="365" ht="14.25" customHeight="1">
      <c r="H365" s="12"/>
      <c r="I365" s="12"/>
      <c r="J365" s="12"/>
    </row>
    <row r="366" ht="14.25" customHeight="1">
      <c r="H366" s="12"/>
      <c r="I366" s="12"/>
      <c r="J366" s="12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2EFB42D-783C-49B3-88DE-DA7F42A39A34}" filter="1" showAutoFilter="1">
      <autoFilter ref="$B$1:$Q$165"/>
      <extLst>
        <ext uri="GoogleSheetsCustomDataVersion1">
          <go:sheetsCustomData xmlns:go="http://customooxmlschemas.google.com/" filterViewId="307686622"/>
        </ext>
      </extLst>
    </customSheetView>
    <customSheetView guid="{F8C6D86A-2B31-491D-985F-0DBFED433602}" filter="1" showAutoFilter="1">
      <autoFilter ref="$P$2:$P$163"/>
      <extLst>
        <ext uri="GoogleSheetsCustomDataVersion1">
          <go:sheetsCustomData xmlns:go="http://customooxmlschemas.google.com/" filterViewId="524098560"/>
        </ext>
      </extLst>
    </customSheetView>
  </customSheetView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  <col customWidth="1" min="14" max="14" width="15.71"/>
    <col customWidth="1" min="15" max="15" width="22.14"/>
    <col customWidth="1" min="16" max="16" width="25.29"/>
    <col customWidth="1" min="17" max="17" width="24.71"/>
  </cols>
  <sheetData>
    <row r="1">
      <c r="A1" s="41"/>
      <c r="B1" s="21" t="s">
        <v>5</v>
      </c>
      <c r="C1" s="42" t="s">
        <v>29</v>
      </c>
      <c r="D1" s="42" t="s">
        <v>30</v>
      </c>
    </row>
    <row r="2">
      <c r="A2" s="43"/>
      <c r="B2" s="42" t="s">
        <v>31</v>
      </c>
      <c r="C2" s="42">
        <v>0.2454999488396585</v>
      </c>
      <c r="D2" s="42">
        <v>0.4595422837267167</v>
      </c>
      <c r="J2" s="21" t="s">
        <v>7</v>
      </c>
      <c r="K2" s="42" t="s">
        <v>29</v>
      </c>
      <c r="L2" s="42" t="s">
        <v>30</v>
      </c>
    </row>
    <row r="3">
      <c r="A3" s="3"/>
      <c r="B3" s="42" t="s">
        <v>32</v>
      </c>
      <c r="C3" s="42">
        <v>0.25655471823414566</v>
      </c>
      <c r="D3" s="42">
        <v>0.26401724960121037</v>
      </c>
      <c r="J3" s="42" t="s">
        <v>31</v>
      </c>
      <c r="K3" s="42">
        <v>0.04602369603508763</v>
      </c>
      <c r="L3" s="42">
        <v>0.010356444419182263</v>
      </c>
    </row>
    <row r="4">
      <c r="A4" s="3"/>
      <c r="B4" s="3" t="s">
        <v>33</v>
      </c>
      <c r="C4" s="3">
        <f t="shared" ref="C4:D4" si="1">(C2+4*C3)</f>
        <v>1.271718822</v>
      </c>
      <c r="D4" s="3">
        <f t="shared" si="1"/>
        <v>1.515611282</v>
      </c>
      <c r="J4" s="42" t="s">
        <v>32</v>
      </c>
      <c r="K4" s="42">
        <v>0.1125864090920009</v>
      </c>
      <c r="L4" s="42">
        <v>0.012830577268208791</v>
      </c>
    </row>
    <row r="5" ht="15.0" customHeight="1">
      <c r="B5" s="3" t="s">
        <v>34</v>
      </c>
      <c r="C5" s="3">
        <f t="shared" ref="C5:D5" si="2">C2-4*C3</f>
        <v>-0.7807189241</v>
      </c>
      <c r="D5" s="3">
        <f t="shared" si="2"/>
        <v>-0.5965267147</v>
      </c>
      <c r="J5" s="3" t="s">
        <v>33</v>
      </c>
      <c r="K5" s="3">
        <f t="shared" ref="K5:L5" si="3">(K3+4*K4)</f>
        <v>0.4963693324</v>
      </c>
      <c r="L5" s="3">
        <f t="shared" si="3"/>
        <v>0.06167875349</v>
      </c>
    </row>
    <row r="6">
      <c r="E6" s="47" t="s">
        <v>5</v>
      </c>
      <c r="J6" s="3" t="s">
        <v>34</v>
      </c>
      <c r="K6" s="3">
        <f t="shared" ref="K6:L6" si="4">K3-4*K4</f>
        <v>-0.4043219403</v>
      </c>
      <c r="L6" s="3">
        <f t="shared" si="4"/>
        <v>-0.04096586465</v>
      </c>
    </row>
    <row r="7">
      <c r="A7" s="3"/>
      <c r="B7" s="3" t="s">
        <v>35</v>
      </c>
      <c r="C7" s="3">
        <f>MIN(C5,D5)</f>
        <v>-0.7807189241</v>
      </c>
      <c r="E7" s="3" t="s">
        <v>36</v>
      </c>
      <c r="F7" s="3" t="s">
        <v>37</v>
      </c>
      <c r="G7" s="3" t="s">
        <v>38</v>
      </c>
      <c r="H7" s="3" t="s">
        <v>39</v>
      </c>
      <c r="M7" s="47" t="s">
        <v>7</v>
      </c>
    </row>
    <row r="8">
      <c r="A8" s="3"/>
      <c r="B8" s="3" t="s">
        <v>40</v>
      </c>
      <c r="C8" s="3">
        <f>MAX(C4, D4)</f>
        <v>1.515611282</v>
      </c>
      <c r="E8" s="45">
        <v>1.0</v>
      </c>
      <c r="F8" s="3">
        <f>C7</f>
        <v>-0.7807189241</v>
      </c>
      <c r="G8" s="3">
        <f t="shared" ref="G8:G107" si="5">NORMDIST(F8,$C$2,$C$3,FALSE)</f>
        <v>0.0005216439857</v>
      </c>
      <c r="H8" s="3">
        <f t="shared" ref="H8:H107" si="6">NORMDIST(F8,$D$2,$D$3,FALSE)</f>
        <v>0.00002439418702</v>
      </c>
      <c r="J8" s="3" t="s">
        <v>35</v>
      </c>
      <c r="K8" s="3">
        <f>MIN(K6,L6)</f>
        <v>-0.4043219403</v>
      </c>
      <c r="M8" s="3" t="s">
        <v>36</v>
      </c>
      <c r="N8" s="3" t="s">
        <v>37</v>
      </c>
      <c r="O8" s="3" t="s">
        <v>38</v>
      </c>
      <c r="P8" s="3" t="s">
        <v>39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7">F8+$C$10</f>
        <v>-0.7575236695</v>
      </c>
      <c r="G9" s="3">
        <f t="shared" si="5"/>
        <v>0.0007458619455</v>
      </c>
      <c r="H9" s="3">
        <f t="shared" si="6"/>
        <v>0.00003671546966</v>
      </c>
      <c r="J9" s="3" t="s">
        <v>40</v>
      </c>
      <c r="K9" s="3">
        <f>MAX(K5, L5)</f>
        <v>0.4963693324</v>
      </c>
      <c r="M9" s="45">
        <v>1.0</v>
      </c>
      <c r="N9" s="3">
        <f>K8</f>
        <v>-0.4043219403</v>
      </c>
      <c r="O9" s="3">
        <f t="shared" ref="O9:O108" si="8">NORMDIST(N9,$K$3,$K$4,FALSE)</f>
        <v>0.001188688998</v>
      </c>
      <c r="P9" s="3">
        <f t="shared" ref="P9:P108" si="9">NORMDIST(N9,$L$3,$L$4,FALSE)</f>
        <v>0</v>
      </c>
    </row>
    <row r="10">
      <c r="A10" s="3"/>
      <c r="B10" s="3" t="s">
        <v>42</v>
      </c>
      <c r="C10" s="3">
        <f>(C8-C7)/(C9-1)</f>
        <v>0.02319525461</v>
      </c>
      <c r="E10" s="45">
        <v>3.0</v>
      </c>
      <c r="F10" s="3">
        <f t="shared" si="7"/>
        <v>-0.7343284149</v>
      </c>
      <c r="G10" s="3">
        <f t="shared" si="5"/>
        <v>0.001057773644</v>
      </c>
      <c r="H10" s="3">
        <f t="shared" si="6"/>
        <v>0.00005483523627</v>
      </c>
      <c r="J10" s="3" t="s">
        <v>41</v>
      </c>
      <c r="K10" s="3">
        <v>100.0</v>
      </c>
      <c r="M10" s="3">
        <v>2.0</v>
      </c>
      <c r="N10" s="3">
        <f t="shared" ref="N10:N108" si="10">N9+$K$11</f>
        <v>-0.3952240487</v>
      </c>
      <c r="O10" s="3">
        <f t="shared" si="8"/>
        <v>0.001636923176</v>
      </c>
      <c r="P10" s="3">
        <f t="shared" si="9"/>
        <v>0</v>
      </c>
    </row>
    <row r="11">
      <c r="A11" s="3"/>
      <c r="E11" s="3">
        <v>4.0</v>
      </c>
      <c r="F11" s="3">
        <f t="shared" si="7"/>
        <v>-0.7111331603</v>
      </c>
      <c r="G11" s="3">
        <f t="shared" si="5"/>
        <v>0.001487911434</v>
      </c>
      <c r="H11" s="3">
        <f t="shared" si="6"/>
        <v>0.00008126775118</v>
      </c>
      <c r="J11" s="48" t="s">
        <v>43</v>
      </c>
      <c r="K11" s="3">
        <f>(K9-K8)/(K10-1)</f>
        <v>0.009097891644</v>
      </c>
      <c r="M11" s="45">
        <v>3.0</v>
      </c>
      <c r="N11" s="3">
        <f t="shared" si="10"/>
        <v>-0.386126157</v>
      </c>
      <c r="O11" s="3">
        <f t="shared" si="8"/>
        <v>0.002239507043</v>
      </c>
      <c r="P11" s="3">
        <f t="shared" si="9"/>
        <v>0</v>
      </c>
    </row>
    <row r="12">
      <c r="A12" s="3"/>
      <c r="E12" s="45">
        <v>5.0</v>
      </c>
      <c r="F12" s="3">
        <f t="shared" si="7"/>
        <v>-0.6879379057</v>
      </c>
      <c r="G12" s="3">
        <f t="shared" si="5"/>
        <v>0.002075924086</v>
      </c>
      <c r="H12" s="3">
        <f t="shared" si="6"/>
        <v>0.0001195156169</v>
      </c>
      <c r="M12" s="3">
        <v>4.0</v>
      </c>
      <c r="N12" s="3">
        <f t="shared" si="10"/>
        <v>-0.3770282654</v>
      </c>
      <c r="O12" s="3">
        <f t="shared" si="8"/>
        <v>0.003043971965</v>
      </c>
      <c r="P12" s="3">
        <f t="shared" si="9"/>
        <v>0</v>
      </c>
    </row>
    <row r="13">
      <c r="A13" s="3"/>
      <c r="B13" s="3"/>
      <c r="E13" s="3">
        <v>6.0</v>
      </c>
      <c r="F13" s="3">
        <f t="shared" si="7"/>
        <v>-0.6647426511</v>
      </c>
      <c r="G13" s="3">
        <f t="shared" si="5"/>
        <v>0.002872737221</v>
      </c>
      <c r="H13" s="3">
        <f t="shared" si="6"/>
        <v>0.0001744130452</v>
      </c>
      <c r="M13" s="45">
        <v>5.0</v>
      </c>
      <c r="N13" s="3">
        <f t="shared" si="10"/>
        <v>-0.3679303738</v>
      </c>
      <c r="O13" s="3">
        <f t="shared" si="8"/>
        <v>0.004110483834</v>
      </c>
      <c r="P13" s="3">
        <f t="shared" si="9"/>
        <v>0</v>
      </c>
    </row>
    <row r="14">
      <c r="B14" s="3"/>
      <c r="E14" s="45">
        <v>7.0</v>
      </c>
      <c r="F14" s="3">
        <f t="shared" si="7"/>
        <v>-0.6415473964</v>
      </c>
      <c r="G14" s="3">
        <f t="shared" si="5"/>
        <v>0.003943032731</v>
      </c>
      <c r="H14" s="3">
        <f t="shared" si="6"/>
        <v>0.0002525696509</v>
      </c>
      <c r="J14" s="3"/>
      <c r="M14" s="3">
        <v>6.0</v>
      </c>
      <c r="N14" s="3">
        <f t="shared" si="10"/>
        <v>-0.3588324821</v>
      </c>
      <c r="O14" s="3">
        <f t="shared" si="8"/>
        <v>0.00551454038</v>
      </c>
      <c r="P14" s="3">
        <f t="shared" si="9"/>
        <v>0</v>
      </c>
    </row>
    <row r="15">
      <c r="B15" s="3"/>
      <c r="E15" s="3">
        <v>8.0</v>
      </c>
      <c r="F15" s="3">
        <f t="shared" si="7"/>
        <v>-0.6183521418</v>
      </c>
      <c r="G15" s="3">
        <f t="shared" si="5"/>
        <v>0.005368029701</v>
      </c>
      <c r="H15" s="3">
        <f t="shared" si="6"/>
        <v>0.0003629370087</v>
      </c>
      <c r="J15" s="3"/>
      <c r="M15" s="45">
        <v>7.0</v>
      </c>
      <c r="N15" s="3">
        <f t="shared" si="10"/>
        <v>-0.3497345905</v>
      </c>
      <c r="O15" s="3">
        <f t="shared" si="8"/>
        <v>0.007350041283</v>
      </c>
      <c r="P15" s="3">
        <f t="shared" si="9"/>
        <v>0</v>
      </c>
    </row>
    <row r="16">
      <c r="B16" s="3"/>
      <c r="E16" s="45">
        <v>9.0</v>
      </c>
      <c r="F16" s="3">
        <f t="shared" si="7"/>
        <v>-0.5951568872</v>
      </c>
      <c r="G16" s="3">
        <f t="shared" si="5"/>
        <v>0.007248522396</v>
      </c>
      <c r="H16" s="3">
        <f t="shared" si="6"/>
        <v>0.0005175225033</v>
      </c>
      <c r="J16" s="3"/>
      <c r="M16" s="3">
        <v>8.0</v>
      </c>
      <c r="N16" s="3">
        <f t="shared" si="10"/>
        <v>-0.3406366988</v>
      </c>
      <c r="O16" s="3">
        <f t="shared" si="8"/>
        <v>0.009732721944</v>
      </c>
      <c r="P16" s="3">
        <f t="shared" si="9"/>
        <v>0</v>
      </c>
    </row>
    <row r="17">
      <c r="B17" s="3"/>
      <c r="E17" s="3">
        <v>10.0</v>
      </c>
      <c r="F17" s="3">
        <f t="shared" si="7"/>
        <v>-0.5719616326</v>
      </c>
      <c r="G17" s="3">
        <f t="shared" si="5"/>
        <v>0.009708097006</v>
      </c>
      <c r="H17" s="3">
        <f t="shared" si="6"/>
        <v>0.0007322765291</v>
      </c>
      <c r="J17" s="3"/>
      <c r="M17" s="45">
        <v>9.0</v>
      </c>
      <c r="N17" s="3">
        <f t="shared" si="10"/>
        <v>-0.3315388072</v>
      </c>
      <c r="O17" s="3">
        <f t="shared" si="8"/>
        <v>0.01280391948</v>
      </c>
      <c r="P17" s="3">
        <f t="shared" si="9"/>
        <v>0</v>
      </c>
    </row>
    <row r="18">
      <c r="B18" s="3"/>
      <c r="E18" s="45">
        <v>11.0</v>
      </c>
      <c r="F18" s="3">
        <f t="shared" si="7"/>
        <v>-0.548766378</v>
      </c>
      <c r="G18" s="3">
        <f t="shared" si="5"/>
        <v>0.01289640836</v>
      </c>
      <c r="H18" s="3">
        <f t="shared" si="6"/>
        <v>0.001028179361</v>
      </c>
      <c r="J18" s="3"/>
      <c r="M18" s="3">
        <v>10.0</v>
      </c>
      <c r="N18" s="3">
        <f t="shared" si="10"/>
        <v>-0.3224409155</v>
      </c>
      <c r="O18" s="3">
        <f t="shared" si="8"/>
        <v>0.01673461145</v>
      </c>
      <c r="P18" s="3">
        <f t="shared" si="9"/>
        <v>0</v>
      </c>
    </row>
    <row r="19">
      <c r="B19" s="3"/>
      <c r="E19" s="3">
        <v>12.0</v>
      </c>
      <c r="F19" s="3">
        <f t="shared" si="7"/>
        <v>-0.5255711234</v>
      </c>
      <c r="G19" s="3">
        <f t="shared" si="5"/>
        <v>0.01699235188</v>
      </c>
      <c r="H19" s="3">
        <f t="shared" si="6"/>
        <v>0.001432552483</v>
      </c>
      <c r="J19" s="3"/>
      <c r="M19" s="45">
        <v>11.0</v>
      </c>
      <c r="N19" s="3">
        <f t="shared" si="10"/>
        <v>-0.3133430239</v>
      </c>
      <c r="O19" s="3">
        <f t="shared" si="8"/>
        <v>0.02172963405</v>
      </c>
      <c r="P19" s="3">
        <f t="shared" si="9"/>
        <v>0</v>
      </c>
    </row>
    <row r="20">
      <c r="B20" s="3"/>
      <c r="E20" s="45">
        <v>13.0</v>
      </c>
      <c r="F20" s="3">
        <f t="shared" si="7"/>
        <v>-0.5023758688</v>
      </c>
      <c r="G20" s="3">
        <f t="shared" si="5"/>
        <v>0.02220691634</v>
      </c>
      <c r="H20" s="3">
        <f t="shared" si="6"/>
        <v>0.001980615135</v>
      </c>
      <c r="J20" s="3"/>
      <c r="M20" s="3">
        <v>12.0</v>
      </c>
      <c r="N20" s="3">
        <f t="shared" si="10"/>
        <v>-0.3042451323</v>
      </c>
      <c r="O20" s="3">
        <f t="shared" si="8"/>
        <v>0.02803194757</v>
      </c>
      <c r="P20" s="3">
        <f t="shared" si="9"/>
        <v>0</v>
      </c>
    </row>
    <row r="21" ht="15.75" customHeight="1">
      <c r="B21" s="3"/>
      <c r="E21" s="3">
        <v>14.0</v>
      </c>
      <c r="F21" s="3">
        <f t="shared" si="7"/>
        <v>-0.4791806142</v>
      </c>
      <c r="G21" s="3">
        <f t="shared" si="5"/>
        <v>0.02878545292</v>
      </c>
      <c r="H21" s="3">
        <f t="shared" si="6"/>
        <v>0.002717299677</v>
      </c>
      <c r="J21" s="3"/>
      <c r="M21" s="45">
        <v>13.0</v>
      </c>
      <c r="N21" s="3">
        <f t="shared" si="10"/>
        <v>-0.2951472406</v>
      </c>
      <c r="O21" s="3">
        <f t="shared" si="8"/>
        <v>0.03592677321</v>
      </c>
      <c r="P21" s="3">
        <f t="shared" si="9"/>
        <v>0</v>
      </c>
    </row>
    <row r="22" ht="15.75" customHeight="1">
      <c r="B22" s="3"/>
      <c r="E22" s="45">
        <v>15.0</v>
      </c>
      <c r="F22" s="3">
        <f t="shared" si="7"/>
        <v>-0.4559853596</v>
      </c>
      <c r="G22" s="3">
        <f t="shared" si="5"/>
        <v>0.03700904897</v>
      </c>
      <c r="H22" s="3">
        <f t="shared" si="6"/>
        <v>0.003699328284</v>
      </c>
      <c r="J22" s="3"/>
      <c r="M22" s="3">
        <v>14.0</v>
      </c>
      <c r="N22" s="3">
        <f t="shared" si="10"/>
        <v>-0.286049349</v>
      </c>
      <c r="O22" s="3">
        <f t="shared" si="8"/>
        <v>0.04574537934</v>
      </c>
      <c r="P22" s="3">
        <f t="shared" si="9"/>
        <v>0</v>
      </c>
    </row>
    <row r="23" ht="15.75" customHeight="1">
      <c r="B23" s="3"/>
      <c r="E23" s="3">
        <v>16.0</v>
      </c>
      <c r="F23" s="3">
        <f t="shared" si="7"/>
        <v>-0.432790105</v>
      </c>
      <c r="G23" s="3">
        <f t="shared" si="5"/>
        <v>0.04719465656</v>
      </c>
      <c r="H23" s="3">
        <f t="shared" si="6"/>
        <v>0.004997537951</v>
      </c>
      <c r="J23" s="3"/>
      <c r="M23" s="45">
        <v>15.0</v>
      </c>
      <c r="N23" s="3">
        <f t="shared" si="10"/>
        <v>-0.2769514573</v>
      </c>
      <c r="O23" s="3">
        <f t="shared" si="8"/>
        <v>0.05786824808</v>
      </c>
      <c r="P23" s="3">
        <f t="shared" si="9"/>
        <v>0</v>
      </c>
    </row>
    <row r="24" ht="15.75" customHeight="1">
      <c r="B24" s="3"/>
      <c r="E24" s="45">
        <v>17.0</v>
      </c>
      <c r="F24" s="3">
        <f t="shared" si="7"/>
        <v>-0.4095948504</v>
      </c>
      <c r="G24" s="3">
        <f t="shared" si="5"/>
        <v>0.05969360151</v>
      </c>
      <c r="H24" s="3">
        <f t="shared" si="6"/>
        <v>0.006699420237</v>
      </c>
      <c r="J24" s="3"/>
      <c r="M24" s="3">
        <v>16.0</v>
      </c>
      <c r="N24" s="3">
        <f t="shared" si="10"/>
        <v>-0.2678535657</v>
      </c>
      <c r="O24" s="3">
        <f t="shared" si="8"/>
        <v>0.07272730868</v>
      </c>
      <c r="P24" s="3">
        <f t="shared" si="9"/>
        <v>0</v>
      </c>
    </row>
    <row r="25" ht="15.75" customHeight="1">
      <c r="B25" s="3"/>
      <c r="E25" s="3">
        <v>18.0</v>
      </c>
      <c r="F25" s="3">
        <f t="shared" si="7"/>
        <v>-0.3863995958</v>
      </c>
      <c r="G25" s="3">
        <f t="shared" si="5"/>
        <v>0.07488809468</v>
      </c>
      <c r="H25" s="3">
        <f t="shared" si="6"/>
        <v>0.008911816444</v>
      </c>
      <c r="J25" s="3"/>
      <c r="M25" s="45">
        <v>17.0</v>
      </c>
      <c r="N25" s="3">
        <f t="shared" si="10"/>
        <v>-0.258755674</v>
      </c>
      <c r="O25" s="3">
        <f t="shared" si="8"/>
        <v>0.09080688517</v>
      </c>
      <c r="P25" s="3">
        <f t="shared" si="9"/>
        <v>0</v>
      </c>
    </row>
    <row r="26" ht="15.75" customHeight="1">
      <c r="B26" s="3"/>
      <c r="E26" s="45">
        <v>19.0</v>
      </c>
      <c r="F26" s="3">
        <f t="shared" si="7"/>
        <v>-0.3632043411</v>
      </c>
      <c r="G26" s="3">
        <f t="shared" si="5"/>
        <v>0.0931853901</v>
      </c>
      <c r="H26" s="3">
        <f t="shared" si="6"/>
        <v>0.01176367823</v>
      </c>
      <c r="J26" s="3"/>
      <c r="M26" s="3">
        <v>18.0</v>
      </c>
      <c r="N26" s="3">
        <f t="shared" si="10"/>
        <v>-0.2496577824</v>
      </c>
      <c r="O26" s="3">
        <f t="shared" si="8"/>
        <v>0.1126429775</v>
      </c>
      <c r="P26" s="3">
        <f t="shared" si="9"/>
        <v>0</v>
      </c>
    </row>
    <row r="27" ht="15.75" customHeight="1">
      <c r="B27" s="3"/>
      <c r="E27" s="3">
        <v>20.0</v>
      </c>
      <c r="F27" s="3">
        <f t="shared" si="7"/>
        <v>-0.3400090865</v>
      </c>
      <c r="G27" s="3">
        <f t="shared" si="5"/>
        <v>0.1150092897</v>
      </c>
      <c r="H27" s="3">
        <f t="shared" si="6"/>
        <v>0.01540876859</v>
      </c>
      <c r="J27" s="3"/>
      <c r="M27" s="45">
        <v>19.0</v>
      </c>
      <c r="N27" s="3">
        <f t="shared" si="10"/>
        <v>-0.2405598907</v>
      </c>
      <c r="O27" s="3">
        <f t="shared" si="8"/>
        <v>0.1388204811</v>
      </c>
      <c r="P27" s="3">
        <f t="shared" si="9"/>
        <v>0</v>
      </c>
    </row>
    <row r="28" ht="15.75" customHeight="1">
      <c r="B28" s="3"/>
      <c r="E28" s="45">
        <v>21.0</v>
      </c>
      <c r="F28" s="3">
        <f t="shared" si="7"/>
        <v>-0.3168138319</v>
      </c>
      <c r="G28" s="3">
        <f t="shared" si="5"/>
        <v>0.1407887852</v>
      </c>
      <c r="H28" s="3">
        <f t="shared" si="6"/>
        <v>0.02002814012</v>
      </c>
      <c r="J28" s="3"/>
      <c r="M28" s="3">
        <v>20.0</v>
      </c>
      <c r="N28" s="3">
        <f t="shared" si="10"/>
        <v>-0.2314619991</v>
      </c>
      <c r="O28" s="3">
        <f t="shared" si="8"/>
        <v>0.169967955</v>
      </c>
      <c r="P28" s="3">
        <f t="shared" si="9"/>
        <v>0</v>
      </c>
    </row>
    <row r="29" ht="15.75" customHeight="1">
      <c r="B29" s="3"/>
      <c r="E29" s="3">
        <v>22.0</v>
      </c>
      <c r="F29" s="3">
        <f t="shared" si="7"/>
        <v>-0.2936185773</v>
      </c>
      <c r="G29" s="3">
        <f t="shared" si="5"/>
        <v>0.1709437589</v>
      </c>
      <c r="H29" s="3">
        <f t="shared" si="6"/>
        <v>0.02583218852</v>
      </c>
      <c r="J29" s="3"/>
      <c r="M29" s="45">
        <v>21.0</v>
      </c>
      <c r="N29" s="3">
        <f t="shared" si="10"/>
        <v>-0.2223641075</v>
      </c>
      <c r="O29" s="3">
        <f t="shared" si="8"/>
        <v>0.2067495789</v>
      </c>
      <c r="P29" s="3">
        <f t="shared" si="9"/>
        <v>0</v>
      </c>
    </row>
    <row r="30" ht="15.75" customHeight="1">
      <c r="B30" s="3"/>
      <c r="E30" s="45">
        <v>23.0</v>
      </c>
      <c r="F30" s="3">
        <f t="shared" si="7"/>
        <v>-0.2704233227</v>
      </c>
      <c r="G30" s="3">
        <f t="shared" si="5"/>
        <v>0.2058678288</v>
      </c>
      <c r="H30" s="3">
        <f t="shared" si="6"/>
        <v>0.03306204204</v>
      </c>
      <c r="J30" s="3"/>
      <c r="M30" s="3">
        <v>22.0</v>
      </c>
      <c r="N30" s="3">
        <f t="shared" si="10"/>
        <v>-0.2132662158</v>
      </c>
      <c r="O30" s="3">
        <f t="shared" si="8"/>
        <v>0.2498539954</v>
      </c>
      <c r="P30" s="3">
        <f t="shared" si="9"/>
        <v>0</v>
      </c>
    </row>
    <row r="31" ht="15.75" customHeight="1">
      <c r="B31" s="3"/>
      <c r="E31" s="3">
        <v>24.0</v>
      </c>
      <c r="F31" s="3">
        <f t="shared" si="7"/>
        <v>-0.2472280681</v>
      </c>
      <c r="G31" s="3">
        <f t="shared" si="5"/>
        <v>0.2459086277</v>
      </c>
      <c r="H31" s="3">
        <f t="shared" si="6"/>
        <v>0.04199001582</v>
      </c>
      <c r="J31" s="3"/>
      <c r="M31" s="45">
        <v>23.0</v>
      </c>
      <c r="N31" s="3">
        <f t="shared" si="10"/>
        <v>-0.2041683242</v>
      </c>
      <c r="O31" s="3">
        <f t="shared" si="8"/>
        <v>0.2999798227</v>
      </c>
      <c r="P31" s="3">
        <f t="shared" si="9"/>
        <v>0</v>
      </c>
    </row>
    <row r="32" ht="15.75" customHeight="1">
      <c r="B32" s="3"/>
      <c r="E32" s="45">
        <v>25.0</v>
      </c>
      <c r="F32" s="3">
        <f t="shared" si="7"/>
        <v>-0.2240328135</v>
      </c>
      <c r="G32" s="3">
        <f t="shared" si="5"/>
        <v>0.2913460238</v>
      </c>
      <c r="H32" s="3">
        <f t="shared" si="6"/>
        <v>0.05291883743</v>
      </c>
      <c r="J32" s="3"/>
      <c r="M32" s="3">
        <v>24.0</v>
      </c>
      <c r="N32" s="3">
        <f t="shared" si="10"/>
        <v>-0.1950704325</v>
      </c>
      <c r="O32" s="3">
        <f t="shared" si="8"/>
        <v>0.3578177414</v>
      </c>
      <c r="P32" s="3">
        <f t="shared" si="9"/>
        <v>0</v>
      </c>
    </row>
    <row r="33" ht="15.75" customHeight="1">
      <c r="B33" s="3"/>
      <c r="E33" s="3">
        <v>26.0</v>
      </c>
      <c r="F33" s="3">
        <f t="shared" si="7"/>
        <v>-0.2008375589</v>
      </c>
      <c r="G33" s="3">
        <f t="shared" si="5"/>
        <v>0.3423690294</v>
      </c>
      <c r="H33" s="3">
        <f t="shared" si="6"/>
        <v>0.06617934176</v>
      </c>
      <c r="J33" s="3"/>
      <c r="M33" s="45">
        <v>25.0</v>
      </c>
      <c r="N33" s="3">
        <f t="shared" si="10"/>
        <v>-0.1859725409</v>
      </c>
      <c r="O33" s="3">
        <f t="shared" si="8"/>
        <v>0.4240292118</v>
      </c>
      <c r="P33" s="3">
        <f t="shared" si="9"/>
        <v>0</v>
      </c>
    </row>
    <row r="34" ht="15.75" customHeight="1">
      <c r="B34" s="3"/>
      <c r="E34" s="45">
        <v>27.0</v>
      </c>
      <c r="F34" s="3">
        <f t="shared" si="7"/>
        <v>-0.1776423043</v>
      </c>
      <c r="G34" s="3">
        <f t="shared" si="5"/>
        <v>0.3990523705</v>
      </c>
      <c r="H34" s="3">
        <f t="shared" si="6"/>
        <v>0.08212634285</v>
      </c>
      <c r="J34" s="3"/>
      <c r="M34" s="3">
        <v>26.0</v>
      </c>
      <c r="N34" s="3">
        <f t="shared" si="10"/>
        <v>-0.1768746492</v>
      </c>
      <c r="O34" s="3">
        <f t="shared" si="8"/>
        <v>0.499222055</v>
      </c>
      <c r="P34" s="3">
        <f t="shared" si="9"/>
        <v>0</v>
      </c>
    </row>
    <row r="35" ht="15.75" customHeight="1">
      <c r="B35" s="3"/>
      <c r="E35" s="3">
        <v>28.0</v>
      </c>
      <c r="F35" s="3">
        <f t="shared" si="7"/>
        <v>-0.1544470497</v>
      </c>
      <c r="G35" s="3">
        <f t="shared" si="5"/>
        <v>0.4613338965</v>
      </c>
      <c r="H35" s="3">
        <f t="shared" si="6"/>
        <v>0.1011324239</v>
      </c>
      <c r="J35" s="3"/>
      <c r="M35" s="45">
        <v>27.0</v>
      </c>
      <c r="N35" s="3">
        <f t="shared" si="10"/>
        <v>-0.1677767576</v>
      </c>
      <c r="O35" s="3">
        <f t="shared" si="8"/>
        <v>0.5839233352</v>
      </c>
      <c r="P35" s="3">
        <f t="shared" si="9"/>
        <v>0</v>
      </c>
    </row>
    <row r="36" ht="15.75" customHeight="1">
      <c r="B36" s="3"/>
      <c r="E36" s="45">
        <v>29.0</v>
      </c>
      <c r="F36" s="3">
        <f t="shared" si="7"/>
        <v>-0.1312517951</v>
      </c>
      <c r="G36" s="3">
        <f t="shared" si="5"/>
        <v>0.5289941669</v>
      </c>
      <c r="H36" s="3">
        <f t="shared" si="6"/>
        <v>0.1235794452</v>
      </c>
      <c r="J36" s="3"/>
      <c r="M36" s="3">
        <v>28.0</v>
      </c>
      <c r="N36" s="3">
        <f t="shared" si="10"/>
        <v>-0.158678866</v>
      </c>
      <c r="O36" s="3">
        <f t="shared" si="8"/>
        <v>0.6785501945</v>
      </c>
      <c r="P36" s="3">
        <f t="shared" si="9"/>
        <v>0</v>
      </c>
    </row>
    <row r="37" ht="15.75" customHeight="1">
      <c r="B37" s="3"/>
      <c r="E37" s="3">
        <v>30.0</v>
      </c>
      <c r="F37" s="3">
        <f t="shared" si="7"/>
        <v>-0.1080565405</v>
      </c>
      <c r="G37" s="3">
        <f t="shared" si="5"/>
        <v>0.6016396473</v>
      </c>
      <c r="H37" s="3">
        <f t="shared" si="6"/>
        <v>0.1498476574</v>
      </c>
      <c r="J37" s="3"/>
      <c r="M37" s="45">
        <v>29.0</v>
      </c>
      <c r="N37" s="3">
        <f t="shared" si="10"/>
        <v>-0.1495809743</v>
      </c>
      <c r="O37" s="3">
        <f t="shared" si="8"/>
        <v>0.7833795098</v>
      </c>
      <c r="P37" s="3">
        <f t="shared" si="9"/>
        <v>0</v>
      </c>
    </row>
    <row r="38" ht="15.75" customHeight="1">
      <c r="B38" s="3"/>
      <c r="E38" s="45">
        <v>31.0</v>
      </c>
      <c r="F38" s="3">
        <f t="shared" si="7"/>
        <v>-0.08486128585</v>
      </c>
      <c r="G38" s="3">
        <f t="shared" si="5"/>
        <v>0.6786909527</v>
      </c>
      <c r="H38" s="3">
        <f t="shared" si="6"/>
        <v>0.1803024245</v>
      </c>
      <c r="J38" s="3"/>
      <c r="M38" s="3">
        <v>30.0</v>
      </c>
      <c r="N38" s="3">
        <f t="shared" si="10"/>
        <v>-0.1404830827</v>
      </c>
      <c r="O38" s="3">
        <f t="shared" si="8"/>
        <v>0.8985174523</v>
      </c>
      <c r="P38" s="3">
        <f t="shared" si="9"/>
        <v>0</v>
      </c>
    </row>
    <row r="39" ht="15.75" customHeight="1">
      <c r="B39" s="3"/>
      <c r="E39" s="3">
        <v>32.0</v>
      </c>
      <c r="F39" s="3">
        <f t="shared" si="7"/>
        <v>-0.06166603124</v>
      </c>
      <c r="G39" s="3">
        <f t="shared" si="5"/>
        <v>0.7593774893</v>
      </c>
      <c r="H39" s="3">
        <f t="shared" si="6"/>
        <v>0.2152787027</v>
      </c>
      <c r="J39" s="3"/>
      <c r="M39" s="45">
        <v>31.0</v>
      </c>
      <c r="N39" s="3">
        <f t="shared" si="10"/>
        <v>-0.131385191</v>
      </c>
      <c r="O39" s="3">
        <f t="shared" si="8"/>
        <v>1.023870209</v>
      </c>
      <c r="P39" s="3">
        <f t="shared" si="9"/>
        <v>0</v>
      </c>
    </row>
    <row r="40" ht="15.75" customHeight="1">
      <c r="B40" s="3"/>
      <c r="E40" s="45">
        <v>33.0</v>
      </c>
      <c r="F40" s="3">
        <f t="shared" si="7"/>
        <v>-0.03847077663</v>
      </c>
      <c r="G40" s="3">
        <f t="shared" si="5"/>
        <v>0.8427396453</v>
      </c>
      <c r="H40" s="3">
        <f t="shared" si="6"/>
        <v>0.2550635856</v>
      </c>
      <c r="J40" s="3"/>
      <c r="M40" s="3">
        <v>32.0</v>
      </c>
      <c r="N40" s="3">
        <f t="shared" si="10"/>
        <v>-0.1222872994</v>
      </c>
      <c r="O40" s="3">
        <f t="shared" si="8"/>
        <v>1.159117271</v>
      </c>
      <c r="P40" s="3">
        <f t="shared" si="9"/>
        <v>0</v>
      </c>
    </row>
    <row r="41" ht="15.75" customHeight="1">
      <c r="B41" s="3"/>
      <c r="E41" s="3">
        <v>34.0</v>
      </c>
      <c r="F41" s="3">
        <f t="shared" si="7"/>
        <v>-0.01527552202</v>
      </c>
      <c r="G41" s="3">
        <f t="shared" si="5"/>
        <v>0.9276393831</v>
      </c>
      <c r="H41" s="3">
        <f t="shared" si="6"/>
        <v>0.2998774061</v>
      </c>
      <c r="J41" s="3"/>
      <c r="M41" s="45">
        <v>33.0</v>
      </c>
      <c r="N41" s="3">
        <f t="shared" si="10"/>
        <v>-0.1131894077</v>
      </c>
      <c r="O41" s="3">
        <f t="shared" si="8"/>
        <v>1.303688779</v>
      </c>
      <c r="P41" s="3">
        <f t="shared" si="9"/>
        <v>0</v>
      </c>
    </row>
    <row r="42" ht="15.75" customHeight="1">
      <c r="B42" s="3"/>
      <c r="E42" s="45">
        <v>35.0</v>
      </c>
      <c r="F42" s="3">
        <f t="shared" si="7"/>
        <v>0.007919732588</v>
      </c>
      <c r="G42" s="3">
        <f t="shared" si="5"/>
        <v>1.012779679</v>
      </c>
      <c r="H42" s="3">
        <f t="shared" si="6"/>
        <v>0.3498540636</v>
      </c>
      <c r="J42" s="3"/>
      <c r="M42" s="3">
        <v>34.0</v>
      </c>
      <c r="N42" s="3">
        <f t="shared" si="10"/>
        <v>-0.1040915161</v>
      </c>
      <c r="O42" s="3">
        <f t="shared" si="8"/>
        <v>1.45674843</v>
      </c>
      <c r="P42" s="3">
        <f t="shared" si="9"/>
        <v>0</v>
      </c>
    </row>
    <row r="43" ht="15.75" customHeight="1">
      <c r="B43" s="3"/>
      <c r="E43" s="3">
        <v>36.0</v>
      </c>
      <c r="F43" s="3">
        <f t="shared" si="7"/>
        <v>0.0311149872</v>
      </c>
      <c r="G43" s="3">
        <f t="shared" si="5"/>
        <v>1.096732786</v>
      </c>
      <c r="H43" s="3">
        <f t="shared" si="6"/>
        <v>0.4050214199</v>
      </c>
      <c r="J43" s="3"/>
      <c r="M43" s="45">
        <v>35.0</v>
      </c>
      <c r="N43" s="3">
        <f t="shared" si="10"/>
        <v>-0.09499362444</v>
      </c>
      <c r="O43" s="3">
        <f t="shared" si="8"/>
        <v>1.617183384</v>
      </c>
      <c r="P43" s="3">
        <f t="shared" si="9"/>
        <v>0</v>
      </c>
    </row>
    <row r="44" ht="15.75" customHeight="1">
      <c r="B44" s="3"/>
      <c r="E44" s="45">
        <v>37.0</v>
      </c>
      <c r="F44" s="3">
        <f t="shared" si="7"/>
        <v>0.0543102418</v>
      </c>
      <c r="G44" s="3">
        <f t="shared" si="5"/>
        <v>1.177976756</v>
      </c>
      <c r="H44" s="3">
        <f t="shared" si="6"/>
        <v>0.4652827515</v>
      </c>
      <c r="J44" s="3"/>
      <c r="M44" s="3">
        <v>36.0</v>
      </c>
      <c r="N44" s="3">
        <f t="shared" si="10"/>
        <v>-0.0858957328</v>
      </c>
      <c r="O44" s="3">
        <f t="shared" si="8"/>
        <v>1.78360246</v>
      </c>
      <c r="P44" s="3">
        <f t="shared" si="9"/>
        <v>0</v>
      </c>
    </row>
    <row r="45" ht="15.75" customHeight="1">
      <c r="B45" s="3"/>
      <c r="E45" s="3">
        <v>38.0</v>
      </c>
      <c r="F45" s="3">
        <f t="shared" si="7"/>
        <v>0.07750549641</v>
      </c>
      <c r="G45" s="3">
        <f t="shared" si="5"/>
        <v>1.254939135</v>
      </c>
      <c r="H45" s="3">
        <f t="shared" si="6"/>
        <v>0.5304003553</v>
      </c>
      <c r="J45" s="3"/>
      <c r="M45" s="45">
        <v>37.0</v>
      </c>
      <c r="N45" s="3">
        <f t="shared" si="10"/>
        <v>-0.07679784116</v>
      </c>
      <c r="O45" s="3">
        <f t="shared" si="8"/>
        <v>1.954343665</v>
      </c>
      <c r="P45" s="3">
        <f t="shared" si="9"/>
        <v>0.000000002973835091</v>
      </c>
    </row>
    <row r="46" ht="15.75" customHeight="1">
      <c r="B46" s="3"/>
      <c r="E46" s="45">
        <v>39.0</v>
      </c>
      <c r="F46" s="3">
        <f t="shared" si="7"/>
        <v>0.100700751</v>
      </c>
      <c r="G46" s="3">
        <f t="shared" si="5"/>
        <v>1.326046189</v>
      </c>
      <c r="H46" s="3">
        <f t="shared" si="6"/>
        <v>0.5999824564</v>
      </c>
      <c r="J46" s="3"/>
      <c r="M46" s="3">
        <v>38.0</v>
      </c>
      <c r="N46" s="3">
        <f t="shared" si="10"/>
        <v>-0.06769994951</v>
      </c>
      <c r="O46" s="3">
        <f t="shared" si="8"/>
        <v>2.12749177</v>
      </c>
      <c r="P46" s="3">
        <f t="shared" si="9"/>
        <v>0.0000002857214833</v>
      </c>
    </row>
    <row r="47" ht="15.75" customHeight="1">
      <c r="B47" s="3"/>
      <c r="E47" s="3">
        <v>40.0</v>
      </c>
      <c r="F47" s="3">
        <f t="shared" si="7"/>
        <v>0.1238960056</v>
      </c>
      <c r="G47" s="3">
        <f t="shared" si="5"/>
        <v>1.389775617</v>
      </c>
      <c r="H47" s="3">
        <f t="shared" si="6"/>
        <v>0.6734745505</v>
      </c>
      <c r="J47" s="3"/>
      <c r="M47" s="45">
        <v>39.0</v>
      </c>
      <c r="N47" s="3">
        <f t="shared" si="10"/>
        <v>-0.05860205787</v>
      </c>
      <c r="O47" s="3">
        <f t="shared" si="8"/>
        <v>2.300906243</v>
      </c>
      <c r="P47" s="3">
        <f t="shared" si="9"/>
        <v>0.00001660384739</v>
      </c>
    </row>
    <row r="48" ht="15.75" customHeight="1">
      <c r="B48" s="3"/>
      <c r="E48" s="45">
        <v>41.0</v>
      </c>
      <c r="F48" s="3">
        <f t="shared" si="7"/>
        <v>0.1470912602</v>
      </c>
      <c r="G48" s="3">
        <f t="shared" si="5"/>
        <v>1.444710307</v>
      </c>
      <c r="H48" s="3">
        <f t="shared" si="6"/>
        <v>0.7501562268</v>
      </c>
      <c r="J48" s="3"/>
      <c r="M48" s="3">
        <v>40.0</v>
      </c>
      <c r="N48" s="3">
        <f t="shared" si="10"/>
        <v>-0.04950416622</v>
      </c>
      <c r="O48" s="3">
        <f t="shared" si="8"/>
        <v>2.472259399</v>
      </c>
      <c r="P48" s="3">
        <f t="shared" si="9"/>
        <v>0.0005835988027</v>
      </c>
    </row>
    <row r="49" ht="15.75" customHeight="1">
      <c r="B49" s="3"/>
      <c r="E49" s="3">
        <v>42.0</v>
      </c>
      <c r="F49" s="3">
        <f t="shared" si="7"/>
        <v>0.1702865148</v>
      </c>
      <c r="G49" s="3">
        <f t="shared" si="5"/>
        <v>1.489590526</v>
      </c>
      <c r="H49" s="3">
        <f t="shared" si="6"/>
        <v>0.8291443393</v>
      </c>
      <c r="J49" s="3"/>
      <c r="M49" s="45">
        <v>41.0</v>
      </c>
      <c r="N49" s="3">
        <f t="shared" si="10"/>
        <v>-0.04040627458</v>
      </c>
      <c r="O49" s="3">
        <f t="shared" si="8"/>
        <v>2.639084108</v>
      </c>
      <c r="P49" s="3">
        <f t="shared" si="9"/>
        <v>0.01240680265</v>
      </c>
    </row>
    <row r="50" ht="15.75" customHeight="1">
      <c r="B50" s="3"/>
      <c r="E50" s="45">
        <v>43.0</v>
      </c>
      <c r="F50" s="3">
        <f t="shared" si="7"/>
        <v>0.1934817695</v>
      </c>
      <c r="G50" s="3">
        <f t="shared" si="5"/>
        <v>1.523361863</v>
      </c>
      <c r="H50" s="3">
        <f t="shared" si="6"/>
        <v>0.9094031489</v>
      </c>
      <c r="J50" s="3"/>
      <c r="M50" s="3">
        <v>42.0</v>
      </c>
      <c r="N50" s="3">
        <f t="shared" si="10"/>
        <v>-0.03130838294</v>
      </c>
      <c r="O50" s="3">
        <f t="shared" si="8"/>
        <v>2.798829913</v>
      </c>
      <c r="P50" s="3">
        <f t="shared" si="9"/>
        <v>0.1595310334</v>
      </c>
    </row>
    <row r="51" ht="15.75" customHeight="1">
      <c r="B51" s="3"/>
      <c r="E51" s="3">
        <v>44.0</v>
      </c>
      <c r="F51" s="3">
        <f t="shared" si="7"/>
        <v>0.2166770241</v>
      </c>
      <c r="G51" s="3">
        <f t="shared" si="5"/>
        <v>1.545216381</v>
      </c>
      <c r="H51" s="3">
        <f t="shared" si="6"/>
        <v>0.9897617343</v>
      </c>
      <c r="J51" s="3"/>
      <c r="M51" s="45">
        <v>43.0</v>
      </c>
      <c r="N51" s="3">
        <f t="shared" si="10"/>
        <v>-0.02221049129</v>
      </c>
      <c r="O51" s="3">
        <f t="shared" si="8"/>
        <v>2.94892592</v>
      </c>
      <c r="P51" s="3">
        <f t="shared" si="9"/>
        <v>1.240710065</v>
      </c>
    </row>
    <row r="52" ht="15.75" customHeight="1">
      <c r="B52" s="3"/>
      <c r="E52" s="45">
        <v>45.0</v>
      </c>
      <c r="F52" s="3">
        <f t="shared" si="7"/>
        <v>0.2398722787</v>
      </c>
      <c r="G52" s="3">
        <f t="shared" si="5"/>
        <v>1.554624742</v>
      </c>
      <c r="H52" s="3">
        <f t="shared" si="6"/>
        <v>1.068938593</v>
      </c>
      <c r="J52" s="3"/>
      <c r="M52" s="3">
        <v>44.0</v>
      </c>
      <c r="N52" s="3">
        <f t="shared" si="10"/>
        <v>-0.01311259965</v>
      </c>
      <c r="O52" s="3">
        <f t="shared" si="8"/>
        <v>3.086848386</v>
      </c>
      <c r="P52" s="3">
        <f t="shared" si="9"/>
        <v>5.836268384</v>
      </c>
    </row>
    <row r="53" ht="15.75" customHeight="1">
      <c r="B53" s="3"/>
      <c r="E53" s="3">
        <v>46.0</v>
      </c>
      <c r="F53" s="3">
        <f t="shared" si="7"/>
        <v>0.2630675333</v>
      </c>
      <c r="G53" s="3">
        <f t="shared" si="5"/>
        <v>1.551357516</v>
      </c>
      <c r="H53" s="3">
        <f t="shared" si="6"/>
        <v>1.145572941</v>
      </c>
      <c r="J53" s="3"/>
      <c r="M53" s="45">
        <v>45.0</v>
      </c>
      <c r="N53" s="3">
        <f t="shared" si="10"/>
        <v>-0.004014708006</v>
      </c>
      <c r="O53" s="3">
        <f t="shared" si="8"/>
        <v>3.21019058</v>
      </c>
      <c r="P53" s="3">
        <f t="shared" si="9"/>
        <v>16.60504386</v>
      </c>
    </row>
    <row r="54" ht="15.75" customHeight="1">
      <c r="B54" s="3"/>
      <c r="E54" s="45">
        <v>47.0</v>
      </c>
      <c r="F54" s="3">
        <f t="shared" si="7"/>
        <v>0.2862627879</v>
      </c>
      <c r="G54" s="3">
        <f t="shared" si="5"/>
        <v>1.535494482</v>
      </c>
      <c r="H54" s="3">
        <f t="shared" si="6"/>
        <v>1.218261806</v>
      </c>
      <c r="J54" s="3"/>
      <c r="M54" s="3">
        <v>46.0</v>
      </c>
      <c r="N54" s="3">
        <f t="shared" si="10"/>
        <v>0.005083183638</v>
      </c>
      <c r="O54" s="3">
        <f t="shared" si="8"/>
        <v>3.316732248</v>
      </c>
      <c r="P54" s="3">
        <f t="shared" si="9"/>
        <v>28.57489357</v>
      </c>
    </row>
    <row r="55" ht="15.75" customHeight="1">
      <c r="B55" s="3"/>
      <c r="E55" s="3">
        <v>48.0</v>
      </c>
      <c r="F55" s="3">
        <f t="shared" si="7"/>
        <v>0.3094580425</v>
      </c>
      <c r="G55" s="3">
        <f t="shared" si="5"/>
        <v>1.507421389</v>
      </c>
      <c r="H55" s="3">
        <f t="shared" si="6"/>
        <v>1.285601595</v>
      </c>
      <c r="J55" s="3"/>
      <c r="M55" s="45">
        <v>47.0</v>
      </c>
      <c r="N55" s="3">
        <f t="shared" si="10"/>
        <v>0.01418107528</v>
      </c>
      <c r="O55" s="3">
        <f t="shared" si="8"/>
        <v>3.404505901</v>
      </c>
      <c r="P55" s="3">
        <f t="shared" si="9"/>
        <v>29.74192257</v>
      </c>
    </row>
    <row r="56" ht="15.75" customHeight="1">
      <c r="B56" s="3"/>
      <c r="E56" s="45">
        <v>49.0</v>
      </c>
      <c r="F56" s="3">
        <f t="shared" si="7"/>
        <v>0.3326532971</v>
      </c>
      <c r="G56" s="3">
        <f t="shared" si="5"/>
        <v>1.467814365</v>
      </c>
      <c r="H56" s="3">
        <f t="shared" si="6"/>
        <v>1.346232493</v>
      </c>
      <c r="J56" s="3"/>
      <c r="M56" s="3">
        <v>48.0</v>
      </c>
      <c r="N56" s="3">
        <f t="shared" si="10"/>
        <v>0.02327896693</v>
      </c>
      <c r="O56" s="3">
        <f t="shared" si="8"/>
        <v>3.471857166</v>
      </c>
      <c r="P56" s="3">
        <f t="shared" si="9"/>
        <v>18.72376916</v>
      </c>
    </row>
    <row r="57" ht="15.75" customHeight="1">
      <c r="B57" s="3"/>
      <c r="E57" s="3">
        <v>50.0</v>
      </c>
      <c r="F57" s="3">
        <f t="shared" si="7"/>
        <v>0.3558485517</v>
      </c>
      <c r="G57" s="3">
        <f t="shared" si="5"/>
        <v>1.417612849</v>
      </c>
      <c r="H57" s="3">
        <f t="shared" si="6"/>
        <v>1.398883754</v>
      </c>
      <c r="J57" s="3"/>
      <c r="M57" s="45">
        <v>49.0</v>
      </c>
      <c r="N57" s="3">
        <f t="shared" si="10"/>
        <v>0.03237685857</v>
      </c>
      <c r="O57" s="3">
        <f t="shared" si="8"/>
        <v>3.51749662</v>
      </c>
      <c r="P57" s="3">
        <f t="shared" si="9"/>
        <v>7.129471553</v>
      </c>
    </row>
    <row r="58" ht="15.75" customHeight="1">
      <c r="B58" s="3"/>
      <c r="E58" s="45">
        <v>51.0</v>
      </c>
      <c r="F58" s="3">
        <f t="shared" si="7"/>
        <v>0.3790438063</v>
      </c>
      <c r="G58" s="3">
        <f t="shared" si="5"/>
        <v>1.357982569</v>
      </c>
      <c r="H58" s="3">
        <f t="shared" si="6"/>
        <v>1.442417812</v>
      </c>
      <c r="J58" s="3"/>
      <c r="M58" s="3">
        <v>50.0</v>
      </c>
      <c r="N58" s="3">
        <f t="shared" si="10"/>
        <v>0.04147475021</v>
      </c>
      <c r="O58" s="3">
        <f t="shared" si="8"/>
        <v>3.540540839</v>
      </c>
      <c r="P58" s="3">
        <f t="shared" si="9"/>
        <v>1.641954904</v>
      </c>
    </row>
    <row r="59" ht="15.75" customHeight="1">
      <c r="B59" s="3"/>
      <c r="E59" s="3">
        <v>52.0</v>
      </c>
      <c r="F59" s="3">
        <f t="shared" si="7"/>
        <v>0.4022390609</v>
      </c>
      <c r="G59" s="3">
        <f t="shared" si="5"/>
        <v>1.290270587</v>
      </c>
      <c r="H59" s="3">
        <f t="shared" si="6"/>
        <v>1.475871067</v>
      </c>
      <c r="J59" s="3"/>
      <c r="M59" s="45">
        <v>51.0</v>
      </c>
      <c r="N59" s="3">
        <f t="shared" si="10"/>
        <v>0.05057264186</v>
      </c>
      <c r="O59" s="3">
        <f t="shared" si="8"/>
        <v>3.540540839</v>
      </c>
      <c r="P59" s="3">
        <f t="shared" si="9"/>
        <v>0.2287204161</v>
      </c>
    </row>
    <row r="60" ht="15.75" customHeight="1">
      <c r="B60" s="3"/>
      <c r="E60" s="45">
        <v>53.0</v>
      </c>
      <c r="F60" s="3">
        <f t="shared" si="7"/>
        <v>0.4254343155</v>
      </c>
      <c r="G60" s="3">
        <f t="shared" si="5"/>
        <v>1.215954841</v>
      </c>
      <c r="H60" s="3">
        <f t="shared" si="6"/>
        <v>1.498489324</v>
      </c>
      <c r="J60" s="3"/>
      <c r="M60" s="3">
        <v>52.0</v>
      </c>
      <c r="N60" s="3">
        <f t="shared" si="10"/>
        <v>0.0596705335</v>
      </c>
      <c r="O60" s="3">
        <f t="shared" si="8"/>
        <v>3.51749662</v>
      </c>
      <c r="P60" s="3">
        <f t="shared" si="9"/>
        <v>0.0192702994</v>
      </c>
    </row>
    <row r="61" ht="15.75" customHeight="1">
      <c r="B61" s="3"/>
      <c r="E61" s="3">
        <v>54.0</v>
      </c>
      <c r="F61" s="3">
        <f t="shared" si="7"/>
        <v>0.4486295701</v>
      </c>
      <c r="G61" s="3">
        <f t="shared" si="5"/>
        <v>1.136590814</v>
      </c>
      <c r="H61" s="3">
        <f t="shared" si="6"/>
        <v>1.509756052</v>
      </c>
      <c r="J61" s="3"/>
      <c r="M61" s="45">
        <v>53.0</v>
      </c>
      <c r="N61" s="3">
        <f t="shared" si="10"/>
        <v>0.06876842514</v>
      </c>
      <c r="O61" s="3">
        <f t="shared" si="8"/>
        <v>3.471857166</v>
      </c>
      <c r="P61" s="3">
        <f t="shared" si="9"/>
        <v>0.0009820007388</v>
      </c>
    </row>
    <row r="62" ht="15.75" customHeight="1">
      <c r="B62" s="3"/>
      <c r="E62" s="45">
        <v>55.0</v>
      </c>
      <c r="F62" s="3">
        <f t="shared" si="7"/>
        <v>0.4718248248</v>
      </c>
      <c r="G62" s="3">
        <f t="shared" si="5"/>
        <v>1.053758</v>
      </c>
      <c r="H62" s="3">
        <f t="shared" si="6"/>
        <v>1.509411998</v>
      </c>
      <c r="J62" s="3"/>
      <c r="M62" s="3">
        <v>54.0</v>
      </c>
      <c r="N62" s="3">
        <f t="shared" si="10"/>
        <v>0.07786631679</v>
      </c>
      <c r="O62" s="3">
        <f t="shared" si="8"/>
        <v>3.404505901</v>
      </c>
      <c r="P62" s="3">
        <f t="shared" si="9"/>
        <v>0.00003026739116</v>
      </c>
    </row>
    <row r="63" ht="15.75" customHeight="1">
      <c r="B63" s="3"/>
      <c r="E63" s="3">
        <v>56.0</v>
      </c>
      <c r="F63" s="3">
        <f t="shared" si="7"/>
        <v>0.4950200794</v>
      </c>
      <c r="G63" s="3">
        <f t="shared" si="5"/>
        <v>0.9690086973</v>
      </c>
      <c r="H63" s="3">
        <f t="shared" si="6"/>
        <v>1.497465095</v>
      </c>
      <c r="J63" s="3"/>
      <c r="M63" s="45">
        <v>55.0</v>
      </c>
      <c r="N63" s="3">
        <f t="shared" si="10"/>
        <v>0.08696420843</v>
      </c>
      <c r="O63" s="3">
        <f t="shared" si="8"/>
        <v>3.316732248</v>
      </c>
      <c r="P63" s="3">
        <f t="shared" si="9"/>
        <v>0.0000005642583399</v>
      </c>
    </row>
    <row r="64" ht="15.75" customHeight="1">
      <c r="E64" s="45">
        <v>57.0</v>
      </c>
      <c r="F64" s="3">
        <f t="shared" si="7"/>
        <v>0.518215334</v>
      </c>
      <c r="G64" s="3">
        <f t="shared" si="5"/>
        <v>0.8838213989</v>
      </c>
      <c r="H64" s="3">
        <f t="shared" si="6"/>
        <v>1.474190168</v>
      </c>
      <c r="J64" s="3"/>
      <c r="M64" s="3">
        <v>56.0</v>
      </c>
      <c r="N64" s="3">
        <f t="shared" si="10"/>
        <v>0.09606210008</v>
      </c>
      <c r="O64" s="3">
        <f t="shared" si="8"/>
        <v>3.21019058</v>
      </c>
      <c r="P64" s="3">
        <f t="shared" si="9"/>
        <v>0.000000006362397616</v>
      </c>
    </row>
    <row r="65" ht="15.75" customHeight="1">
      <c r="E65" s="3">
        <v>58.0</v>
      </c>
      <c r="F65" s="3">
        <f t="shared" si="7"/>
        <v>0.5414105886</v>
      </c>
      <c r="G65" s="3">
        <f t="shared" si="5"/>
        <v>0.7995606214</v>
      </c>
      <c r="H65" s="3">
        <f t="shared" si="6"/>
        <v>1.440118419</v>
      </c>
      <c r="M65" s="45">
        <v>57.0</v>
      </c>
      <c r="N65" s="3">
        <f t="shared" si="10"/>
        <v>0.1051599917</v>
      </c>
      <c r="O65" s="3">
        <f t="shared" si="8"/>
        <v>3.086848386</v>
      </c>
      <c r="P65" s="3">
        <f t="shared" si="9"/>
        <v>0</v>
      </c>
    </row>
    <row r="66" ht="15.75" customHeight="1">
      <c r="E66" s="45">
        <v>59.0</v>
      </c>
      <c r="F66" s="3">
        <f t="shared" si="7"/>
        <v>0.5646058432</v>
      </c>
      <c r="G66" s="3">
        <f t="shared" si="5"/>
        <v>0.7174445294</v>
      </c>
      <c r="H66" s="3">
        <f t="shared" si="6"/>
        <v>1.396017272</v>
      </c>
      <c r="M66" s="3">
        <v>58.0</v>
      </c>
      <c r="N66" s="3">
        <f t="shared" si="10"/>
        <v>0.1142578834</v>
      </c>
      <c r="O66" s="3">
        <f t="shared" si="8"/>
        <v>2.94892592</v>
      </c>
      <c r="P66" s="3">
        <f t="shared" si="9"/>
        <v>0</v>
      </c>
    </row>
    <row r="67" ht="15.75" customHeight="1">
      <c r="E67" s="3">
        <v>60.0</v>
      </c>
      <c r="F67" s="3">
        <f t="shared" si="7"/>
        <v>0.5878010978</v>
      </c>
      <c r="G67" s="3">
        <f t="shared" si="5"/>
        <v>0.6385211793</v>
      </c>
      <c r="H67" s="3">
        <f t="shared" si="6"/>
        <v>1.342861647</v>
      </c>
      <c r="M67" s="45">
        <v>59.0</v>
      </c>
      <c r="N67" s="3">
        <f t="shared" si="10"/>
        <v>0.123355775</v>
      </c>
      <c r="O67" s="3">
        <f t="shared" si="8"/>
        <v>2.798829913</v>
      </c>
      <c r="P67" s="3">
        <f t="shared" si="9"/>
        <v>0</v>
      </c>
    </row>
    <row r="68" ht="15.75" customHeight="1">
      <c r="B68" s="3"/>
      <c r="C68" s="3"/>
      <c r="D68" s="3"/>
      <c r="E68" s="45">
        <v>61.0</v>
      </c>
      <c r="F68" s="3">
        <f t="shared" si="7"/>
        <v>0.6109963524</v>
      </c>
      <c r="G68" s="3">
        <f t="shared" si="5"/>
        <v>0.563653662</v>
      </c>
      <c r="H68" s="3">
        <f t="shared" si="6"/>
        <v>1.281798152</v>
      </c>
      <c r="M68" s="3">
        <v>60.0</v>
      </c>
      <c r="N68" s="3">
        <f t="shared" si="10"/>
        <v>0.1324536667</v>
      </c>
      <c r="O68" s="3">
        <f t="shared" si="8"/>
        <v>2.639084108</v>
      </c>
      <c r="P68" s="3">
        <f t="shared" si="9"/>
        <v>0</v>
      </c>
    </row>
    <row r="69" ht="15.75" customHeight="1">
      <c r="B69" s="3"/>
      <c r="C69" s="3"/>
      <c r="D69" s="3"/>
      <c r="E69" s="3">
        <v>62.0</v>
      </c>
      <c r="F69" s="3">
        <f t="shared" si="7"/>
        <v>0.634191607</v>
      </c>
      <c r="G69" s="3">
        <f t="shared" si="5"/>
        <v>0.4935139189</v>
      </c>
      <c r="H69" s="3">
        <f t="shared" si="6"/>
        <v>1.214104039</v>
      </c>
      <c r="J69" s="3"/>
      <c r="K69" s="3"/>
      <c r="L69" s="3"/>
      <c r="M69" s="45">
        <v>61.0</v>
      </c>
      <c r="N69" s="3">
        <f t="shared" si="10"/>
        <v>0.1415515583</v>
      </c>
      <c r="O69" s="3">
        <f t="shared" si="8"/>
        <v>2.472259399</v>
      </c>
      <c r="P69" s="3">
        <f t="shared" si="9"/>
        <v>0</v>
      </c>
    </row>
    <row r="70" ht="15.75" customHeight="1">
      <c r="E70" s="45">
        <v>63.0</v>
      </c>
      <c r="F70" s="3">
        <f t="shared" si="7"/>
        <v>0.6573868616</v>
      </c>
      <c r="G70" s="3">
        <f t="shared" si="5"/>
        <v>0.4285845646</v>
      </c>
      <c r="H70" s="3">
        <f t="shared" si="6"/>
        <v>1.141142969</v>
      </c>
      <c r="J70" s="3"/>
      <c r="K70" s="3"/>
      <c r="L70" s="3"/>
      <c r="M70" s="3">
        <v>62.0</v>
      </c>
      <c r="N70" s="3">
        <f t="shared" si="10"/>
        <v>0.1506494499</v>
      </c>
      <c r="O70" s="3">
        <f t="shared" si="8"/>
        <v>2.300906243</v>
      </c>
      <c r="P70" s="3">
        <f t="shared" si="9"/>
        <v>0</v>
      </c>
    </row>
    <row r="71" ht="15.75" customHeight="1">
      <c r="B71" s="3"/>
      <c r="C71" s="3"/>
      <c r="E71" s="3">
        <v>64.0</v>
      </c>
      <c r="F71" s="3">
        <f t="shared" si="7"/>
        <v>0.6805821162</v>
      </c>
      <c r="G71" s="3">
        <f t="shared" si="5"/>
        <v>0.3691676978</v>
      </c>
      <c r="H71" s="3">
        <f t="shared" si="6"/>
        <v>1.064319712</v>
      </c>
      <c r="M71" s="45">
        <v>63.0</v>
      </c>
      <c r="N71" s="3">
        <f t="shared" si="10"/>
        <v>0.1597473416</v>
      </c>
      <c r="O71" s="3">
        <f t="shared" si="8"/>
        <v>2.12749177</v>
      </c>
      <c r="P71" s="3">
        <f t="shared" si="9"/>
        <v>0</v>
      </c>
    </row>
    <row r="72" ht="15.75" customHeight="1">
      <c r="B72" s="3"/>
      <c r="C72" s="3"/>
      <c r="E72" s="45">
        <v>65.0</v>
      </c>
      <c r="F72" s="3">
        <f t="shared" si="7"/>
        <v>0.7037773708</v>
      </c>
      <c r="G72" s="3">
        <f t="shared" si="5"/>
        <v>0.3153994325</v>
      </c>
      <c r="H72" s="3">
        <f t="shared" si="6"/>
        <v>0.9850358676</v>
      </c>
      <c r="J72" s="3"/>
      <c r="K72" s="3"/>
      <c r="M72" s="3">
        <v>64.0</v>
      </c>
      <c r="N72" s="3">
        <f t="shared" si="10"/>
        <v>0.1688452332</v>
      </c>
      <c r="O72" s="3">
        <f t="shared" si="8"/>
        <v>1.954343665</v>
      </c>
      <c r="P72" s="3">
        <f t="shared" si="9"/>
        <v>0</v>
      </c>
    </row>
    <row r="73" ht="15.75" customHeight="1">
      <c r="B73" s="3"/>
      <c r="C73" s="3"/>
      <c r="E73" s="3">
        <v>66.0</v>
      </c>
      <c r="F73" s="3">
        <f t="shared" si="7"/>
        <v>0.7269726254</v>
      </c>
      <c r="G73" s="3">
        <f t="shared" si="5"/>
        <v>0.2672687417</v>
      </c>
      <c r="H73" s="3">
        <f t="shared" si="6"/>
        <v>0.904648517</v>
      </c>
      <c r="J73" s="3"/>
      <c r="K73" s="3"/>
      <c r="M73" s="45">
        <v>65.0</v>
      </c>
      <c r="N73" s="3">
        <f t="shared" si="10"/>
        <v>0.1779431249</v>
      </c>
      <c r="O73" s="3">
        <f t="shared" si="8"/>
        <v>1.78360246</v>
      </c>
      <c r="P73" s="3">
        <f t="shared" si="9"/>
        <v>0</v>
      </c>
    </row>
    <row r="74" ht="15.75" customHeight="1">
      <c r="B74" s="3"/>
      <c r="C74" s="3"/>
      <c r="E74" s="45">
        <v>67.0</v>
      </c>
      <c r="F74" s="3">
        <f t="shared" si="7"/>
        <v>0.7501678801</v>
      </c>
      <c r="G74" s="3">
        <f t="shared" si="5"/>
        <v>0.2246391658</v>
      </c>
      <c r="H74" s="3">
        <f t="shared" si="6"/>
        <v>0.8244334394</v>
      </c>
      <c r="J74" s="3"/>
      <c r="K74" s="3"/>
      <c r="M74" s="3">
        <v>66.0</v>
      </c>
      <c r="N74" s="3">
        <f t="shared" si="10"/>
        <v>0.1870410165</v>
      </c>
      <c r="O74" s="3">
        <f t="shared" si="8"/>
        <v>1.617183384</v>
      </c>
      <c r="P74" s="3">
        <f t="shared" si="9"/>
        <v>0</v>
      </c>
    </row>
    <row r="75" ht="15.75" customHeight="1">
      <c r="E75" s="3">
        <v>68.0</v>
      </c>
      <c r="F75" s="3">
        <f t="shared" si="7"/>
        <v>0.7733631347</v>
      </c>
      <c r="G75" s="3">
        <f t="shared" si="5"/>
        <v>0.1872719934</v>
      </c>
      <c r="H75" s="3">
        <f t="shared" si="6"/>
        <v>0.7455541875</v>
      </c>
      <c r="J75" s="3"/>
      <c r="K75" s="3"/>
      <c r="M75" s="45">
        <v>67.0</v>
      </c>
      <c r="N75" s="3">
        <f t="shared" si="10"/>
        <v>0.1961389082</v>
      </c>
      <c r="O75" s="3">
        <f t="shared" si="8"/>
        <v>1.45674843</v>
      </c>
      <c r="P75" s="3">
        <f t="shared" si="9"/>
        <v>0</v>
      </c>
    </row>
    <row r="76" ht="15.75" customHeight="1">
      <c r="E76" s="45">
        <v>69.0</v>
      </c>
      <c r="F76" s="3">
        <f t="shared" si="7"/>
        <v>0.7965583893</v>
      </c>
      <c r="G76" s="3">
        <f t="shared" si="5"/>
        <v>0.1548496529</v>
      </c>
      <c r="H76" s="3">
        <f t="shared" si="6"/>
        <v>0.6690379007</v>
      </c>
      <c r="M76" s="3">
        <v>68.0</v>
      </c>
      <c r="N76" s="3">
        <f t="shared" si="10"/>
        <v>0.2052367998</v>
      </c>
      <c r="O76" s="3">
        <f t="shared" si="8"/>
        <v>1.303688779</v>
      </c>
      <c r="P76" s="3">
        <f t="shared" si="9"/>
        <v>0</v>
      </c>
    </row>
    <row r="77" ht="15.75" customHeight="1">
      <c r="E77" s="3">
        <v>70.0</v>
      </c>
      <c r="F77" s="3">
        <f t="shared" si="7"/>
        <v>0.8197536439</v>
      </c>
      <c r="G77" s="3">
        <f t="shared" si="5"/>
        <v>0.1269982353</v>
      </c>
      <c r="H77" s="3">
        <f t="shared" si="6"/>
        <v>0.5957583257</v>
      </c>
      <c r="M77" s="45">
        <v>69.0</v>
      </c>
      <c r="N77" s="3">
        <f t="shared" si="10"/>
        <v>0.2143346914</v>
      </c>
      <c r="O77" s="3">
        <f t="shared" si="8"/>
        <v>1.159117271</v>
      </c>
      <c r="P77" s="3">
        <f t="shared" si="9"/>
        <v>0</v>
      </c>
    </row>
    <row r="78" ht="15.75" customHeight="1">
      <c r="E78" s="45">
        <v>71.0</v>
      </c>
      <c r="F78" s="3">
        <f t="shared" si="7"/>
        <v>0.8429488985</v>
      </c>
      <c r="G78" s="3">
        <f t="shared" si="5"/>
        <v>0.1033082925</v>
      </c>
      <c r="H78" s="3">
        <f t="shared" si="6"/>
        <v>0.526426098</v>
      </c>
      <c r="M78" s="3">
        <v>70.0</v>
      </c>
      <c r="N78" s="3">
        <f t="shared" si="10"/>
        <v>0.2234325831</v>
      </c>
      <c r="O78" s="3">
        <f t="shared" si="8"/>
        <v>1.023870209</v>
      </c>
      <c r="P78" s="3">
        <f t="shared" si="9"/>
        <v>0</v>
      </c>
    </row>
    <row r="79" ht="15.75" customHeight="1">
      <c r="E79" s="3">
        <v>72.0</v>
      </c>
      <c r="F79" s="3">
        <f t="shared" si="7"/>
        <v>0.8661441531</v>
      </c>
      <c r="G79" s="3">
        <f t="shared" si="5"/>
        <v>0.08335328642</v>
      </c>
      <c r="H79" s="3">
        <f t="shared" si="6"/>
        <v>0.4615859649</v>
      </c>
      <c r="M79" s="45">
        <v>71.0</v>
      </c>
      <c r="N79" s="3">
        <f t="shared" si="10"/>
        <v>0.2325304747</v>
      </c>
      <c r="O79" s="3">
        <f t="shared" si="8"/>
        <v>0.8985174523</v>
      </c>
      <c r="P79" s="3">
        <f t="shared" si="9"/>
        <v>0</v>
      </c>
    </row>
    <row r="80" ht="15.75" customHeight="1">
      <c r="E80" s="45">
        <v>73.0</v>
      </c>
      <c r="F80" s="3">
        <f t="shared" si="7"/>
        <v>0.8893394077</v>
      </c>
      <c r="G80" s="3">
        <f t="shared" si="5"/>
        <v>0.06670529653</v>
      </c>
      <c r="H80" s="3">
        <f t="shared" si="6"/>
        <v>0.4016203133</v>
      </c>
      <c r="M80" s="3">
        <v>72.0</v>
      </c>
      <c r="N80" s="3">
        <f t="shared" si="10"/>
        <v>0.2416283664</v>
      </c>
      <c r="O80" s="3">
        <f t="shared" si="8"/>
        <v>0.7833795098</v>
      </c>
      <c r="P80" s="3">
        <f t="shared" si="9"/>
        <v>0</v>
      </c>
    </row>
    <row r="81" ht="15.75" customHeight="1">
      <c r="E81" s="3">
        <v>74.0</v>
      </c>
      <c r="F81" s="3">
        <f t="shared" si="7"/>
        <v>0.9125346623</v>
      </c>
      <c r="G81" s="3">
        <f t="shared" si="5"/>
        <v>0.05294780462</v>
      </c>
      <c r="H81" s="3">
        <f t="shared" si="6"/>
        <v>0.3467581187</v>
      </c>
      <c r="M81" s="45">
        <v>73.0</v>
      </c>
      <c r="N81" s="3">
        <f t="shared" si="10"/>
        <v>0.250726258</v>
      </c>
      <c r="O81" s="3">
        <f t="shared" si="8"/>
        <v>0.6785501945</v>
      </c>
      <c r="P81" s="3">
        <f t="shared" si="9"/>
        <v>0</v>
      </c>
    </row>
    <row r="82" ht="15.75" customHeight="1">
      <c r="E82" s="45">
        <v>75.0</v>
      </c>
      <c r="F82" s="3">
        <f t="shared" si="7"/>
        <v>0.9357299169</v>
      </c>
      <c r="G82" s="3">
        <f t="shared" si="5"/>
        <v>0.0416855603</v>
      </c>
      <c r="H82" s="3">
        <f t="shared" si="6"/>
        <v>0.2970882651</v>
      </c>
      <c r="M82" s="3">
        <v>74.0</v>
      </c>
      <c r="N82" s="3">
        <f t="shared" si="10"/>
        <v>0.2598241497</v>
      </c>
      <c r="O82" s="3">
        <f t="shared" si="8"/>
        <v>0.5839233352</v>
      </c>
      <c r="P82" s="3">
        <f t="shared" si="9"/>
        <v>0</v>
      </c>
    </row>
    <row r="83" ht="15.75" customHeight="1">
      <c r="E83" s="3">
        <v>76.0</v>
      </c>
      <c r="F83" s="3">
        <f t="shared" si="7"/>
        <v>0.9589251715</v>
      </c>
      <c r="G83" s="3">
        <f t="shared" si="5"/>
        <v>0.03255167764</v>
      </c>
      <c r="H83" s="3">
        <f t="shared" si="6"/>
        <v>0.2525760978</v>
      </c>
      <c r="M83" s="45">
        <v>75.0</v>
      </c>
      <c r="N83" s="3">
        <f t="shared" si="10"/>
        <v>0.2689220413</v>
      </c>
      <c r="O83" s="3">
        <f t="shared" si="8"/>
        <v>0.499222055</v>
      </c>
      <c r="P83" s="3">
        <f t="shared" si="9"/>
        <v>0</v>
      </c>
    </row>
    <row r="84" ht="15.75" customHeight="1">
      <c r="E84" s="45">
        <v>77.0</v>
      </c>
      <c r="F84" s="3">
        <f t="shared" si="7"/>
        <v>0.9821204261</v>
      </c>
      <c r="G84" s="3">
        <f t="shared" si="5"/>
        <v>0.02521222394</v>
      </c>
      <c r="H84" s="3">
        <f t="shared" si="6"/>
        <v>0.2130820631</v>
      </c>
      <c r="M84" s="3">
        <v>76.0</v>
      </c>
      <c r="N84" s="3">
        <f t="shared" si="10"/>
        <v>0.278019933</v>
      </c>
      <c r="O84" s="3">
        <f t="shared" si="8"/>
        <v>0.4240292118</v>
      </c>
      <c r="P84" s="3">
        <f t="shared" si="9"/>
        <v>0</v>
      </c>
    </row>
    <row r="85" ht="15.75" customHeight="1">
      <c r="E85" s="3">
        <v>78.0</v>
      </c>
      <c r="F85" s="3">
        <f t="shared" si="7"/>
        <v>1.005315681</v>
      </c>
      <c r="G85" s="3">
        <f t="shared" si="5"/>
        <v>0.01936863357</v>
      </c>
      <c r="H85" s="3">
        <f t="shared" si="6"/>
        <v>0.1783813428</v>
      </c>
      <c r="M85" s="45">
        <v>77.0</v>
      </c>
      <c r="N85" s="3">
        <f t="shared" si="10"/>
        <v>0.2871178246</v>
      </c>
      <c r="O85" s="3">
        <f t="shared" si="8"/>
        <v>0.3578177414</v>
      </c>
      <c r="P85" s="3">
        <f t="shared" si="9"/>
        <v>0</v>
      </c>
    </row>
    <row r="86" ht="15.75" customHeight="1">
      <c r="E86" s="45">
        <v>79.0</v>
      </c>
      <c r="F86" s="3">
        <f t="shared" si="7"/>
        <v>1.028510935</v>
      </c>
      <c r="G86" s="3">
        <f t="shared" si="5"/>
        <v>0.01475831777</v>
      </c>
      <c r="H86" s="3">
        <f t="shared" si="6"/>
        <v>0.1481835029</v>
      </c>
      <c r="M86" s="3">
        <v>78.0</v>
      </c>
      <c r="N86" s="3">
        <f t="shared" si="10"/>
        <v>0.2962157162</v>
      </c>
      <c r="O86" s="3">
        <f t="shared" si="8"/>
        <v>0.2999798227</v>
      </c>
      <c r="P86" s="3">
        <f t="shared" si="9"/>
        <v>0</v>
      </c>
    </row>
    <row r="87" ht="15.75" customHeight="1">
      <c r="E87" s="3">
        <v>80.0</v>
      </c>
      <c r="F87" s="3">
        <f t="shared" si="7"/>
        <v>1.05170619</v>
      </c>
      <c r="G87" s="3">
        <f t="shared" si="5"/>
        <v>0.01115384946</v>
      </c>
      <c r="H87" s="3">
        <f t="shared" si="6"/>
        <v>0.1221513234</v>
      </c>
      <c r="M87" s="45">
        <v>79.0</v>
      </c>
      <c r="N87" s="3">
        <f t="shared" si="10"/>
        <v>0.3053136079</v>
      </c>
      <c r="O87" s="3">
        <f t="shared" si="8"/>
        <v>0.2498539954</v>
      </c>
      <c r="P87" s="3">
        <f t="shared" si="9"/>
        <v>0</v>
      </c>
    </row>
    <row r="88" ht="15.75" customHeight="1">
      <c r="E88" s="45">
        <v>81.0</v>
      </c>
      <c r="F88" s="3">
        <f t="shared" si="7"/>
        <v>1.074901445</v>
      </c>
      <c r="G88" s="3">
        <f t="shared" si="5"/>
        <v>0.008361087087</v>
      </c>
      <c r="H88" s="3">
        <f t="shared" si="6"/>
        <v>0.09991815097</v>
      </c>
      <c r="M88" s="3">
        <v>80.0</v>
      </c>
      <c r="N88" s="3">
        <f t="shared" si="10"/>
        <v>0.3144114995</v>
      </c>
      <c r="O88" s="3">
        <f t="shared" si="8"/>
        <v>0.2067495789</v>
      </c>
      <c r="P88" s="3">
        <f t="shared" si="9"/>
        <v>0</v>
      </c>
    </row>
    <row r="89" ht="15.75" customHeight="1">
      <c r="E89" s="3">
        <v>82.0</v>
      </c>
      <c r="F89" s="3">
        <f t="shared" si="7"/>
        <v>1.098096699</v>
      </c>
      <c r="G89" s="3">
        <f t="shared" si="5"/>
        <v>0.006216569059</v>
      </c>
      <c r="H89" s="3">
        <f t="shared" si="6"/>
        <v>0.08110329386</v>
      </c>
      <c r="M89" s="45">
        <v>81.0</v>
      </c>
      <c r="N89" s="3">
        <f t="shared" si="10"/>
        <v>0.3235093912</v>
      </c>
      <c r="O89" s="3">
        <f t="shared" si="8"/>
        <v>0.169967955</v>
      </c>
      <c r="P89" s="3">
        <f t="shared" si="9"/>
        <v>0</v>
      </c>
    </row>
    <row r="90" ht="15.75" customHeight="1">
      <c r="E90" s="45">
        <v>83.0</v>
      </c>
      <c r="F90" s="3">
        <f t="shared" si="7"/>
        <v>1.121291954</v>
      </c>
      <c r="G90" s="3">
        <f t="shared" si="5"/>
        <v>0.004584466729</v>
      </c>
      <c r="H90" s="3">
        <f t="shared" si="6"/>
        <v>0.065325161</v>
      </c>
      <c r="M90" s="3">
        <v>82.0</v>
      </c>
      <c r="N90" s="3">
        <f t="shared" si="10"/>
        <v>0.3326072828</v>
      </c>
      <c r="O90" s="3">
        <f t="shared" si="8"/>
        <v>0.1388204811</v>
      </c>
      <c r="P90" s="3">
        <f t="shared" si="9"/>
        <v>0</v>
      </c>
    </row>
    <row r="91" ht="15.75" customHeight="1">
      <c r="E91" s="3">
        <v>84.0</v>
      </c>
      <c r="F91" s="3">
        <f t="shared" si="7"/>
        <v>1.144487208</v>
      </c>
      <c r="G91" s="3">
        <f t="shared" si="5"/>
        <v>0.003353334948</v>
      </c>
      <c r="H91" s="3">
        <f t="shared" si="6"/>
        <v>0.05221200572</v>
      </c>
      <c r="M91" s="45">
        <v>83.0</v>
      </c>
      <c r="N91" s="3">
        <f t="shared" si="10"/>
        <v>0.3417051745</v>
      </c>
      <c r="O91" s="3">
        <f t="shared" si="8"/>
        <v>0.1126429775</v>
      </c>
      <c r="P91" s="3">
        <f t="shared" si="9"/>
        <v>0</v>
      </c>
    </row>
    <row r="92" ht="15.75" customHeight="1">
      <c r="E92" s="45">
        <v>85.0</v>
      </c>
      <c r="F92" s="3">
        <f t="shared" si="7"/>
        <v>1.167682463</v>
      </c>
      <c r="G92" s="3">
        <f t="shared" si="5"/>
        <v>0.002432848651</v>
      </c>
      <c r="H92" s="3">
        <f t="shared" si="6"/>
        <v>0.04141027906</v>
      </c>
      <c r="M92" s="3">
        <v>84.0</v>
      </c>
      <c r="N92" s="3">
        <f t="shared" si="10"/>
        <v>0.3508030661</v>
      </c>
      <c r="O92" s="3">
        <f t="shared" si="8"/>
        <v>0.09080688517</v>
      </c>
      <c r="P92" s="3">
        <f t="shared" si="9"/>
        <v>0</v>
      </c>
    </row>
    <row r="93" ht="15.75" customHeight="1">
      <c r="E93" s="3">
        <v>86.0</v>
      </c>
      <c r="F93" s="3">
        <f t="shared" si="7"/>
        <v>1.190877718</v>
      </c>
      <c r="G93" s="3">
        <f t="shared" si="5"/>
        <v>0.001750665995</v>
      </c>
      <c r="H93" s="3">
        <f t="shared" si="6"/>
        <v>0.03259071057</v>
      </c>
      <c r="M93" s="45">
        <v>85.0</v>
      </c>
      <c r="N93" s="3">
        <f t="shared" si="10"/>
        <v>0.3599009577</v>
      </c>
      <c r="O93" s="3">
        <f t="shared" si="8"/>
        <v>0.07272730868</v>
      </c>
      <c r="P93" s="3">
        <f t="shared" si="9"/>
        <v>0</v>
      </c>
    </row>
    <row r="94" ht="15.75" customHeight="1">
      <c r="E94" s="45">
        <v>87.0</v>
      </c>
      <c r="F94" s="3">
        <f t="shared" si="7"/>
        <v>1.214072972</v>
      </c>
      <c r="G94" s="3">
        <f t="shared" si="5"/>
        <v>0.001249515211</v>
      </c>
      <c r="H94" s="3">
        <f t="shared" si="6"/>
        <v>0.02545232111</v>
      </c>
      <c r="M94" s="3">
        <v>86.0</v>
      </c>
      <c r="N94" s="3">
        <f t="shared" si="10"/>
        <v>0.3689988494</v>
      </c>
      <c r="O94" s="3">
        <f t="shared" si="8"/>
        <v>0.05786824808</v>
      </c>
      <c r="P94" s="3">
        <f t="shared" si="9"/>
        <v>0</v>
      </c>
    </row>
    <row r="95" ht="15.75" customHeight="1">
      <c r="E95" s="3">
        <v>88.0</v>
      </c>
      <c r="F95" s="3">
        <f t="shared" si="7"/>
        <v>1.237268227</v>
      </c>
      <c r="G95" s="3">
        <f t="shared" si="5"/>
        <v>0.0008845651921</v>
      </c>
      <c r="H95" s="3">
        <f t="shared" si="6"/>
        <v>0.01972462931</v>
      </c>
      <c r="M95" s="45">
        <v>87.0</v>
      </c>
      <c r="N95" s="3">
        <f t="shared" si="10"/>
        <v>0.378096741</v>
      </c>
      <c r="O95" s="3">
        <f t="shared" si="8"/>
        <v>0.04574537934</v>
      </c>
      <c r="P95" s="3">
        <f t="shared" si="9"/>
        <v>0</v>
      </c>
    </row>
    <row r="96" ht="15.75" customHeight="1">
      <c r="E96" s="45">
        <v>89.0</v>
      </c>
      <c r="F96" s="3">
        <f t="shared" si="7"/>
        <v>1.260463481</v>
      </c>
      <c r="G96" s="3">
        <f t="shared" si="5"/>
        <v>0.0006211095276</v>
      </c>
      <c r="H96" s="3">
        <f t="shared" si="6"/>
        <v>0.01516834502</v>
      </c>
      <c r="M96" s="3">
        <v>88.0</v>
      </c>
      <c r="N96" s="3">
        <f t="shared" si="10"/>
        <v>0.3871946327</v>
      </c>
      <c r="O96" s="3">
        <f t="shared" si="8"/>
        <v>0.03592677321</v>
      </c>
      <c r="P96" s="3">
        <f t="shared" si="9"/>
        <v>0</v>
      </c>
    </row>
    <row r="97" ht="15.75" customHeight="1">
      <c r="E97" s="3">
        <v>90.0</v>
      </c>
      <c r="F97" s="3">
        <f t="shared" si="7"/>
        <v>1.283658736</v>
      </c>
      <c r="G97" s="3">
        <f t="shared" si="5"/>
        <v>0.0004325701866</v>
      </c>
      <c r="H97" s="3">
        <f t="shared" si="6"/>
        <v>0.0115748518</v>
      </c>
      <c r="M97" s="45">
        <v>89.0</v>
      </c>
      <c r="N97" s="3">
        <f t="shared" si="10"/>
        <v>0.3962925243</v>
      </c>
      <c r="O97" s="3">
        <f t="shared" si="8"/>
        <v>0.02803194757</v>
      </c>
      <c r="P97" s="3">
        <f t="shared" si="9"/>
        <v>0</v>
      </c>
    </row>
    <row r="98" ht="15.75" customHeight="1">
      <c r="E98" s="45">
        <v>91.0</v>
      </c>
      <c r="F98" s="3">
        <f t="shared" si="7"/>
        <v>1.306853991</v>
      </c>
      <c r="G98" s="3">
        <f t="shared" si="5"/>
        <v>0.0002988099285</v>
      </c>
      <c r="H98" s="3">
        <f t="shared" si="6"/>
        <v>0.008764770964</v>
      </c>
      <c r="M98" s="3">
        <v>90.0</v>
      </c>
      <c r="N98" s="3">
        <f t="shared" si="10"/>
        <v>0.405390416</v>
      </c>
      <c r="O98" s="3">
        <f t="shared" si="8"/>
        <v>0.02172963405</v>
      </c>
      <c r="P98" s="3">
        <f t="shared" si="9"/>
        <v>0</v>
      </c>
    </row>
    <row r="99" ht="15.75" customHeight="1">
      <c r="E99" s="3">
        <v>92.0</v>
      </c>
      <c r="F99" s="3">
        <f t="shared" si="7"/>
        <v>1.330049245</v>
      </c>
      <c r="G99" s="3">
        <f t="shared" si="5"/>
        <v>0.0002047309542</v>
      </c>
      <c r="H99" s="3">
        <f t="shared" si="6"/>
        <v>0.006585876713</v>
      </c>
      <c r="M99" s="45">
        <v>91.0</v>
      </c>
      <c r="N99" s="3">
        <f t="shared" si="10"/>
        <v>0.4144883076</v>
      </c>
      <c r="O99" s="3">
        <f t="shared" si="8"/>
        <v>0.01673461145</v>
      </c>
      <c r="P99" s="3">
        <f t="shared" si="9"/>
        <v>0</v>
      </c>
    </row>
    <row r="100" ht="15.75" customHeight="1">
      <c r="E100" s="45">
        <v>93.0</v>
      </c>
      <c r="F100" s="3">
        <f t="shared" si="7"/>
        <v>1.3532445</v>
      </c>
      <c r="G100" s="3">
        <f t="shared" si="5"/>
        <v>0.0001391304035</v>
      </c>
      <c r="H100" s="3">
        <f t="shared" si="6"/>
        <v>0.004910599477</v>
      </c>
      <c r="M100" s="3">
        <v>92.0</v>
      </c>
      <c r="N100" s="3">
        <f t="shared" si="10"/>
        <v>0.4235861993</v>
      </c>
      <c r="O100" s="3">
        <f t="shared" si="8"/>
        <v>0.01280391948</v>
      </c>
      <c r="P100" s="3">
        <f t="shared" si="9"/>
        <v>0</v>
      </c>
    </row>
    <row r="101" ht="15.75" customHeight="1">
      <c r="E101" s="3">
        <v>94.0</v>
      </c>
      <c r="F101" s="3">
        <f t="shared" si="7"/>
        <v>1.376439754</v>
      </c>
      <c r="G101" s="3">
        <f t="shared" si="5"/>
        <v>0.00009378008578</v>
      </c>
      <c r="H101" s="3">
        <f t="shared" si="6"/>
        <v>0.003633317261</v>
      </c>
      <c r="M101" s="45">
        <v>93.0</v>
      </c>
      <c r="N101" s="3">
        <f t="shared" si="10"/>
        <v>0.4326840909</v>
      </c>
      <c r="O101" s="3">
        <f t="shared" si="8"/>
        <v>0.009732721944</v>
      </c>
      <c r="P101" s="3">
        <f t="shared" si="9"/>
        <v>0</v>
      </c>
    </row>
    <row r="102" ht="15.75" customHeight="1">
      <c r="E102" s="45">
        <v>95.0</v>
      </c>
      <c r="F102" s="3">
        <f t="shared" si="7"/>
        <v>1.399635009</v>
      </c>
      <c r="G102" s="3">
        <f t="shared" si="5"/>
        <v>0.00006269735994</v>
      </c>
      <c r="H102" s="3">
        <f t="shared" si="6"/>
        <v>0.002667595787</v>
      </c>
      <c r="M102" s="3">
        <v>94.0</v>
      </c>
      <c r="N102" s="3">
        <f t="shared" si="10"/>
        <v>0.4417819825</v>
      </c>
      <c r="O102" s="3">
        <f t="shared" si="8"/>
        <v>0.007350041283</v>
      </c>
      <c r="P102" s="3">
        <f t="shared" si="9"/>
        <v>0</v>
      </c>
    </row>
    <row r="103" ht="15.75" customHeight="1">
      <c r="E103" s="3">
        <v>96.0</v>
      </c>
      <c r="F103" s="3">
        <f t="shared" si="7"/>
        <v>1.422830264</v>
      </c>
      <c r="G103" s="3">
        <f t="shared" si="5"/>
        <v>0.00004157554293</v>
      </c>
      <c r="H103" s="3">
        <f t="shared" si="6"/>
        <v>0.001943500317</v>
      </c>
      <c r="M103" s="45">
        <v>95.0</v>
      </c>
      <c r="N103" s="3">
        <f t="shared" si="10"/>
        <v>0.4508798742</v>
      </c>
      <c r="O103" s="3">
        <f t="shared" si="8"/>
        <v>0.00551454038</v>
      </c>
      <c r="P103" s="3">
        <f t="shared" si="9"/>
        <v>0</v>
      </c>
    </row>
    <row r="104" ht="15.75" customHeight="1">
      <c r="E104" s="45">
        <v>97.0</v>
      </c>
      <c r="F104" s="3">
        <f t="shared" si="7"/>
        <v>1.446025518</v>
      </c>
      <c r="G104" s="3">
        <f t="shared" si="5"/>
        <v>0.00002734491967</v>
      </c>
      <c r="H104" s="3">
        <f t="shared" si="6"/>
        <v>0.001405067216</v>
      </c>
      <c r="M104" s="3">
        <v>96.0</v>
      </c>
      <c r="N104" s="3">
        <f t="shared" si="10"/>
        <v>0.4599777658</v>
      </c>
      <c r="O104" s="3">
        <f t="shared" si="8"/>
        <v>0.004110483834</v>
      </c>
      <c r="P104" s="3">
        <f t="shared" si="9"/>
        <v>0</v>
      </c>
    </row>
    <row r="105" ht="15.75" customHeight="1">
      <c r="E105" s="3">
        <v>98.0</v>
      </c>
      <c r="F105" s="3">
        <f t="shared" si="7"/>
        <v>1.469220773</v>
      </c>
      <c r="G105" s="3">
        <f t="shared" si="5"/>
        <v>0.00001783879117</v>
      </c>
      <c r="H105" s="3">
        <f t="shared" si="6"/>
        <v>0.001007992911</v>
      </c>
      <c r="M105" s="45">
        <v>97.0</v>
      </c>
      <c r="N105" s="3">
        <f t="shared" si="10"/>
        <v>0.4690756575</v>
      </c>
      <c r="O105" s="3">
        <f t="shared" si="8"/>
        <v>0.003043971965</v>
      </c>
      <c r="P105" s="3">
        <f t="shared" si="9"/>
        <v>0</v>
      </c>
    </row>
    <row r="106" ht="15.75" customHeight="1">
      <c r="E106" s="45">
        <v>99.0</v>
      </c>
      <c r="F106" s="3">
        <f t="shared" si="7"/>
        <v>1.492416028</v>
      </c>
      <c r="G106" s="3">
        <f t="shared" si="5"/>
        <v>0.00001154261575</v>
      </c>
      <c r="H106" s="3">
        <f t="shared" si="6"/>
        <v>0.0007175724345</v>
      </c>
      <c r="M106" s="3">
        <v>98.0</v>
      </c>
      <c r="N106" s="3">
        <f t="shared" si="10"/>
        <v>0.4781735491</v>
      </c>
      <c r="O106" s="3">
        <f t="shared" si="8"/>
        <v>0.002239507043</v>
      </c>
      <c r="P106" s="3">
        <f t="shared" si="9"/>
        <v>0</v>
      </c>
    </row>
    <row r="107" ht="15.75" customHeight="1">
      <c r="E107" s="3">
        <v>100.0</v>
      </c>
      <c r="F107" s="3">
        <f t="shared" si="7"/>
        <v>1.515611282</v>
      </c>
      <c r="G107" s="3">
        <f t="shared" si="5"/>
        <v>0.000007407865735</v>
      </c>
      <c r="H107" s="3">
        <f t="shared" si="6"/>
        <v>0.0005068995528</v>
      </c>
      <c r="M107" s="45">
        <v>99.0</v>
      </c>
      <c r="N107" s="3">
        <f t="shared" si="10"/>
        <v>0.4872714408</v>
      </c>
      <c r="O107" s="3">
        <f t="shared" si="8"/>
        <v>0.001636923176</v>
      </c>
      <c r="P107" s="3">
        <f t="shared" si="9"/>
        <v>0</v>
      </c>
    </row>
    <row r="108" ht="15.75" customHeight="1">
      <c r="M108" s="3">
        <v>100.0</v>
      </c>
      <c r="N108" s="3">
        <f t="shared" si="10"/>
        <v>0.4963693324</v>
      </c>
      <c r="O108" s="3">
        <f t="shared" si="8"/>
        <v>0.001188688998</v>
      </c>
      <c r="P108" s="3">
        <f t="shared" si="9"/>
        <v>0</v>
      </c>
    </row>
    <row r="109" ht="15.75" customHeight="1">
      <c r="B109" s="21" t="s">
        <v>6</v>
      </c>
      <c r="C109" s="42" t="s">
        <v>29</v>
      </c>
      <c r="D109" s="42" t="s">
        <v>30</v>
      </c>
    </row>
    <row r="110" ht="15.75" customHeight="1">
      <c r="B110" s="42" t="s">
        <v>31</v>
      </c>
      <c r="C110" s="42">
        <v>0.4511904761904762</v>
      </c>
      <c r="D110" s="42">
        <v>0.45422149122807015</v>
      </c>
    </row>
    <row r="111" ht="15.75" customHeight="1">
      <c r="B111" s="42" t="s">
        <v>32</v>
      </c>
      <c r="C111" s="42">
        <v>0.23959232270323014</v>
      </c>
      <c r="D111" s="42">
        <v>0.18562726522418935</v>
      </c>
    </row>
    <row r="112" ht="15.75" customHeight="1">
      <c r="B112" s="3" t="s">
        <v>33</v>
      </c>
      <c r="C112" s="3">
        <f t="shared" ref="C112:D112" si="11">(C110+4*C111)</f>
        <v>1.409559767</v>
      </c>
      <c r="D112" s="3">
        <f t="shared" si="11"/>
        <v>1.196730552</v>
      </c>
    </row>
    <row r="113" ht="15.75" customHeight="1">
      <c r="B113" s="3" t="s">
        <v>34</v>
      </c>
      <c r="C113" s="3">
        <f t="shared" ref="C113:D113" si="12">C110-4*C111</f>
        <v>-0.5071788146</v>
      </c>
      <c r="D113" s="3">
        <f t="shared" si="12"/>
        <v>-0.2882875697</v>
      </c>
    </row>
    <row r="114" ht="15.75" customHeight="1">
      <c r="E114" s="47" t="s">
        <v>6</v>
      </c>
      <c r="K114" s="21" t="s">
        <v>8</v>
      </c>
      <c r="L114" s="42" t="s">
        <v>29</v>
      </c>
      <c r="M114" s="42" t="s">
        <v>30</v>
      </c>
    </row>
    <row r="115" ht="15.75" customHeight="1">
      <c r="B115" s="3" t="s">
        <v>35</v>
      </c>
      <c r="C115" s="3">
        <f>MIN(C113,D113)</f>
        <v>-0.5071788146</v>
      </c>
      <c r="E115" s="3" t="s">
        <v>36</v>
      </c>
      <c r="F115" s="3" t="s">
        <v>37</v>
      </c>
      <c r="G115" s="3" t="s">
        <v>38</v>
      </c>
      <c r="H115" s="3" t="s">
        <v>39</v>
      </c>
      <c r="K115" s="42" t="s">
        <v>31</v>
      </c>
      <c r="L115" s="42">
        <v>0.23108410440333235</v>
      </c>
      <c r="M115" s="42">
        <v>0.22255102576135957</v>
      </c>
    </row>
    <row r="116" ht="15.75" customHeight="1">
      <c r="B116" s="3" t="s">
        <v>40</v>
      </c>
      <c r="C116" s="3">
        <f>MAX(C112, D112)</f>
        <v>1.409559767</v>
      </c>
      <c r="E116" s="45">
        <v>1.0</v>
      </c>
      <c r="F116" s="3">
        <f>C115</f>
        <v>-0.5071788146</v>
      </c>
      <c r="G116" s="3">
        <f t="shared" ref="G116:G215" si="13">NORMDIST(F116,$C$110,$C$111,FALSE)</f>
        <v>0.0005585747667</v>
      </c>
      <c r="H116" s="3">
        <f t="shared" ref="H116:H215" si="14">NORMDIST(F116,$D$110,$D$111,FALSE)</f>
        <v>0.000003217298919</v>
      </c>
      <c r="K116" s="42" t="s">
        <v>32</v>
      </c>
      <c r="L116" s="42">
        <v>0.15311465455125745</v>
      </c>
      <c r="M116" s="42">
        <v>0.1613985254216379</v>
      </c>
    </row>
    <row r="117" ht="15.75" customHeight="1">
      <c r="B117" s="3" t="s">
        <v>41</v>
      </c>
      <c r="C117" s="3">
        <v>100.0</v>
      </c>
      <c r="E117" s="3">
        <v>2.0</v>
      </c>
      <c r="F117" s="3">
        <f t="shared" ref="F117:F215" si="16">F116+$C$118</f>
        <v>-0.4878178188</v>
      </c>
      <c r="G117" s="3">
        <f t="shared" si="13"/>
        <v>0.000769203705</v>
      </c>
      <c r="H117" s="3">
        <f t="shared" si="14"/>
        <v>0.000005492014932</v>
      </c>
      <c r="K117" s="3" t="s">
        <v>33</v>
      </c>
      <c r="L117" s="3">
        <f t="shared" ref="L117:M117" si="15">(L115+4*L116)</f>
        <v>0.8435427226</v>
      </c>
      <c r="M117" s="3">
        <f t="shared" si="15"/>
        <v>0.8681451274</v>
      </c>
    </row>
    <row r="118" ht="15.75" customHeight="1">
      <c r="B118" s="3" t="s">
        <v>42</v>
      </c>
      <c r="C118" s="3">
        <f>(C116-C115)/(C117-1)</f>
        <v>0.01936099577</v>
      </c>
      <c r="E118" s="45">
        <v>3.0</v>
      </c>
      <c r="F118" s="3">
        <f t="shared" si="16"/>
        <v>-0.4684568231</v>
      </c>
      <c r="G118" s="3">
        <f t="shared" si="13"/>
        <v>0.001052362836</v>
      </c>
      <c r="H118" s="3">
        <f t="shared" si="14"/>
        <v>0.000009273581697</v>
      </c>
      <c r="K118" s="3" t="s">
        <v>34</v>
      </c>
      <c r="L118" s="3">
        <f t="shared" ref="L118:M118" si="17">L115-4*L116</f>
        <v>-0.3813745138</v>
      </c>
      <c r="M118" s="3">
        <f t="shared" si="17"/>
        <v>-0.4230430759</v>
      </c>
    </row>
    <row r="119" ht="15.75" customHeight="1">
      <c r="E119" s="3">
        <v>4.0</v>
      </c>
      <c r="F119" s="3">
        <f t="shared" si="16"/>
        <v>-0.4490958273</v>
      </c>
      <c r="G119" s="3">
        <f t="shared" si="13"/>
        <v>0.00143038754</v>
      </c>
      <c r="H119" s="3">
        <f t="shared" si="14"/>
        <v>0.00001548954968</v>
      </c>
      <c r="N119" s="47" t="s">
        <v>8</v>
      </c>
    </row>
    <row r="120" ht="15.75" customHeight="1">
      <c r="E120" s="45">
        <v>5.0</v>
      </c>
      <c r="F120" s="3">
        <f t="shared" si="16"/>
        <v>-0.4297348315</v>
      </c>
      <c r="G120" s="3">
        <f t="shared" si="13"/>
        <v>0.001931550265</v>
      </c>
      <c r="H120" s="3">
        <f t="shared" si="14"/>
        <v>0.00002559207962</v>
      </c>
      <c r="K120" s="3" t="s">
        <v>35</v>
      </c>
      <c r="L120" s="3">
        <f>MIN(L118,M118)</f>
        <v>-0.4230430759</v>
      </c>
      <c r="N120" s="3" t="s">
        <v>36</v>
      </c>
      <c r="O120" s="3" t="s">
        <v>37</v>
      </c>
      <c r="P120" s="3" t="s">
        <v>38</v>
      </c>
      <c r="Q120" s="3" t="s">
        <v>39</v>
      </c>
    </row>
    <row r="121" ht="15.75" customHeight="1">
      <c r="B121" s="3"/>
      <c r="E121" s="3">
        <v>6.0</v>
      </c>
      <c r="F121" s="3">
        <f t="shared" si="16"/>
        <v>-0.4103738358</v>
      </c>
      <c r="G121" s="3">
        <f t="shared" si="13"/>
        <v>0.00259132802</v>
      </c>
      <c r="H121" s="3">
        <f t="shared" si="14"/>
        <v>0.00004182614717</v>
      </c>
      <c r="K121" s="3" t="s">
        <v>40</v>
      </c>
      <c r="L121" s="3">
        <f>MAX(L117, M117)</f>
        <v>0.8681451274</v>
      </c>
      <c r="N121" s="45">
        <v>1.0</v>
      </c>
      <c r="O121" s="3">
        <f>L120</f>
        <v>-0.4230430759</v>
      </c>
      <c r="P121" s="3">
        <f t="shared" ref="P121:P220" si="18">NORMDIST(O121,$L$115,$L$116,FALSE)</f>
        <v>0.0002835963346</v>
      </c>
      <c r="Q121" s="3">
        <f t="shared" ref="Q121:Q220" si="19">NORMDIST(O121,$M$115,$M$116,FALSE)</f>
        <v>0.0008291911306</v>
      </c>
    </row>
    <row r="122" ht="15.75" customHeight="1">
      <c r="B122" s="3"/>
      <c r="E122" s="45">
        <v>7.0</v>
      </c>
      <c r="F122" s="3">
        <f t="shared" si="16"/>
        <v>-0.39101284</v>
      </c>
      <c r="G122" s="3">
        <f t="shared" si="13"/>
        <v>0.003453845037</v>
      </c>
      <c r="H122" s="3">
        <f t="shared" si="14"/>
        <v>0.00006761851689</v>
      </c>
      <c r="K122" s="3" t="s">
        <v>41</v>
      </c>
      <c r="L122" s="3">
        <v>100.0</v>
      </c>
      <c r="N122" s="3">
        <v>2.0</v>
      </c>
      <c r="O122" s="3">
        <f t="shared" ref="O122:O220" si="20">O121+$L$123</f>
        <v>-0.4100007708</v>
      </c>
      <c r="P122" s="3">
        <f t="shared" si="18"/>
        <v>0.0004065979557</v>
      </c>
      <c r="Q122" s="3">
        <f t="shared" si="19"/>
        <v>0.001141864846</v>
      </c>
    </row>
    <row r="123" ht="15.75" customHeight="1">
      <c r="B123" s="3"/>
      <c r="E123" s="3">
        <v>8.0</v>
      </c>
      <c r="F123" s="3">
        <f t="shared" si="16"/>
        <v>-0.3716518442</v>
      </c>
      <c r="G123" s="3">
        <f t="shared" si="13"/>
        <v>0.004573486337</v>
      </c>
      <c r="H123" s="3">
        <f t="shared" si="14"/>
        <v>0.0001081331656</v>
      </c>
      <c r="K123" s="3" t="s">
        <v>42</v>
      </c>
      <c r="L123" s="3">
        <f>(L121-L120)/(L122-1)</f>
        <v>0.01304230508</v>
      </c>
      <c r="N123" s="45">
        <v>3.0</v>
      </c>
      <c r="O123" s="3">
        <f t="shared" si="20"/>
        <v>-0.3969584658</v>
      </c>
      <c r="P123" s="3">
        <f t="shared" si="18"/>
        <v>0.0005787335868</v>
      </c>
      <c r="Q123" s="3">
        <f t="shared" si="19"/>
        <v>0.001562207929</v>
      </c>
    </row>
    <row r="124" ht="15.75" customHeight="1">
      <c r="B124" s="3"/>
      <c r="E124" s="45">
        <v>9.0</v>
      </c>
      <c r="F124" s="3">
        <f t="shared" si="16"/>
        <v>-0.3522908484</v>
      </c>
      <c r="G124" s="3">
        <f t="shared" si="13"/>
        <v>0.006016667397</v>
      </c>
      <c r="H124" s="3">
        <f t="shared" si="14"/>
        <v>0.0001710518164</v>
      </c>
      <c r="N124" s="3">
        <v>4.0</v>
      </c>
      <c r="O124" s="3">
        <f t="shared" si="20"/>
        <v>-0.3839161607</v>
      </c>
      <c r="P124" s="3">
        <f t="shared" si="18"/>
        <v>0.0008177886967</v>
      </c>
      <c r="Q124" s="3">
        <f t="shared" si="19"/>
        <v>0.002123376729</v>
      </c>
    </row>
    <row r="125" ht="15.75" customHeight="1">
      <c r="B125" s="3"/>
      <c r="E125" s="3">
        <v>10.0</v>
      </c>
      <c r="F125" s="3">
        <f t="shared" si="16"/>
        <v>-0.3329298527</v>
      </c>
      <c r="G125" s="3">
        <f t="shared" si="13"/>
        <v>0.00786373198</v>
      </c>
      <c r="H125" s="3">
        <f t="shared" si="14"/>
        <v>0.0002676529042</v>
      </c>
      <c r="N125" s="45">
        <v>5.0</v>
      </c>
      <c r="O125" s="3">
        <f t="shared" si="20"/>
        <v>-0.3708738556</v>
      </c>
      <c r="P125" s="3">
        <f t="shared" si="18"/>
        <v>0.001147235135</v>
      </c>
      <c r="Q125" s="3">
        <f t="shared" si="19"/>
        <v>0.002867341032</v>
      </c>
    </row>
    <row r="126" ht="15.75" customHeight="1">
      <c r="B126" s="3"/>
      <c r="E126" s="45">
        <v>11.0</v>
      </c>
      <c r="F126" s="3">
        <f t="shared" si="16"/>
        <v>-0.3135688569</v>
      </c>
      <c r="G126" s="3">
        <f t="shared" si="13"/>
        <v>0.01021093431</v>
      </c>
      <c r="H126" s="3">
        <f t="shared" si="14"/>
        <v>0.0004142778622</v>
      </c>
      <c r="K126" s="3"/>
      <c r="N126" s="3">
        <v>6.0</v>
      </c>
      <c r="O126" s="3">
        <f t="shared" si="20"/>
        <v>-0.3578315505</v>
      </c>
      <c r="P126" s="3">
        <f t="shared" si="18"/>
        <v>0.00159776423</v>
      </c>
      <c r="Q126" s="3">
        <f t="shared" si="19"/>
        <v>0.003846765623</v>
      </c>
    </row>
    <row r="127" ht="15.75" customHeight="1">
      <c r="B127" s="3"/>
      <c r="E127" s="3">
        <v>12.0</v>
      </c>
      <c r="F127" s="3">
        <f t="shared" si="16"/>
        <v>-0.2942078611</v>
      </c>
      <c r="G127" s="3">
        <f t="shared" si="13"/>
        <v>0.01317244343</v>
      </c>
      <c r="H127" s="3">
        <f t="shared" si="14"/>
        <v>0.0006342887221</v>
      </c>
      <c r="K127" s="3"/>
      <c r="N127" s="45">
        <v>7.0</v>
      </c>
      <c r="O127" s="3">
        <f t="shared" si="20"/>
        <v>-0.3447892454</v>
      </c>
      <c r="P127" s="3">
        <f t="shared" si="18"/>
        <v>0.002209133028</v>
      </c>
      <c r="Q127" s="3">
        <f t="shared" si="19"/>
        <v>0.00512715189</v>
      </c>
    </row>
    <row r="128" ht="15.75" customHeight="1">
      <c r="B128" s="3"/>
      <c r="E128" s="45">
        <v>13.0</v>
      </c>
      <c r="F128" s="3">
        <f t="shared" si="16"/>
        <v>-0.2748468653</v>
      </c>
      <c r="G128" s="3">
        <f t="shared" si="13"/>
        <v>0.01688228713</v>
      </c>
      <c r="H128" s="3">
        <f t="shared" si="14"/>
        <v>0.0009606335479</v>
      </c>
      <c r="K128" s="3"/>
      <c r="N128" s="3">
        <v>8.0</v>
      </c>
      <c r="O128" s="3">
        <f t="shared" si="20"/>
        <v>-0.3317469403</v>
      </c>
      <c r="P128" s="3">
        <f t="shared" si="18"/>
        <v>0.003032354439</v>
      </c>
      <c r="Q128" s="3">
        <f t="shared" si="19"/>
        <v>0.00678923312</v>
      </c>
    </row>
    <row r="129" ht="15.75" customHeight="1">
      <c r="B129" s="3"/>
      <c r="E129" s="3">
        <v>14.0</v>
      </c>
      <c r="F129" s="3">
        <f t="shared" si="16"/>
        <v>-0.2554858696</v>
      </c>
      <c r="G129" s="3">
        <f t="shared" si="13"/>
        <v>0.02149613115</v>
      </c>
      <c r="H129" s="3">
        <f t="shared" si="14"/>
        <v>0.001439143186</v>
      </c>
      <c r="K129" s="3"/>
      <c r="N129" s="45">
        <v>9.0</v>
      </c>
      <c r="O129" s="3">
        <f t="shared" si="20"/>
        <v>-0.3187046352</v>
      </c>
      <c r="P129" s="3">
        <f t="shared" si="18"/>
        <v>0.00413225369</v>
      </c>
      <c r="Q129" s="3">
        <f t="shared" si="19"/>
        <v>0.00893160153</v>
      </c>
    </row>
    <row r="130" ht="15.75" customHeight="1">
      <c r="B130" s="3"/>
      <c r="E130" s="45">
        <v>15.0</v>
      </c>
      <c r="F130" s="3">
        <f t="shared" si="16"/>
        <v>-0.2361248738</v>
      </c>
      <c r="G130" s="3">
        <f t="shared" si="13"/>
        <v>0.02719276719</v>
      </c>
      <c r="H130" s="3">
        <f t="shared" si="14"/>
        <v>0.002132680308</v>
      </c>
      <c r="K130" s="3"/>
      <c r="N130" s="3">
        <v>10.0</v>
      </c>
      <c r="O130" s="3">
        <f t="shared" si="20"/>
        <v>-0.3056623302</v>
      </c>
      <c r="P130" s="3">
        <f t="shared" si="18"/>
        <v>0.005590400332</v>
      </c>
      <c r="Q130" s="3">
        <f t="shared" si="19"/>
        <v>0.01167352555</v>
      </c>
    </row>
    <row r="131" ht="15.75" customHeight="1">
      <c r="B131" s="3"/>
      <c r="E131" s="3">
        <v>16.0</v>
      </c>
      <c r="F131" s="3">
        <f t="shared" si="16"/>
        <v>-0.216763878</v>
      </c>
      <c r="G131" s="3">
        <f t="shared" si="13"/>
        <v>0.03417516235</v>
      </c>
      <c r="H131" s="3">
        <f t="shared" si="14"/>
        <v>0.003126244989</v>
      </c>
      <c r="K131" s="3"/>
      <c r="N131" s="45">
        <v>11.0</v>
      </c>
      <c r="O131" s="3">
        <f t="shared" si="20"/>
        <v>-0.2926200251</v>
      </c>
      <c r="P131" s="3">
        <f t="shared" si="18"/>
        <v>0.007508406232</v>
      </c>
      <c r="Q131" s="3">
        <f t="shared" si="19"/>
        <v>0.01515789232</v>
      </c>
    </row>
    <row r="132" ht="15.75" customHeight="1">
      <c r="B132" s="3"/>
      <c r="E132" s="45">
        <v>17.0</v>
      </c>
      <c r="F132" s="3">
        <f t="shared" si="16"/>
        <v>-0.1974028822</v>
      </c>
      <c r="G132" s="3">
        <f t="shared" si="13"/>
        <v>0.0426709045</v>
      </c>
      <c r="H132" s="3">
        <f t="shared" si="14"/>
        <v>0.004533104753</v>
      </c>
      <c r="K132" s="3"/>
      <c r="N132" s="3">
        <v>12.0</v>
      </c>
      <c r="O132" s="3">
        <f t="shared" si="20"/>
        <v>-0.27957772</v>
      </c>
      <c r="P132" s="3">
        <f t="shared" si="18"/>
        <v>0.0100115549</v>
      </c>
      <c r="Q132" s="3">
        <f t="shared" si="19"/>
        <v>0.01955418309</v>
      </c>
    </row>
    <row r="133" ht="15.75" customHeight="1">
      <c r="B133" s="3"/>
      <c r="E133" s="3">
        <v>18.0</v>
      </c>
      <c r="F133" s="3">
        <f t="shared" si="16"/>
        <v>-0.1780418865</v>
      </c>
      <c r="G133" s="3">
        <f t="shared" si="13"/>
        <v>0.05293186445</v>
      </c>
      <c r="H133" s="3">
        <f t="shared" si="14"/>
        <v>0.006501955581</v>
      </c>
      <c r="K133" s="3"/>
      <c r="N133" s="45">
        <v>13.0</v>
      </c>
      <c r="O133" s="3">
        <f t="shared" si="20"/>
        <v>-0.2665354149</v>
      </c>
      <c r="P133" s="3">
        <f t="shared" si="18"/>
        <v>0.01325269565</v>
      </c>
      <c r="Q133" s="3">
        <f t="shared" si="19"/>
        <v>0.02506135899</v>
      </c>
    </row>
    <row r="134" ht="15.75" customHeight="1">
      <c r="B134" s="3"/>
      <c r="E134" s="45">
        <v>19.0</v>
      </c>
      <c r="F134" s="3">
        <f t="shared" si="16"/>
        <v>-0.1586808907</v>
      </c>
      <c r="G134" s="3">
        <f t="shared" si="13"/>
        <v>0.06523288935</v>
      </c>
      <c r="H134" s="3">
        <f t="shared" si="14"/>
        <v>0.009225028956</v>
      </c>
      <c r="K134" s="3"/>
      <c r="N134" s="3">
        <v>14.0</v>
      </c>
      <c r="O134" s="3">
        <f t="shared" si="20"/>
        <v>-0.2534931098</v>
      </c>
      <c r="P134" s="3">
        <f t="shared" si="18"/>
        <v>0.01741629753</v>
      </c>
      <c r="Q134" s="3">
        <f t="shared" si="19"/>
        <v>0.03191050215</v>
      </c>
    </row>
    <row r="135" ht="15.75" customHeight="1">
      <c r="B135" s="3"/>
      <c r="E135" s="3">
        <v>20.0</v>
      </c>
      <c r="F135" s="3">
        <f t="shared" si="16"/>
        <v>-0.1393198949</v>
      </c>
      <c r="G135" s="3">
        <f t="shared" si="13"/>
        <v>0.0798693443</v>
      </c>
      <c r="H135" s="3">
        <f t="shared" si="14"/>
        <v>0.0129469352</v>
      </c>
      <c r="K135" s="3"/>
      <c r="N135" s="45">
        <v>15.0</v>
      </c>
      <c r="O135" s="3">
        <f t="shared" si="20"/>
        <v>-0.2404508047</v>
      </c>
      <c r="P135" s="3">
        <f t="shared" si="18"/>
        <v>0.02272251326</v>
      </c>
      <c r="Q135" s="3">
        <f t="shared" si="19"/>
        <v>0.04036702464</v>
      </c>
    </row>
    <row r="136" ht="15.75" customHeight="1">
      <c r="B136" s="3"/>
      <c r="E136" s="45">
        <v>21.0</v>
      </c>
      <c r="F136" s="3">
        <f t="shared" si="16"/>
        <v>-0.1199588991</v>
      </c>
      <c r="G136" s="3">
        <f t="shared" si="13"/>
        <v>0.09715333281</v>
      </c>
      <c r="H136" s="3">
        <f t="shared" si="14"/>
        <v>0.01797387461</v>
      </c>
      <c r="K136" s="3"/>
      <c r="N136" s="3">
        <v>16.0</v>
      </c>
      <c r="O136" s="3">
        <f t="shared" si="20"/>
        <v>-0.2274084997</v>
      </c>
      <c r="P136" s="3">
        <f t="shared" si="18"/>
        <v>0.02943105398</v>
      </c>
      <c r="Q136" s="3">
        <f t="shared" si="19"/>
        <v>0.05073222637</v>
      </c>
    </row>
    <row r="137" ht="15.75" customHeight="1">
      <c r="B137" s="3"/>
      <c r="E137" s="3">
        <v>22.0</v>
      </c>
      <c r="F137" s="3">
        <f t="shared" si="16"/>
        <v>-0.1005979034</v>
      </c>
      <c r="G137" s="3">
        <f t="shared" si="13"/>
        <v>0.1174084537</v>
      </c>
      <c r="H137" s="3">
        <f t="shared" si="14"/>
        <v>0.02468265867</v>
      </c>
      <c r="K137" s="3"/>
      <c r="N137" s="45">
        <v>17.0</v>
      </c>
      <c r="O137" s="3">
        <f t="shared" si="20"/>
        <v>-0.2143661946</v>
      </c>
      <c r="P137" s="3">
        <f t="shared" si="18"/>
        <v>0.0378446231</v>
      </c>
      <c r="Q137" s="3">
        <f t="shared" si="19"/>
        <v>0.06334395618</v>
      </c>
    </row>
    <row r="138" ht="15.75" customHeight="1">
      <c r="B138" s="3"/>
      <c r="E138" s="45">
        <v>23.0</v>
      </c>
      <c r="F138" s="3">
        <f t="shared" si="16"/>
        <v>-0.08123690759</v>
      </c>
      <c r="G138" s="3">
        <f t="shared" si="13"/>
        <v>0.1409629935</v>
      </c>
      <c r="H138" s="3">
        <f t="shared" si="14"/>
        <v>0.03352877327</v>
      </c>
      <c r="K138" s="3"/>
      <c r="N138" s="3">
        <v>18.0</v>
      </c>
      <c r="O138" s="3">
        <f t="shared" si="20"/>
        <v>-0.2013238895</v>
      </c>
      <c r="P138" s="3">
        <f t="shared" si="18"/>
        <v>0.0483116058</v>
      </c>
      <c r="Q138" s="3">
        <f t="shared" si="19"/>
        <v>0.07857611038</v>
      </c>
    </row>
    <row r="139" ht="15.75" customHeight="1">
      <c r="B139" s="3"/>
      <c r="E139" s="3">
        <v>24.0</v>
      </c>
      <c r="F139" s="3">
        <f t="shared" si="16"/>
        <v>-0.06187591182</v>
      </c>
      <c r="G139" s="3">
        <f t="shared" si="13"/>
        <v>0.1681415087</v>
      </c>
      <c r="H139" s="3">
        <f t="shared" si="14"/>
        <v>0.04505249916</v>
      </c>
      <c r="K139" s="3"/>
      <c r="N139" s="45">
        <v>19.0</v>
      </c>
      <c r="O139" s="3">
        <f t="shared" si="20"/>
        <v>-0.1882815844</v>
      </c>
      <c r="P139" s="3">
        <f t="shared" si="18"/>
        <v>0.0612276627</v>
      </c>
      <c r="Q139" s="3">
        <f t="shared" si="19"/>
        <v>0.09683669312</v>
      </c>
    </row>
    <row r="140" ht="15.75" customHeight="1">
      <c r="B140" s="3"/>
      <c r="E140" s="45">
        <v>25.0</v>
      </c>
      <c r="F140" s="3">
        <f t="shared" si="16"/>
        <v>-0.04251491605</v>
      </c>
      <c r="G140" s="3">
        <f t="shared" si="13"/>
        <v>0.1992548249</v>
      </c>
      <c r="H140" s="3">
        <f t="shared" si="14"/>
        <v>0.05988190488</v>
      </c>
      <c r="K140" s="3"/>
      <c r="N140" s="3">
        <v>20.0</v>
      </c>
      <c r="O140" s="3">
        <f t="shared" si="20"/>
        <v>-0.1752392793</v>
      </c>
      <c r="P140" s="3">
        <f t="shared" si="18"/>
        <v>0.07703583753</v>
      </c>
      <c r="Q140" s="3">
        <f t="shared" si="19"/>
        <v>0.118564167</v>
      </c>
    </row>
    <row r="141" ht="15.75" customHeight="1">
      <c r="B141" s="3"/>
      <c r="E141" s="3">
        <v>26.0</v>
      </c>
      <c r="F141" s="3">
        <f t="shared" si="16"/>
        <v>-0.02315392027</v>
      </c>
      <c r="G141" s="3">
        <f t="shared" si="13"/>
        <v>0.2345885622</v>
      </c>
      <c r="H141" s="3">
        <f t="shared" si="14"/>
        <v>0.07873137272</v>
      </c>
      <c r="K141" s="3"/>
      <c r="N141" s="45">
        <v>21.0</v>
      </c>
      <c r="O141" s="3">
        <f t="shared" si="20"/>
        <v>-0.1621969742</v>
      </c>
      <c r="P141" s="3">
        <f t="shared" si="18"/>
        <v>0.09622476421</v>
      </c>
      <c r="Q141" s="3">
        <f t="shared" si="19"/>
        <v>0.1442218422</v>
      </c>
    </row>
    <row r="142" ht="15.75" customHeight="1">
      <c r="B142" s="3"/>
      <c r="E142" s="45">
        <v>27.0</v>
      </c>
      <c r="F142" s="3">
        <f t="shared" si="16"/>
        <v>-0.003792924498</v>
      </c>
      <c r="G142" s="3">
        <f t="shared" si="13"/>
        <v>0.2743903926</v>
      </c>
      <c r="H142" s="3">
        <f t="shared" si="14"/>
        <v>0.1023942424</v>
      </c>
      <c r="K142" s="3"/>
      <c r="N142" s="3">
        <v>22.0</v>
      </c>
      <c r="O142" s="3">
        <f t="shared" si="20"/>
        <v>-0.1491546691</v>
      </c>
      <c r="P142" s="3">
        <f t="shared" si="18"/>
        <v>0.1193245546</v>
      </c>
      <c r="Q142" s="3">
        <f t="shared" si="19"/>
        <v>0.1742900938</v>
      </c>
    </row>
    <row r="143" ht="15.75" customHeight="1">
      <c r="B143" s="3"/>
      <c r="E143" s="3">
        <v>28.0</v>
      </c>
      <c r="F143" s="3">
        <f t="shared" si="16"/>
        <v>0.01556807128</v>
      </c>
      <c r="G143" s="3">
        <f t="shared" si="13"/>
        <v>0.3188563345</v>
      </c>
      <c r="H143" s="3">
        <f t="shared" si="14"/>
        <v>0.1317281968</v>
      </c>
      <c r="K143" s="3"/>
      <c r="N143" s="45">
        <v>23.0</v>
      </c>
      <c r="O143" s="3">
        <f t="shared" si="20"/>
        <v>-0.1361123641</v>
      </c>
      <c r="P143" s="3">
        <f t="shared" si="18"/>
        <v>0.1468999703</v>
      </c>
      <c r="Q143" s="3">
        <f t="shared" si="19"/>
        <v>0.2092562553</v>
      </c>
    </row>
    <row r="144" ht="15.75" customHeight="1">
      <c r="B144" s="3"/>
      <c r="E144" s="45">
        <v>29.0</v>
      </c>
      <c r="F144" s="3">
        <f t="shared" si="16"/>
        <v>0.03492906705</v>
      </c>
      <c r="G144" s="3">
        <f t="shared" si="13"/>
        <v>0.3681164946</v>
      </c>
      <c r="H144" s="3">
        <f t="shared" si="14"/>
        <v>0.1676322033</v>
      </c>
      <c r="K144" s="3"/>
      <c r="N144" s="3">
        <v>24.0</v>
      </c>
      <c r="O144" s="3">
        <f t="shared" si="20"/>
        <v>-0.123070059</v>
      </c>
      <c r="P144" s="3">
        <f t="shared" si="18"/>
        <v>0.1795405343</v>
      </c>
      <c r="Q144" s="3">
        <f t="shared" si="19"/>
        <v>0.2496021231</v>
      </c>
    </row>
    <row r="145" ht="15.75" customHeight="1">
      <c r="B145" s="3"/>
      <c r="E145" s="3">
        <v>30.0</v>
      </c>
      <c r="F145" s="3">
        <f t="shared" si="16"/>
        <v>0.05429006282</v>
      </c>
      <c r="G145" s="3">
        <f t="shared" si="13"/>
        <v>0.4222207637</v>
      </c>
      <c r="H145" s="3">
        <f t="shared" si="14"/>
        <v>0.2110141878</v>
      </c>
      <c r="K145" s="3"/>
      <c r="N145" s="45">
        <v>25.0</v>
      </c>
      <c r="O145" s="3">
        <f t="shared" si="20"/>
        <v>-0.1100277539</v>
      </c>
      <c r="P145" s="3">
        <f t="shared" si="18"/>
        <v>0.2178473283</v>
      </c>
      <c r="Q145" s="3">
        <f t="shared" si="19"/>
        <v>0.2957891107</v>
      </c>
    </row>
    <row r="146" ht="15.75" customHeight="1">
      <c r="B146" s="3"/>
      <c r="E146" s="45">
        <v>31.0</v>
      </c>
      <c r="F146" s="3">
        <f t="shared" si="16"/>
        <v>0.0736510586</v>
      </c>
      <c r="G146" s="3">
        <f t="shared" si="13"/>
        <v>0.4811250581</v>
      </c>
      <c r="H146" s="3">
        <f t="shared" si="14"/>
        <v>0.2627491723</v>
      </c>
      <c r="K146" s="3"/>
      <c r="N146" s="3">
        <v>26.0</v>
      </c>
      <c r="O146" s="3">
        <f t="shared" si="20"/>
        <v>-0.09698544881</v>
      </c>
      <c r="P146" s="3">
        <f t="shared" si="18"/>
        <v>0.2624163451</v>
      </c>
      <c r="Q146" s="3">
        <f t="shared" si="19"/>
        <v>0.3482412145</v>
      </c>
    </row>
    <row r="147" ht="15.75" customHeight="1">
      <c r="B147" s="3"/>
      <c r="E147" s="3">
        <v>32.0</v>
      </c>
      <c r="F147" s="3">
        <f t="shared" si="16"/>
        <v>0.09301205437</v>
      </c>
      <c r="G147" s="3">
        <f t="shared" si="13"/>
        <v>0.5446787683</v>
      </c>
      <c r="H147" s="3">
        <f t="shared" si="14"/>
        <v>0.3236283456</v>
      </c>
      <c r="K147" s="3"/>
      <c r="N147" s="45">
        <v>27.0</v>
      </c>
      <c r="O147" s="3">
        <f t="shared" si="20"/>
        <v>-0.08394314373</v>
      </c>
      <c r="P147" s="3">
        <f t="shared" si="18"/>
        <v>0.3138184306</v>
      </c>
      <c r="Q147" s="3">
        <f t="shared" si="19"/>
        <v>0.4073260975</v>
      </c>
    </row>
    <row r="148" ht="15.75" customHeight="1">
      <c r="B148" s="3"/>
      <c r="E148" s="45">
        <v>33.0</v>
      </c>
      <c r="F148" s="3">
        <f t="shared" si="16"/>
        <v>0.1123730501</v>
      </c>
      <c r="G148" s="3">
        <f t="shared" si="13"/>
        <v>0.6126141127</v>
      </c>
      <c r="H148" s="3">
        <f t="shared" si="14"/>
        <v>0.3943004261</v>
      </c>
      <c r="K148" s="3"/>
      <c r="N148" s="3">
        <v>28.0</v>
      </c>
      <c r="O148" s="3">
        <f t="shared" si="20"/>
        <v>-0.07090083864</v>
      </c>
      <c r="P148" s="3">
        <f t="shared" si="18"/>
        <v>0.3725760459</v>
      </c>
      <c r="Q148" s="3">
        <f t="shared" si="19"/>
        <v>0.4733347445</v>
      </c>
    </row>
    <row r="149" ht="15.75" customHeight="1">
      <c r="B149" s="3"/>
      <c r="E149" s="3">
        <v>34.0</v>
      </c>
      <c r="F149" s="3">
        <f t="shared" si="16"/>
        <v>0.1317340459</v>
      </c>
      <c r="G149" s="3">
        <f t="shared" si="13"/>
        <v>0.6845381055</v>
      </c>
      <c r="H149" s="3">
        <f t="shared" si="14"/>
        <v>0.4752076642</v>
      </c>
      <c r="K149" s="3"/>
      <c r="N149" s="45">
        <v>29.0</v>
      </c>
      <c r="O149" s="3">
        <f t="shared" si="20"/>
        <v>-0.05785853356</v>
      </c>
      <c r="P149" s="3">
        <f t="shared" si="18"/>
        <v>0.4391373047</v>
      </c>
      <c r="Q149" s="3">
        <f t="shared" si="19"/>
        <v>0.546460296</v>
      </c>
    </row>
    <row r="150" ht="15.75" customHeight="1">
      <c r="B150" s="3"/>
      <c r="E150" s="45">
        <v>35.0</v>
      </c>
      <c r="F150" s="3">
        <f t="shared" si="16"/>
        <v>0.1510950417</v>
      </c>
      <c r="G150" s="3">
        <f t="shared" si="13"/>
        <v>0.7599278139</v>
      </c>
      <c r="H150" s="3">
        <f t="shared" si="14"/>
        <v>0.566519839</v>
      </c>
      <c r="K150" s="3"/>
      <c r="N150" s="3">
        <v>30.0</v>
      </c>
      <c r="O150" s="3">
        <f t="shared" si="20"/>
        <v>-0.04481622847</v>
      </c>
      <c r="P150" s="3">
        <f t="shared" si="18"/>
        <v>0.5138479806</v>
      </c>
      <c r="Q150" s="3">
        <f t="shared" si="19"/>
        <v>0.6267768135</v>
      </c>
    </row>
    <row r="151" ht="15.75" customHeight="1">
      <c r="B151" s="3"/>
      <c r="E151" s="3">
        <v>36.0</v>
      </c>
      <c r="F151" s="3">
        <f t="shared" si="16"/>
        <v>0.1704560375</v>
      </c>
      <c r="G151" s="3">
        <f t="shared" si="13"/>
        <v>0.8381295107</v>
      </c>
      <c r="H151" s="3">
        <f t="shared" si="14"/>
        <v>0.6680705175</v>
      </c>
      <c r="K151" s="3"/>
      <c r="N151" s="45">
        <v>31.0</v>
      </c>
      <c r="O151" s="3">
        <f t="shared" si="20"/>
        <v>-0.03177392339</v>
      </c>
      <c r="P151" s="3">
        <f t="shared" si="18"/>
        <v>0.5969224265</v>
      </c>
      <c r="Q151" s="3">
        <f t="shared" si="19"/>
        <v>0.714218856</v>
      </c>
    </row>
    <row r="152" ht="15.75" customHeight="1">
      <c r="B152" s="3"/>
      <c r="E152" s="45">
        <v>37.0</v>
      </c>
      <c r="F152" s="3">
        <f t="shared" si="16"/>
        <v>0.1898170332</v>
      </c>
      <c r="G152" s="3">
        <f t="shared" si="13"/>
        <v>0.9183622116</v>
      </c>
      <c r="H152" s="3">
        <f t="shared" si="14"/>
        <v>0.7793005565</v>
      </c>
      <c r="K152" s="3"/>
      <c r="N152" s="3">
        <v>32.0</v>
      </c>
      <c r="O152" s="3">
        <f t="shared" si="20"/>
        <v>-0.0187316183</v>
      </c>
      <c r="P152" s="3">
        <f t="shared" si="18"/>
        <v>0.6884145754</v>
      </c>
      <c r="Q152" s="3">
        <f t="shared" si="19"/>
        <v>0.8085628471</v>
      </c>
    </row>
    <row r="153" ht="15.75" customHeight="1">
      <c r="B153" s="3"/>
      <c r="E153" s="3">
        <v>38.0</v>
      </c>
      <c r="F153" s="3">
        <f t="shared" si="16"/>
        <v>0.209178029</v>
      </c>
      <c r="G153" s="3">
        <f t="shared" si="13"/>
        <v>0.9997259344</v>
      </c>
      <c r="H153" s="3">
        <f t="shared" si="14"/>
        <v>0.8992142136</v>
      </c>
      <c r="K153" s="3"/>
      <c r="N153" s="45">
        <v>33.0</v>
      </c>
      <c r="O153" s="3">
        <f t="shared" si="20"/>
        <v>-0.005689313219</v>
      </c>
      <c r="P153" s="3">
        <f t="shared" si="18"/>
        <v>0.7881903934</v>
      </c>
      <c r="Q153" s="3">
        <f t="shared" si="19"/>
        <v>0.9094112713</v>
      </c>
    </row>
    <row r="154" ht="15.75" customHeight="1">
      <c r="B154" s="3"/>
      <c r="E154" s="45">
        <v>39.0</v>
      </c>
      <c r="F154" s="3">
        <f t="shared" si="16"/>
        <v>0.2285390248</v>
      </c>
      <c r="G154" s="3">
        <f t="shared" si="13"/>
        <v>1.081214826</v>
      </c>
      <c r="H154" s="3">
        <f t="shared" si="14"/>
        <v>1.02635319</v>
      </c>
      <c r="K154" s="3"/>
      <c r="N154" s="3">
        <v>34.0</v>
      </c>
      <c r="O154" s="3">
        <f t="shared" si="20"/>
        <v>0.007352991866</v>
      </c>
      <c r="P154" s="3">
        <f t="shared" si="18"/>
        <v>0.8959033021</v>
      </c>
      <c r="Q154" s="3">
        <f t="shared" si="19"/>
        <v>1.01618075</v>
      </c>
    </row>
    <row r="155" ht="15.75" customHeight="1">
      <c r="B155" s="3"/>
      <c r="E155" s="3">
        <v>40.0</v>
      </c>
      <c r="F155" s="3">
        <f t="shared" si="16"/>
        <v>0.2479000206</v>
      </c>
      <c r="G155" s="3">
        <f t="shared" si="13"/>
        <v>1.161735088</v>
      </c>
      <c r="H155" s="3">
        <f t="shared" si="14"/>
        <v>1.158793383</v>
      </c>
      <c r="K155" s="3"/>
      <c r="N155" s="45">
        <v>35.0</v>
      </c>
      <c r="O155" s="3">
        <f t="shared" si="20"/>
        <v>0.02039529695</v>
      </c>
      <c r="P155" s="3">
        <f t="shared" si="18"/>
        <v>1.010974163</v>
      </c>
      <c r="Q155" s="3">
        <f t="shared" si="19"/>
        <v>1.128095003</v>
      </c>
    </row>
    <row r="156" ht="15.75" customHeight="1">
      <c r="B156" s="3"/>
      <c r="E156" s="45">
        <v>41.0</v>
      </c>
      <c r="F156" s="3">
        <f t="shared" si="16"/>
        <v>0.2672610163</v>
      </c>
      <c r="G156" s="3">
        <f t="shared" si="13"/>
        <v>1.240127395</v>
      </c>
      <c r="H156" s="3">
        <f t="shared" si="14"/>
        <v>1.294168048</v>
      </c>
      <c r="K156" s="3"/>
      <c r="N156" s="3">
        <v>36.0</v>
      </c>
      <c r="O156" s="3">
        <f t="shared" si="20"/>
        <v>0.03343760203</v>
      </c>
      <c r="P156" s="3">
        <f t="shared" si="18"/>
        <v>1.132577411</v>
      </c>
      <c r="Q156" s="3">
        <f t="shared" si="19"/>
        <v>1.244183586</v>
      </c>
    </row>
    <row r="157" ht="15.75" customHeight="1">
      <c r="B157" s="3"/>
      <c r="E157" s="3">
        <v>42.0</v>
      </c>
      <c r="F157" s="3">
        <f t="shared" si="16"/>
        <v>0.2866220121</v>
      </c>
      <c r="G157" s="3">
        <f t="shared" si="13"/>
        <v>1.315193267</v>
      </c>
      <c r="H157" s="3">
        <f t="shared" si="14"/>
        <v>1.429719487</v>
      </c>
      <c r="K157" s="3"/>
      <c r="N157" s="45">
        <v>37.0</v>
      </c>
      <c r="O157" s="3">
        <f t="shared" si="20"/>
        <v>0.04647990712</v>
      </c>
      <c r="P157" s="3">
        <f t="shared" si="18"/>
        <v>1.25963481</v>
      </c>
      <c r="Q157" s="3">
        <f t="shared" si="19"/>
        <v>1.363287148</v>
      </c>
    </row>
    <row r="158" ht="15.75" customHeight="1">
      <c r="B158" s="3"/>
      <c r="E158" s="45">
        <v>43.0</v>
      </c>
      <c r="F158" s="3">
        <f t="shared" si="16"/>
        <v>0.3059830079</v>
      </c>
      <c r="G158" s="3">
        <f t="shared" si="13"/>
        <v>1.385724619</v>
      </c>
      <c r="H158" s="3">
        <f t="shared" si="14"/>
        <v>1.562379373</v>
      </c>
      <c r="K158" s="3"/>
      <c r="N158" s="3">
        <v>38.0</v>
      </c>
      <c r="O158" s="3">
        <f t="shared" si="20"/>
        <v>0.0595222122</v>
      </c>
      <c r="P158" s="3">
        <f t="shared" si="18"/>
        <v>1.390818093</v>
      </c>
      <c r="Q158" s="3">
        <f t="shared" si="19"/>
        <v>1.484069685</v>
      </c>
    </row>
    <row r="159" ht="15.75" customHeight="1">
      <c r="B159" s="3"/>
      <c r="E159" s="3">
        <v>44.0</v>
      </c>
      <c r="F159" s="3">
        <f t="shared" si="16"/>
        <v>0.3253440037</v>
      </c>
      <c r="G159" s="3">
        <f t="shared" si="13"/>
        <v>1.450535523</v>
      </c>
      <c r="H159" s="3">
        <f t="shared" si="14"/>
        <v>1.688875569</v>
      </c>
      <c r="K159" s="3"/>
      <c r="N159" s="45">
        <v>39.0</v>
      </c>
      <c r="O159" s="3">
        <f t="shared" si="20"/>
        <v>0.07256451729</v>
      </c>
      <c r="P159" s="3">
        <f t="shared" si="18"/>
        <v>1.524561433</v>
      </c>
      <c r="Q159" s="3">
        <f t="shared" si="19"/>
        <v>1.605038031</v>
      </c>
    </row>
    <row r="160" ht="15.75" customHeight="1">
      <c r="B160" s="3"/>
      <c r="E160" s="45">
        <v>45.0</v>
      </c>
      <c r="F160" s="3">
        <f t="shared" si="16"/>
        <v>0.3447049994</v>
      </c>
      <c r="G160" s="3">
        <f t="shared" si="13"/>
        <v>1.508495038</v>
      </c>
      <c r="H160" s="3">
        <f t="shared" si="14"/>
        <v>1.805860949</v>
      </c>
      <c r="K160" s="3"/>
      <c r="N160" s="3">
        <v>40.0</v>
      </c>
      <c r="O160" s="3">
        <f t="shared" si="20"/>
        <v>0.08560682237</v>
      </c>
      <c r="P160" s="3">
        <f t="shared" si="18"/>
        <v>1.65908427</v>
      </c>
      <c r="Q160" s="3">
        <f t="shared" si="19"/>
        <v>1.72456847</v>
      </c>
    </row>
    <row r="161" ht="15.75" customHeight="1">
      <c r="B161" s="3"/>
      <c r="E161" s="3">
        <v>46.0</v>
      </c>
      <c r="F161" s="3">
        <f t="shared" si="16"/>
        <v>0.3640659952</v>
      </c>
      <c r="G161" s="3">
        <f t="shared" si="13"/>
        <v>1.558559847</v>
      </c>
      <c r="H161" s="3">
        <f t="shared" si="14"/>
        <v>1.910057568</v>
      </c>
      <c r="K161" s="3"/>
      <c r="N161" s="45">
        <v>41.0</v>
      </c>
      <c r="O161" s="3">
        <f t="shared" si="20"/>
        <v>0.09864912746</v>
      </c>
      <c r="P161" s="3">
        <f t="shared" si="18"/>
        <v>1.792424543</v>
      </c>
      <c r="Q161" s="3">
        <f t="shared" si="19"/>
        <v>1.84094001</v>
      </c>
    </row>
    <row r="162" ht="15.75" customHeight="1">
      <c r="B162" s="3"/>
      <c r="E162" s="45">
        <v>47.0</v>
      </c>
      <c r="F162" s="3">
        <f t="shared" si="16"/>
        <v>0.383426991</v>
      </c>
      <c r="G162" s="3">
        <f t="shared" si="13"/>
        <v>1.59980541</v>
      </c>
      <c r="H162" s="3">
        <f t="shared" si="14"/>
        <v>1.998407742</v>
      </c>
      <c r="K162" s="3"/>
      <c r="N162" s="3">
        <v>42.0</v>
      </c>
      <c r="O162" s="3">
        <f t="shared" si="20"/>
        <v>0.1116914325</v>
      </c>
      <c r="P162" s="3">
        <f t="shared" si="18"/>
        <v>1.922481803</v>
      </c>
      <c r="Q162" s="3">
        <f t="shared" si="19"/>
        <v>1.952373535</v>
      </c>
    </row>
    <row r="163" ht="15.75" customHeight="1">
      <c r="B163" s="3"/>
      <c r="E163" s="3">
        <v>48.0</v>
      </c>
      <c r="F163" s="3">
        <f t="shared" si="16"/>
        <v>0.4027879868</v>
      </c>
      <c r="G163" s="3">
        <f t="shared" si="13"/>
        <v>1.631454325</v>
      </c>
      <c r="H163" s="3">
        <f t="shared" si="14"/>
        <v>2.068222446</v>
      </c>
      <c r="K163" s="3"/>
      <c r="N163" s="45">
        <v>43.0</v>
      </c>
      <c r="O163" s="3">
        <f t="shared" si="20"/>
        <v>0.1247337376</v>
      </c>
      <c r="P163" s="3">
        <f t="shared" si="18"/>
        <v>2.047069147</v>
      </c>
      <c r="Q163" s="3">
        <f t="shared" si="19"/>
        <v>2.057075671</v>
      </c>
    </row>
    <row r="164" ht="15.75" customHeight="1">
      <c r="B164" s="3"/>
      <c r="E164" s="45">
        <v>49.0</v>
      </c>
      <c r="F164" s="3">
        <f t="shared" si="16"/>
        <v>0.4221489825</v>
      </c>
      <c r="G164" s="3">
        <f t="shared" si="13"/>
        <v>1.652900681</v>
      </c>
      <c r="H164" s="3">
        <f t="shared" si="14"/>
        <v>2.117317013</v>
      </c>
      <c r="K164" s="3"/>
      <c r="N164" s="3">
        <v>44.0</v>
      </c>
      <c r="O164" s="3">
        <f t="shared" si="20"/>
        <v>0.1377760427</v>
      </c>
      <c r="P164" s="3">
        <f t="shared" si="18"/>
        <v>2.16397235</v>
      </c>
      <c r="Q164" s="3">
        <f t="shared" si="19"/>
        <v>2.153285938</v>
      </c>
    </row>
    <row r="165" ht="15.75" customHeight="1">
      <c r="B165" s="3"/>
      <c r="E165" s="3">
        <v>50.0</v>
      </c>
      <c r="F165" s="3">
        <f t="shared" si="16"/>
        <v>0.4415099783</v>
      </c>
      <c r="G165" s="3">
        <f t="shared" si="13"/>
        <v>1.66372935</v>
      </c>
      <c r="H165" s="3">
        <f t="shared" si="14"/>
        <v>2.144124621</v>
      </c>
      <c r="K165" s="3"/>
      <c r="N165" s="45">
        <v>45.0</v>
      </c>
      <c r="O165" s="3">
        <f t="shared" si="20"/>
        <v>0.1508183478</v>
      </c>
      <c r="P165" s="3">
        <f t="shared" si="18"/>
        <v>2.271014052</v>
      </c>
      <c r="Q165" s="3">
        <f t="shared" si="19"/>
        <v>2.239325477</v>
      </c>
    </row>
    <row r="166" ht="15.75" customHeight="1">
      <c r="B166" s="3"/>
      <c r="E166" s="45">
        <v>51.0</v>
      </c>
      <c r="F166" s="3">
        <f t="shared" si="16"/>
        <v>0.4608709741</v>
      </c>
      <c r="G166" s="3">
        <f t="shared" si="13"/>
        <v>1.66372935</v>
      </c>
      <c r="H166" s="3">
        <f t="shared" si="14"/>
        <v>2.147779325</v>
      </c>
      <c r="K166" s="3"/>
      <c r="N166" s="3">
        <v>46.0</v>
      </c>
      <c r="O166" s="3">
        <f t="shared" si="20"/>
        <v>0.1638606529</v>
      </c>
      <c r="P166" s="3">
        <f t="shared" si="18"/>
        <v>2.366120482</v>
      </c>
      <c r="Q166" s="3">
        <f t="shared" si="19"/>
        <v>2.313645511</v>
      </c>
    </row>
    <row r="167" ht="15.75" customHeight="1">
      <c r="B167" s="3"/>
      <c r="E167" s="3">
        <v>52.0</v>
      </c>
      <c r="F167" s="3">
        <f t="shared" si="16"/>
        <v>0.4802319699</v>
      </c>
      <c r="G167" s="3">
        <f t="shared" si="13"/>
        <v>1.652900681</v>
      </c>
      <c r="H167" s="3">
        <f t="shared" si="14"/>
        <v>2.128162506</v>
      </c>
      <c r="K167" s="3"/>
      <c r="N167" s="45">
        <v>47.0</v>
      </c>
      <c r="O167" s="3">
        <f t="shared" si="20"/>
        <v>0.176902958</v>
      </c>
      <c r="P167" s="3">
        <f t="shared" si="18"/>
        <v>2.447387897</v>
      </c>
      <c r="Q167" s="3">
        <f t="shared" si="19"/>
        <v>2.374873582</v>
      </c>
    </row>
    <row r="168" ht="15.75" customHeight="1">
      <c r="B168" s="3"/>
      <c r="E168" s="45">
        <v>53.0</v>
      </c>
      <c r="F168" s="3">
        <f t="shared" si="16"/>
        <v>0.4995929656</v>
      </c>
      <c r="G168" s="3">
        <f t="shared" si="13"/>
        <v>1.631454325</v>
      </c>
      <c r="H168" s="3">
        <f t="shared" si="14"/>
        <v>2.085909271</v>
      </c>
      <c r="K168" s="3"/>
      <c r="N168" s="3">
        <v>48.0</v>
      </c>
      <c r="O168" s="3">
        <f t="shared" si="20"/>
        <v>0.189945263</v>
      </c>
      <c r="P168" s="3">
        <f t="shared" si="18"/>
        <v>2.513145774</v>
      </c>
      <c r="Q168" s="3">
        <f t="shared" si="19"/>
        <v>2.421855653</v>
      </c>
    </row>
    <row r="169" ht="15.75" customHeight="1">
      <c r="B169" s="3"/>
      <c r="E169" s="3">
        <v>54.0</v>
      </c>
      <c r="F169" s="3">
        <f t="shared" si="16"/>
        <v>0.5189539614</v>
      </c>
      <c r="G169" s="3">
        <f t="shared" si="13"/>
        <v>1.59980541</v>
      </c>
      <c r="H169" s="3">
        <f t="shared" si="14"/>
        <v>2.022374301</v>
      </c>
      <c r="K169" s="3"/>
      <c r="N169" s="45">
        <v>49.0</v>
      </c>
      <c r="O169" s="3">
        <f t="shared" si="20"/>
        <v>0.2029875681</v>
      </c>
      <c r="P169" s="3">
        <f t="shared" si="18"/>
        <v>2.562013845</v>
      </c>
      <c r="Q169" s="3">
        <f t="shared" si="19"/>
        <v>2.453692265</v>
      </c>
    </row>
    <row r="170" ht="15.75" customHeight="1">
      <c r="B170" s="3"/>
      <c r="E170" s="45">
        <v>55.0</v>
      </c>
      <c r="F170" s="3">
        <f t="shared" si="16"/>
        <v>0.5383149572</v>
      </c>
      <c r="G170" s="3">
        <f t="shared" si="13"/>
        <v>1.558559847</v>
      </c>
      <c r="H170" s="3">
        <f t="shared" si="14"/>
        <v>1.939559728</v>
      </c>
      <c r="K170" s="3"/>
      <c r="N170" s="3">
        <v>50.0</v>
      </c>
      <c r="O170" s="3">
        <f t="shared" si="20"/>
        <v>0.2160298732</v>
      </c>
      <c r="P170" s="3">
        <f t="shared" si="18"/>
        <v>2.592950246</v>
      </c>
      <c r="Q170" s="3">
        <f t="shared" si="19"/>
        <v>2.46976717</v>
      </c>
    </row>
    <row r="171" ht="15.75" customHeight="1">
      <c r="B171" s="3"/>
      <c r="E171" s="3">
        <v>56.0</v>
      </c>
      <c r="F171" s="3">
        <f t="shared" si="16"/>
        <v>0.5576759529</v>
      </c>
      <c r="G171" s="3">
        <f t="shared" si="13"/>
        <v>1.508495038</v>
      </c>
      <c r="H171" s="3">
        <f t="shared" si="14"/>
        <v>1.840010388</v>
      </c>
      <c r="K171" s="3"/>
      <c r="N171" s="45">
        <v>51.0</v>
      </c>
      <c r="O171" s="3">
        <f t="shared" si="20"/>
        <v>0.2290721783</v>
      </c>
      <c r="P171" s="3">
        <f t="shared" si="18"/>
        <v>2.605288452</v>
      </c>
      <c r="Q171" s="3">
        <f t="shared" si="19"/>
        <v>2.46976717</v>
      </c>
    </row>
    <row r="172" ht="15.75" customHeight="1">
      <c r="E172" s="45">
        <v>57.0</v>
      </c>
      <c r="F172" s="3">
        <f t="shared" si="16"/>
        <v>0.5770369487</v>
      </c>
      <c r="G172" s="3">
        <f t="shared" si="13"/>
        <v>1.450535523</v>
      </c>
      <c r="H172" s="3">
        <f t="shared" si="14"/>
        <v>1.726684095</v>
      </c>
      <c r="K172" s="3"/>
      <c r="N172" s="3">
        <v>52.0</v>
      </c>
      <c r="O172" s="3">
        <f t="shared" si="20"/>
        <v>0.2421144834</v>
      </c>
      <c r="P172" s="3">
        <f t="shared" si="18"/>
        <v>2.598761144</v>
      </c>
      <c r="Q172" s="3">
        <f t="shared" si="19"/>
        <v>2.453692265</v>
      </c>
    </row>
    <row r="173" ht="15.75" customHeight="1">
      <c r="E173" s="3">
        <v>58.0</v>
      </c>
      <c r="F173" s="3">
        <f t="shared" si="16"/>
        <v>0.5963979445</v>
      </c>
      <c r="G173" s="3">
        <f t="shared" si="13"/>
        <v>1.385724619</v>
      </c>
      <c r="H173" s="3">
        <f t="shared" si="14"/>
        <v>1.602806145</v>
      </c>
      <c r="K173" s="3"/>
      <c r="N173" s="45">
        <v>53.0</v>
      </c>
      <c r="O173" s="3">
        <f t="shared" si="20"/>
        <v>0.2551567885</v>
      </c>
      <c r="P173" s="3">
        <f t="shared" si="18"/>
        <v>2.573509848</v>
      </c>
      <c r="Q173" s="3">
        <f t="shared" si="19"/>
        <v>2.421855653</v>
      </c>
    </row>
    <row r="174" ht="15.75" customHeight="1">
      <c r="E174" s="45">
        <v>59.0</v>
      </c>
      <c r="F174" s="3">
        <f t="shared" si="16"/>
        <v>0.6157589403</v>
      </c>
      <c r="G174" s="3">
        <f t="shared" si="13"/>
        <v>1.315193267</v>
      </c>
      <c r="H174" s="3">
        <f t="shared" si="14"/>
        <v>1.471718014</v>
      </c>
      <c r="K174" s="3"/>
      <c r="N174" s="3">
        <v>54.0</v>
      </c>
      <c r="O174" s="3">
        <f t="shared" si="20"/>
        <v>0.2681990936</v>
      </c>
      <c r="P174" s="3">
        <f t="shared" si="18"/>
        <v>2.530079825</v>
      </c>
      <c r="Q174" s="3">
        <f t="shared" si="19"/>
        <v>2.374873582</v>
      </c>
    </row>
    <row r="175" ht="15.75" customHeight="1">
      <c r="E175" s="3">
        <v>60.0</v>
      </c>
      <c r="F175" s="3">
        <f t="shared" si="16"/>
        <v>0.635119936</v>
      </c>
      <c r="G175" s="3">
        <f t="shared" si="13"/>
        <v>1.240127395</v>
      </c>
      <c r="H175" s="3">
        <f t="shared" si="14"/>
        <v>1.336730044</v>
      </c>
      <c r="K175" s="3"/>
      <c r="N175" s="45">
        <v>55.0</v>
      </c>
      <c r="O175" s="3">
        <f t="shared" si="20"/>
        <v>0.2812413986</v>
      </c>
      <c r="P175" s="3">
        <f t="shared" si="18"/>
        <v>2.469400503</v>
      </c>
      <c r="Q175" s="3">
        <f t="shared" si="19"/>
        <v>2.313645511</v>
      </c>
    </row>
    <row r="176" ht="15.75" customHeight="1">
      <c r="B176" s="3"/>
      <c r="C176" s="3"/>
      <c r="D176" s="3"/>
      <c r="E176" s="45">
        <v>61.0</v>
      </c>
      <c r="F176" s="3">
        <f t="shared" si="16"/>
        <v>0.6544809318</v>
      </c>
      <c r="G176" s="3">
        <f t="shared" si="13"/>
        <v>1.161735088</v>
      </c>
      <c r="H176" s="3">
        <f t="shared" si="14"/>
        <v>1.200987008</v>
      </c>
      <c r="K176" s="3"/>
      <c r="N176" s="3">
        <v>56.0</v>
      </c>
      <c r="O176" s="3">
        <f t="shared" si="20"/>
        <v>0.2942837037</v>
      </c>
      <c r="P176" s="3">
        <f t="shared" si="18"/>
        <v>2.392752399</v>
      </c>
      <c r="Q176" s="3">
        <f t="shared" si="19"/>
        <v>2.239325477</v>
      </c>
    </row>
    <row r="177" ht="15.75" customHeight="1">
      <c r="B177" s="3"/>
      <c r="C177" s="3"/>
      <c r="D177" s="3"/>
      <c r="E177" s="3">
        <v>62.0</v>
      </c>
      <c r="F177" s="3">
        <f t="shared" si="16"/>
        <v>0.6738419276</v>
      </c>
      <c r="G177" s="3">
        <f t="shared" si="13"/>
        <v>1.081214826</v>
      </c>
      <c r="H177" s="3">
        <f t="shared" si="14"/>
        <v>1.067353814</v>
      </c>
      <c r="N177" s="45">
        <v>57.0</v>
      </c>
      <c r="O177" s="3">
        <f t="shared" si="20"/>
        <v>0.3073260088</v>
      </c>
      <c r="P177" s="3">
        <f t="shared" si="18"/>
        <v>2.301722208</v>
      </c>
      <c r="Q177" s="3">
        <f t="shared" si="19"/>
        <v>2.153285938</v>
      </c>
    </row>
    <row r="178" ht="15.75" customHeight="1">
      <c r="E178" s="45">
        <v>63.0</v>
      </c>
      <c r="F178" s="3">
        <f t="shared" si="16"/>
        <v>0.6932029234</v>
      </c>
      <c r="G178" s="3">
        <f t="shared" si="13"/>
        <v>0.9997259344</v>
      </c>
      <c r="H178" s="3">
        <f t="shared" si="14"/>
        <v>0.9383265394</v>
      </c>
      <c r="N178" s="3">
        <v>58.0</v>
      </c>
      <c r="O178" s="3">
        <f t="shared" si="20"/>
        <v>0.3203683139</v>
      </c>
      <c r="P178" s="3">
        <f t="shared" si="18"/>
        <v>2.198148229</v>
      </c>
      <c r="Q178" s="3">
        <f t="shared" si="19"/>
        <v>2.057075671</v>
      </c>
    </row>
    <row r="179" ht="15.75" customHeight="1">
      <c r="B179" s="3"/>
      <c r="C179" s="3"/>
      <c r="E179" s="3">
        <v>64.0</v>
      </c>
      <c r="F179" s="3">
        <f t="shared" si="16"/>
        <v>0.7125639191</v>
      </c>
      <c r="G179" s="3">
        <f t="shared" si="13"/>
        <v>0.9183622116</v>
      </c>
      <c r="H179" s="3">
        <f t="shared" si="14"/>
        <v>0.8159716881</v>
      </c>
      <c r="N179" s="45">
        <v>59.0</v>
      </c>
      <c r="O179" s="3">
        <f t="shared" si="20"/>
        <v>0.333410619</v>
      </c>
      <c r="P179" s="3">
        <f t="shared" si="18"/>
        <v>2.084058769</v>
      </c>
      <c r="Q179" s="3">
        <f t="shared" si="19"/>
        <v>1.952373535</v>
      </c>
    </row>
    <row r="180" ht="15.75" customHeight="1">
      <c r="B180" s="3"/>
      <c r="C180" s="3"/>
      <c r="E180" s="45">
        <v>65.0</v>
      </c>
      <c r="F180" s="3">
        <f t="shared" si="16"/>
        <v>0.7319249149</v>
      </c>
      <c r="G180" s="3">
        <f t="shared" si="13"/>
        <v>0.8381295107</v>
      </c>
      <c r="H180" s="3">
        <f t="shared" si="14"/>
        <v>0.701894238</v>
      </c>
      <c r="N180" s="3">
        <v>60.0</v>
      </c>
      <c r="O180" s="3">
        <f t="shared" si="20"/>
        <v>0.3464529241</v>
      </c>
      <c r="P180" s="3">
        <f t="shared" si="18"/>
        <v>1.96160639</v>
      </c>
      <c r="Q180" s="3">
        <f t="shared" si="19"/>
        <v>1.84094001</v>
      </c>
    </row>
    <row r="181" ht="15.75" customHeight="1">
      <c r="B181" s="3"/>
      <c r="C181" s="3"/>
      <c r="E181" s="3">
        <v>66.0</v>
      </c>
      <c r="F181" s="3">
        <f t="shared" si="16"/>
        <v>0.7512859107</v>
      </c>
      <c r="G181" s="3">
        <f t="shared" si="13"/>
        <v>0.7599278139</v>
      </c>
      <c r="H181" s="3">
        <f t="shared" si="14"/>
        <v>0.5972329508</v>
      </c>
      <c r="K181" s="3"/>
      <c r="L181" s="3"/>
      <c r="M181" s="3"/>
      <c r="N181" s="45">
        <v>61.0</v>
      </c>
      <c r="O181" s="3">
        <f t="shared" si="20"/>
        <v>0.3594952291</v>
      </c>
      <c r="P181" s="3">
        <f t="shared" si="18"/>
        <v>1.833000962</v>
      </c>
      <c r="Q181" s="3">
        <f t="shared" si="19"/>
        <v>1.72456847</v>
      </c>
    </row>
    <row r="182" ht="15.75" customHeight="1">
      <c r="B182" s="3"/>
      <c r="C182" s="3"/>
      <c r="E182" s="45">
        <v>67.0</v>
      </c>
      <c r="F182" s="3">
        <f t="shared" si="16"/>
        <v>0.7706469065</v>
      </c>
      <c r="G182" s="3">
        <f t="shared" si="13"/>
        <v>0.6845381055</v>
      </c>
      <c r="H182" s="3">
        <f t="shared" si="14"/>
        <v>0.502679693</v>
      </c>
      <c r="K182" s="3"/>
      <c r="L182" s="3"/>
      <c r="M182" s="3"/>
      <c r="N182" s="3">
        <v>62.0</v>
      </c>
      <c r="O182" s="3">
        <f t="shared" si="20"/>
        <v>0.3725375342</v>
      </c>
      <c r="P182" s="3">
        <f t="shared" si="18"/>
        <v>1.700444406</v>
      </c>
      <c r="Q182" s="3">
        <f t="shared" si="19"/>
        <v>1.605038031</v>
      </c>
    </row>
    <row r="183" ht="15.75" customHeight="1">
      <c r="E183" s="3">
        <v>68.0</v>
      </c>
      <c r="F183" s="3">
        <f t="shared" si="16"/>
        <v>0.7900079022</v>
      </c>
      <c r="G183" s="3">
        <f t="shared" si="13"/>
        <v>0.6126141127</v>
      </c>
      <c r="H183" s="3">
        <f t="shared" si="14"/>
        <v>0.4185182668</v>
      </c>
      <c r="N183" s="45">
        <v>63.0</v>
      </c>
      <c r="O183" s="3">
        <f t="shared" si="20"/>
        <v>0.3855798393</v>
      </c>
      <c r="P183" s="3">
        <f t="shared" si="18"/>
        <v>1.566069755</v>
      </c>
      <c r="Q183" s="3">
        <f t="shared" si="19"/>
        <v>1.484069685</v>
      </c>
    </row>
    <row r="184" ht="15.75" customHeight="1">
      <c r="E184" s="45">
        <v>69.0</v>
      </c>
      <c r="F184" s="3">
        <f t="shared" si="16"/>
        <v>0.809368898</v>
      </c>
      <c r="G184" s="3">
        <f t="shared" si="13"/>
        <v>0.5446787683</v>
      </c>
      <c r="H184" s="3">
        <f t="shared" si="14"/>
        <v>0.3446775456</v>
      </c>
      <c r="K184" s="3"/>
      <c r="L184" s="3"/>
      <c r="N184" s="3">
        <v>64.0</v>
      </c>
      <c r="O184" s="3">
        <f t="shared" si="20"/>
        <v>0.3986221444</v>
      </c>
      <c r="P184" s="3">
        <f t="shared" si="18"/>
        <v>1.431886801</v>
      </c>
      <c r="Q184" s="3">
        <f t="shared" si="19"/>
        <v>1.363287148</v>
      </c>
    </row>
    <row r="185" ht="15.75" customHeight="1">
      <c r="E185" s="3">
        <v>70.0</v>
      </c>
      <c r="F185" s="3">
        <f t="shared" si="16"/>
        <v>0.8287298938</v>
      </c>
      <c r="G185" s="3">
        <f t="shared" si="13"/>
        <v>0.4811250581</v>
      </c>
      <c r="H185" s="3">
        <f t="shared" si="14"/>
        <v>0.2807935077</v>
      </c>
      <c r="K185" s="3"/>
      <c r="L185" s="3"/>
      <c r="N185" s="45">
        <v>65.0</v>
      </c>
      <c r="O185" s="3">
        <f t="shared" si="20"/>
        <v>0.4116644495</v>
      </c>
      <c r="P185" s="3">
        <f t="shared" si="18"/>
        <v>1.299736123</v>
      </c>
      <c r="Q185" s="3">
        <f t="shared" si="19"/>
        <v>1.244183586</v>
      </c>
    </row>
    <row r="186" ht="15.75" customHeight="1">
      <c r="E186" s="45">
        <v>71.0</v>
      </c>
      <c r="F186" s="3">
        <f t="shared" si="16"/>
        <v>0.8480908896</v>
      </c>
      <c r="G186" s="3">
        <f t="shared" si="13"/>
        <v>0.4222207637</v>
      </c>
      <c r="H186" s="3">
        <f t="shared" si="14"/>
        <v>0.226275029</v>
      </c>
      <c r="K186" s="3"/>
      <c r="L186" s="3"/>
      <c r="N186" s="3">
        <v>66.0</v>
      </c>
      <c r="O186" s="3">
        <f t="shared" si="20"/>
        <v>0.4247067546</v>
      </c>
      <c r="P186" s="3">
        <f t="shared" si="18"/>
        <v>1.171252719</v>
      </c>
      <c r="Q186" s="3">
        <f t="shared" si="19"/>
        <v>1.128095003</v>
      </c>
    </row>
    <row r="187" ht="15.75" customHeight="1">
      <c r="E187" s="3">
        <v>72.0</v>
      </c>
      <c r="F187" s="3">
        <f t="shared" si="16"/>
        <v>0.8674518853</v>
      </c>
      <c r="G187" s="3">
        <f t="shared" si="13"/>
        <v>0.3681164946</v>
      </c>
      <c r="H187" s="3">
        <f t="shared" si="14"/>
        <v>0.180368915</v>
      </c>
      <c r="K187" s="3"/>
      <c r="L187" s="3"/>
      <c r="N187" s="45">
        <v>67.0</v>
      </c>
      <c r="O187" s="3">
        <f t="shared" si="20"/>
        <v>0.4377490597</v>
      </c>
      <c r="P187" s="3">
        <f t="shared" si="18"/>
        <v>1.047839954</v>
      </c>
      <c r="Q187" s="3">
        <f t="shared" si="19"/>
        <v>1.01618075</v>
      </c>
    </row>
    <row r="188" ht="15.75" customHeight="1">
      <c r="E188" s="45">
        <v>73.0</v>
      </c>
      <c r="F188" s="3">
        <f t="shared" si="16"/>
        <v>0.8868128811</v>
      </c>
      <c r="G188" s="3">
        <f t="shared" si="13"/>
        <v>0.3188563345</v>
      </c>
      <c r="H188" s="3">
        <f t="shared" si="14"/>
        <v>0.1422205171</v>
      </c>
      <c r="N188" s="3">
        <v>68.0</v>
      </c>
      <c r="O188" s="3">
        <f t="shared" si="20"/>
        <v>0.4507913647</v>
      </c>
      <c r="P188" s="3">
        <f t="shared" si="18"/>
        <v>0.9306539303</v>
      </c>
      <c r="Q188" s="3">
        <f t="shared" si="19"/>
        <v>0.9094112713</v>
      </c>
    </row>
    <row r="189" ht="15.75" customHeight="1">
      <c r="E189" s="3">
        <v>74.0</v>
      </c>
      <c r="F189" s="3">
        <f t="shared" si="16"/>
        <v>0.9061738769</v>
      </c>
      <c r="G189" s="3">
        <f t="shared" si="13"/>
        <v>0.2743903926</v>
      </c>
      <c r="H189" s="3">
        <f t="shared" si="14"/>
        <v>0.1109272663</v>
      </c>
      <c r="N189" s="45">
        <v>69.0</v>
      </c>
      <c r="O189" s="3">
        <f t="shared" si="20"/>
        <v>0.4638336698</v>
      </c>
      <c r="P189" s="3">
        <f t="shared" si="18"/>
        <v>0.8205978918</v>
      </c>
      <c r="Q189" s="3">
        <f t="shared" si="19"/>
        <v>0.8085628471</v>
      </c>
    </row>
    <row r="190" ht="15.75" customHeight="1">
      <c r="E190" s="45">
        <v>75.0</v>
      </c>
      <c r="F190" s="3">
        <f t="shared" si="16"/>
        <v>0.9255348727</v>
      </c>
      <c r="G190" s="3">
        <f t="shared" si="13"/>
        <v>0.2345885622</v>
      </c>
      <c r="H190" s="3">
        <f t="shared" si="14"/>
        <v>0.08558346467</v>
      </c>
      <c r="N190" s="3">
        <v>70.0</v>
      </c>
      <c r="O190" s="3">
        <f t="shared" si="20"/>
        <v>0.4768759749</v>
      </c>
      <c r="P190" s="3">
        <f t="shared" si="18"/>
        <v>0.7183258534</v>
      </c>
      <c r="Q190" s="3">
        <f t="shared" si="19"/>
        <v>0.714218856</v>
      </c>
    </row>
    <row r="191" ht="15.75" customHeight="1">
      <c r="E191" s="3">
        <v>76.0</v>
      </c>
      <c r="F191" s="3">
        <f t="shared" si="16"/>
        <v>0.9448958684</v>
      </c>
      <c r="G191" s="3">
        <f t="shared" si="13"/>
        <v>0.1992548249</v>
      </c>
      <c r="H191" s="3">
        <f t="shared" si="14"/>
        <v>0.06531559905</v>
      </c>
      <c r="N191" s="45">
        <v>71.0</v>
      </c>
      <c r="O191" s="3">
        <f t="shared" si="20"/>
        <v>0.48991828</v>
      </c>
      <c r="P191" s="3">
        <f t="shared" si="18"/>
        <v>0.624254264</v>
      </c>
      <c r="Q191" s="3">
        <f t="shared" si="19"/>
        <v>0.6267768135</v>
      </c>
    </row>
    <row r="192" ht="15.75" customHeight="1">
      <c r="E192" s="45">
        <v>77.0</v>
      </c>
      <c r="F192" s="3">
        <f t="shared" si="16"/>
        <v>0.9642568642</v>
      </c>
      <c r="G192" s="3">
        <f t="shared" si="13"/>
        <v>0.1681415087</v>
      </c>
      <c r="H192" s="3">
        <f t="shared" si="14"/>
        <v>0.04930823549</v>
      </c>
      <c r="N192" s="3">
        <v>72.0</v>
      </c>
      <c r="O192" s="3">
        <f t="shared" si="20"/>
        <v>0.5029605851</v>
      </c>
      <c r="P192" s="3">
        <f t="shared" si="18"/>
        <v>0.5385802915</v>
      </c>
      <c r="Q192" s="3">
        <f t="shared" si="19"/>
        <v>0.546460296</v>
      </c>
    </row>
    <row r="193" ht="15.75" customHeight="1">
      <c r="E193" s="3">
        <v>78.0</v>
      </c>
      <c r="F193" s="3">
        <f t="shared" si="16"/>
        <v>0.98361786</v>
      </c>
      <c r="G193" s="3">
        <f t="shared" si="13"/>
        <v>0.1409629935</v>
      </c>
      <c r="H193" s="3">
        <f t="shared" si="14"/>
        <v>0.03682116331</v>
      </c>
      <c r="N193" s="45">
        <v>73.0</v>
      </c>
      <c r="O193" s="3">
        <f t="shared" si="20"/>
        <v>0.5160028902</v>
      </c>
      <c r="P193" s="3">
        <f t="shared" si="18"/>
        <v>0.4613051637</v>
      </c>
      <c r="Q193" s="3">
        <f t="shared" si="19"/>
        <v>0.4733347445</v>
      </c>
    </row>
    <row r="194" ht="15.75" customHeight="1">
      <c r="E194" s="45">
        <v>79.0</v>
      </c>
      <c r="F194" s="3">
        <f t="shared" si="16"/>
        <v>1.002978856</v>
      </c>
      <c r="G194" s="3">
        <f t="shared" si="13"/>
        <v>0.1174084537</v>
      </c>
      <c r="H194" s="3">
        <f t="shared" si="14"/>
        <v>0.02719888155</v>
      </c>
      <c r="N194" s="3">
        <v>74.0</v>
      </c>
      <c r="O194" s="3">
        <f t="shared" si="20"/>
        <v>0.5290451952</v>
      </c>
      <c r="P194" s="3">
        <f t="shared" si="18"/>
        <v>0.3922609668</v>
      </c>
      <c r="Q194" s="3">
        <f t="shared" si="19"/>
        <v>0.4073260975</v>
      </c>
    </row>
    <row r="195" ht="15.75" customHeight="1">
      <c r="E195" s="3">
        <v>80.0</v>
      </c>
      <c r="F195" s="3">
        <f t="shared" si="16"/>
        <v>1.022339852</v>
      </c>
      <c r="G195" s="3">
        <f t="shared" si="13"/>
        <v>0.09715333281</v>
      </c>
      <c r="H195" s="3">
        <f t="shared" si="14"/>
        <v>0.01987376192</v>
      </c>
      <c r="N195" s="45">
        <v>75.0</v>
      </c>
      <c r="O195" s="3">
        <f t="shared" si="20"/>
        <v>0.5420875003</v>
      </c>
      <c r="P195" s="3">
        <f t="shared" si="18"/>
        <v>0.3311393502</v>
      </c>
      <c r="Q195" s="3">
        <f t="shared" si="19"/>
        <v>0.3482412145</v>
      </c>
    </row>
    <row r="196" ht="15.75" customHeight="1">
      <c r="E196" s="45">
        <v>81.0</v>
      </c>
      <c r="F196" s="3">
        <f t="shared" si="16"/>
        <v>1.041700847</v>
      </c>
      <c r="G196" s="3">
        <f t="shared" si="13"/>
        <v>0.0798693443</v>
      </c>
      <c r="H196" s="3">
        <f t="shared" si="14"/>
        <v>0.01436430495</v>
      </c>
      <c r="N196" s="3">
        <v>76.0</v>
      </c>
      <c r="O196" s="3">
        <f t="shared" si="20"/>
        <v>0.5551298054</v>
      </c>
      <c r="P196" s="3">
        <f t="shared" si="18"/>
        <v>0.2775207175</v>
      </c>
      <c r="Q196" s="3">
        <f t="shared" si="19"/>
        <v>0.2957891107</v>
      </c>
    </row>
    <row r="197" ht="15.75" customHeight="1">
      <c r="E197" s="3">
        <v>82.0</v>
      </c>
      <c r="F197" s="3">
        <f t="shared" si="16"/>
        <v>1.061061843</v>
      </c>
      <c r="G197" s="3">
        <f t="shared" si="13"/>
        <v>0.06523288935</v>
      </c>
      <c r="H197" s="3">
        <f t="shared" si="14"/>
        <v>0.01026986293</v>
      </c>
      <c r="N197" s="45">
        <v>77.0</v>
      </c>
      <c r="O197" s="3">
        <f t="shared" si="20"/>
        <v>0.5681721105</v>
      </c>
      <c r="P197" s="3">
        <f t="shared" si="18"/>
        <v>0.2309026655</v>
      </c>
      <c r="Q197" s="3">
        <f t="shared" si="19"/>
        <v>0.2496021231</v>
      </c>
    </row>
    <row r="198" ht="15.75" customHeight="1">
      <c r="E198" s="45">
        <v>83.0</v>
      </c>
      <c r="F198" s="3">
        <f t="shared" si="16"/>
        <v>1.080422839</v>
      </c>
      <c r="G198" s="3">
        <f t="shared" si="13"/>
        <v>0.05293186445</v>
      </c>
      <c r="H198" s="3">
        <f t="shared" si="14"/>
        <v>0.007263069069</v>
      </c>
      <c r="N198" s="3">
        <v>78.0</v>
      </c>
      <c r="O198" s="3">
        <f t="shared" si="20"/>
        <v>0.5812144156</v>
      </c>
      <c r="P198" s="3">
        <f t="shared" si="18"/>
        <v>0.1907266596</v>
      </c>
      <c r="Q198" s="3">
        <f t="shared" si="19"/>
        <v>0.2092562553</v>
      </c>
    </row>
    <row r="199" ht="15.75" customHeight="1">
      <c r="E199" s="3">
        <v>84.0</v>
      </c>
      <c r="F199" s="3">
        <f t="shared" si="16"/>
        <v>1.099783835</v>
      </c>
      <c r="G199" s="3">
        <f t="shared" si="13"/>
        <v>0.0426709045</v>
      </c>
      <c r="H199" s="3">
        <f t="shared" si="14"/>
        <v>0.005081023435</v>
      </c>
      <c r="N199" s="45">
        <v>79.0</v>
      </c>
      <c r="O199" s="3">
        <f t="shared" si="20"/>
        <v>0.5942567207</v>
      </c>
      <c r="P199" s="3">
        <f t="shared" si="18"/>
        <v>0.1564021714</v>
      </c>
      <c r="Q199" s="3">
        <f t="shared" si="19"/>
        <v>0.1742900938</v>
      </c>
    </row>
    <row r="200" ht="15.75" customHeight="1">
      <c r="E200" s="45">
        <v>85.0</v>
      </c>
      <c r="F200" s="3">
        <f t="shared" si="16"/>
        <v>1.11914483</v>
      </c>
      <c r="G200" s="3">
        <f t="shared" si="13"/>
        <v>0.03417516235</v>
      </c>
      <c r="H200" s="3">
        <f t="shared" si="14"/>
        <v>0.003516071666</v>
      </c>
      <c r="N200" s="3">
        <v>80.0</v>
      </c>
      <c r="O200" s="3">
        <f t="shared" si="20"/>
        <v>0.6072990258</v>
      </c>
      <c r="P200" s="3">
        <f t="shared" si="18"/>
        <v>0.1273277526</v>
      </c>
      <c r="Q200" s="3">
        <f t="shared" si="19"/>
        <v>0.1442218422</v>
      </c>
    </row>
    <row r="201" ht="15.75" customHeight="1">
      <c r="E201" s="3">
        <v>86.0</v>
      </c>
      <c r="F201" s="3">
        <f t="shared" si="16"/>
        <v>1.138505826</v>
      </c>
      <c r="G201" s="3">
        <f t="shared" si="13"/>
        <v>0.02719276719</v>
      </c>
      <c r="H201" s="3">
        <f t="shared" si="14"/>
        <v>0.00240679852</v>
      </c>
      <c r="N201" s="45">
        <v>81.0</v>
      </c>
      <c r="O201" s="3">
        <f t="shared" si="20"/>
        <v>0.6203413308</v>
      </c>
      <c r="P201" s="3">
        <f t="shared" si="18"/>
        <v>0.1029087465</v>
      </c>
      <c r="Q201" s="3">
        <f t="shared" si="19"/>
        <v>0.118564167</v>
      </c>
    </row>
    <row r="202" ht="15.75" customHeight="1">
      <c r="E202" s="45">
        <v>87.0</v>
      </c>
      <c r="F202" s="3">
        <f t="shared" si="16"/>
        <v>1.157866822</v>
      </c>
      <c r="G202" s="3">
        <f t="shared" si="13"/>
        <v>0.02149613115</v>
      </c>
      <c r="H202" s="3">
        <f t="shared" si="14"/>
        <v>0.001629660914</v>
      </c>
      <c r="N202" s="3">
        <v>82.0</v>
      </c>
      <c r="O202" s="3">
        <f t="shared" si="20"/>
        <v>0.6333836359</v>
      </c>
      <c r="P202" s="3">
        <f t="shared" si="18"/>
        <v>0.08257154719</v>
      </c>
      <c r="Q202" s="3">
        <f t="shared" si="19"/>
        <v>0.09683669312</v>
      </c>
    </row>
    <row r="203" ht="15.75" customHeight="1">
      <c r="E203" s="3">
        <v>88.0</v>
      </c>
      <c r="F203" s="3">
        <f t="shared" si="16"/>
        <v>1.177227818</v>
      </c>
      <c r="G203" s="3">
        <f t="shared" si="13"/>
        <v>0.01688228713</v>
      </c>
      <c r="H203" s="3">
        <f t="shared" si="14"/>
        <v>0.001091516387</v>
      </c>
      <c r="N203" s="45">
        <v>83.0</v>
      </c>
      <c r="O203" s="3">
        <f t="shared" si="20"/>
        <v>0.646425941</v>
      </c>
      <c r="P203" s="3">
        <f t="shared" si="18"/>
        <v>0.06577448796</v>
      </c>
      <c r="Q203" s="3">
        <f t="shared" si="19"/>
        <v>0.07857611038</v>
      </c>
    </row>
    <row r="204" ht="15.75" customHeight="1">
      <c r="E204" s="45">
        <v>89.0</v>
      </c>
      <c r="F204" s="3">
        <f t="shared" si="16"/>
        <v>1.196588813</v>
      </c>
      <c r="G204" s="3">
        <f t="shared" si="13"/>
        <v>0.01317244343</v>
      </c>
      <c r="H204" s="3">
        <f t="shared" si="14"/>
        <v>0.0007231672786</v>
      </c>
      <c r="N204" s="3">
        <v>84.0</v>
      </c>
      <c r="O204" s="3">
        <f t="shared" si="20"/>
        <v>0.6594682461</v>
      </c>
      <c r="P204" s="3">
        <f t="shared" si="18"/>
        <v>0.05201558041</v>
      </c>
      <c r="Q204" s="3">
        <f t="shared" si="19"/>
        <v>0.06334395618</v>
      </c>
    </row>
    <row r="205" ht="15.75" customHeight="1">
      <c r="E205" s="3">
        <v>90.0</v>
      </c>
      <c r="F205" s="3">
        <f t="shared" si="16"/>
        <v>1.215949809</v>
      </c>
      <c r="G205" s="3">
        <f t="shared" si="13"/>
        <v>0.01021093431</v>
      </c>
      <c r="H205" s="3">
        <f t="shared" si="14"/>
        <v>0.0004739393528</v>
      </c>
      <c r="N205" s="45">
        <v>85.0</v>
      </c>
      <c r="O205" s="3">
        <f t="shared" si="20"/>
        <v>0.6725105512</v>
      </c>
      <c r="P205" s="3">
        <f t="shared" si="18"/>
        <v>0.0408374242</v>
      </c>
      <c r="Q205" s="3">
        <f t="shared" si="19"/>
        <v>0.05073222637</v>
      </c>
    </row>
    <row r="206" ht="15.75" customHeight="1">
      <c r="E206" s="45">
        <v>91.0</v>
      </c>
      <c r="F206" s="3">
        <f t="shared" si="16"/>
        <v>1.235310805</v>
      </c>
      <c r="G206" s="3">
        <f t="shared" si="13"/>
        <v>0.00786373198</v>
      </c>
      <c r="H206" s="3">
        <f t="shared" si="14"/>
        <v>0.0003072431943</v>
      </c>
      <c r="N206" s="3">
        <v>86.0</v>
      </c>
      <c r="O206" s="3">
        <f t="shared" si="20"/>
        <v>0.6855528563</v>
      </c>
      <c r="P206" s="3">
        <f t="shared" si="18"/>
        <v>0.03182967127</v>
      </c>
      <c r="Q206" s="3">
        <f t="shared" si="19"/>
        <v>0.04036702464</v>
      </c>
    </row>
    <row r="207" ht="15.75" customHeight="1">
      <c r="E207" s="3">
        <v>92.0</v>
      </c>
      <c r="F207" s="3">
        <f t="shared" si="16"/>
        <v>1.254671801</v>
      </c>
      <c r="G207" s="3">
        <f t="shared" si="13"/>
        <v>0.006016667397</v>
      </c>
      <c r="H207" s="3">
        <f t="shared" si="14"/>
        <v>0.0001970231548</v>
      </c>
      <c r="N207" s="45">
        <v>87.0</v>
      </c>
      <c r="O207" s="3">
        <f t="shared" si="20"/>
        <v>0.6985951613</v>
      </c>
      <c r="P207" s="3">
        <f t="shared" si="18"/>
        <v>0.0246294597</v>
      </c>
      <c r="Q207" s="3">
        <f t="shared" si="19"/>
        <v>0.03191050215</v>
      </c>
    </row>
    <row r="208" ht="15.75" customHeight="1">
      <c r="E208" s="45">
        <v>93.0</v>
      </c>
      <c r="F208" s="3">
        <f t="shared" si="16"/>
        <v>1.274032797</v>
      </c>
      <c r="G208" s="3">
        <f t="shared" si="13"/>
        <v>0.004573486337</v>
      </c>
      <c r="H208" s="3">
        <f t="shared" si="14"/>
        <v>0.0001249763287</v>
      </c>
      <c r="N208" s="3">
        <v>88.0</v>
      </c>
      <c r="O208" s="3">
        <f t="shared" si="20"/>
        <v>0.7116374664</v>
      </c>
      <c r="P208" s="3">
        <f t="shared" si="18"/>
        <v>0.01892023541</v>
      </c>
      <c r="Q208" s="3">
        <f t="shared" si="19"/>
        <v>0.02506135899</v>
      </c>
    </row>
    <row r="209" ht="15.75" customHeight="1">
      <c r="E209" s="3">
        <v>94.0</v>
      </c>
      <c r="F209" s="3">
        <f t="shared" si="16"/>
        <v>1.293393792</v>
      </c>
      <c r="G209" s="3">
        <f t="shared" si="13"/>
        <v>0.003453845037</v>
      </c>
      <c r="H209" s="3">
        <f t="shared" si="14"/>
        <v>0.00007841763738</v>
      </c>
      <c r="N209" s="45">
        <v>89.0</v>
      </c>
      <c r="O209" s="3">
        <f t="shared" si="20"/>
        <v>0.7246797715</v>
      </c>
      <c r="P209" s="3">
        <f t="shared" si="18"/>
        <v>0.01442936123</v>
      </c>
      <c r="Q209" s="3">
        <f t="shared" si="19"/>
        <v>0.01955418309</v>
      </c>
    </row>
    <row r="210" ht="15.75" customHeight="1">
      <c r="E210" s="45">
        <v>95.0</v>
      </c>
      <c r="F210" s="3">
        <f t="shared" si="16"/>
        <v>1.312754788</v>
      </c>
      <c r="G210" s="3">
        <f t="shared" si="13"/>
        <v>0.00259132802</v>
      </c>
      <c r="H210" s="3">
        <f t="shared" si="14"/>
        <v>0.00004867155713</v>
      </c>
      <c r="N210" s="3">
        <v>90.0</v>
      </c>
      <c r="O210" s="3">
        <f t="shared" si="20"/>
        <v>0.7377220766</v>
      </c>
      <c r="P210" s="3">
        <f t="shared" si="18"/>
        <v>0.010924878</v>
      </c>
      <c r="Q210" s="3">
        <f t="shared" si="19"/>
        <v>0.01515789232</v>
      </c>
    </row>
    <row r="211" ht="15.75" customHeight="1">
      <c r="E211" s="3">
        <v>96.0</v>
      </c>
      <c r="F211" s="3">
        <f t="shared" si="16"/>
        <v>1.332115784</v>
      </c>
      <c r="G211" s="3">
        <f t="shared" si="13"/>
        <v>0.001931550265</v>
      </c>
      <c r="H211" s="3">
        <f t="shared" si="14"/>
        <v>0.00002988217637</v>
      </c>
      <c r="N211" s="45">
        <v>91.0</v>
      </c>
      <c r="O211" s="3">
        <f t="shared" si="20"/>
        <v>0.7507643817</v>
      </c>
      <c r="P211" s="3">
        <f t="shared" si="18"/>
        <v>0.008211736497</v>
      </c>
      <c r="Q211" s="3">
        <f t="shared" si="19"/>
        <v>0.01167352555</v>
      </c>
    </row>
    <row r="212" ht="15.75" customHeight="1">
      <c r="E212" s="45">
        <v>97.0</v>
      </c>
      <c r="F212" s="3">
        <f t="shared" si="16"/>
        <v>1.35147678</v>
      </c>
      <c r="G212" s="3">
        <f t="shared" si="13"/>
        <v>0.00143038754</v>
      </c>
      <c r="H212" s="3">
        <f t="shared" si="14"/>
        <v>0.00001814783012</v>
      </c>
      <c r="N212" s="3">
        <v>92.0</v>
      </c>
      <c r="O212" s="3">
        <f t="shared" si="20"/>
        <v>0.7638066868</v>
      </c>
      <c r="P212" s="3">
        <f t="shared" si="18"/>
        <v>0.006127768273</v>
      </c>
      <c r="Q212" s="3">
        <f t="shared" si="19"/>
        <v>0.00893160153</v>
      </c>
    </row>
    <row r="213" ht="15.75" customHeight="1">
      <c r="E213" s="3">
        <v>98.0</v>
      </c>
      <c r="F213" s="3">
        <f t="shared" si="16"/>
        <v>1.370837775</v>
      </c>
      <c r="G213" s="3">
        <f t="shared" si="13"/>
        <v>0.001052362836</v>
      </c>
      <c r="H213" s="3">
        <f t="shared" si="14"/>
        <v>0.00001090216329</v>
      </c>
      <c r="N213" s="45">
        <v>93.0</v>
      </c>
      <c r="O213" s="3">
        <f t="shared" si="20"/>
        <v>0.7768489919</v>
      </c>
      <c r="P213" s="3">
        <f t="shared" si="18"/>
        <v>0.004539610396</v>
      </c>
      <c r="Q213" s="3">
        <f t="shared" si="19"/>
        <v>0.00678923312</v>
      </c>
    </row>
    <row r="214" ht="15.75" customHeight="1">
      <c r="E214" s="45">
        <v>99.0</v>
      </c>
      <c r="F214" s="3">
        <f t="shared" si="16"/>
        <v>1.390198771</v>
      </c>
      <c r="G214" s="3">
        <f t="shared" si="13"/>
        <v>0.000769203705</v>
      </c>
      <c r="H214" s="3">
        <f t="shared" si="14"/>
        <v>0.000006478525262</v>
      </c>
      <c r="N214" s="3">
        <v>94.0</v>
      </c>
      <c r="O214" s="3">
        <f t="shared" si="20"/>
        <v>0.7898912969</v>
      </c>
      <c r="P214" s="3">
        <f t="shared" si="18"/>
        <v>0.003338748835</v>
      </c>
      <c r="Q214" s="3">
        <f t="shared" si="19"/>
        <v>0.00512715189</v>
      </c>
    </row>
    <row r="215" ht="15.75" customHeight="1">
      <c r="E215" s="3">
        <v>100.0</v>
      </c>
      <c r="F215" s="3">
        <f t="shared" si="16"/>
        <v>1.409559767</v>
      </c>
      <c r="G215" s="3">
        <f t="shared" si="13"/>
        <v>0.0005585747667</v>
      </c>
      <c r="H215" s="3">
        <f t="shared" si="14"/>
        <v>0.000003808159476</v>
      </c>
      <c r="N215" s="45">
        <v>95.0</v>
      </c>
      <c r="O215" s="3">
        <f t="shared" si="20"/>
        <v>0.802933602</v>
      </c>
      <c r="P215" s="3">
        <f t="shared" si="18"/>
        <v>0.002437798675</v>
      </c>
      <c r="Q215" s="3">
        <f t="shared" si="19"/>
        <v>0.003846765623</v>
      </c>
    </row>
    <row r="216" ht="15.75" customHeight="1">
      <c r="N216" s="3">
        <v>96.0</v>
      </c>
      <c r="O216" s="3">
        <f t="shared" si="20"/>
        <v>0.8159759071</v>
      </c>
      <c r="P216" s="3">
        <f t="shared" si="18"/>
        <v>0.001767098846</v>
      </c>
      <c r="Q216" s="3">
        <f t="shared" si="19"/>
        <v>0.002867341032</v>
      </c>
    </row>
    <row r="217" ht="15.75" customHeight="1">
      <c r="N217" s="45">
        <v>97.0</v>
      </c>
      <c r="O217" s="3">
        <f t="shared" si="20"/>
        <v>0.8290182122</v>
      </c>
      <c r="P217" s="3">
        <f t="shared" si="18"/>
        <v>0.001271665149</v>
      </c>
      <c r="Q217" s="3">
        <f t="shared" si="19"/>
        <v>0.002123376729</v>
      </c>
    </row>
    <row r="218" ht="15.75" customHeight="1">
      <c r="N218" s="3">
        <v>98.0</v>
      </c>
      <c r="O218" s="3">
        <f t="shared" si="20"/>
        <v>0.8420605173</v>
      </c>
      <c r="P218" s="3">
        <f t="shared" si="18"/>
        <v>0.0009085181643</v>
      </c>
      <c r="Q218" s="3">
        <f t="shared" si="19"/>
        <v>0.001562207929</v>
      </c>
    </row>
    <row r="219" ht="15.75" customHeight="1">
      <c r="N219" s="45">
        <v>99.0</v>
      </c>
      <c r="O219" s="3">
        <f t="shared" si="20"/>
        <v>0.8551028224</v>
      </c>
      <c r="P219" s="3">
        <f t="shared" si="18"/>
        <v>0.0006443819691</v>
      </c>
      <c r="Q219" s="3">
        <f t="shared" si="19"/>
        <v>0.001141864846</v>
      </c>
    </row>
    <row r="220" ht="15.75" customHeight="1">
      <c r="N220" s="3">
        <v>100.0</v>
      </c>
      <c r="O220" s="3">
        <f t="shared" si="20"/>
        <v>0.8681451274</v>
      </c>
      <c r="P220" s="3">
        <f t="shared" si="18"/>
        <v>0.0004537347734</v>
      </c>
      <c r="Q220" s="3">
        <f t="shared" si="19"/>
        <v>0.0008291911306</v>
      </c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6:H6"/>
    <mergeCell ref="M7:P7"/>
    <mergeCell ref="E114:H114"/>
    <mergeCell ref="N119:Q119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0.06575824046056841</v>
      </c>
      <c r="C2" s="42">
        <v>0.013970727388457952</v>
      </c>
    </row>
    <row r="3">
      <c r="A3" s="42" t="s">
        <v>32</v>
      </c>
      <c r="B3" s="42">
        <v>0.12642430148648892</v>
      </c>
      <c r="C3" s="42">
        <v>0.008411933451040873</v>
      </c>
    </row>
    <row r="4">
      <c r="A4" s="3" t="s">
        <v>33</v>
      </c>
      <c r="B4" s="3">
        <f t="shared" ref="B4:C4" si="1">(B2+4*B3)</f>
        <v>0.5714554464</v>
      </c>
      <c r="C4" s="3">
        <f t="shared" si="1"/>
        <v>0.04761846119</v>
      </c>
    </row>
    <row r="5">
      <c r="A5" s="3" t="s">
        <v>34</v>
      </c>
      <c r="B5" s="3">
        <f t="shared" ref="B5:C5" si="2">B2-4*B3</f>
        <v>-0.4399389655</v>
      </c>
      <c r="C5" s="3">
        <f t="shared" si="2"/>
        <v>-0.01967700642</v>
      </c>
    </row>
    <row r="6">
      <c r="D6" s="44" t="s">
        <v>0</v>
      </c>
    </row>
    <row r="7">
      <c r="A7" s="3" t="s">
        <v>35</v>
      </c>
      <c r="B7" s="3">
        <f>MIN(B5,C5)</f>
        <v>-0.4399389655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0.5714554464</v>
      </c>
      <c r="D8" s="45">
        <v>1.0</v>
      </c>
      <c r="E8" s="3">
        <f>B7</f>
        <v>-0.4399389655</v>
      </c>
      <c r="F8" s="3">
        <f t="shared" ref="F8:F107" si="3">NORMDIST(E8,$B$2,$B$3,FALSE)</f>
        <v>0.001058579911</v>
      </c>
      <c r="G8" s="3">
        <f t="shared" ref="G8:G107" si="4">NORMDIST(E8,$C$2,$C$3,FALSE)</f>
        <v>0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-0.4297228603</v>
      </c>
      <c r="F9" s="3">
        <f t="shared" si="3"/>
        <v>0.00145775219</v>
      </c>
      <c r="G9" s="3">
        <f t="shared" si="4"/>
        <v>0</v>
      </c>
    </row>
    <row r="10">
      <c r="A10" s="48" t="s">
        <v>43</v>
      </c>
      <c r="B10" s="3">
        <f>(B8-B7)/(B9-1)</f>
        <v>0.01021610517</v>
      </c>
      <c r="D10" s="45">
        <v>3.0</v>
      </c>
      <c r="E10" s="3">
        <f t="shared" si="5"/>
        <v>-0.4195067551</v>
      </c>
      <c r="F10" s="3">
        <f t="shared" si="3"/>
        <v>0.001994379666</v>
      </c>
      <c r="G10" s="3">
        <f t="shared" si="4"/>
        <v>0</v>
      </c>
    </row>
    <row r="11">
      <c r="D11" s="3">
        <v>4.0</v>
      </c>
      <c r="E11" s="3">
        <f t="shared" si="5"/>
        <v>-0.40929065</v>
      </c>
      <c r="F11" s="3">
        <f t="shared" si="3"/>
        <v>0.002710791113</v>
      </c>
      <c r="G11" s="3">
        <f t="shared" si="4"/>
        <v>0</v>
      </c>
    </row>
    <row r="12">
      <c r="D12" s="45">
        <v>5.0</v>
      </c>
      <c r="E12" s="3">
        <f t="shared" si="5"/>
        <v>-0.3990745448</v>
      </c>
      <c r="F12" s="3">
        <f t="shared" si="3"/>
        <v>0.003660566909</v>
      </c>
      <c r="G12" s="3">
        <f t="shared" si="4"/>
        <v>0</v>
      </c>
    </row>
    <row r="13">
      <c r="A13" s="3"/>
      <c r="D13" s="3">
        <v>6.0</v>
      </c>
      <c r="E13" s="3">
        <f t="shared" si="5"/>
        <v>-0.3888584396</v>
      </c>
      <c r="F13" s="3">
        <f t="shared" si="3"/>
        <v>0.004910941108</v>
      </c>
      <c r="G13" s="3">
        <f t="shared" si="4"/>
        <v>0</v>
      </c>
    </row>
    <row r="14">
      <c r="A14" s="3"/>
      <c r="D14" s="45">
        <v>7.0</v>
      </c>
      <c r="E14" s="3">
        <f t="shared" si="5"/>
        <v>-0.3786423345</v>
      </c>
      <c r="F14" s="3">
        <f t="shared" si="3"/>
        <v>0.00654553551</v>
      </c>
      <c r="G14" s="3">
        <f t="shared" si="4"/>
        <v>0</v>
      </c>
    </row>
    <row r="15">
      <c r="A15" s="3"/>
      <c r="D15" s="3">
        <v>8.0</v>
      </c>
      <c r="E15" s="3">
        <f t="shared" si="5"/>
        <v>-0.3684262293</v>
      </c>
      <c r="F15" s="3">
        <f t="shared" si="3"/>
        <v>0.008667417588</v>
      </c>
      <c r="G15" s="3">
        <f t="shared" si="4"/>
        <v>0</v>
      </c>
    </row>
    <row r="16">
      <c r="A16" s="3"/>
      <c r="D16" s="45">
        <v>9.0</v>
      </c>
      <c r="E16" s="3">
        <f t="shared" si="5"/>
        <v>-0.3582101241</v>
      </c>
      <c r="F16" s="3">
        <f t="shared" si="3"/>
        <v>0.01140245427</v>
      </c>
      <c r="G16" s="3">
        <f t="shared" si="4"/>
        <v>0</v>
      </c>
    </row>
    <row r="17">
      <c r="A17" s="3"/>
      <c r="D17" s="3">
        <v>10.0</v>
      </c>
      <c r="E17" s="3">
        <f t="shared" si="5"/>
        <v>-0.3479940189</v>
      </c>
      <c r="F17" s="3">
        <f t="shared" si="3"/>
        <v>0.0149029086</v>
      </c>
      <c r="G17" s="3">
        <f t="shared" si="4"/>
        <v>0</v>
      </c>
    </row>
    <row r="18">
      <c r="A18" s="3"/>
      <c r="D18" s="45">
        <v>11.0</v>
      </c>
      <c r="E18" s="3">
        <f t="shared" si="5"/>
        <v>-0.3377779138</v>
      </c>
      <c r="F18" s="3">
        <f t="shared" si="3"/>
        <v>0.01935119625</v>
      </c>
      <c r="G18" s="3">
        <f t="shared" si="4"/>
        <v>0</v>
      </c>
    </row>
    <row r="19">
      <c r="A19" s="3"/>
      <c r="D19" s="3">
        <v>12.0</v>
      </c>
      <c r="E19" s="3">
        <f t="shared" si="5"/>
        <v>-0.3275618086</v>
      </c>
      <c r="F19" s="3">
        <f t="shared" si="3"/>
        <v>0.02496368403</v>
      </c>
      <c r="G19" s="3">
        <f t="shared" si="4"/>
        <v>0</v>
      </c>
    </row>
    <row r="20">
      <c r="A20" s="3"/>
      <c r="D20" s="45">
        <v>13.0</v>
      </c>
      <c r="E20" s="3">
        <f t="shared" si="5"/>
        <v>-0.3173457034</v>
      </c>
      <c r="F20" s="3">
        <f t="shared" si="3"/>
        <v>0.03199437401</v>
      </c>
      <c r="G20" s="3">
        <f t="shared" si="4"/>
        <v>0</v>
      </c>
    </row>
    <row r="21">
      <c r="A21" s="3"/>
      <c r="D21" s="3">
        <v>14.0</v>
      </c>
      <c r="E21" s="3">
        <f t="shared" si="5"/>
        <v>-0.3071295983</v>
      </c>
      <c r="F21" s="3">
        <f t="shared" si="3"/>
        <v>0.04073827525</v>
      </c>
      <c r="G21" s="3">
        <f t="shared" si="4"/>
        <v>0</v>
      </c>
    </row>
    <row r="22">
      <c r="A22" s="3"/>
      <c r="D22" s="45">
        <v>15.0</v>
      </c>
      <c r="E22" s="3">
        <f t="shared" si="5"/>
        <v>-0.2969134931</v>
      </c>
      <c r="F22" s="3">
        <f t="shared" si="3"/>
        <v>0.05153422385</v>
      </c>
      <c r="G22" s="3">
        <f t="shared" si="4"/>
        <v>0</v>
      </c>
    </row>
    <row r="23">
      <c r="A23" s="3"/>
      <c r="D23" s="3">
        <v>16.0</v>
      </c>
      <c r="E23" s="3">
        <f t="shared" si="5"/>
        <v>-0.2866973879</v>
      </c>
      <c r="F23" s="3">
        <f t="shared" si="3"/>
        <v>0.0647668718</v>
      </c>
      <c r="G23" s="3">
        <f t="shared" si="4"/>
        <v>0</v>
      </c>
    </row>
    <row r="24">
      <c r="A24" s="3"/>
      <c r="D24" s="45">
        <v>17.0</v>
      </c>
      <c r="E24" s="3">
        <f t="shared" si="5"/>
        <v>-0.2764812828</v>
      </c>
      <c r="F24" s="3">
        <f t="shared" si="3"/>
        <v>0.08086753102</v>
      </c>
      <c r="G24" s="3">
        <f t="shared" si="4"/>
        <v>0</v>
      </c>
    </row>
    <row r="25">
      <c r="A25" s="3"/>
      <c r="D25" s="3">
        <v>18.0</v>
      </c>
      <c r="E25" s="3">
        <f t="shared" si="5"/>
        <v>-0.2662651776</v>
      </c>
      <c r="F25" s="3">
        <f t="shared" si="3"/>
        <v>0.1003135331</v>
      </c>
      <c r="G25" s="3">
        <f t="shared" si="4"/>
        <v>0</v>
      </c>
    </row>
    <row r="26">
      <c r="A26" s="3"/>
      <c r="D26" s="45">
        <v>19.0</v>
      </c>
      <c r="E26" s="3">
        <f t="shared" si="5"/>
        <v>-0.2560490724</v>
      </c>
      <c r="F26" s="3">
        <f t="shared" si="3"/>
        <v>0.1236257531</v>
      </c>
      <c r="G26" s="3">
        <f t="shared" si="4"/>
        <v>0</v>
      </c>
    </row>
    <row r="27">
      <c r="A27" s="3"/>
      <c r="D27" s="3">
        <v>20.0</v>
      </c>
      <c r="E27" s="3">
        <f t="shared" si="5"/>
        <v>-0.2458329672</v>
      </c>
      <c r="F27" s="3">
        <f t="shared" si="3"/>
        <v>0.1513639505</v>
      </c>
      <c r="G27" s="3">
        <f t="shared" si="4"/>
        <v>0</v>
      </c>
    </row>
    <row r="28">
      <c r="A28" s="3"/>
      <c r="D28" s="45">
        <v>21.0</v>
      </c>
      <c r="E28" s="3">
        <f t="shared" si="5"/>
        <v>-0.2356168621</v>
      </c>
      <c r="F28" s="3">
        <f t="shared" si="3"/>
        <v>0.1841196067</v>
      </c>
      <c r="G28" s="3">
        <f t="shared" si="4"/>
        <v>0</v>
      </c>
    </row>
    <row r="29">
      <c r="A29" s="3"/>
      <c r="D29" s="3">
        <v>22.0</v>
      </c>
      <c r="E29" s="3">
        <f t="shared" si="5"/>
        <v>-0.2254007569</v>
      </c>
      <c r="F29" s="3">
        <f t="shared" si="3"/>
        <v>0.2225059882</v>
      </c>
      <c r="G29" s="3">
        <f t="shared" si="4"/>
        <v>0</v>
      </c>
    </row>
    <row r="30">
      <c r="A30" s="3"/>
      <c r="D30" s="45">
        <v>23.0</v>
      </c>
      <c r="E30" s="3">
        <f t="shared" si="5"/>
        <v>-0.2151846517</v>
      </c>
      <c r="F30" s="3">
        <f t="shared" si="3"/>
        <v>0.2671452453</v>
      </c>
      <c r="G30" s="3">
        <f t="shared" si="4"/>
        <v>0</v>
      </c>
    </row>
    <row r="31">
      <c r="A31" s="3"/>
      <c r="D31" s="3">
        <v>24.0</v>
      </c>
      <c r="E31" s="3">
        <f t="shared" si="5"/>
        <v>-0.2049685466</v>
      </c>
      <c r="F31" s="3">
        <f t="shared" si="3"/>
        <v>0.3186524596</v>
      </c>
      <c r="G31" s="3">
        <f t="shared" si="4"/>
        <v>0</v>
      </c>
    </row>
    <row r="32">
      <c r="A32" s="3"/>
      <c r="D32" s="45">
        <v>25.0</v>
      </c>
      <c r="E32" s="3">
        <f t="shared" si="5"/>
        <v>-0.1947524414</v>
      </c>
      <c r="F32" s="3">
        <f t="shared" si="3"/>
        <v>0.3776166903</v>
      </c>
      <c r="G32" s="3">
        <f t="shared" si="4"/>
        <v>0</v>
      </c>
    </row>
    <row r="33">
      <c r="A33" s="3"/>
      <c r="D33" s="3">
        <v>26.0</v>
      </c>
      <c r="E33" s="3">
        <f t="shared" si="5"/>
        <v>-0.1845363362</v>
      </c>
      <c r="F33" s="3">
        <f t="shared" si="3"/>
        <v>0.4445792292</v>
      </c>
      <c r="G33" s="3">
        <f t="shared" si="4"/>
        <v>0</v>
      </c>
    </row>
    <row r="34">
      <c r="A34" s="3"/>
      <c r="D34" s="45">
        <v>27.0</v>
      </c>
      <c r="E34" s="3">
        <f t="shared" si="5"/>
        <v>-0.174320231</v>
      </c>
      <c r="F34" s="3">
        <f t="shared" si="3"/>
        <v>0.5200094501</v>
      </c>
      <c r="G34" s="3">
        <f t="shared" si="4"/>
        <v>0</v>
      </c>
    </row>
    <row r="35">
      <c r="A35" s="3"/>
      <c r="D35" s="3">
        <v>28.0</v>
      </c>
      <c r="E35" s="3">
        <f t="shared" si="5"/>
        <v>-0.1641041259</v>
      </c>
      <c r="F35" s="3">
        <f t="shared" si="3"/>
        <v>0.6042788363</v>
      </c>
      <c r="G35" s="3">
        <f t="shared" si="4"/>
        <v>0</v>
      </c>
    </row>
    <row r="36">
      <c r="A36" s="3"/>
      <c r="D36" s="45">
        <v>29.0</v>
      </c>
      <c r="E36" s="3">
        <f t="shared" si="5"/>
        <v>-0.1538880207</v>
      </c>
      <c r="F36" s="3">
        <f t="shared" si="3"/>
        <v>0.6976339591</v>
      </c>
      <c r="G36" s="3">
        <f t="shared" si="4"/>
        <v>0</v>
      </c>
    </row>
    <row r="37">
      <c r="A37" s="3"/>
      <c r="D37" s="3">
        <v>30.0</v>
      </c>
      <c r="E37" s="3">
        <f t="shared" si="5"/>
        <v>-0.1436719155</v>
      </c>
      <c r="F37" s="3">
        <f t="shared" si="3"/>
        <v>0.8001693683</v>
      </c>
      <c r="G37" s="3">
        <f t="shared" si="4"/>
        <v>0</v>
      </c>
    </row>
    <row r="38">
      <c r="A38" s="3"/>
      <c r="D38" s="45">
        <v>31.0</v>
      </c>
      <c r="E38" s="3">
        <f t="shared" si="5"/>
        <v>-0.1334558104</v>
      </c>
      <c r="F38" s="3">
        <f t="shared" si="3"/>
        <v>0.9118015194</v>
      </c>
      <c r="G38" s="3">
        <f t="shared" si="4"/>
        <v>0</v>
      </c>
    </row>
    <row r="39">
      <c r="A39" s="3"/>
      <c r="D39" s="3">
        <v>32.0</v>
      </c>
      <c r="E39" s="3">
        <f t="shared" si="5"/>
        <v>-0.1232397052</v>
      </c>
      <c r="F39" s="3">
        <f t="shared" si="3"/>
        <v>1.032244985</v>
      </c>
      <c r="G39" s="3">
        <f t="shared" si="4"/>
        <v>0</v>
      </c>
    </row>
    <row r="40">
      <c r="A40" s="3"/>
      <c r="D40" s="45">
        <v>33.0</v>
      </c>
      <c r="E40" s="3">
        <f t="shared" si="5"/>
        <v>-0.1130236</v>
      </c>
      <c r="F40" s="3">
        <f t="shared" si="3"/>
        <v>1.160992281</v>
      </c>
      <c r="G40" s="3">
        <f t="shared" si="4"/>
        <v>0</v>
      </c>
    </row>
    <row r="41">
      <c r="A41" s="3"/>
      <c r="D41" s="3">
        <v>34.0</v>
      </c>
      <c r="E41" s="3">
        <f t="shared" si="5"/>
        <v>-0.1028074949</v>
      </c>
      <c r="F41" s="3">
        <f t="shared" si="3"/>
        <v>1.297298642</v>
      </c>
      <c r="G41" s="3">
        <f t="shared" si="4"/>
        <v>0</v>
      </c>
    </row>
    <row r="42">
      <c r="A42" s="3"/>
      <c r="D42" s="45">
        <v>35.0</v>
      </c>
      <c r="E42" s="3">
        <f t="shared" si="5"/>
        <v>-0.09259138968</v>
      </c>
      <c r="F42" s="3">
        <f t="shared" si="3"/>
        <v>1.440173035</v>
      </c>
      <c r="G42" s="3">
        <f t="shared" si="4"/>
        <v>0</v>
      </c>
    </row>
    <row r="43">
      <c r="A43" s="3"/>
      <c r="D43" s="3">
        <v>36.0</v>
      </c>
      <c r="E43" s="3">
        <f t="shared" si="5"/>
        <v>-0.08237528451</v>
      </c>
      <c r="F43" s="3">
        <f t="shared" si="3"/>
        <v>1.588376553</v>
      </c>
      <c r="G43" s="3">
        <f t="shared" si="4"/>
        <v>0</v>
      </c>
    </row>
    <row r="44">
      <c r="A44" s="3"/>
      <c r="D44" s="45">
        <v>37.0</v>
      </c>
      <c r="E44" s="3">
        <f t="shared" si="5"/>
        <v>-0.07215917934</v>
      </c>
      <c r="F44" s="3">
        <f t="shared" si="3"/>
        <v>1.740429117</v>
      </c>
      <c r="G44" s="3">
        <f t="shared" si="4"/>
        <v>0</v>
      </c>
    </row>
    <row r="45">
      <c r="A45" s="3"/>
      <c r="D45" s="3">
        <v>38.0</v>
      </c>
      <c r="E45" s="3">
        <f t="shared" si="5"/>
        <v>-0.06194307417</v>
      </c>
      <c r="F45" s="3">
        <f t="shared" si="3"/>
        <v>1.89462513</v>
      </c>
      <c r="G45" s="3">
        <f t="shared" si="4"/>
        <v>0</v>
      </c>
    </row>
    <row r="46">
      <c r="A46" s="3"/>
      <c r="D46" s="45">
        <v>39.0</v>
      </c>
      <c r="E46" s="3">
        <f t="shared" si="5"/>
        <v>-0.051726969</v>
      </c>
      <c r="F46" s="3">
        <f t="shared" si="3"/>
        <v>2.049058357</v>
      </c>
      <c r="G46" s="3">
        <f t="shared" si="4"/>
        <v>0</v>
      </c>
    </row>
    <row r="47">
      <c r="A47" s="3"/>
      <c r="D47" s="3">
        <v>40.0</v>
      </c>
      <c r="E47" s="3">
        <f t="shared" si="5"/>
        <v>-0.04151086383</v>
      </c>
      <c r="F47" s="3">
        <f t="shared" si="3"/>
        <v>2.201655891</v>
      </c>
      <c r="G47" s="3">
        <f t="shared" si="4"/>
        <v>0.00000001697233551</v>
      </c>
    </row>
    <row r="48">
      <c r="A48" s="3"/>
      <c r="D48" s="45">
        <v>41.0</v>
      </c>
      <c r="E48" s="3">
        <f t="shared" si="5"/>
        <v>-0.03129475866</v>
      </c>
      <c r="F48" s="3">
        <f t="shared" si="3"/>
        <v>2.350220642</v>
      </c>
      <c r="G48" s="3">
        <f t="shared" si="4"/>
        <v>0.00002444773442</v>
      </c>
    </row>
    <row r="49">
      <c r="A49" s="3"/>
      <c r="D49" s="3">
        <v>42.0</v>
      </c>
      <c r="E49" s="3">
        <f t="shared" si="5"/>
        <v>-0.02107865349</v>
      </c>
      <c r="F49" s="3">
        <f t="shared" si="3"/>
        <v>2.492481318</v>
      </c>
      <c r="G49" s="3">
        <f t="shared" si="4"/>
        <v>0.008056944916</v>
      </c>
    </row>
    <row r="50">
      <c r="A50" s="3"/>
      <c r="D50" s="45">
        <v>43.0</v>
      </c>
      <c r="E50" s="3">
        <f t="shared" si="5"/>
        <v>-0.01086254832</v>
      </c>
      <c r="F50" s="3">
        <f t="shared" si="3"/>
        <v>2.626148423</v>
      </c>
      <c r="G50" s="3">
        <f t="shared" si="4"/>
        <v>0.6074869237</v>
      </c>
    </row>
    <row r="51">
      <c r="A51" s="3"/>
      <c r="D51" s="3">
        <v>44.0</v>
      </c>
      <c r="E51" s="3">
        <f t="shared" si="5"/>
        <v>-0.0006464431485</v>
      </c>
      <c r="F51" s="3">
        <f t="shared" si="3"/>
        <v>2.748974454</v>
      </c>
      <c r="G51" s="3">
        <f t="shared" si="4"/>
        <v>10.47944393</v>
      </c>
    </row>
    <row r="52">
      <c r="A52" s="3"/>
      <c r="D52" s="45">
        <v>45.0</v>
      </c>
      <c r="E52" s="3">
        <f t="shared" si="5"/>
        <v>0.009569662022</v>
      </c>
      <c r="F52" s="3">
        <f t="shared" si="3"/>
        <v>2.858816111</v>
      </c>
      <c r="G52" s="3">
        <f t="shared" si="4"/>
        <v>41.35940731</v>
      </c>
    </row>
    <row r="53">
      <c r="A53" s="3"/>
      <c r="D53" s="3">
        <v>46.0</v>
      </c>
      <c r="E53" s="3">
        <f t="shared" si="5"/>
        <v>0.01978576719</v>
      </c>
      <c r="F53" s="3">
        <f t="shared" si="3"/>
        <v>2.953696159</v>
      </c>
      <c r="G53" s="3">
        <f t="shared" si="4"/>
        <v>37.34608999</v>
      </c>
    </row>
    <row r="54">
      <c r="A54" s="3"/>
      <c r="D54" s="45">
        <v>47.0</v>
      </c>
      <c r="E54" s="3">
        <f t="shared" si="5"/>
        <v>0.03000187236</v>
      </c>
      <c r="F54" s="3">
        <f t="shared" si="3"/>
        <v>3.031862464</v>
      </c>
      <c r="G54" s="3">
        <f t="shared" si="4"/>
        <v>7.715263026</v>
      </c>
    </row>
    <row r="55">
      <c r="A55" s="3"/>
      <c r="D55" s="3">
        <v>48.0</v>
      </c>
      <c r="E55" s="3">
        <f t="shared" si="5"/>
        <v>0.04021797753</v>
      </c>
      <c r="F55" s="3">
        <f t="shared" si="3"/>
        <v>3.091841731</v>
      </c>
      <c r="G55" s="3">
        <f t="shared" si="4"/>
        <v>0.3646624941</v>
      </c>
    </row>
    <row r="56">
      <c r="A56" s="3"/>
      <c r="D56" s="45">
        <v>49.0</v>
      </c>
      <c r="E56" s="3">
        <f t="shared" si="5"/>
        <v>0.0504340827</v>
      </c>
      <c r="F56" s="3">
        <f t="shared" si="3"/>
        <v>3.132485675</v>
      </c>
      <c r="G56" s="3">
        <f t="shared" si="4"/>
        <v>0.003943358157</v>
      </c>
    </row>
    <row r="57">
      <c r="A57" s="3"/>
      <c r="D57" s="3">
        <v>50.0</v>
      </c>
      <c r="E57" s="3">
        <f t="shared" si="5"/>
        <v>0.06065018788</v>
      </c>
      <c r="F57" s="3">
        <f t="shared" si="3"/>
        <v>3.153007568</v>
      </c>
      <c r="G57" s="3">
        <f t="shared" si="4"/>
        <v>0.000009756097101</v>
      </c>
    </row>
    <row r="58">
      <c r="A58" s="3"/>
      <c r="D58" s="45">
        <v>51.0</v>
      </c>
      <c r="E58" s="3">
        <f t="shared" si="5"/>
        <v>0.07086629305</v>
      </c>
      <c r="F58" s="3">
        <f t="shared" si="3"/>
        <v>3.153007568</v>
      </c>
      <c r="G58" s="3">
        <f t="shared" si="4"/>
        <v>0.000000005522309825</v>
      </c>
    </row>
    <row r="59">
      <c r="A59" s="3"/>
      <c r="D59" s="3">
        <v>52.0</v>
      </c>
      <c r="E59" s="3">
        <f t="shared" si="5"/>
        <v>0.08108239822</v>
      </c>
      <c r="F59" s="3">
        <f t="shared" si="3"/>
        <v>3.132485675</v>
      </c>
      <c r="G59" s="3">
        <f t="shared" si="4"/>
        <v>0</v>
      </c>
    </row>
    <row r="60">
      <c r="A60" s="3"/>
      <c r="D60" s="45">
        <v>53.0</v>
      </c>
      <c r="E60" s="3">
        <f t="shared" si="5"/>
        <v>0.09129850339</v>
      </c>
      <c r="F60" s="3">
        <f t="shared" si="3"/>
        <v>3.091841731</v>
      </c>
      <c r="G60" s="3">
        <f t="shared" si="4"/>
        <v>0</v>
      </c>
    </row>
    <row r="61">
      <c r="A61" s="3"/>
      <c r="D61" s="3">
        <v>54.0</v>
      </c>
      <c r="E61" s="3">
        <f t="shared" si="5"/>
        <v>0.1015146086</v>
      </c>
      <c r="F61" s="3">
        <f t="shared" si="3"/>
        <v>3.031862464</v>
      </c>
      <c r="G61" s="3">
        <f t="shared" si="4"/>
        <v>0</v>
      </c>
    </row>
    <row r="62">
      <c r="A62" s="3"/>
      <c r="D62" s="45">
        <v>55.0</v>
      </c>
      <c r="E62" s="3">
        <f t="shared" si="5"/>
        <v>0.1117307137</v>
      </c>
      <c r="F62" s="3">
        <f t="shared" si="3"/>
        <v>2.953696159</v>
      </c>
      <c r="G62" s="3">
        <f t="shared" si="4"/>
        <v>0</v>
      </c>
    </row>
    <row r="63">
      <c r="A63" s="3"/>
      <c r="D63" s="3">
        <v>56.0</v>
      </c>
      <c r="E63" s="3">
        <f t="shared" si="5"/>
        <v>0.1219468189</v>
      </c>
      <c r="F63" s="3">
        <f t="shared" si="3"/>
        <v>2.858816111</v>
      </c>
      <c r="G63" s="3">
        <f t="shared" si="4"/>
        <v>0</v>
      </c>
    </row>
    <row r="64">
      <c r="D64" s="45">
        <v>57.0</v>
      </c>
      <c r="E64" s="3">
        <f t="shared" si="5"/>
        <v>0.1321629241</v>
      </c>
      <c r="F64" s="3">
        <f t="shared" si="3"/>
        <v>2.748974454</v>
      </c>
      <c r="G64" s="3">
        <f t="shared" si="4"/>
        <v>0</v>
      </c>
    </row>
    <row r="65">
      <c r="D65" s="3">
        <v>58.0</v>
      </c>
      <c r="E65" s="3">
        <f t="shared" si="5"/>
        <v>0.1423790292</v>
      </c>
      <c r="F65" s="3">
        <f t="shared" si="3"/>
        <v>2.626148423</v>
      </c>
      <c r="G65" s="3">
        <f t="shared" si="4"/>
        <v>0</v>
      </c>
    </row>
    <row r="66">
      <c r="D66" s="45">
        <v>59.0</v>
      </c>
      <c r="E66" s="3">
        <f t="shared" si="5"/>
        <v>0.1525951344</v>
      </c>
      <c r="F66" s="3">
        <f t="shared" si="3"/>
        <v>2.492481318</v>
      </c>
      <c r="G66" s="3">
        <f t="shared" si="4"/>
        <v>0</v>
      </c>
    </row>
    <row r="67">
      <c r="D67" s="3">
        <v>60.0</v>
      </c>
      <c r="E67" s="3">
        <f t="shared" si="5"/>
        <v>0.1628112396</v>
      </c>
      <c r="F67" s="3">
        <f t="shared" si="3"/>
        <v>2.350220642</v>
      </c>
      <c r="G67" s="3">
        <f t="shared" si="4"/>
        <v>0</v>
      </c>
    </row>
    <row r="68">
      <c r="A68" s="3"/>
      <c r="B68" s="3"/>
      <c r="C68" s="3"/>
      <c r="D68" s="45">
        <v>61.0</v>
      </c>
      <c r="E68" s="3">
        <f t="shared" si="5"/>
        <v>0.1730273448</v>
      </c>
      <c r="F68" s="3">
        <f t="shared" si="3"/>
        <v>2.201655891</v>
      </c>
      <c r="G68" s="3">
        <f t="shared" si="4"/>
        <v>0</v>
      </c>
    </row>
    <row r="69">
      <c r="A69" s="3"/>
      <c r="B69" s="3"/>
      <c r="C69" s="3"/>
      <c r="D69" s="3">
        <v>62.0</v>
      </c>
      <c r="E69" s="3">
        <f t="shared" si="5"/>
        <v>0.1832434499</v>
      </c>
      <c r="F69" s="3">
        <f t="shared" si="3"/>
        <v>2.049058357</v>
      </c>
      <c r="G69" s="3">
        <f t="shared" si="4"/>
        <v>0</v>
      </c>
    </row>
    <row r="70">
      <c r="D70" s="45">
        <v>63.0</v>
      </c>
      <c r="E70" s="3">
        <f t="shared" si="5"/>
        <v>0.1934595551</v>
      </c>
      <c r="F70" s="3">
        <f t="shared" si="3"/>
        <v>1.89462513</v>
      </c>
      <c r="G70" s="3">
        <f t="shared" si="4"/>
        <v>0</v>
      </c>
    </row>
    <row r="71">
      <c r="A71" s="3"/>
      <c r="B71" s="3"/>
      <c r="D71" s="3">
        <v>64.0</v>
      </c>
      <c r="E71" s="3">
        <f t="shared" si="5"/>
        <v>0.2036756603</v>
      </c>
      <c r="F71" s="3">
        <f t="shared" si="3"/>
        <v>1.740429117</v>
      </c>
      <c r="G71" s="3">
        <f t="shared" si="4"/>
        <v>0</v>
      </c>
    </row>
    <row r="72">
      <c r="A72" s="3"/>
      <c r="B72" s="3"/>
      <c r="D72" s="45">
        <v>65.0</v>
      </c>
      <c r="E72" s="3">
        <f t="shared" si="5"/>
        <v>0.2138917654</v>
      </c>
      <c r="F72" s="3">
        <f t="shared" si="3"/>
        <v>1.588376553</v>
      </c>
      <c r="G72" s="3">
        <f t="shared" si="4"/>
        <v>0</v>
      </c>
    </row>
    <row r="73">
      <c r="A73" s="3"/>
      <c r="B73" s="3"/>
      <c r="D73" s="3">
        <v>66.0</v>
      </c>
      <c r="E73" s="3">
        <f t="shared" si="5"/>
        <v>0.2241078706</v>
      </c>
      <c r="F73" s="3">
        <f t="shared" si="3"/>
        <v>1.440173035</v>
      </c>
      <c r="G73" s="3">
        <f t="shared" si="4"/>
        <v>0</v>
      </c>
    </row>
    <row r="74">
      <c r="A74" s="3"/>
      <c r="B74" s="3"/>
      <c r="D74" s="45">
        <v>67.0</v>
      </c>
      <c r="E74" s="3">
        <f t="shared" si="5"/>
        <v>0.2343239758</v>
      </c>
      <c r="F74" s="3">
        <f t="shared" si="3"/>
        <v>1.297298642</v>
      </c>
      <c r="G74" s="3">
        <f t="shared" si="4"/>
        <v>0</v>
      </c>
    </row>
    <row r="75">
      <c r="D75" s="3">
        <v>68.0</v>
      </c>
      <c r="E75" s="3">
        <f t="shared" si="5"/>
        <v>0.2445400809</v>
      </c>
      <c r="F75" s="3">
        <f t="shared" si="3"/>
        <v>1.160992281</v>
      </c>
      <c r="G75" s="3">
        <f t="shared" si="4"/>
        <v>0</v>
      </c>
    </row>
    <row r="76">
      <c r="D76" s="45">
        <v>69.0</v>
      </c>
      <c r="E76" s="3">
        <f t="shared" si="5"/>
        <v>0.2547561861</v>
      </c>
      <c r="F76" s="3">
        <f t="shared" si="3"/>
        <v>1.032244985</v>
      </c>
      <c r="G76" s="3">
        <f t="shared" si="4"/>
        <v>0</v>
      </c>
    </row>
    <row r="77">
      <c r="D77" s="3">
        <v>70.0</v>
      </c>
      <c r="E77" s="3">
        <f t="shared" si="5"/>
        <v>0.2649722913</v>
      </c>
      <c r="F77" s="3">
        <f t="shared" si="3"/>
        <v>0.9118015194</v>
      </c>
      <c r="G77" s="3">
        <f t="shared" si="4"/>
        <v>0</v>
      </c>
    </row>
    <row r="78">
      <c r="D78" s="45">
        <v>71.0</v>
      </c>
      <c r="E78" s="3">
        <f t="shared" si="5"/>
        <v>0.2751883965</v>
      </c>
      <c r="F78" s="3">
        <f t="shared" si="3"/>
        <v>0.8001693683</v>
      </c>
      <c r="G78" s="3">
        <f t="shared" si="4"/>
        <v>0</v>
      </c>
    </row>
    <row r="79">
      <c r="D79" s="3">
        <v>72.0</v>
      </c>
      <c r="E79" s="3">
        <f t="shared" si="5"/>
        <v>0.2854045016</v>
      </c>
      <c r="F79" s="3">
        <f t="shared" si="3"/>
        <v>0.6976339591</v>
      </c>
      <c r="G79" s="3">
        <f t="shared" si="4"/>
        <v>0</v>
      </c>
    </row>
    <row r="80">
      <c r="D80" s="45">
        <v>73.0</v>
      </c>
      <c r="E80" s="3">
        <f t="shared" si="5"/>
        <v>0.2956206068</v>
      </c>
      <c r="F80" s="3">
        <f t="shared" si="3"/>
        <v>0.6042788363</v>
      </c>
      <c r="G80" s="3">
        <f t="shared" si="4"/>
        <v>0</v>
      </c>
    </row>
    <row r="81">
      <c r="D81" s="3">
        <v>74.0</v>
      </c>
      <c r="E81" s="3">
        <f t="shared" si="5"/>
        <v>0.305836712</v>
      </c>
      <c r="F81" s="3">
        <f t="shared" si="3"/>
        <v>0.5200094501</v>
      </c>
      <c r="G81" s="3">
        <f t="shared" si="4"/>
        <v>0</v>
      </c>
    </row>
    <row r="82">
      <c r="D82" s="45">
        <v>75.0</v>
      </c>
      <c r="E82" s="3">
        <f t="shared" si="5"/>
        <v>0.3160528171</v>
      </c>
      <c r="F82" s="3">
        <f t="shared" si="3"/>
        <v>0.4445792292</v>
      </c>
      <c r="G82" s="3">
        <f t="shared" si="4"/>
        <v>0</v>
      </c>
    </row>
    <row r="83">
      <c r="D83" s="3">
        <v>76.0</v>
      </c>
      <c r="E83" s="3">
        <f t="shared" si="5"/>
        <v>0.3262689223</v>
      </c>
      <c r="F83" s="3">
        <f t="shared" si="3"/>
        <v>0.3776166903</v>
      </c>
      <c r="G83" s="3">
        <f t="shared" si="4"/>
        <v>0</v>
      </c>
    </row>
    <row r="84">
      <c r="D84" s="45">
        <v>77.0</v>
      </c>
      <c r="E84" s="3">
        <f t="shared" si="5"/>
        <v>0.3364850275</v>
      </c>
      <c r="F84" s="3">
        <f t="shared" si="3"/>
        <v>0.3186524596</v>
      </c>
      <c r="G84" s="3">
        <f t="shared" si="4"/>
        <v>0</v>
      </c>
    </row>
    <row r="85">
      <c r="D85" s="3">
        <v>78.0</v>
      </c>
      <c r="E85" s="3">
        <f t="shared" si="5"/>
        <v>0.3467011327</v>
      </c>
      <c r="F85" s="3">
        <f t="shared" si="3"/>
        <v>0.2671452453</v>
      </c>
      <c r="G85" s="3">
        <f t="shared" si="4"/>
        <v>0</v>
      </c>
    </row>
    <row r="86">
      <c r="D86" s="45">
        <v>79.0</v>
      </c>
      <c r="E86" s="3">
        <f t="shared" si="5"/>
        <v>0.3569172378</v>
      </c>
      <c r="F86" s="3">
        <f t="shared" si="3"/>
        <v>0.2225059882</v>
      </c>
      <c r="G86" s="3">
        <f t="shared" si="4"/>
        <v>0</v>
      </c>
    </row>
    <row r="87">
      <c r="D87" s="3">
        <v>80.0</v>
      </c>
      <c r="E87" s="3">
        <f t="shared" si="5"/>
        <v>0.367133343</v>
      </c>
      <c r="F87" s="3">
        <f t="shared" si="3"/>
        <v>0.1841196067</v>
      </c>
      <c r="G87" s="3">
        <f t="shared" si="4"/>
        <v>0</v>
      </c>
    </row>
    <row r="88">
      <c r="D88" s="45">
        <v>81.0</v>
      </c>
      <c r="E88" s="3">
        <f t="shared" si="5"/>
        <v>0.3773494482</v>
      </c>
      <c r="F88" s="3">
        <f t="shared" si="3"/>
        <v>0.1513639505</v>
      </c>
      <c r="G88" s="3">
        <f t="shared" si="4"/>
        <v>0</v>
      </c>
    </row>
    <row r="89">
      <c r="D89" s="3">
        <v>82.0</v>
      </c>
      <c r="E89" s="3">
        <f t="shared" si="5"/>
        <v>0.3875655533</v>
      </c>
      <c r="F89" s="3">
        <f t="shared" si="3"/>
        <v>0.1236257531</v>
      </c>
      <c r="G89" s="3">
        <f t="shared" si="4"/>
        <v>0</v>
      </c>
    </row>
    <row r="90">
      <c r="D90" s="45">
        <v>83.0</v>
      </c>
      <c r="E90" s="3">
        <f t="shared" si="5"/>
        <v>0.3977816585</v>
      </c>
      <c r="F90" s="3">
        <f t="shared" si="3"/>
        <v>0.1003135331</v>
      </c>
      <c r="G90" s="3">
        <f t="shared" si="4"/>
        <v>0</v>
      </c>
    </row>
    <row r="91">
      <c r="D91" s="3">
        <v>84.0</v>
      </c>
      <c r="E91" s="3">
        <f t="shared" si="5"/>
        <v>0.4079977637</v>
      </c>
      <c r="F91" s="3">
        <f t="shared" si="3"/>
        <v>0.08086753102</v>
      </c>
      <c r="G91" s="3">
        <f t="shared" si="4"/>
        <v>0</v>
      </c>
    </row>
    <row r="92">
      <c r="D92" s="45">
        <v>85.0</v>
      </c>
      <c r="E92" s="3">
        <f t="shared" si="5"/>
        <v>0.4182138688</v>
      </c>
      <c r="F92" s="3">
        <f t="shared" si="3"/>
        <v>0.0647668718</v>
      </c>
      <c r="G92" s="3">
        <f t="shared" si="4"/>
        <v>0</v>
      </c>
    </row>
    <row r="93">
      <c r="D93" s="3">
        <v>86.0</v>
      </c>
      <c r="E93" s="3">
        <f t="shared" si="5"/>
        <v>0.428429974</v>
      </c>
      <c r="F93" s="3">
        <f t="shared" si="3"/>
        <v>0.05153422385</v>
      </c>
      <c r="G93" s="3">
        <f t="shared" si="4"/>
        <v>0</v>
      </c>
    </row>
    <row r="94">
      <c r="D94" s="45">
        <v>87.0</v>
      </c>
      <c r="E94" s="3">
        <f t="shared" si="5"/>
        <v>0.4386460792</v>
      </c>
      <c r="F94" s="3">
        <f t="shared" si="3"/>
        <v>0.04073827525</v>
      </c>
      <c r="G94" s="3">
        <f t="shared" si="4"/>
        <v>0</v>
      </c>
    </row>
    <row r="95">
      <c r="D95" s="3">
        <v>88.0</v>
      </c>
      <c r="E95" s="3">
        <f t="shared" si="5"/>
        <v>0.4488621844</v>
      </c>
      <c r="F95" s="3">
        <f t="shared" si="3"/>
        <v>0.03199437401</v>
      </c>
      <c r="G95" s="3">
        <f t="shared" si="4"/>
        <v>0</v>
      </c>
    </row>
    <row r="96">
      <c r="D96" s="45">
        <v>89.0</v>
      </c>
      <c r="E96" s="3">
        <f t="shared" si="5"/>
        <v>0.4590782895</v>
      </c>
      <c r="F96" s="3">
        <f t="shared" si="3"/>
        <v>0.02496368403</v>
      </c>
      <c r="G96" s="3">
        <f t="shared" si="4"/>
        <v>0</v>
      </c>
    </row>
    <row r="97">
      <c r="D97" s="3">
        <v>90.0</v>
      </c>
      <c r="E97" s="3">
        <f t="shared" si="5"/>
        <v>0.4692943947</v>
      </c>
      <c r="F97" s="3">
        <f t="shared" si="3"/>
        <v>0.01935119625</v>
      </c>
      <c r="G97" s="3">
        <f t="shared" si="4"/>
        <v>0</v>
      </c>
    </row>
    <row r="98">
      <c r="D98" s="45">
        <v>91.0</v>
      </c>
      <c r="E98" s="3">
        <f t="shared" si="5"/>
        <v>0.4795104999</v>
      </c>
      <c r="F98" s="3">
        <f t="shared" si="3"/>
        <v>0.0149029086</v>
      </c>
      <c r="G98" s="3">
        <f t="shared" si="4"/>
        <v>0</v>
      </c>
    </row>
    <row r="99">
      <c r="D99" s="3">
        <v>92.0</v>
      </c>
      <c r="E99" s="3">
        <f t="shared" si="5"/>
        <v>0.489726605</v>
      </c>
      <c r="F99" s="3">
        <f t="shared" si="3"/>
        <v>0.01140245427</v>
      </c>
      <c r="G99" s="3">
        <f t="shared" si="4"/>
        <v>0</v>
      </c>
    </row>
    <row r="100">
      <c r="D100" s="45">
        <v>93.0</v>
      </c>
      <c r="E100" s="3">
        <f t="shared" si="5"/>
        <v>0.4999427102</v>
      </c>
      <c r="F100" s="3">
        <f t="shared" si="3"/>
        <v>0.008667417588</v>
      </c>
      <c r="G100" s="3">
        <f t="shared" si="4"/>
        <v>0</v>
      </c>
    </row>
    <row r="101">
      <c r="D101" s="3">
        <v>94.0</v>
      </c>
      <c r="E101" s="3">
        <f t="shared" si="5"/>
        <v>0.5101588154</v>
      </c>
      <c r="F101" s="3">
        <f t="shared" si="3"/>
        <v>0.00654553551</v>
      </c>
      <c r="G101" s="3">
        <f t="shared" si="4"/>
        <v>0</v>
      </c>
    </row>
    <row r="102">
      <c r="D102" s="45">
        <v>95.0</v>
      </c>
      <c r="E102" s="3">
        <f t="shared" si="5"/>
        <v>0.5203749206</v>
      </c>
      <c r="F102" s="3">
        <f t="shared" si="3"/>
        <v>0.004910941108</v>
      </c>
      <c r="G102" s="3">
        <f t="shared" si="4"/>
        <v>0</v>
      </c>
    </row>
    <row r="103">
      <c r="D103" s="3">
        <v>96.0</v>
      </c>
      <c r="E103" s="3">
        <f t="shared" si="5"/>
        <v>0.5305910257</v>
      </c>
      <c r="F103" s="3">
        <f t="shared" si="3"/>
        <v>0.003660566909</v>
      </c>
      <c r="G103" s="3">
        <f t="shared" si="4"/>
        <v>0</v>
      </c>
    </row>
    <row r="104">
      <c r="D104" s="45">
        <v>97.0</v>
      </c>
      <c r="E104" s="3">
        <f t="shared" si="5"/>
        <v>0.5408071309</v>
      </c>
      <c r="F104" s="3">
        <f t="shared" si="3"/>
        <v>0.002710791113</v>
      </c>
      <c r="G104" s="3">
        <f t="shared" si="4"/>
        <v>0</v>
      </c>
    </row>
    <row r="105">
      <c r="D105" s="3">
        <v>98.0</v>
      </c>
      <c r="E105" s="3">
        <f t="shared" si="5"/>
        <v>0.5510232361</v>
      </c>
      <c r="F105" s="3">
        <f t="shared" si="3"/>
        <v>0.001994379666</v>
      </c>
      <c r="G105" s="3">
        <f t="shared" si="4"/>
        <v>0</v>
      </c>
    </row>
    <row r="106">
      <c r="D106" s="45">
        <v>99.0</v>
      </c>
      <c r="E106" s="3">
        <f t="shared" si="5"/>
        <v>0.5612393412</v>
      </c>
      <c r="F106" s="3">
        <f t="shared" si="3"/>
        <v>0.00145775219</v>
      </c>
      <c r="G106" s="3">
        <f t="shared" si="4"/>
        <v>0</v>
      </c>
    </row>
    <row r="107">
      <c r="D107" s="3">
        <v>100.0</v>
      </c>
      <c r="E107" s="3">
        <f t="shared" si="5"/>
        <v>0.5714554464</v>
      </c>
      <c r="F107" s="3">
        <f t="shared" si="3"/>
        <v>0.001058579911</v>
      </c>
      <c r="G107" s="3">
        <f t="shared" si="4"/>
        <v>0</v>
      </c>
    </row>
  </sheetData>
  <mergeCells count="1">
    <mergeCell ref="D6:G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0.4511904761904762</v>
      </c>
      <c r="C2" s="42">
        <v>0.45422149122807015</v>
      </c>
    </row>
    <row r="3">
      <c r="A3" s="42" t="s">
        <v>32</v>
      </c>
      <c r="B3" s="42">
        <v>0.2395923227032302</v>
      </c>
      <c r="C3" s="42">
        <v>0.18562726522418935</v>
      </c>
    </row>
    <row r="4">
      <c r="A4" s="3" t="s">
        <v>33</v>
      </c>
      <c r="B4" s="3">
        <f t="shared" ref="B4:C4" si="1">(B2+4*B3)</f>
        <v>1.409559767</v>
      </c>
      <c r="C4" s="3">
        <f t="shared" si="1"/>
        <v>1.196730552</v>
      </c>
    </row>
    <row r="5">
      <c r="A5" s="3" t="s">
        <v>34</v>
      </c>
      <c r="B5" s="3">
        <f t="shared" ref="B5:C5" si="2">B2-4*B3</f>
        <v>-0.5071788146</v>
      </c>
      <c r="C5" s="3">
        <f t="shared" si="2"/>
        <v>-0.2882875697</v>
      </c>
    </row>
    <row r="6">
      <c r="D6" s="44" t="s">
        <v>0</v>
      </c>
    </row>
    <row r="7">
      <c r="A7" s="3" t="s">
        <v>35</v>
      </c>
      <c r="B7" s="3">
        <f>MIN(B5,C5)</f>
        <v>-0.5071788146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1.409559767</v>
      </c>
      <c r="D8" s="45">
        <v>1.0</v>
      </c>
      <c r="E8" s="3">
        <f>B7</f>
        <v>-0.5071788146</v>
      </c>
      <c r="F8" s="3">
        <f t="shared" ref="F8:F107" si="3">NORMDIST(E8,$B$2,$B$3,FALSE)</f>
        <v>0.0005585747667</v>
      </c>
      <c r="G8" s="3">
        <f t="shared" ref="G8:G107" si="4">NORMDIST(E8,$C$2,$C$3,FALSE)</f>
        <v>0.000003217298919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-0.4878178188</v>
      </c>
      <c r="F9" s="3">
        <f t="shared" si="3"/>
        <v>0.000769203705</v>
      </c>
      <c r="G9" s="3">
        <f t="shared" si="4"/>
        <v>0.000005492014932</v>
      </c>
    </row>
    <row r="10">
      <c r="A10" s="48" t="s">
        <v>43</v>
      </c>
      <c r="B10" s="3">
        <f>(B8-B7)/(B9-1)</f>
        <v>0.01936099577</v>
      </c>
      <c r="D10" s="45">
        <v>3.0</v>
      </c>
      <c r="E10" s="3">
        <f t="shared" si="5"/>
        <v>-0.4684568231</v>
      </c>
      <c r="F10" s="3">
        <f t="shared" si="3"/>
        <v>0.001052362836</v>
      </c>
      <c r="G10" s="3">
        <f t="shared" si="4"/>
        <v>0.000009273581697</v>
      </c>
    </row>
    <row r="11">
      <c r="D11" s="3">
        <v>4.0</v>
      </c>
      <c r="E11" s="3">
        <f t="shared" si="5"/>
        <v>-0.4490958273</v>
      </c>
      <c r="F11" s="3">
        <f t="shared" si="3"/>
        <v>0.00143038754</v>
      </c>
      <c r="G11" s="3">
        <f t="shared" si="4"/>
        <v>0.00001548954968</v>
      </c>
    </row>
    <row r="12">
      <c r="D12" s="45">
        <v>5.0</v>
      </c>
      <c r="E12" s="3">
        <f t="shared" si="5"/>
        <v>-0.4297348315</v>
      </c>
      <c r="F12" s="3">
        <f t="shared" si="3"/>
        <v>0.001931550265</v>
      </c>
      <c r="G12" s="3">
        <f t="shared" si="4"/>
        <v>0.00002559207962</v>
      </c>
    </row>
    <row r="13">
      <c r="A13" s="3"/>
      <c r="D13" s="3">
        <v>6.0</v>
      </c>
      <c r="E13" s="3">
        <f t="shared" si="5"/>
        <v>-0.4103738358</v>
      </c>
      <c r="F13" s="3">
        <f t="shared" si="3"/>
        <v>0.00259132802</v>
      </c>
      <c r="G13" s="3">
        <f t="shared" si="4"/>
        <v>0.00004182614717</v>
      </c>
    </row>
    <row r="14">
      <c r="A14" s="3"/>
      <c r="D14" s="45">
        <v>7.0</v>
      </c>
      <c r="E14" s="3">
        <f t="shared" si="5"/>
        <v>-0.39101284</v>
      </c>
      <c r="F14" s="3">
        <f t="shared" si="3"/>
        <v>0.003453845037</v>
      </c>
      <c r="G14" s="3">
        <f t="shared" si="4"/>
        <v>0.00006761851689</v>
      </c>
    </row>
    <row r="15">
      <c r="A15" s="3"/>
      <c r="D15" s="3">
        <v>8.0</v>
      </c>
      <c r="E15" s="3">
        <f t="shared" si="5"/>
        <v>-0.3716518442</v>
      </c>
      <c r="F15" s="3">
        <f t="shared" si="3"/>
        <v>0.004573486337</v>
      </c>
      <c r="G15" s="3">
        <f t="shared" si="4"/>
        <v>0.0001081331656</v>
      </c>
    </row>
    <row r="16">
      <c r="A16" s="3"/>
      <c r="D16" s="45">
        <v>9.0</v>
      </c>
      <c r="E16" s="3">
        <f t="shared" si="5"/>
        <v>-0.3522908484</v>
      </c>
      <c r="F16" s="3">
        <f t="shared" si="3"/>
        <v>0.006016667397</v>
      </c>
      <c r="G16" s="3">
        <f t="shared" si="4"/>
        <v>0.0001710518164</v>
      </c>
    </row>
    <row r="17">
      <c r="A17" s="3"/>
      <c r="D17" s="3">
        <v>10.0</v>
      </c>
      <c r="E17" s="3">
        <f t="shared" si="5"/>
        <v>-0.3329298527</v>
      </c>
      <c r="F17" s="3">
        <f t="shared" si="3"/>
        <v>0.00786373198</v>
      </c>
      <c r="G17" s="3">
        <f t="shared" si="4"/>
        <v>0.0002676529042</v>
      </c>
    </row>
    <row r="18">
      <c r="A18" s="3"/>
      <c r="D18" s="45">
        <v>11.0</v>
      </c>
      <c r="E18" s="3">
        <f t="shared" si="5"/>
        <v>-0.3135688569</v>
      </c>
      <c r="F18" s="3">
        <f t="shared" si="3"/>
        <v>0.01021093431</v>
      </c>
      <c r="G18" s="3">
        <f t="shared" si="4"/>
        <v>0.0004142778622</v>
      </c>
    </row>
    <row r="19">
      <c r="A19" s="3"/>
      <c r="D19" s="3">
        <v>12.0</v>
      </c>
      <c r="E19" s="3">
        <f t="shared" si="5"/>
        <v>-0.2942078611</v>
      </c>
      <c r="F19" s="3">
        <f t="shared" si="3"/>
        <v>0.01317244343</v>
      </c>
      <c r="G19" s="3">
        <f t="shared" si="4"/>
        <v>0.0006342887221</v>
      </c>
    </row>
    <row r="20">
      <c r="A20" s="3"/>
      <c r="D20" s="45">
        <v>13.0</v>
      </c>
      <c r="E20" s="3">
        <f t="shared" si="5"/>
        <v>-0.2748468653</v>
      </c>
      <c r="F20" s="3">
        <f t="shared" si="3"/>
        <v>0.01688228713</v>
      </c>
      <c r="G20" s="3">
        <f t="shared" si="4"/>
        <v>0.0009606335479</v>
      </c>
    </row>
    <row r="21">
      <c r="A21" s="3"/>
      <c r="D21" s="3">
        <v>14.0</v>
      </c>
      <c r="E21" s="3">
        <f t="shared" si="5"/>
        <v>-0.2554858696</v>
      </c>
      <c r="F21" s="3">
        <f t="shared" si="3"/>
        <v>0.02149613115</v>
      </c>
      <c r="G21" s="3">
        <f t="shared" si="4"/>
        <v>0.001439143186</v>
      </c>
    </row>
    <row r="22">
      <c r="A22" s="3"/>
      <c r="D22" s="45">
        <v>15.0</v>
      </c>
      <c r="E22" s="3">
        <f t="shared" si="5"/>
        <v>-0.2361248738</v>
      </c>
      <c r="F22" s="3">
        <f t="shared" si="3"/>
        <v>0.02719276719</v>
      </c>
      <c r="G22" s="3">
        <f t="shared" si="4"/>
        <v>0.002132680308</v>
      </c>
    </row>
    <row r="23">
      <c r="A23" s="3"/>
      <c r="D23" s="3">
        <v>16.0</v>
      </c>
      <c r="E23" s="3">
        <f t="shared" si="5"/>
        <v>-0.216763878</v>
      </c>
      <c r="F23" s="3">
        <f t="shared" si="3"/>
        <v>0.03417516235</v>
      </c>
      <c r="G23" s="3">
        <f t="shared" si="4"/>
        <v>0.003126244989</v>
      </c>
    </row>
    <row r="24">
      <c r="A24" s="3"/>
      <c r="D24" s="45">
        <v>17.0</v>
      </c>
      <c r="E24" s="3">
        <f t="shared" si="5"/>
        <v>-0.1974028822</v>
      </c>
      <c r="F24" s="3">
        <f t="shared" si="3"/>
        <v>0.0426709045</v>
      </c>
      <c r="G24" s="3">
        <f t="shared" si="4"/>
        <v>0.004533104753</v>
      </c>
    </row>
    <row r="25">
      <c r="A25" s="3"/>
      <c r="D25" s="3">
        <v>18.0</v>
      </c>
      <c r="E25" s="3">
        <f t="shared" si="5"/>
        <v>-0.1780418865</v>
      </c>
      <c r="F25" s="3">
        <f t="shared" si="3"/>
        <v>0.05293186445</v>
      </c>
      <c r="G25" s="3">
        <f t="shared" si="4"/>
        <v>0.006501955581</v>
      </c>
    </row>
    <row r="26">
      <c r="A26" s="3"/>
      <c r="D26" s="45">
        <v>19.0</v>
      </c>
      <c r="E26" s="3">
        <f t="shared" si="5"/>
        <v>-0.1586808907</v>
      </c>
      <c r="F26" s="3">
        <f t="shared" si="3"/>
        <v>0.06523288935</v>
      </c>
      <c r="G26" s="3">
        <f t="shared" si="4"/>
        <v>0.009225028956</v>
      </c>
    </row>
    <row r="27">
      <c r="A27" s="3"/>
      <c r="D27" s="3">
        <v>20.0</v>
      </c>
      <c r="E27" s="3">
        <f t="shared" si="5"/>
        <v>-0.1393198949</v>
      </c>
      <c r="F27" s="3">
        <f t="shared" si="3"/>
        <v>0.0798693443</v>
      </c>
      <c r="G27" s="3">
        <f t="shared" si="4"/>
        <v>0.0129469352</v>
      </c>
    </row>
    <row r="28">
      <c r="A28" s="3"/>
      <c r="D28" s="45">
        <v>21.0</v>
      </c>
      <c r="E28" s="3">
        <f t="shared" si="5"/>
        <v>-0.1199588991</v>
      </c>
      <c r="F28" s="3">
        <f t="shared" si="3"/>
        <v>0.09715333281</v>
      </c>
      <c r="G28" s="3">
        <f t="shared" si="4"/>
        <v>0.01797387461</v>
      </c>
    </row>
    <row r="29">
      <c r="A29" s="3"/>
      <c r="D29" s="3">
        <v>22.0</v>
      </c>
      <c r="E29" s="3">
        <f t="shared" si="5"/>
        <v>-0.1005979034</v>
      </c>
      <c r="F29" s="3">
        <f t="shared" si="3"/>
        <v>0.1174084537</v>
      </c>
      <c r="G29" s="3">
        <f t="shared" si="4"/>
        <v>0.02468265867</v>
      </c>
    </row>
    <row r="30">
      <c r="A30" s="3"/>
      <c r="D30" s="45">
        <v>23.0</v>
      </c>
      <c r="E30" s="3">
        <f t="shared" si="5"/>
        <v>-0.08123690759</v>
      </c>
      <c r="F30" s="3">
        <f t="shared" si="3"/>
        <v>0.1409629935</v>
      </c>
      <c r="G30" s="3">
        <f t="shared" si="4"/>
        <v>0.03352877327</v>
      </c>
    </row>
    <row r="31">
      <c r="A31" s="3"/>
      <c r="D31" s="3">
        <v>24.0</v>
      </c>
      <c r="E31" s="3">
        <f t="shared" si="5"/>
        <v>-0.06187591182</v>
      </c>
      <c r="F31" s="3">
        <f t="shared" si="3"/>
        <v>0.1681415087</v>
      </c>
      <c r="G31" s="3">
        <f t="shared" si="4"/>
        <v>0.04505249916</v>
      </c>
    </row>
    <row r="32">
      <c r="A32" s="3"/>
      <c r="D32" s="45">
        <v>25.0</v>
      </c>
      <c r="E32" s="3">
        <f t="shared" si="5"/>
        <v>-0.04251491605</v>
      </c>
      <c r="F32" s="3">
        <f t="shared" si="3"/>
        <v>0.1992548249</v>
      </c>
      <c r="G32" s="3">
        <f t="shared" si="4"/>
        <v>0.05988190488</v>
      </c>
    </row>
    <row r="33">
      <c r="A33" s="3"/>
      <c r="D33" s="3">
        <v>26.0</v>
      </c>
      <c r="E33" s="3">
        <f t="shared" si="5"/>
        <v>-0.02315392027</v>
      </c>
      <c r="F33" s="3">
        <f t="shared" si="3"/>
        <v>0.2345885622</v>
      </c>
      <c r="G33" s="3">
        <f t="shared" si="4"/>
        <v>0.07873137272</v>
      </c>
    </row>
    <row r="34">
      <c r="A34" s="3"/>
      <c r="D34" s="45">
        <v>27.0</v>
      </c>
      <c r="E34" s="3">
        <f t="shared" si="5"/>
        <v>-0.003792924498</v>
      </c>
      <c r="F34" s="3">
        <f t="shared" si="3"/>
        <v>0.2743903926</v>
      </c>
      <c r="G34" s="3">
        <f t="shared" si="4"/>
        <v>0.1023942424</v>
      </c>
    </row>
    <row r="35">
      <c r="A35" s="3"/>
      <c r="D35" s="3">
        <v>28.0</v>
      </c>
      <c r="E35" s="3">
        <f t="shared" si="5"/>
        <v>0.01556807128</v>
      </c>
      <c r="F35" s="3">
        <f t="shared" si="3"/>
        <v>0.3188563345</v>
      </c>
      <c r="G35" s="3">
        <f t="shared" si="4"/>
        <v>0.1317281968</v>
      </c>
    </row>
    <row r="36">
      <c r="A36" s="3"/>
      <c r="D36" s="45">
        <v>29.0</v>
      </c>
      <c r="E36" s="3">
        <f t="shared" si="5"/>
        <v>0.03492906705</v>
      </c>
      <c r="F36" s="3">
        <f t="shared" si="3"/>
        <v>0.3681164946</v>
      </c>
      <c r="G36" s="3">
        <f t="shared" si="4"/>
        <v>0.1676322033</v>
      </c>
    </row>
    <row r="37">
      <c r="A37" s="3"/>
      <c r="D37" s="3">
        <v>30.0</v>
      </c>
      <c r="E37" s="3">
        <f t="shared" si="5"/>
        <v>0.05429006282</v>
      </c>
      <c r="F37" s="3">
        <f t="shared" si="3"/>
        <v>0.4222207637</v>
      </c>
      <c r="G37" s="3">
        <f t="shared" si="4"/>
        <v>0.2110141878</v>
      </c>
    </row>
    <row r="38">
      <c r="A38" s="3"/>
      <c r="D38" s="45">
        <v>31.0</v>
      </c>
      <c r="E38" s="3">
        <f t="shared" si="5"/>
        <v>0.0736510586</v>
      </c>
      <c r="F38" s="3">
        <f t="shared" si="3"/>
        <v>0.4811250581</v>
      </c>
      <c r="G38" s="3">
        <f t="shared" si="4"/>
        <v>0.2627491723</v>
      </c>
    </row>
    <row r="39">
      <c r="A39" s="3"/>
      <c r="D39" s="3">
        <v>32.0</v>
      </c>
      <c r="E39" s="3">
        <f t="shared" si="5"/>
        <v>0.09301205437</v>
      </c>
      <c r="F39" s="3">
        <f t="shared" si="3"/>
        <v>0.5446787683</v>
      </c>
      <c r="G39" s="3">
        <f t="shared" si="4"/>
        <v>0.3236283456</v>
      </c>
    </row>
    <row r="40">
      <c r="A40" s="3"/>
      <c r="D40" s="45">
        <v>33.0</v>
      </c>
      <c r="E40" s="3">
        <f t="shared" si="5"/>
        <v>0.1123730501</v>
      </c>
      <c r="F40" s="3">
        <f t="shared" si="3"/>
        <v>0.6126141127</v>
      </c>
      <c r="G40" s="3">
        <f t="shared" si="4"/>
        <v>0.3943004261</v>
      </c>
    </row>
    <row r="41">
      <c r="A41" s="3"/>
      <c r="D41" s="3">
        <v>34.0</v>
      </c>
      <c r="E41" s="3">
        <f t="shared" si="5"/>
        <v>0.1317340459</v>
      </c>
      <c r="F41" s="3">
        <f t="shared" si="3"/>
        <v>0.6845381055</v>
      </c>
      <c r="G41" s="3">
        <f t="shared" si="4"/>
        <v>0.4752076642</v>
      </c>
    </row>
    <row r="42">
      <c r="A42" s="3"/>
      <c r="D42" s="45">
        <v>35.0</v>
      </c>
      <c r="E42" s="3">
        <f t="shared" si="5"/>
        <v>0.1510950417</v>
      </c>
      <c r="F42" s="3">
        <f t="shared" si="3"/>
        <v>0.7599278139</v>
      </c>
      <c r="G42" s="3">
        <f t="shared" si="4"/>
        <v>0.566519839</v>
      </c>
    </row>
    <row r="43">
      <c r="A43" s="3"/>
      <c r="D43" s="3">
        <v>36.0</v>
      </c>
      <c r="E43" s="3">
        <f t="shared" si="5"/>
        <v>0.1704560375</v>
      </c>
      <c r="F43" s="3">
        <f t="shared" si="3"/>
        <v>0.8381295107</v>
      </c>
      <c r="G43" s="3">
        <f t="shared" si="4"/>
        <v>0.6680705175</v>
      </c>
    </row>
    <row r="44">
      <c r="A44" s="3"/>
      <c r="D44" s="45">
        <v>37.0</v>
      </c>
      <c r="E44" s="3">
        <f t="shared" si="5"/>
        <v>0.1898170332</v>
      </c>
      <c r="F44" s="3">
        <f t="shared" si="3"/>
        <v>0.9183622116</v>
      </c>
      <c r="G44" s="3">
        <f t="shared" si="4"/>
        <v>0.7793005565</v>
      </c>
    </row>
    <row r="45">
      <c r="A45" s="3"/>
      <c r="D45" s="3">
        <v>38.0</v>
      </c>
      <c r="E45" s="3">
        <f t="shared" si="5"/>
        <v>0.209178029</v>
      </c>
      <c r="F45" s="3">
        <f t="shared" si="3"/>
        <v>0.9997259344</v>
      </c>
      <c r="G45" s="3">
        <f t="shared" si="4"/>
        <v>0.8992142136</v>
      </c>
    </row>
    <row r="46">
      <c r="A46" s="3"/>
      <c r="D46" s="45">
        <v>39.0</v>
      </c>
      <c r="E46" s="3">
        <f t="shared" si="5"/>
        <v>0.2285390248</v>
      </c>
      <c r="F46" s="3">
        <f t="shared" si="3"/>
        <v>1.081214826</v>
      </c>
      <c r="G46" s="3">
        <f t="shared" si="4"/>
        <v>1.02635319</v>
      </c>
    </row>
    <row r="47">
      <c r="A47" s="3"/>
      <c r="D47" s="3">
        <v>40.0</v>
      </c>
      <c r="E47" s="3">
        <f t="shared" si="5"/>
        <v>0.2479000206</v>
      </c>
      <c r="F47" s="3">
        <f t="shared" si="3"/>
        <v>1.161735088</v>
      </c>
      <c r="G47" s="3">
        <f t="shared" si="4"/>
        <v>1.158793383</v>
      </c>
    </row>
    <row r="48">
      <c r="A48" s="3"/>
      <c r="D48" s="45">
        <v>41.0</v>
      </c>
      <c r="E48" s="3">
        <f t="shared" si="5"/>
        <v>0.2672610163</v>
      </c>
      <c r="F48" s="3">
        <f t="shared" si="3"/>
        <v>1.240127395</v>
      </c>
      <c r="G48" s="3">
        <f t="shared" si="4"/>
        <v>1.294168048</v>
      </c>
    </row>
    <row r="49">
      <c r="A49" s="3"/>
      <c r="D49" s="3">
        <v>42.0</v>
      </c>
      <c r="E49" s="3">
        <f t="shared" si="5"/>
        <v>0.2866220121</v>
      </c>
      <c r="F49" s="3">
        <f t="shared" si="3"/>
        <v>1.315193267</v>
      </c>
      <c r="G49" s="3">
        <f t="shared" si="4"/>
        <v>1.429719487</v>
      </c>
    </row>
    <row r="50">
      <c r="A50" s="3"/>
      <c r="D50" s="45">
        <v>43.0</v>
      </c>
      <c r="E50" s="3">
        <f t="shared" si="5"/>
        <v>0.3059830079</v>
      </c>
      <c r="F50" s="3">
        <f t="shared" si="3"/>
        <v>1.385724619</v>
      </c>
      <c r="G50" s="3">
        <f t="shared" si="4"/>
        <v>1.562379373</v>
      </c>
    </row>
    <row r="51">
      <c r="A51" s="3"/>
      <c r="D51" s="3">
        <v>44.0</v>
      </c>
      <c r="E51" s="3">
        <f t="shared" si="5"/>
        <v>0.3253440037</v>
      </c>
      <c r="F51" s="3">
        <f t="shared" si="3"/>
        <v>1.450535523</v>
      </c>
      <c r="G51" s="3">
        <f t="shared" si="4"/>
        <v>1.688875569</v>
      </c>
    </row>
    <row r="52">
      <c r="A52" s="3"/>
      <c r="D52" s="45">
        <v>45.0</v>
      </c>
      <c r="E52" s="3">
        <f t="shared" si="5"/>
        <v>0.3447049994</v>
      </c>
      <c r="F52" s="3">
        <f t="shared" si="3"/>
        <v>1.508495038</v>
      </c>
      <c r="G52" s="3">
        <f t="shared" si="4"/>
        <v>1.805860949</v>
      </c>
    </row>
    <row r="53">
      <c r="A53" s="3"/>
      <c r="D53" s="3">
        <v>46.0</v>
      </c>
      <c r="E53" s="3">
        <f t="shared" si="5"/>
        <v>0.3640659952</v>
      </c>
      <c r="F53" s="3">
        <f t="shared" si="3"/>
        <v>1.558559847</v>
      </c>
      <c r="G53" s="3">
        <f t="shared" si="4"/>
        <v>1.910057568</v>
      </c>
    </row>
    <row r="54">
      <c r="A54" s="3"/>
      <c r="D54" s="45">
        <v>47.0</v>
      </c>
      <c r="E54" s="3">
        <f t="shared" si="5"/>
        <v>0.383426991</v>
      </c>
      <c r="F54" s="3">
        <f t="shared" si="3"/>
        <v>1.59980541</v>
      </c>
      <c r="G54" s="3">
        <f t="shared" si="4"/>
        <v>1.998407742</v>
      </c>
    </row>
    <row r="55">
      <c r="A55" s="3"/>
      <c r="D55" s="3">
        <v>48.0</v>
      </c>
      <c r="E55" s="3">
        <f t="shared" si="5"/>
        <v>0.4027879868</v>
      </c>
      <c r="F55" s="3">
        <f t="shared" si="3"/>
        <v>1.631454325</v>
      </c>
      <c r="G55" s="3">
        <f t="shared" si="4"/>
        <v>2.068222446</v>
      </c>
    </row>
    <row r="56">
      <c r="A56" s="3"/>
      <c r="D56" s="45">
        <v>49.0</v>
      </c>
      <c r="E56" s="3">
        <f t="shared" si="5"/>
        <v>0.4221489825</v>
      </c>
      <c r="F56" s="3">
        <f t="shared" si="3"/>
        <v>1.652900681</v>
      </c>
      <c r="G56" s="3">
        <f t="shared" si="4"/>
        <v>2.117317013</v>
      </c>
    </row>
    <row r="57">
      <c r="A57" s="3"/>
      <c r="D57" s="3">
        <v>50.0</v>
      </c>
      <c r="E57" s="3">
        <f t="shared" si="5"/>
        <v>0.4415099783</v>
      </c>
      <c r="F57" s="3">
        <f t="shared" si="3"/>
        <v>1.66372935</v>
      </c>
      <c r="G57" s="3">
        <f t="shared" si="4"/>
        <v>2.144124621</v>
      </c>
    </row>
    <row r="58">
      <c r="A58" s="3"/>
      <c r="D58" s="45">
        <v>51.0</v>
      </c>
      <c r="E58" s="3">
        <f t="shared" si="5"/>
        <v>0.4608709741</v>
      </c>
      <c r="F58" s="3">
        <f t="shared" si="3"/>
        <v>1.66372935</v>
      </c>
      <c r="G58" s="3">
        <f t="shared" si="4"/>
        <v>2.147779325</v>
      </c>
    </row>
    <row r="59">
      <c r="A59" s="3"/>
      <c r="D59" s="3">
        <v>52.0</v>
      </c>
      <c r="E59" s="3">
        <f t="shared" si="5"/>
        <v>0.4802319699</v>
      </c>
      <c r="F59" s="3">
        <f t="shared" si="3"/>
        <v>1.652900681</v>
      </c>
      <c r="G59" s="3">
        <f t="shared" si="4"/>
        <v>2.128162506</v>
      </c>
    </row>
    <row r="60">
      <c r="A60" s="3"/>
      <c r="D60" s="45">
        <v>53.0</v>
      </c>
      <c r="E60" s="3">
        <f t="shared" si="5"/>
        <v>0.4995929656</v>
      </c>
      <c r="F60" s="3">
        <f t="shared" si="3"/>
        <v>1.631454325</v>
      </c>
      <c r="G60" s="3">
        <f t="shared" si="4"/>
        <v>2.085909271</v>
      </c>
    </row>
    <row r="61">
      <c r="A61" s="3"/>
      <c r="D61" s="3">
        <v>54.0</v>
      </c>
      <c r="E61" s="3">
        <f t="shared" si="5"/>
        <v>0.5189539614</v>
      </c>
      <c r="F61" s="3">
        <f t="shared" si="3"/>
        <v>1.59980541</v>
      </c>
      <c r="G61" s="3">
        <f t="shared" si="4"/>
        <v>2.022374301</v>
      </c>
    </row>
    <row r="62">
      <c r="A62" s="3"/>
      <c r="D62" s="45">
        <v>55.0</v>
      </c>
      <c r="E62" s="3">
        <f t="shared" si="5"/>
        <v>0.5383149572</v>
      </c>
      <c r="F62" s="3">
        <f t="shared" si="3"/>
        <v>1.558559847</v>
      </c>
      <c r="G62" s="3">
        <f t="shared" si="4"/>
        <v>1.939559728</v>
      </c>
    </row>
    <row r="63">
      <c r="A63" s="3"/>
      <c r="D63" s="3">
        <v>56.0</v>
      </c>
      <c r="E63" s="3">
        <f t="shared" si="5"/>
        <v>0.5576759529</v>
      </c>
      <c r="F63" s="3">
        <f t="shared" si="3"/>
        <v>1.508495038</v>
      </c>
      <c r="G63" s="3">
        <f t="shared" si="4"/>
        <v>1.840010388</v>
      </c>
    </row>
    <row r="64">
      <c r="D64" s="45">
        <v>57.0</v>
      </c>
      <c r="E64" s="3">
        <f t="shared" si="5"/>
        <v>0.5770369487</v>
      </c>
      <c r="F64" s="3">
        <f t="shared" si="3"/>
        <v>1.450535523</v>
      </c>
      <c r="G64" s="3">
        <f t="shared" si="4"/>
        <v>1.726684095</v>
      </c>
    </row>
    <row r="65">
      <c r="D65" s="3">
        <v>58.0</v>
      </c>
      <c r="E65" s="3">
        <f t="shared" si="5"/>
        <v>0.5963979445</v>
      </c>
      <c r="F65" s="3">
        <f t="shared" si="3"/>
        <v>1.385724619</v>
      </c>
      <c r="G65" s="3">
        <f t="shared" si="4"/>
        <v>1.602806145</v>
      </c>
    </row>
    <row r="66">
      <c r="D66" s="45">
        <v>59.0</v>
      </c>
      <c r="E66" s="3">
        <f t="shared" si="5"/>
        <v>0.6157589403</v>
      </c>
      <c r="F66" s="3">
        <f t="shared" si="3"/>
        <v>1.315193267</v>
      </c>
      <c r="G66" s="3">
        <f t="shared" si="4"/>
        <v>1.471718014</v>
      </c>
    </row>
    <row r="67">
      <c r="D67" s="3">
        <v>60.0</v>
      </c>
      <c r="E67" s="3">
        <f t="shared" si="5"/>
        <v>0.635119936</v>
      </c>
      <c r="F67" s="3">
        <f t="shared" si="3"/>
        <v>1.240127395</v>
      </c>
      <c r="G67" s="3">
        <f t="shared" si="4"/>
        <v>1.336730044</v>
      </c>
    </row>
    <row r="68">
      <c r="A68" s="3"/>
      <c r="B68" s="3"/>
      <c r="C68" s="3"/>
      <c r="D68" s="45">
        <v>61.0</v>
      </c>
      <c r="E68" s="3">
        <f t="shared" si="5"/>
        <v>0.6544809318</v>
      </c>
      <c r="F68" s="3">
        <f t="shared" si="3"/>
        <v>1.161735088</v>
      </c>
      <c r="G68" s="3">
        <f t="shared" si="4"/>
        <v>1.200987008</v>
      </c>
    </row>
    <row r="69">
      <c r="A69" s="3"/>
      <c r="B69" s="3"/>
      <c r="C69" s="3"/>
      <c r="D69" s="3">
        <v>62.0</v>
      </c>
      <c r="E69" s="3">
        <f t="shared" si="5"/>
        <v>0.6738419276</v>
      </c>
      <c r="F69" s="3">
        <f t="shared" si="3"/>
        <v>1.081214826</v>
      </c>
      <c r="G69" s="3">
        <f t="shared" si="4"/>
        <v>1.067353814</v>
      </c>
    </row>
    <row r="70">
      <c r="D70" s="45">
        <v>63.0</v>
      </c>
      <c r="E70" s="3">
        <f t="shared" si="5"/>
        <v>0.6932029234</v>
      </c>
      <c r="F70" s="3">
        <f t="shared" si="3"/>
        <v>0.9997259344</v>
      </c>
      <c r="G70" s="3">
        <f t="shared" si="4"/>
        <v>0.9383265394</v>
      </c>
    </row>
    <row r="71">
      <c r="A71" s="3"/>
      <c r="B71" s="3"/>
      <c r="D71" s="3">
        <v>64.0</v>
      </c>
      <c r="E71" s="3">
        <f t="shared" si="5"/>
        <v>0.7125639191</v>
      </c>
      <c r="F71" s="3">
        <f t="shared" si="3"/>
        <v>0.9183622116</v>
      </c>
      <c r="G71" s="3">
        <f t="shared" si="4"/>
        <v>0.8159716881</v>
      </c>
    </row>
    <row r="72">
      <c r="A72" s="3"/>
      <c r="B72" s="3"/>
      <c r="D72" s="45">
        <v>65.0</v>
      </c>
      <c r="E72" s="3">
        <f t="shared" si="5"/>
        <v>0.7319249149</v>
      </c>
      <c r="F72" s="3">
        <f t="shared" si="3"/>
        <v>0.8381295107</v>
      </c>
      <c r="G72" s="3">
        <f t="shared" si="4"/>
        <v>0.701894238</v>
      </c>
    </row>
    <row r="73">
      <c r="A73" s="3"/>
      <c r="B73" s="3"/>
      <c r="D73" s="3">
        <v>66.0</v>
      </c>
      <c r="E73" s="3">
        <f t="shared" si="5"/>
        <v>0.7512859107</v>
      </c>
      <c r="F73" s="3">
        <f t="shared" si="3"/>
        <v>0.7599278139</v>
      </c>
      <c r="G73" s="3">
        <f t="shared" si="4"/>
        <v>0.5972329508</v>
      </c>
    </row>
    <row r="74">
      <c r="A74" s="3"/>
      <c r="B74" s="3"/>
      <c r="D74" s="45">
        <v>67.0</v>
      </c>
      <c r="E74" s="3">
        <f t="shared" si="5"/>
        <v>0.7706469065</v>
      </c>
      <c r="F74" s="3">
        <f t="shared" si="3"/>
        <v>0.6845381055</v>
      </c>
      <c r="G74" s="3">
        <f t="shared" si="4"/>
        <v>0.502679693</v>
      </c>
    </row>
    <row r="75">
      <c r="D75" s="3">
        <v>68.0</v>
      </c>
      <c r="E75" s="3">
        <f t="shared" si="5"/>
        <v>0.7900079022</v>
      </c>
      <c r="F75" s="3">
        <f t="shared" si="3"/>
        <v>0.6126141127</v>
      </c>
      <c r="G75" s="3">
        <f t="shared" si="4"/>
        <v>0.4185182668</v>
      </c>
    </row>
    <row r="76">
      <c r="D76" s="45">
        <v>69.0</v>
      </c>
      <c r="E76" s="3">
        <f t="shared" si="5"/>
        <v>0.809368898</v>
      </c>
      <c r="F76" s="3">
        <f t="shared" si="3"/>
        <v>0.5446787683</v>
      </c>
      <c r="G76" s="3">
        <f t="shared" si="4"/>
        <v>0.3446775456</v>
      </c>
    </row>
    <row r="77">
      <c r="D77" s="3">
        <v>70.0</v>
      </c>
      <c r="E77" s="3">
        <f t="shared" si="5"/>
        <v>0.8287298938</v>
      </c>
      <c r="F77" s="3">
        <f t="shared" si="3"/>
        <v>0.4811250581</v>
      </c>
      <c r="G77" s="3">
        <f t="shared" si="4"/>
        <v>0.2807935077</v>
      </c>
    </row>
    <row r="78">
      <c r="D78" s="45">
        <v>71.0</v>
      </c>
      <c r="E78" s="3">
        <f t="shared" si="5"/>
        <v>0.8480908896</v>
      </c>
      <c r="F78" s="3">
        <f t="shared" si="3"/>
        <v>0.4222207637</v>
      </c>
      <c r="G78" s="3">
        <f t="shared" si="4"/>
        <v>0.226275029</v>
      </c>
    </row>
    <row r="79">
      <c r="D79" s="3">
        <v>72.0</v>
      </c>
      <c r="E79" s="3">
        <f t="shared" si="5"/>
        <v>0.8674518853</v>
      </c>
      <c r="F79" s="3">
        <f t="shared" si="3"/>
        <v>0.3681164946</v>
      </c>
      <c r="G79" s="3">
        <f t="shared" si="4"/>
        <v>0.180368915</v>
      </c>
    </row>
    <row r="80">
      <c r="D80" s="45">
        <v>73.0</v>
      </c>
      <c r="E80" s="3">
        <f t="shared" si="5"/>
        <v>0.8868128811</v>
      </c>
      <c r="F80" s="3">
        <f t="shared" si="3"/>
        <v>0.3188563345</v>
      </c>
      <c r="G80" s="3">
        <f t="shared" si="4"/>
        <v>0.1422205171</v>
      </c>
    </row>
    <row r="81">
      <c r="D81" s="3">
        <v>74.0</v>
      </c>
      <c r="E81" s="3">
        <f t="shared" si="5"/>
        <v>0.9061738769</v>
      </c>
      <c r="F81" s="3">
        <f t="shared" si="3"/>
        <v>0.2743903926</v>
      </c>
      <c r="G81" s="3">
        <f t="shared" si="4"/>
        <v>0.1109272663</v>
      </c>
    </row>
    <row r="82">
      <c r="D82" s="45">
        <v>75.0</v>
      </c>
      <c r="E82" s="3">
        <f t="shared" si="5"/>
        <v>0.9255348727</v>
      </c>
      <c r="F82" s="3">
        <f t="shared" si="3"/>
        <v>0.2345885622</v>
      </c>
      <c r="G82" s="3">
        <f t="shared" si="4"/>
        <v>0.08558346467</v>
      </c>
    </row>
    <row r="83">
      <c r="D83" s="3">
        <v>76.0</v>
      </c>
      <c r="E83" s="3">
        <f t="shared" si="5"/>
        <v>0.9448958684</v>
      </c>
      <c r="F83" s="3">
        <f t="shared" si="3"/>
        <v>0.1992548249</v>
      </c>
      <c r="G83" s="3">
        <f t="shared" si="4"/>
        <v>0.06531559905</v>
      </c>
    </row>
    <row r="84">
      <c r="D84" s="45">
        <v>77.0</v>
      </c>
      <c r="E84" s="3">
        <f t="shared" si="5"/>
        <v>0.9642568642</v>
      </c>
      <c r="F84" s="3">
        <f t="shared" si="3"/>
        <v>0.1681415087</v>
      </c>
      <c r="G84" s="3">
        <f t="shared" si="4"/>
        <v>0.04930823549</v>
      </c>
    </row>
    <row r="85">
      <c r="D85" s="3">
        <v>78.0</v>
      </c>
      <c r="E85" s="3">
        <f t="shared" si="5"/>
        <v>0.98361786</v>
      </c>
      <c r="F85" s="3">
        <f t="shared" si="3"/>
        <v>0.1409629935</v>
      </c>
      <c r="G85" s="3">
        <f t="shared" si="4"/>
        <v>0.03682116331</v>
      </c>
    </row>
    <row r="86">
      <c r="D86" s="45">
        <v>79.0</v>
      </c>
      <c r="E86" s="3">
        <f t="shared" si="5"/>
        <v>1.002978856</v>
      </c>
      <c r="F86" s="3">
        <f t="shared" si="3"/>
        <v>0.1174084537</v>
      </c>
      <c r="G86" s="3">
        <f t="shared" si="4"/>
        <v>0.02719888155</v>
      </c>
    </row>
    <row r="87">
      <c r="D87" s="3">
        <v>80.0</v>
      </c>
      <c r="E87" s="3">
        <f t="shared" si="5"/>
        <v>1.022339852</v>
      </c>
      <c r="F87" s="3">
        <f t="shared" si="3"/>
        <v>0.09715333281</v>
      </c>
      <c r="G87" s="3">
        <f t="shared" si="4"/>
        <v>0.01987376192</v>
      </c>
    </row>
    <row r="88">
      <c r="D88" s="45">
        <v>81.0</v>
      </c>
      <c r="E88" s="3">
        <f t="shared" si="5"/>
        <v>1.041700847</v>
      </c>
      <c r="F88" s="3">
        <f t="shared" si="3"/>
        <v>0.0798693443</v>
      </c>
      <c r="G88" s="3">
        <f t="shared" si="4"/>
        <v>0.01436430495</v>
      </c>
    </row>
    <row r="89">
      <c r="D89" s="3">
        <v>82.0</v>
      </c>
      <c r="E89" s="3">
        <f t="shared" si="5"/>
        <v>1.061061843</v>
      </c>
      <c r="F89" s="3">
        <f t="shared" si="3"/>
        <v>0.06523288935</v>
      </c>
      <c r="G89" s="3">
        <f t="shared" si="4"/>
        <v>0.01026986293</v>
      </c>
    </row>
    <row r="90">
      <c r="D90" s="45">
        <v>83.0</v>
      </c>
      <c r="E90" s="3">
        <f t="shared" si="5"/>
        <v>1.080422839</v>
      </c>
      <c r="F90" s="3">
        <f t="shared" si="3"/>
        <v>0.05293186445</v>
      </c>
      <c r="G90" s="3">
        <f t="shared" si="4"/>
        <v>0.007263069069</v>
      </c>
    </row>
    <row r="91">
      <c r="D91" s="3">
        <v>84.0</v>
      </c>
      <c r="E91" s="3">
        <f t="shared" si="5"/>
        <v>1.099783835</v>
      </c>
      <c r="F91" s="3">
        <f t="shared" si="3"/>
        <v>0.0426709045</v>
      </c>
      <c r="G91" s="3">
        <f t="shared" si="4"/>
        <v>0.005081023435</v>
      </c>
    </row>
    <row r="92">
      <c r="D92" s="45">
        <v>85.0</v>
      </c>
      <c r="E92" s="3">
        <f t="shared" si="5"/>
        <v>1.11914483</v>
      </c>
      <c r="F92" s="3">
        <f t="shared" si="3"/>
        <v>0.03417516235</v>
      </c>
      <c r="G92" s="3">
        <f t="shared" si="4"/>
        <v>0.003516071666</v>
      </c>
    </row>
    <row r="93">
      <c r="D93" s="3">
        <v>86.0</v>
      </c>
      <c r="E93" s="3">
        <f t="shared" si="5"/>
        <v>1.138505826</v>
      </c>
      <c r="F93" s="3">
        <f t="shared" si="3"/>
        <v>0.02719276719</v>
      </c>
      <c r="G93" s="3">
        <f t="shared" si="4"/>
        <v>0.00240679852</v>
      </c>
    </row>
    <row r="94">
      <c r="D94" s="45">
        <v>87.0</v>
      </c>
      <c r="E94" s="3">
        <f t="shared" si="5"/>
        <v>1.157866822</v>
      </c>
      <c r="F94" s="3">
        <f t="shared" si="3"/>
        <v>0.02149613115</v>
      </c>
      <c r="G94" s="3">
        <f t="shared" si="4"/>
        <v>0.001629660914</v>
      </c>
    </row>
    <row r="95">
      <c r="D95" s="3">
        <v>88.0</v>
      </c>
      <c r="E95" s="3">
        <f t="shared" si="5"/>
        <v>1.177227818</v>
      </c>
      <c r="F95" s="3">
        <f t="shared" si="3"/>
        <v>0.01688228713</v>
      </c>
      <c r="G95" s="3">
        <f t="shared" si="4"/>
        <v>0.001091516387</v>
      </c>
    </row>
    <row r="96">
      <c r="D96" s="45">
        <v>89.0</v>
      </c>
      <c r="E96" s="3">
        <f t="shared" si="5"/>
        <v>1.196588813</v>
      </c>
      <c r="F96" s="3">
        <f t="shared" si="3"/>
        <v>0.01317244343</v>
      </c>
      <c r="G96" s="3">
        <f t="shared" si="4"/>
        <v>0.0007231672786</v>
      </c>
    </row>
    <row r="97">
      <c r="D97" s="3">
        <v>90.0</v>
      </c>
      <c r="E97" s="3">
        <f t="shared" si="5"/>
        <v>1.215949809</v>
      </c>
      <c r="F97" s="3">
        <f t="shared" si="3"/>
        <v>0.01021093431</v>
      </c>
      <c r="G97" s="3">
        <f t="shared" si="4"/>
        <v>0.0004739393528</v>
      </c>
    </row>
    <row r="98">
      <c r="D98" s="45">
        <v>91.0</v>
      </c>
      <c r="E98" s="3">
        <f t="shared" si="5"/>
        <v>1.235310805</v>
      </c>
      <c r="F98" s="3">
        <f t="shared" si="3"/>
        <v>0.00786373198</v>
      </c>
      <c r="G98" s="3">
        <f t="shared" si="4"/>
        <v>0.0003072431943</v>
      </c>
    </row>
    <row r="99">
      <c r="D99" s="3">
        <v>92.0</v>
      </c>
      <c r="E99" s="3">
        <f t="shared" si="5"/>
        <v>1.254671801</v>
      </c>
      <c r="F99" s="3">
        <f t="shared" si="3"/>
        <v>0.006016667397</v>
      </c>
      <c r="G99" s="3">
        <f t="shared" si="4"/>
        <v>0.0001970231548</v>
      </c>
    </row>
    <row r="100">
      <c r="D100" s="45">
        <v>93.0</v>
      </c>
      <c r="E100" s="3">
        <f t="shared" si="5"/>
        <v>1.274032797</v>
      </c>
      <c r="F100" s="3">
        <f t="shared" si="3"/>
        <v>0.004573486337</v>
      </c>
      <c r="G100" s="3">
        <f t="shared" si="4"/>
        <v>0.0001249763287</v>
      </c>
    </row>
    <row r="101">
      <c r="D101" s="3">
        <v>94.0</v>
      </c>
      <c r="E101" s="3">
        <f t="shared" si="5"/>
        <v>1.293393792</v>
      </c>
      <c r="F101" s="3">
        <f t="shared" si="3"/>
        <v>0.003453845037</v>
      </c>
      <c r="G101" s="3">
        <f t="shared" si="4"/>
        <v>0.00007841763738</v>
      </c>
    </row>
    <row r="102">
      <c r="D102" s="45">
        <v>95.0</v>
      </c>
      <c r="E102" s="3">
        <f t="shared" si="5"/>
        <v>1.312754788</v>
      </c>
      <c r="F102" s="3">
        <f t="shared" si="3"/>
        <v>0.00259132802</v>
      </c>
      <c r="G102" s="3">
        <f t="shared" si="4"/>
        <v>0.00004867155713</v>
      </c>
    </row>
    <row r="103">
      <c r="D103" s="3">
        <v>96.0</v>
      </c>
      <c r="E103" s="3">
        <f t="shared" si="5"/>
        <v>1.332115784</v>
      </c>
      <c r="F103" s="3">
        <f t="shared" si="3"/>
        <v>0.001931550265</v>
      </c>
      <c r="G103" s="3">
        <f t="shared" si="4"/>
        <v>0.00002988217637</v>
      </c>
    </row>
    <row r="104">
      <c r="D104" s="45">
        <v>97.0</v>
      </c>
      <c r="E104" s="3">
        <f t="shared" si="5"/>
        <v>1.35147678</v>
      </c>
      <c r="F104" s="3">
        <f t="shared" si="3"/>
        <v>0.00143038754</v>
      </c>
      <c r="G104" s="3">
        <f t="shared" si="4"/>
        <v>0.00001814783012</v>
      </c>
    </row>
    <row r="105">
      <c r="D105" s="3">
        <v>98.0</v>
      </c>
      <c r="E105" s="3">
        <f t="shared" si="5"/>
        <v>1.370837775</v>
      </c>
      <c r="F105" s="3">
        <f t="shared" si="3"/>
        <v>0.001052362836</v>
      </c>
      <c r="G105" s="3">
        <f t="shared" si="4"/>
        <v>0.00001090216329</v>
      </c>
    </row>
    <row r="106">
      <c r="D106" s="45">
        <v>99.0</v>
      </c>
      <c r="E106" s="3">
        <f t="shared" si="5"/>
        <v>1.390198771</v>
      </c>
      <c r="F106" s="3">
        <f t="shared" si="3"/>
        <v>0.000769203705</v>
      </c>
      <c r="G106" s="3">
        <f t="shared" si="4"/>
        <v>0.000006478525262</v>
      </c>
    </row>
    <row r="107">
      <c r="D107" s="3">
        <v>100.0</v>
      </c>
      <c r="E107" s="3">
        <f t="shared" si="5"/>
        <v>1.409559767</v>
      </c>
      <c r="F107" s="3">
        <f t="shared" si="3"/>
        <v>0.0005585747667</v>
      </c>
      <c r="G107" s="3">
        <f t="shared" si="4"/>
        <v>0.000003808159476</v>
      </c>
    </row>
  </sheetData>
  <mergeCells count="1">
    <mergeCell ref="D6:G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0.438238813113185</v>
      </c>
      <c r="C2" s="42">
        <v>0.41012077933527297</v>
      </c>
    </row>
    <row r="3">
      <c r="A3" s="42" t="s">
        <v>32</v>
      </c>
      <c r="B3" s="42">
        <v>0.2230088764520651</v>
      </c>
      <c r="C3" s="42">
        <v>0.314881586023136</v>
      </c>
    </row>
    <row r="4">
      <c r="A4" s="3" t="s">
        <v>33</v>
      </c>
      <c r="B4" s="3">
        <f t="shared" ref="B4:C4" si="1">(B2+4*B3)</f>
        <v>1.330274319</v>
      </c>
      <c r="C4" s="3">
        <f t="shared" si="1"/>
        <v>1.669647123</v>
      </c>
    </row>
    <row r="5">
      <c r="A5" s="3" t="s">
        <v>34</v>
      </c>
      <c r="B5" s="3">
        <f t="shared" ref="B5:C5" si="2">B2-4*B3</f>
        <v>-0.4537966927</v>
      </c>
      <c r="C5" s="3">
        <f t="shared" si="2"/>
        <v>-0.8494055648</v>
      </c>
    </row>
    <row r="6">
      <c r="D6" s="44" t="s">
        <v>0</v>
      </c>
    </row>
    <row r="7">
      <c r="A7" s="3" t="s">
        <v>35</v>
      </c>
      <c r="B7" s="3">
        <f>MIN(B5,C5)</f>
        <v>-0.8494055648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1.669647123</v>
      </c>
      <c r="D8" s="45">
        <v>1.0</v>
      </c>
      <c r="E8" s="3">
        <f>B7</f>
        <v>-0.8494055648</v>
      </c>
      <c r="F8" s="3">
        <f t="shared" ref="F8:F107" si="3">NORMDIST(E8,$B$2,$B$3,FALSE)</f>
        <v>0.000000103085917</v>
      </c>
      <c r="G8" s="3">
        <f t="shared" ref="G8:G107" si="4">NORMDIST(E8,$C$2,$C$3,FALSE)</f>
        <v>0.0004250176311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-0.8239605881</v>
      </c>
      <c r="F9" s="3">
        <f t="shared" si="3"/>
        <v>0.0000001979181792</v>
      </c>
      <c r="G9" s="3">
        <f t="shared" si="4"/>
        <v>0.0005852844704</v>
      </c>
    </row>
    <row r="10">
      <c r="A10" s="48" t="s">
        <v>43</v>
      </c>
      <c r="B10" s="3">
        <f>(B8-B7)/(B9-1)</f>
        <v>0.02544497665</v>
      </c>
      <c r="D10" s="45">
        <v>3.0</v>
      </c>
      <c r="E10" s="3">
        <f t="shared" si="5"/>
        <v>-0.7985156115</v>
      </c>
      <c r="F10" s="3">
        <f t="shared" si="3"/>
        <v>0.00000037507506</v>
      </c>
      <c r="G10" s="3">
        <f t="shared" si="4"/>
        <v>0.0008007392853</v>
      </c>
    </row>
    <row r="11">
      <c r="D11" s="3">
        <v>4.0</v>
      </c>
      <c r="E11" s="3">
        <f t="shared" si="5"/>
        <v>-0.7730706348</v>
      </c>
      <c r="F11" s="3">
        <f t="shared" si="3"/>
        <v>0.0000007016117278</v>
      </c>
      <c r="G11" s="3">
        <f t="shared" si="4"/>
        <v>0.00108837699</v>
      </c>
    </row>
    <row r="12">
      <c r="D12" s="45">
        <v>5.0</v>
      </c>
      <c r="E12" s="3">
        <f t="shared" si="5"/>
        <v>-0.7476256582</v>
      </c>
      <c r="F12" s="3">
        <f t="shared" si="3"/>
        <v>0.00000129545295</v>
      </c>
      <c r="G12" s="3">
        <f t="shared" si="4"/>
        <v>0.001469709996</v>
      </c>
    </row>
    <row r="13">
      <c r="A13" s="3"/>
      <c r="D13" s="3">
        <v>6.0</v>
      </c>
      <c r="E13" s="3">
        <f t="shared" si="5"/>
        <v>-0.7221806815</v>
      </c>
      <c r="F13" s="3">
        <f t="shared" si="3"/>
        <v>0.000002360981592</v>
      </c>
      <c r="G13" s="3">
        <f t="shared" si="4"/>
        <v>0.001971732635</v>
      </c>
    </row>
    <row r="14">
      <c r="A14" s="3"/>
      <c r="D14" s="45">
        <v>7.0</v>
      </c>
      <c r="E14" s="3">
        <f t="shared" si="5"/>
        <v>-0.6967357049</v>
      </c>
      <c r="F14" s="3">
        <f t="shared" si="3"/>
        <v>0.00000424726843</v>
      </c>
      <c r="G14" s="3">
        <f t="shared" si="4"/>
        <v>0.002628018885</v>
      </c>
    </row>
    <row r="15">
      <c r="A15" s="3"/>
      <c r="D15" s="3">
        <v>8.0</v>
      </c>
      <c r="E15" s="3">
        <f t="shared" si="5"/>
        <v>-0.6712907282</v>
      </c>
      <c r="F15" s="3">
        <f t="shared" si="3"/>
        <v>0.000007541764557</v>
      </c>
      <c r="G15" s="3">
        <f t="shared" si="4"/>
        <v>0.003479950124</v>
      </c>
    </row>
    <row r="16">
      <c r="A16" s="3"/>
      <c r="D16" s="45">
        <v>9.0</v>
      </c>
      <c r="E16" s="3">
        <f t="shared" si="5"/>
        <v>-0.6458457516</v>
      </c>
      <c r="F16" s="3">
        <f t="shared" si="3"/>
        <v>0.00001321850632</v>
      </c>
      <c r="G16" s="3">
        <f t="shared" si="4"/>
        <v>0.00457806166</v>
      </c>
    </row>
    <row r="17">
      <c r="A17" s="3"/>
      <c r="D17" s="3">
        <v>10.0</v>
      </c>
      <c r="E17" s="3">
        <f t="shared" si="5"/>
        <v>-0.6204007749</v>
      </c>
      <c r="F17" s="3">
        <f t="shared" si="3"/>
        <v>0.00002286851414</v>
      </c>
      <c r="G17" s="3">
        <f t="shared" si="4"/>
        <v>0.005983486789</v>
      </c>
    </row>
    <row r="18">
      <c r="A18" s="3"/>
      <c r="D18" s="45">
        <v>11.0</v>
      </c>
      <c r="E18" s="3">
        <f t="shared" si="5"/>
        <v>-0.5949557983</v>
      </c>
      <c r="F18" s="3">
        <f t="shared" si="3"/>
        <v>0.00003905167483</v>
      </c>
      <c r="G18" s="3">
        <f t="shared" si="4"/>
        <v>0.007769465021</v>
      </c>
    </row>
    <row r="19">
      <c r="A19" s="3"/>
      <c r="D19" s="3">
        <v>12.0</v>
      </c>
      <c r="E19" s="3">
        <f t="shared" si="5"/>
        <v>-0.5695108216</v>
      </c>
      <c r="F19" s="3">
        <f t="shared" si="3"/>
        <v>0.00006582449461</v>
      </c>
      <c r="G19" s="3">
        <f t="shared" si="4"/>
        <v>0.01002286719</v>
      </c>
    </row>
    <row r="20">
      <c r="A20" s="3"/>
      <c r="D20" s="45">
        <v>13.0</v>
      </c>
      <c r="E20" s="3">
        <f t="shared" si="5"/>
        <v>-0.544065845</v>
      </c>
      <c r="F20" s="3">
        <f t="shared" si="3"/>
        <v>0.0001095170039</v>
      </c>
      <c r="G20" s="3">
        <f t="shared" si="4"/>
        <v>0.01284567458</v>
      </c>
    </row>
    <row r="21">
      <c r="A21" s="3"/>
      <c r="D21" s="3">
        <v>14.0</v>
      </c>
      <c r="E21" s="3">
        <f t="shared" si="5"/>
        <v>-0.5186208683</v>
      </c>
      <c r="F21" s="3">
        <f t="shared" si="3"/>
        <v>0.0001798546734</v>
      </c>
      <c r="G21" s="3">
        <f t="shared" si="4"/>
        <v>0.01635633273</v>
      </c>
    </row>
    <row r="22">
      <c r="A22" s="3"/>
      <c r="D22" s="45">
        <v>15.0</v>
      </c>
      <c r="E22" s="3">
        <f t="shared" si="5"/>
        <v>-0.4931758917</v>
      </c>
      <c r="F22" s="3">
        <f t="shared" si="3"/>
        <v>0.0002915466477</v>
      </c>
      <c r="G22" s="3">
        <f t="shared" si="4"/>
        <v>0.02069088363</v>
      </c>
    </row>
    <row r="23">
      <c r="A23" s="3"/>
      <c r="D23" s="3">
        <v>16.0</v>
      </c>
      <c r="E23" s="3">
        <f t="shared" si="5"/>
        <v>-0.467730915</v>
      </c>
      <c r="F23" s="3">
        <f t="shared" si="3"/>
        <v>0.0004664880566</v>
      </c>
      <c r="G23" s="3">
        <f t="shared" si="4"/>
        <v>0.02600376424</v>
      </c>
    </row>
    <row r="24">
      <c r="A24" s="3"/>
      <c r="D24" s="45">
        <v>17.0</v>
      </c>
      <c r="E24" s="3">
        <f t="shared" si="5"/>
        <v>-0.4422859384</v>
      </c>
      <c r="F24" s="3">
        <f t="shared" si="3"/>
        <v>0.0007367483267</v>
      </c>
      <c r="G24" s="3">
        <f t="shared" si="4"/>
        <v>0.03246814541</v>
      </c>
    </row>
    <row r="25">
      <c r="A25" s="3"/>
      <c r="D25" s="3">
        <v>18.0</v>
      </c>
      <c r="E25" s="3">
        <f t="shared" si="5"/>
        <v>-0.4168409617</v>
      </c>
      <c r="F25" s="3">
        <f t="shared" si="3"/>
        <v>0.00114853422</v>
      </c>
      <c r="G25" s="3">
        <f t="shared" si="4"/>
        <v>0.04027567477</v>
      </c>
    </row>
    <row r="26">
      <c r="A26" s="3"/>
      <c r="D26" s="45">
        <v>19.0</v>
      </c>
      <c r="E26" s="3">
        <f t="shared" si="5"/>
        <v>-0.3913959851</v>
      </c>
      <c r="F26" s="3">
        <f t="shared" si="3"/>
        <v>0.001767318699</v>
      </c>
      <c r="G26" s="3">
        <f t="shared" si="4"/>
        <v>0.04963548258</v>
      </c>
    </row>
    <row r="27">
      <c r="A27" s="3"/>
      <c r="D27" s="3">
        <v>20.0</v>
      </c>
      <c r="E27" s="3">
        <f t="shared" si="5"/>
        <v>-0.3659510084</v>
      </c>
      <c r="F27" s="3">
        <f t="shared" si="3"/>
        <v>0.002684305601</v>
      </c>
      <c r="G27" s="3">
        <f t="shared" si="4"/>
        <v>0.06077231113</v>
      </c>
    </row>
    <row r="28">
      <c r="A28" s="3"/>
      <c r="D28" s="45">
        <v>21.0</v>
      </c>
      <c r="E28" s="3">
        <f t="shared" si="5"/>
        <v>-0.3405060318</v>
      </c>
      <c r="F28" s="3">
        <f t="shared" si="3"/>
        <v>0.004024344906</v>
      </c>
      <c r="G28" s="3">
        <f t="shared" si="4"/>
        <v>0.07392363891</v>
      </c>
    </row>
    <row r="29">
      <c r="A29" s="3"/>
      <c r="D29" s="3">
        <v>22.0</v>
      </c>
      <c r="E29" s="3">
        <f t="shared" si="5"/>
        <v>-0.3150610551</v>
      </c>
      <c r="F29" s="3">
        <f t="shared" si="3"/>
        <v>0.00595531289</v>
      </c>
      <c r="G29" s="3">
        <f t="shared" si="4"/>
        <v>0.08933569121</v>
      </c>
    </row>
    <row r="30">
      <c r="A30" s="3"/>
      <c r="D30" s="45">
        <v>23.0</v>
      </c>
      <c r="E30" s="3">
        <f t="shared" si="5"/>
        <v>-0.2896160785</v>
      </c>
      <c r="F30" s="3">
        <f t="shared" si="3"/>
        <v>0.008698815615</v>
      </c>
      <c r="G30" s="3">
        <f t="shared" si="4"/>
        <v>0.10725826</v>
      </c>
    </row>
    <row r="31">
      <c r="A31" s="3"/>
      <c r="D31" s="3">
        <v>24.0</v>
      </c>
      <c r="E31" s="3">
        <f t="shared" si="5"/>
        <v>-0.2641711018</v>
      </c>
      <c r="F31" s="3">
        <f t="shared" si="3"/>
        <v>0.01254185625</v>
      </c>
      <c r="G31" s="3">
        <f t="shared" si="4"/>
        <v>0.1279382994</v>
      </c>
    </row>
    <row r="32">
      <c r="A32" s="3"/>
      <c r="D32" s="45">
        <v>25.0</v>
      </c>
      <c r="E32" s="3">
        <f t="shared" si="5"/>
        <v>-0.2387261252</v>
      </c>
      <c r="F32" s="3">
        <f t="shared" si="3"/>
        <v>0.01784882634</v>
      </c>
      <c r="G32" s="3">
        <f t="shared" si="4"/>
        <v>0.1516123153</v>
      </c>
    </row>
    <row r="33">
      <c r="A33" s="3"/>
      <c r="D33" s="3">
        <v>26.0</v>
      </c>
      <c r="E33" s="3">
        <f t="shared" si="5"/>
        <v>-0.2132811485</v>
      </c>
      <c r="F33" s="3">
        <f t="shared" si="3"/>
        <v>0.02507284764</v>
      </c>
      <c r="G33" s="3">
        <f t="shared" si="4"/>
        <v>0.1784976353</v>
      </c>
    </row>
    <row r="34">
      <c r="A34" s="3"/>
      <c r="D34" s="45">
        <v>27.0</v>
      </c>
      <c r="E34" s="3">
        <f t="shared" si="5"/>
        <v>-0.1878361719</v>
      </c>
      <c r="F34" s="3">
        <f t="shared" si="3"/>
        <v>0.03476512627</v>
      </c>
      <c r="G34" s="3">
        <f t="shared" si="4"/>
        <v>0.208782712</v>
      </c>
    </row>
    <row r="35">
      <c r="A35" s="3"/>
      <c r="D35" s="3">
        <v>28.0</v>
      </c>
      <c r="E35" s="3">
        <f t="shared" si="5"/>
        <v>-0.1623911953</v>
      </c>
      <c r="F35" s="3">
        <f t="shared" si="3"/>
        <v>0.04758062173</v>
      </c>
      <c r="G35" s="3">
        <f t="shared" si="4"/>
        <v>0.2426166952</v>
      </c>
    </row>
    <row r="36">
      <c r="A36" s="3"/>
      <c r="D36" s="45">
        <v>29.0</v>
      </c>
      <c r="E36" s="3">
        <f t="shared" si="5"/>
        <v>-0.1369462186</v>
      </c>
      <c r="F36" s="3">
        <f t="shared" si="3"/>
        <v>0.06427803121</v>
      </c>
      <c r="G36" s="3">
        <f t="shared" si="4"/>
        <v>0.2800985827</v>
      </c>
    </row>
    <row r="37">
      <c r="A37" s="3"/>
      <c r="D37" s="3">
        <v>30.0</v>
      </c>
      <c r="E37" s="3">
        <f t="shared" si="5"/>
        <v>-0.111501242</v>
      </c>
      <c r="F37" s="3">
        <f t="shared" si="3"/>
        <v>0.08571190976</v>
      </c>
      <c r="G37" s="3">
        <f t="shared" si="4"/>
        <v>0.3212663361</v>
      </c>
    </row>
    <row r="38">
      <c r="A38" s="3"/>
      <c r="D38" s="45">
        <v>31.0</v>
      </c>
      <c r="E38" s="3">
        <f t="shared" si="5"/>
        <v>-0.08605626531</v>
      </c>
      <c r="F38" s="3">
        <f t="shared" si="3"/>
        <v>0.1128147615</v>
      </c>
      <c r="G38" s="3">
        <f t="shared" si="4"/>
        <v>0.3660864125</v>
      </c>
    </row>
    <row r="39">
      <c r="A39" s="3"/>
      <c r="D39" s="3">
        <v>32.0</v>
      </c>
      <c r="E39" s="3">
        <f t="shared" si="5"/>
        <v>-0.06061128866</v>
      </c>
      <c r="F39" s="3">
        <f t="shared" si="3"/>
        <v>0.1465672162</v>
      </c>
      <c r="G39" s="3">
        <f t="shared" si="4"/>
        <v>0.4144442134</v>
      </c>
    </row>
    <row r="40">
      <c r="A40" s="3"/>
      <c r="D40" s="45">
        <v>33.0</v>
      </c>
      <c r="E40" s="3">
        <f t="shared" si="5"/>
        <v>-0.03516631201</v>
      </c>
      <c r="F40" s="3">
        <f t="shared" si="3"/>
        <v>0.1879550076</v>
      </c>
      <c r="G40" s="3">
        <f t="shared" si="4"/>
        <v>0.4661359848</v>
      </c>
    </row>
    <row r="41">
      <c r="A41" s="3"/>
      <c r="D41" s="3">
        <v>34.0</v>
      </c>
      <c r="E41" s="3">
        <f t="shared" si="5"/>
        <v>-0.009721335362</v>
      </c>
      <c r="F41" s="3">
        <f t="shared" si="3"/>
        <v>0.2379124201</v>
      </c>
      <c r="G41" s="3">
        <f t="shared" si="4"/>
        <v>0.5208627051</v>
      </c>
    </row>
    <row r="42">
      <c r="A42" s="3"/>
      <c r="D42" s="45">
        <v>35.0</v>
      </c>
      <c r="E42" s="3">
        <f t="shared" si="5"/>
        <v>0.01572364129</v>
      </c>
      <c r="F42" s="3">
        <f t="shared" si="3"/>
        <v>0.2972531603</v>
      </c>
      <c r="G42" s="3">
        <f t="shared" si="4"/>
        <v>0.5782264766</v>
      </c>
    </row>
    <row r="43">
      <c r="A43" s="3"/>
      <c r="D43" s="3">
        <v>36.0</v>
      </c>
      <c r="E43" s="3">
        <f t="shared" si="5"/>
        <v>0.04116861793</v>
      </c>
      <c r="F43" s="3">
        <f t="shared" si="3"/>
        <v>0.3665911687</v>
      </c>
      <c r="G43" s="3">
        <f t="shared" si="4"/>
        <v>0.6377298804</v>
      </c>
    </row>
    <row r="44">
      <c r="A44" s="3"/>
      <c r="D44" s="45">
        <v>37.0</v>
      </c>
      <c r="E44" s="3">
        <f t="shared" si="5"/>
        <v>0.06661359458</v>
      </c>
      <c r="F44" s="3">
        <f t="shared" si="3"/>
        <v>0.446255589</v>
      </c>
      <c r="G44" s="3">
        <f t="shared" si="4"/>
        <v>0.6987786684</v>
      </c>
    </row>
    <row r="45">
      <c r="A45" s="3"/>
      <c r="D45" s="3">
        <v>38.0</v>
      </c>
      <c r="E45" s="3">
        <f t="shared" si="5"/>
        <v>0.09205857123</v>
      </c>
      <c r="F45" s="3">
        <f t="shared" si="3"/>
        <v>0.536205779</v>
      </c>
      <c r="G45" s="3">
        <f t="shared" si="4"/>
        <v>0.760688047</v>
      </c>
    </row>
    <row r="46">
      <c r="A46" s="3"/>
      <c r="D46" s="45">
        <v>39.0</v>
      </c>
      <c r="E46" s="3">
        <f t="shared" si="5"/>
        <v>0.1175035479</v>
      </c>
      <c r="F46" s="3">
        <f t="shared" si="3"/>
        <v>0.6359536501</v>
      </c>
      <c r="G46" s="3">
        <f t="shared" si="4"/>
        <v>0.8226926662</v>
      </c>
    </row>
    <row r="47">
      <c r="A47" s="3"/>
      <c r="D47" s="3">
        <v>40.0</v>
      </c>
      <c r="E47" s="3">
        <f t="shared" si="5"/>
        <v>0.1429485245</v>
      </c>
      <c r="F47" s="3">
        <f t="shared" si="3"/>
        <v>0.7445015228</v>
      </c>
      <c r="G47" s="3">
        <f t="shared" si="4"/>
        <v>0.8839602583</v>
      </c>
    </row>
    <row r="48">
      <c r="A48" s="3"/>
      <c r="D48" s="45">
        <v>41.0</v>
      </c>
      <c r="E48" s="3">
        <f t="shared" si="5"/>
        <v>0.1683935012</v>
      </c>
      <c r="F48" s="3">
        <f t="shared" si="3"/>
        <v>0.8603038541</v>
      </c>
      <c r="G48" s="3">
        <f t="shared" si="4"/>
        <v>0.9436086969</v>
      </c>
    </row>
    <row r="49">
      <c r="A49" s="3"/>
      <c r="D49" s="3">
        <v>42.0</v>
      </c>
      <c r="E49" s="3">
        <f t="shared" si="5"/>
        <v>0.1938384778</v>
      </c>
      <c r="F49" s="3">
        <f t="shared" si="3"/>
        <v>0.9812604586</v>
      </c>
      <c r="G49" s="3">
        <f t="shared" si="4"/>
        <v>1.000726062</v>
      </c>
    </row>
    <row r="50">
      <c r="A50" s="3"/>
      <c r="D50" s="45">
        <v>43.0</v>
      </c>
      <c r="E50" s="3">
        <f t="shared" si="5"/>
        <v>0.2192834545</v>
      </c>
      <c r="F50" s="3">
        <f t="shared" si="3"/>
        <v>1.104747127</v>
      </c>
      <c r="G50" s="3">
        <f t="shared" si="4"/>
        <v>1.054393127</v>
      </c>
    </row>
    <row r="51">
      <c r="A51" s="3"/>
      <c r="D51" s="3">
        <v>44.0</v>
      </c>
      <c r="E51" s="3">
        <f t="shared" si="5"/>
        <v>0.2447284311</v>
      </c>
      <c r="F51" s="3">
        <f t="shared" si="3"/>
        <v>1.227686881</v>
      </c>
      <c r="G51" s="3">
        <f t="shared" si="4"/>
        <v>1.103707522</v>
      </c>
    </row>
    <row r="52">
      <c r="A52" s="3"/>
      <c r="D52" s="45">
        <v>45.0</v>
      </c>
      <c r="E52" s="3">
        <f t="shared" si="5"/>
        <v>0.2701734078</v>
      </c>
      <c r="F52" s="3">
        <f t="shared" si="3"/>
        <v>1.346661677</v>
      </c>
      <c r="G52" s="3">
        <f t="shared" si="4"/>
        <v>1.147808719</v>
      </c>
    </row>
    <row r="53">
      <c r="A53" s="3"/>
      <c r="D53" s="3">
        <v>46.0</v>
      </c>
      <c r="E53" s="3">
        <f t="shared" si="5"/>
        <v>0.2956183844</v>
      </c>
      <c r="F53" s="3">
        <f t="shared" si="3"/>
        <v>1.458060483</v>
      </c>
      <c r="G53" s="3">
        <f t="shared" si="4"/>
        <v>1.185902861</v>
      </c>
    </row>
    <row r="54">
      <c r="A54" s="3"/>
      <c r="D54" s="45">
        <v>47.0</v>
      </c>
      <c r="E54" s="3">
        <f t="shared" si="5"/>
        <v>0.3210633611</v>
      </c>
      <c r="F54" s="3">
        <f t="shared" si="3"/>
        <v>1.558255721</v>
      </c>
      <c r="G54" s="3">
        <f t="shared" si="4"/>
        <v>1.21728647</v>
      </c>
    </row>
    <row r="55">
      <c r="A55" s="3"/>
      <c r="D55" s="3">
        <v>48.0</v>
      </c>
      <c r="E55" s="3">
        <f t="shared" si="5"/>
        <v>0.3465083377</v>
      </c>
      <c r="F55" s="3">
        <f t="shared" si="3"/>
        <v>1.64379658</v>
      </c>
      <c r="G55" s="3">
        <f t="shared" si="4"/>
        <v>1.241368021</v>
      </c>
    </row>
    <row r="56">
      <c r="A56" s="3"/>
      <c r="D56" s="45">
        <v>49.0</v>
      </c>
      <c r="E56" s="3">
        <f t="shared" si="5"/>
        <v>0.3719533144</v>
      </c>
      <c r="F56" s="3">
        <f t="shared" si="3"/>
        <v>1.71160508</v>
      </c>
      <c r="G56" s="3">
        <f t="shared" si="4"/>
        <v>1.25768648</v>
      </c>
    </row>
    <row r="57">
      <c r="A57" s="3"/>
      <c r="D57" s="3">
        <v>50.0</v>
      </c>
      <c r="E57" s="3">
        <f t="shared" si="5"/>
        <v>0.397398291</v>
      </c>
      <c r="F57" s="3">
        <f t="shared" si="3"/>
        <v>1.759159481</v>
      </c>
      <c r="G57" s="3">
        <f t="shared" si="4"/>
        <v>1.265925977</v>
      </c>
    </row>
    <row r="58">
      <c r="A58" s="3"/>
      <c r="D58" s="45">
        <v>51.0</v>
      </c>
      <c r="E58" s="3">
        <f t="shared" si="5"/>
        <v>0.4228432677</v>
      </c>
      <c r="F58" s="3">
        <f t="shared" si="3"/>
        <v>1.784649817</v>
      </c>
      <c r="G58" s="3">
        <f t="shared" si="4"/>
        <v>1.265925977</v>
      </c>
    </row>
    <row r="59">
      <c r="A59" s="3"/>
      <c r="D59" s="3">
        <v>52.0</v>
      </c>
      <c r="E59" s="3">
        <f t="shared" si="5"/>
        <v>0.4482882443</v>
      </c>
      <c r="F59" s="3">
        <f t="shared" si="3"/>
        <v>1.787092213</v>
      </c>
      <c r="G59" s="3">
        <f t="shared" si="4"/>
        <v>1.25768648</v>
      </c>
    </row>
    <row r="60">
      <c r="A60" s="3"/>
      <c r="D60" s="45">
        <v>53.0</v>
      </c>
      <c r="E60" s="3">
        <f t="shared" si="5"/>
        <v>0.473733221</v>
      </c>
      <c r="F60" s="3">
        <f t="shared" si="3"/>
        <v>1.766391902</v>
      </c>
      <c r="G60" s="3">
        <f t="shared" si="4"/>
        <v>1.241368021</v>
      </c>
    </row>
    <row r="61">
      <c r="A61" s="3"/>
      <c r="D61" s="3">
        <v>54.0</v>
      </c>
      <c r="E61" s="3">
        <f t="shared" si="5"/>
        <v>0.4991781976</v>
      </c>
      <c r="F61" s="3">
        <f t="shared" si="3"/>
        <v>1.72334933</v>
      </c>
      <c r="G61" s="3">
        <f t="shared" si="4"/>
        <v>1.21728647</v>
      </c>
    </row>
    <row r="62">
      <c r="A62" s="3"/>
      <c r="D62" s="45">
        <v>55.0</v>
      </c>
      <c r="E62" s="3">
        <f t="shared" si="5"/>
        <v>0.5246231743</v>
      </c>
      <c r="F62" s="3">
        <f t="shared" si="3"/>
        <v>1.65960879</v>
      </c>
      <c r="G62" s="3">
        <f t="shared" si="4"/>
        <v>1.185902861</v>
      </c>
    </row>
    <row r="63">
      <c r="A63" s="3"/>
      <c r="D63" s="3">
        <v>56.0</v>
      </c>
      <c r="E63" s="3">
        <f t="shared" si="5"/>
        <v>0.5500681509</v>
      </c>
      <c r="F63" s="3">
        <f t="shared" si="3"/>
        <v>1.577554185</v>
      </c>
      <c r="G63" s="3">
        <f t="shared" si="4"/>
        <v>1.147808719</v>
      </c>
    </row>
    <row r="64">
      <c r="D64" s="45">
        <v>57.0</v>
      </c>
      <c r="E64" s="3">
        <f t="shared" si="5"/>
        <v>0.5755131275</v>
      </c>
      <c r="F64" s="3">
        <f t="shared" si="3"/>
        <v>1.480161133</v>
      </c>
      <c r="G64" s="3">
        <f t="shared" si="4"/>
        <v>1.103707522</v>
      </c>
    </row>
    <row r="65">
      <c r="D65" s="3">
        <v>58.0</v>
      </c>
      <c r="E65" s="3">
        <f t="shared" si="5"/>
        <v>0.6009581042</v>
      </c>
      <c r="F65" s="3">
        <f t="shared" si="3"/>
        <v>1.370818191</v>
      </c>
      <c r="G65" s="3">
        <f t="shared" si="4"/>
        <v>1.054393127</v>
      </c>
    </row>
    <row r="66">
      <c r="D66" s="45">
        <v>59.0</v>
      </c>
      <c r="E66" s="3">
        <f t="shared" si="5"/>
        <v>0.6264030808</v>
      </c>
      <c r="F66" s="3">
        <f t="shared" si="3"/>
        <v>1.253132154</v>
      </c>
      <c r="G66" s="3">
        <f t="shared" si="4"/>
        <v>1.000726062</v>
      </c>
    </row>
    <row r="67">
      <c r="D67" s="3">
        <v>60.0</v>
      </c>
      <c r="E67" s="3">
        <f t="shared" si="5"/>
        <v>0.6518480575</v>
      </c>
      <c r="F67" s="3">
        <f t="shared" si="3"/>
        <v>1.130732931</v>
      </c>
      <c r="G67" s="3">
        <f t="shared" si="4"/>
        <v>0.9436086969</v>
      </c>
    </row>
    <row r="68">
      <c r="A68" s="3"/>
      <c r="B68" s="3"/>
      <c r="C68" s="3"/>
      <c r="D68" s="45">
        <v>61.0</v>
      </c>
      <c r="E68" s="3">
        <f t="shared" si="5"/>
        <v>0.6772930341</v>
      </c>
      <c r="F68" s="3">
        <f t="shared" si="3"/>
        <v>1.007092495</v>
      </c>
      <c r="G68" s="3">
        <f t="shared" si="4"/>
        <v>0.8839602583</v>
      </c>
    </row>
    <row r="69">
      <c r="A69" s="3"/>
      <c r="B69" s="3"/>
      <c r="C69" s="3"/>
      <c r="D69" s="3">
        <v>62.0</v>
      </c>
      <c r="E69" s="3">
        <f t="shared" si="5"/>
        <v>0.7027380108</v>
      </c>
      <c r="F69" s="3">
        <f t="shared" si="3"/>
        <v>0.885370058</v>
      </c>
      <c r="G69" s="3">
        <f t="shared" si="4"/>
        <v>0.8226926662</v>
      </c>
    </row>
    <row r="70">
      <c r="D70" s="45">
        <v>63.0</v>
      </c>
      <c r="E70" s="3">
        <f t="shared" si="5"/>
        <v>0.7281829874</v>
      </c>
      <c r="F70" s="3">
        <f t="shared" si="3"/>
        <v>0.7682922524</v>
      </c>
      <c r="G70" s="3">
        <f t="shared" si="4"/>
        <v>0.760688047</v>
      </c>
    </row>
    <row r="71">
      <c r="A71" s="3"/>
      <c r="B71" s="3"/>
      <c r="D71" s="3">
        <v>64.0</v>
      </c>
      <c r="E71" s="3">
        <f t="shared" si="5"/>
        <v>0.7536279641</v>
      </c>
      <c r="F71" s="3">
        <f t="shared" si="3"/>
        <v>0.6580732368</v>
      </c>
      <c r="G71" s="3">
        <f t="shared" si="4"/>
        <v>0.6987786684</v>
      </c>
    </row>
    <row r="72">
      <c r="A72" s="3"/>
      <c r="B72" s="3"/>
      <c r="D72" s="45">
        <v>65.0</v>
      </c>
      <c r="E72" s="3">
        <f t="shared" si="5"/>
        <v>0.7790729407</v>
      </c>
      <c r="F72" s="3">
        <f t="shared" si="3"/>
        <v>0.5563757029</v>
      </c>
      <c r="G72" s="3">
        <f t="shared" si="4"/>
        <v>0.6377298804</v>
      </c>
    </row>
    <row r="73">
      <c r="A73" s="3"/>
      <c r="B73" s="3"/>
      <c r="D73" s="3">
        <v>66.0</v>
      </c>
      <c r="E73" s="3">
        <f t="shared" si="5"/>
        <v>0.8045179174</v>
      </c>
      <c r="F73" s="3">
        <f t="shared" si="3"/>
        <v>0.4643102115</v>
      </c>
      <c r="G73" s="3">
        <f t="shared" si="4"/>
        <v>0.5782264766</v>
      </c>
    </row>
    <row r="74">
      <c r="A74" s="3"/>
      <c r="B74" s="3"/>
      <c r="D74" s="45">
        <v>67.0</v>
      </c>
      <c r="E74" s="3">
        <f t="shared" si="5"/>
        <v>0.829962894</v>
      </c>
      <c r="F74" s="3">
        <f t="shared" si="3"/>
        <v>0.3824674377</v>
      </c>
      <c r="G74" s="3">
        <f t="shared" si="4"/>
        <v>0.5208627051</v>
      </c>
    </row>
    <row r="75">
      <c r="D75" s="3">
        <v>68.0</v>
      </c>
      <c r="E75" s="3">
        <f t="shared" si="5"/>
        <v>0.8554078707</v>
      </c>
      <c r="F75" s="3">
        <f t="shared" si="3"/>
        <v>0.3109759832</v>
      </c>
      <c r="G75" s="3">
        <f t="shared" si="4"/>
        <v>0.4661359848</v>
      </c>
    </row>
    <row r="76">
      <c r="D76" s="45">
        <v>69.0</v>
      </c>
      <c r="E76" s="3">
        <f t="shared" si="5"/>
        <v>0.8808528473</v>
      </c>
      <c r="F76" s="3">
        <f t="shared" si="3"/>
        <v>0.2495774741</v>
      </c>
      <c r="G76" s="3">
        <f t="shared" si="4"/>
        <v>0.4144442134</v>
      </c>
    </row>
    <row r="77">
      <c r="D77" s="3">
        <v>70.0</v>
      </c>
      <c r="E77" s="3">
        <f t="shared" si="5"/>
        <v>0.906297824</v>
      </c>
      <c r="F77" s="3">
        <f t="shared" si="3"/>
        <v>0.1977106538</v>
      </c>
      <c r="G77" s="3">
        <f t="shared" si="4"/>
        <v>0.3660864125</v>
      </c>
    </row>
    <row r="78">
      <c r="D78" s="45">
        <v>71.0</v>
      </c>
      <c r="E78" s="3">
        <f t="shared" si="5"/>
        <v>0.9317428006</v>
      </c>
      <c r="F78" s="3">
        <f t="shared" si="3"/>
        <v>0.1545969465</v>
      </c>
      <c r="G78" s="3">
        <f t="shared" si="4"/>
        <v>0.3212663361</v>
      </c>
    </row>
    <row r="79">
      <c r="D79" s="3">
        <v>72.0</v>
      </c>
      <c r="E79" s="3">
        <f t="shared" si="5"/>
        <v>0.9571877773</v>
      </c>
      <c r="F79" s="3">
        <f t="shared" si="3"/>
        <v>0.1193212799</v>
      </c>
      <c r="G79" s="3">
        <f t="shared" si="4"/>
        <v>0.2800985827</v>
      </c>
    </row>
    <row r="80">
      <c r="D80" s="45">
        <v>73.0</v>
      </c>
      <c r="E80" s="3">
        <f t="shared" si="5"/>
        <v>0.9826327539</v>
      </c>
      <c r="F80" s="3">
        <f t="shared" si="3"/>
        <v>0.09090359247</v>
      </c>
      <c r="G80" s="3">
        <f t="shared" si="4"/>
        <v>0.2426166952</v>
      </c>
    </row>
    <row r="81">
      <c r="D81" s="3">
        <v>74.0</v>
      </c>
      <c r="E81" s="3">
        <f t="shared" si="5"/>
        <v>1.008077731</v>
      </c>
      <c r="F81" s="3">
        <f t="shared" si="3"/>
        <v>0.06835815652</v>
      </c>
      <c r="G81" s="3">
        <f t="shared" si="4"/>
        <v>0.208782712</v>
      </c>
    </row>
    <row r="82">
      <c r="D82" s="45">
        <v>75.0</v>
      </c>
      <c r="E82" s="3">
        <f t="shared" si="5"/>
        <v>1.033522707</v>
      </c>
      <c r="F82" s="3">
        <f t="shared" si="3"/>
        <v>0.05073945403</v>
      </c>
      <c r="G82" s="3">
        <f t="shared" si="4"/>
        <v>0.1784976353</v>
      </c>
    </row>
    <row r="83">
      <c r="D83" s="3">
        <v>76.0</v>
      </c>
      <c r="E83" s="3">
        <f t="shared" si="5"/>
        <v>1.058967684</v>
      </c>
      <c r="F83" s="3">
        <f t="shared" si="3"/>
        <v>0.03717469289</v>
      </c>
      <c r="G83" s="3">
        <f t="shared" si="4"/>
        <v>0.1516123153</v>
      </c>
    </row>
    <row r="84">
      <c r="D84" s="45">
        <v>77.0</v>
      </c>
      <c r="E84" s="3">
        <f t="shared" si="5"/>
        <v>1.084412661</v>
      </c>
      <c r="F84" s="3">
        <f t="shared" si="3"/>
        <v>0.02688407765</v>
      </c>
      <c r="G84" s="3">
        <f t="shared" si="4"/>
        <v>0.1279382994</v>
      </c>
    </row>
    <row r="85">
      <c r="D85" s="3">
        <v>78.0</v>
      </c>
      <c r="E85" s="3">
        <f t="shared" si="5"/>
        <v>1.109857637</v>
      </c>
      <c r="F85" s="3">
        <f t="shared" si="3"/>
        <v>0.01919062172</v>
      </c>
      <c r="G85" s="3">
        <f t="shared" si="4"/>
        <v>0.10725826</v>
      </c>
    </row>
    <row r="86">
      <c r="D86" s="45">
        <v>79.0</v>
      </c>
      <c r="E86" s="3">
        <f t="shared" si="5"/>
        <v>1.135302614</v>
      </c>
      <c r="F86" s="3">
        <f t="shared" si="3"/>
        <v>0.01352163164</v>
      </c>
      <c r="G86" s="3">
        <f t="shared" si="4"/>
        <v>0.08933569121</v>
      </c>
    </row>
    <row r="87">
      <c r="D87" s="3">
        <v>80.0</v>
      </c>
      <c r="E87" s="3">
        <f t="shared" si="5"/>
        <v>1.16074759</v>
      </c>
      <c r="F87" s="3">
        <f t="shared" si="3"/>
        <v>0.009404058202</v>
      </c>
      <c r="G87" s="3">
        <f t="shared" si="4"/>
        <v>0.07392363891</v>
      </c>
    </row>
    <row r="88">
      <c r="D88" s="45">
        <v>81.0</v>
      </c>
      <c r="E88" s="3">
        <f t="shared" si="5"/>
        <v>1.186192567</v>
      </c>
      <c r="F88" s="3">
        <f t="shared" si="3"/>
        <v>0.006455764334</v>
      </c>
      <c r="G88" s="3">
        <f t="shared" si="4"/>
        <v>0.06077231113</v>
      </c>
    </row>
    <row r="89">
      <c r="D89" s="3">
        <v>82.0</v>
      </c>
      <c r="E89" s="3">
        <f t="shared" si="5"/>
        <v>1.211637544</v>
      </c>
      <c r="F89" s="3">
        <f t="shared" si="3"/>
        <v>0.004374477429</v>
      </c>
      <c r="G89" s="3">
        <f t="shared" si="4"/>
        <v>0.04963548258</v>
      </c>
    </row>
    <row r="90">
      <c r="D90" s="45">
        <v>83.0</v>
      </c>
      <c r="E90" s="3">
        <f t="shared" si="5"/>
        <v>1.23708252</v>
      </c>
      <c r="F90" s="3">
        <f t="shared" si="3"/>
        <v>0.002925841826</v>
      </c>
      <c r="G90" s="3">
        <f t="shared" si="4"/>
        <v>0.04027567477</v>
      </c>
    </row>
    <row r="91">
      <c r="D91" s="3">
        <v>84.0</v>
      </c>
      <c r="E91" s="3">
        <f t="shared" si="5"/>
        <v>1.262527497</v>
      </c>
      <c r="F91" s="3">
        <f t="shared" si="3"/>
        <v>0.001931619851</v>
      </c>
      <c r="G91" s="3">
        <f t="shared" si="4"/>
        <v>0.03246814541</v>
      </c>
    </row>
    <row r="92">
      <c r="D92" s="45">
        <v>85.0</v>
      </c>
      <c r="E92" s="3">
        <f t="shared" si="5"/>
        <v>1.287972474</v>
      </c>
      <c r="F92" s="3">
        <f t="shared" si="3"/>
        <v>0.00125874752</v>
      </c>
      <c r="G92" s="3">
        <f t="shared" si="4"/>
        <v>0.02600376424</v>
      </c>
    </row>
    <row r="93">
      <c r="D93" s="3">
        <v>86.0</v>
      </c>
      <c r="E93" s="3">
        <f t="shared" si="5"/>
        <v>1.31341745</v>
      </c>
      <c r="F93" s="3">
        <f t="shared" si="3"/>
        <v>0.0008096582548</v>
      </c>
      <c r="G93" s="3">
        <f t="shared" si="4"/>
        <v>0.02069088363</v>
      </c>
    </row>
    <row r="94">
      <c r="D94" s="45">
        <v>87.0</v>
      </c>
      <c r="E94" s="3">
        <f t="shared" si="5"/>
        <v>1.338862427</v>
      </c>
      <c r="F94" s="3">
        <f t="shared" si="3"/>
        <v>0.0005140566955</v>
      </c>
      <c r="G94" s="3">
        <f t="shared" si="4"/>
        <v>0.01635633273</v>
      </c>
    </row>
    <row r="95">
      <c r="D95" s="3">
        <v>88.0</v>
      </c>
      <c r="E95" s="3">
        <f t="shared" si="5"/>
        <v>1.364307404</v>
      </c>
      <c r="F95" s="3">
        <f t="shared" si="3"/>
        <v>0.0003221561632</v>
      </c>
      <c r="G95" s="3">
        <f t="shared" si="4"/>
        <v>0.01284567458</v>
      </c>
    </row>
    <row r="96">
      <c r="D96" s="45">
        <v>89.0</v>
      </c>
      <c r="E96" s="3">
        <f t="shared" si="5"/>
        <v>1.38975238</v>
      </c>
      <c r="F96" s="3">
        <f t="shared" si="3"/>
        <v>0.0001992819758</v>
      </c>
      <c r="G96" s="3">
        <f t="shared" si="4"/>
        <v>0.01002286719</v>
      </c>
    </row>
    <row r="97">
      <c r="D97" s="3">
        <v>90.0</v>
      </c>
      <c r="E97" s="3">
        <f t="shared" si="5"/>
        <v>1.415197357</v>
      </c>
      <c r="F97" s="3">
        <f t="shared" si="3"/>
        <v>0.0001216790327</v>
      </c>
      <c r="G97" s="3">
        <f t="shared" si="4"/>
        <v>0.007769465021</v>
      </c>
    </row>
    <row r="98">
      <c r="D98" s="45">
        <v>91.0</v>
      </c>
      <c r="E98" s="3">
        <f t="shared" si="5"/>
        <v>1.440642334</v>
      </c>
      <c r="F98" s="3">
        <f t="shared" si="3"/>
        <v>0.00007333471846</v>
      </c>
      <c r="G98" s="3">
        <f t="shared" si="4"/>
        <v>0.005983486789</v>
      </c>
    </row>
    <row r="99">
      <c r="D99" s="3">
        <v>92.0</v>
      </c>
      <c r="E99" s="3">
        <f t="shared" si="5"/>
        <v>1.46608731</v>
      </c>
      <c r="F99" s="3">
        <f t="shared" si="3"/>
        <v>0.00004362642856</v>
      </c>
      <c r="G99" s="3">
        <f t="shared" si="4"/>
        <v>0.00457806166</v>
      </c>
    </row>
    <row r="100">
      <c r="D100" s="45">
        <v>93.0</v>
      </c>
      <c r="E100" s="3">
        <f t="shared" si="5"/>
        <v>1.491532287</v>
      </c>
      <c r="F100" s="3">
        <f t="shared" si="3"/>
        <v>0.00002561744696</v>
      </c>
      <c r="G100" s="3">
        <f t="shared" si="4"/>
        <v>0.003479950124</v>
      </c>
    </row>
    <row r="101">
      <c r="D101" s="3">
        <v>94.0</v>
      </c>
      <c r="E101" s="3">
        <f t="shared" si="5"/>
        <v>1.516977264</v>
      </c>
      <c r="F101" s="3">
        <f t="shared" si="3"/>
        <v>0.00001484800763</v>
      </c>
      <c r="G101" s="3">
        <f t="shared" si="4"/>
        <v>0.002628018885</v>
      </c>
    </row>
    <row r="102">
      <c r="D102" s="45">
        <v>95.0</v>
      </c>
      <c r="E102" s="3">
        <f t="shared" si="5"/>
        <v>1.54242224</v>
      </c>
      <c r="F102" s="3">
        <f t="shared" si="3"/>
        <v>0.000008494673099</v>
      </c>
      <c r="G102" s="3">
        <f t="shared" si="4"/>
        <v>0.001971732635</v>
      </c>
    </row>
    <row r="103">
      <c r="D103" s="3">
        <v>96.0</v>
      </c>
      <c r="E103" s="3">
        <f t="shared" si="5"/>
        <v>1.567867217</v>
      </c>
      <c r="F103" s="3">
        <f t="shared" si="3"/>
        <v>0.000004797017591</v>
      </c>
      <c r="G103" s="3">
        <f t="shared" si="4"/>
        <v>0.001469709996</v>
      </c>
    </row>
    <row r="104">
      <c r="D104" s="45">
        <v>97.0</v>
      </c>
      <c r="E104" s="3">
        <f t="shared" si="5"/>
        <v>1.593312193</v>
      </c>
      <c r="F104" s="3">
        <f t="shared" si="3"/>
        <v>0.000002673881174</v>
      </c>
      <c r="G104" s="3">
        <f t="shared" si="4"/>
        <v>0.00108837699</v>
      </c>
    </row>
    <row r="105">
      <c r="D105" s="3">
        <v>98.0</v>
      </c>
      <c r="E105" s="3">
        <f t="shared" si="5"/>
        <v>1.61875717</v>
      </c>
      <c r="F105" s="3">
        <f t="shared" si="3"/>
        <v>0.000001471157087</v>
      </c>
      <c r="G105" s="3">
        <f t="shared" si="4"/>
        <v>0.0008007392853</v>
      </c>
    </row>
    <row r="106">
      <c r="D106" s="45">
        <v>99.0</v>
      </c>
      <c r="E106" s="3">
        <f t="shared" si="5"/>
        <v>1.644202147</v>
      </c>
      <c r="F106" s="3">
        <f t="shared" si="3"/>
        <v>0.0000007989546795</v>
      </c>
      <c r="G106" s="3">
        <f t="shared" si="4"/>
        <v>0.0005852844704</v>
      </c>
    </row>
    <row r="107">
      <c r="D107" s="3">
        <v>100.0</v>
      </c>
      <c r="E107" s="3">
        <f t="shared" si="5"/>
        <v>1.669647123</v>
      </c>
      <c r="F107" s="3">
        <f t="shared" si="3"/>
        <v>0.0000004282835496</v>
      </c>
      <c r="G107" s="3">
        <f t="shared" si="4"/>
        <v>0.0004250176311</v>
      </c>
    </row>
  </sheetData>
  <mergeCells count="1">
    <mergeCell ref="D6:G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0.37475083056478403</v>
      </c>
      <c r="C2" s="42">
        <v>0.40095879232966136</v>
      </c>
    </row>
    <row r="3">
      <c r="A3" s="42" t="s">
        <v>32</v>
      </c>
      <c r="B3" s="42">
        <v>0.2129218753052573</v>
      </c>
      <c r="C3" s="42">
        <v>0.2945405565259991</v>
      </c>
    </row>
    <row r="4">
      <c r="A4" s="3" t="s">
        <v>33</v>
      </c>
      <c r="B4" s="3">
        <f t="shared" ref="B4:C4" si="1">(B2+4*B3)</f>
        <v>1.226438332</v>
      </c>
      <c r="C4" s="3">
        <f t="shared" si="1"/>
        <v>1.579121018</v>
      </c>
    </row>
    <row r="5">
      <c r="A5" s="3" t="s">
        <v>34</v>
      </c>
      <c r="B5" s="3">
        <f t="shared" ref="B5:C5" si="2">B2-4*B3</f>
        <v>-0.4769366707</v>
      </c>
      <c r="C5" s="3">
        <f t="shared" si="2"/>
        <v>-0.7772034338</v>
      </c>
    </row>
    <row r="6">
      <c r="D6" s="44" t="s">
        <v>0</v>
      </c>
    </row>
    <row r="7">
      <c r="A7" s="3" t="s">
        <v>35</v>
      </c>
      <c r="B7" s="3">
        <f>MIN(B5,C5)</f>
        <v>-0.7772034338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1.579121018</v>
      </c>
      <c r="D8" s="45">
        <v>1.0</v>
      </c>
      <c r="E8" s="3">
        <f>B7</f>
        <v>-0.7772034338</v>
      </c>
      <c r="F8" s="3">
        <f t="shared" ref="F8:F107" si="3">NORMDIST(E8,$B$2,$B$3,FALSE)</f>
        <v>0.0000008254387874</v>
      </c>
      <c r="G8" s="3">
        <f t="shared" ref="G8:G107" si="4">NORMDIST(E8,$C$2,$C$3,FALSE)</f>
        <v>0.0004543694333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-0.7534021767</v>
      </c>
      <c r="F9" s="3">
        <f t="shared" si="3"/>
        <v>0.000001501835498</v>
      </c>
      <c r="G9" s="3">
        <f t="shared" si="4"/>
        <v>0.0006257043325</v>
      </c>
    </row>
    <row r="10">
      <c r="A10" s="48" t="s">
        <v>43</v>
      </c>
      <c r="B10" s="3">
        <f>(B8-B7)/(B9-1)</f>
        <v>0.02380125709</v>
      </c>
      <c r="D10" s="45">
        <v>3.0</v>
      </c>
      <c r="E10" s="3">
        <f t="shared" si="5"/>
        <v>-0.7296009196</v>
      </c>
      <c r="F10" s="3">
        <f t="shared" si="3"/>
        <v>0.000002698566107</v>
      </c>
      <c r="G10" s="3">
        <f t="shared" si="4"/>
        <v>0.0008560384998</v>
      </c>
    </row>
    <row r="11">
      <c r="D11" s="3">
        <v>4.0</v>
      </c>
      <c r="E11" s="3">
        <f t="shared" si="5"/>
        <v>-0.7057996625</v>
      </c>
      <c r="F11" s="3">
        <f t="shared" si="3"/>
        <v>0.000004788692621</v>
      </c>
      <c r="G11" s="3">
        <f t="shared" si="4"/>
        <v>0.001163540522</v>
      </c>
    </row>
    <row r="12">
      <c r="D12" s="45">
        <v>5.0</v>
      </c>
      <c r="E12" s="3">
        <f t="shared" si="5"/>
        <v>-0.6819984054</v>
      </c>
      <c r="F12" s="3">
        <f t="shared" si="3"/>
        <v>0.000008392165975</v>
      </c>
      <c r="G12" s="3">
        <f t="shared" si="4"/>
        <v>0.001571208461</v>
      </c>
    </row>
    <row r="13">
      <c r="A13" s="3"/>
      <c r="D13" s="3">
        <v>6.0</v>
      </c>
      <c r="E13" s="3">
        <f t="shared" si="5"/>
        <v>-0.6581971483</v>
      </c>
      <c r="F13" s="3">
        <f t="shared" si="3"/>
        <v>0.00001452460636</v>
      </c>
      <c r="G13" s="3">
        <f t="shared" si="4"/>
        <v>0.002107900883</v>
      </c>
    </row>
    <row r="14">
      <c r="A14" s="3"/>
      <c r="D14" s="45">
        <v>7.0</v>
      </c>
      <c r="E14" s="3">
        <f t="shared" si="5"/>
        <v>-0.6343958912</v>
      </c>
      <c r="F14" s="3">
        <f t="shared" si="3"/>
        <v>0.00002482606461</v>
      </c>
      <c r="G14" s="3">
        <f t="shared" si="4"/>
        <v>0.002809510393</v>
      </c>
    </row>
    <row r="15">
      <c r="A15" s="3"/>
      <c r="D15" s="3">
        <v>8.0</v>
      </c>
      <c r="E15" s="3">
        <f t="shared" si="5"/>
        <v>-0.6105946341</v>
      </c>
      <c r="F15" s="3">
        <f t="shared" si="3"/>
        <v>0.00004190680923</v>
      </c>
      <c r="G15" s="3">
        <f t="shared" si="4"/>
        <v>0.003720276173</v>
      </c>
    </row>
    <row r="16">
      <c r="A16" s="3"/>
      <c r="D16" s="45">
        <v>9.0</v>
      </c>
      <c r="E16" s="3">
        <f t="shared" si="5"/>
        <v>-0.586793377</v>
      </c>
      <c r="F16" s="3">
        <f t="shared" si="3"/>
        <v>0.00006986095405</v>
      </c>
      <c r="G16" s="3">
        <f t="shared" si="4"/>
        <v>0.00489422351</v>
      </c>
    </row>
    <row r="17">
      <c r="A17" s="3"/>
      <c r="D17" s="3">
        <v>10.0</v>
      </c>
      <c r="E17" s="3">
        <f t="shared" si="5"/>
        <v>-0.5629921199</v>
      </c>
      <c r="F17" s="3">
        <f t="shared" si="3"/>
        <v>0.000115015834</v>
      </c>
      <c r="G17" s="3">
        <f t="shared" si="4"/>
        <v>0.006396707579</v>
      </c>
    </row>
    <row r="18">
      <c r="A18" s="3"/>
      <c r="D18" s="45">
        <v>11.0</v>
      </c>
      <c r="E18" s="3">
        <f t="shared" si="5"/>
        <v>-0.5391908628</v>
      </c>
      <c r="F18" s="3">
        <f t="shared" si="3"/>
        <v>0.000187005318</v>
      </c>
      <c r="G18" s="3">
        <f t="shared" si="4"/>
        <v>0.008306025823</v>
      </c>
    </row>
    <row r="19">
      <c r="A19" s="3"/>
      <c r="D19" s="3">
        <v>12.0</v>
      </c>
      <c r="E19" s="3">
        <f t="shared" si="5"/>
        <v>-0.5153896058</v>
      </c>
      <c r="F19" s="3">
        <f t="shared" si="3"/>
        <v>0.0003002779793</v>
      </c>
      <c r="G19" s="3">
        <f t="shared" si="4"/>
        <v>0.01071504839</v>
      </c>
    </row>
    <row r="20">
      <c r="A20" s="3"/>
      <c r="D20" s="45">
        <v>13.0</v>
      </c>
      <c r="E20" s="3">
        <f t="shared" si="5"/>
        <v>-0.4915883487</v>
      </c>
      <c r="F20" s="3">
        <f t="shared" si="3"/>
        <v>0.0004761745892</v>
      </c>
      <c r="G20" s="3">
        <f t="shared" si="4"/>
        <v>0.01373279943</v>
      </c>
    </row>
    <row r="21">
      <c r="A21" s="3"/>
      <c r="D21" s="3">
        <v>14.0</v>
      </c>
      <c r="E21" s="3">
        <f t="shared" si="5"/>
        <v>-0.4677870916</v>
      </c>
      <c r="F21" s="3">
        <f t="shared" si="3"/>
        <v>0.0007457309199</v>
      </c>
      <c r="G21" s="3">
        <f t="shared" si="4"/>
        <v>0.01748590433</v>
      </c>
    </row>
    <row r="22">
      <c r="A22" s="3"/>
      <c r="D22" s="45">
        <v>15.0</v>
      </c>
      <c r="E22" s="3">
        <f t="shared" si="5"/>
        <v>-0.4439858345</v>
      </c>
      <c r="F22" s="3">
        <f t="shared" si="3"/>
        <v>0.001153377005</v>
      </c>
      <c r="G22" s="3">
        <f t="shared" si="4"/>
        <v>0.02211980017</v>
      </c>
    </row>
    <row r="23">
      <c r="A23" s="3"/>
      <c r="D23" s="3">
        <v>16.0</v>
      </c>
      <c r="E23" s="3">
        <f t="shared" si="5"/>
        <v>-0.4201845774</v>
      </c>
      <c r="F23" s="3">
        <f t="shared" si="3"/>
        <v>0.001761706798</v>
      </c>
      <c r="G23" s="3">
        <f t="shared" si="4"/>
        <v>0.02779958938</v>
      </c>
    </row>
    <row r="24">
      <c r="A24" s="3"/>
      <c r="D24" s="45">
        <v>17.0</v>
      </c>
      <c r="E24" s="3">
        <f t="shared" si="5"/>
        <v>-0.3963833203</v>
      </c>
      <c r="F24" s="3">
        <f t="shared" si="3"/>
        <v>0.002657474924</v>
      </c>
      <c r="G24" s="3">
        <f t="shared" si="4"/>
        <v>0.034710402</v>
      </c>
    </row>
    <row r="25">
      <c r="A25" s="3"/>
      <c r="D25" s="3">
        <v>18.0</v>
      </c>
      <c r="E25" s="3">
        <f t="shared" si="5"/>
        <v>-0.3725820632</v>
      </c>
      <c r="F25" s="3">
        <f t="shared" si="3"/>
        <v>0.003958930921</v>
      </c>
      <c r="G25" s="3">
        <f t="shared" si="4"/>
        <v>0.04305712089</v>
      </c>
    </row>
    <row r="26">
      <c r="A26" s="3"/>
      <c r="D26" s="45">
        <v>19.0</v>
      </c>
      <c r="E26" s="3">
        <f t="shared" si="5"/>
        <v>-0.3487808061</v>
      </c>
      <c r="F26" s="3">
        <f t="shared" si="3"/>
        <v>0.005824516446</v>
      </c>
      <c r="G26" s="3">
        <f t="shared" si="4"/>
        <v>0.05306331889</v>
      </c>
    </row>
    <row r="27">
      <c r="A27" s="3"/>
      <c r="D27" s="3">
        <v>20.0</v>
      </c>
      <c r="E27" s="3">
        <f t="shared" si="5"/>
        <v>-0.324979549</v>
      </c>
      <c r="F27" s="3">
        <f t="shared" si="3"/>
        <v>0.008462818591</v>
      </c>
      <c r="G27" s="3">
        <f t="shared" si="4"/>
        <v>0.06496925904</v>
      </c>
    </row>
    <row r="28">
      <c r="A28" s="3"/>
      <c r="D28" s="45">
        <v>21.0</v>
      </c>
      <c r="E28" s="3">
        <f t="shared" si="5"/>
        <v>-0.3011782919</v>
      </c>
      <c r="F28" s="3">
        <f t="shared" si="3"/>
        <v>0.01214348639</v>
      </c>
      <c r="G28" s="3">
        <f t="shared" si="4"/>
        <v>0.07902882014</v>
      </c>
    </row>
    <row r="29">
      <c r="A29" s="3"/>
      <c r="D29" s="3">
        <v>22.0</v>
      </c>
      <c r="E29" s="3">
        <f t="shared" si="5"/>
        <v>-0.2773770348</v>
      </c>
      <c r="F29" s="3">
        <f t="shared" si="3"/>
        <v>0.01720857675</v>
      </c>
      <c r="G29" s="3">
        <f t="shared" si="4"/>
        <v>0.09550523184</v>
      </c>
    </row>
    <row r="30">
      <c r="A30" s="3"/>
      <c r="D30" s="45">
        <v>23.0</v>
      </c>
      <c r="E30" s="3">
        <f t="shared" si="5"/>
        <v>-0.2535757777</v>
      </c>
      <c r="F30" s="3">
        <f t="shared" si="3"/>
        <v>0.02408350648</v>
      </c>
      <c r="G30" s="3">
        <f t="shared" si="4"/>
        <v>0.1146655368</v>
      </c>
    </row>
    <row r="31">
      <c r="A31" s="3"/>
      <c r="D31" s="3">
        <v>24.0</v>
      </c>
      <c r="E31" s="3">
        <f t="shared" si="5"/>
        <v>-0.2297745206</v>
      </c>
      <c r="F31" s="3">
        <f t="shared" si="3"/>
        <v>0.03328646597</v>
      </c>
      <c r="G31" s="3">
        <f t="shared" si="4"/>
        <v>0.1367737438</v>
      </c>
    </row>
    <row r="32">
      <c r="A32" s="3"/>
      <c r="D32" s="45">
        <v>25.0</v>
      </c>
      <c r="E32" s="3">
        <f t="shared" si="5"/>
        <v>-0.2059732635</v>
      </c>
      <c r="F32" s="3">
        <f t="shared" si="3"/>
        <v>0.0454348252</v>
      </c>
      <c r="G32" s="3">
        <f t="shared" si="4"/>
        <v>0.162082692</v>
      </c>
    </row>
    <row r="33">
      <c r="A33" s="3"/>
      <c r="D33" s="3">
        <v>26.0</v>
      </c>
      <c r="E33" s="3">
        <f t="shared" si="5"/>
        <v>-0.1821720064</v>
      </c>
      <c r="F33" s="3">
        <f t="shared" si="3"/>
        <v>0.06124677677</v>
      </c>
      <c r="G33" s="3">
        <f t="shared" si="4"/>
        <v>0.1908247176</v>
      </c>
    </row>
    <row r="34">
      <c r="A34" s="3"/>
      <c r="D34" s="45">
        <v>27.0</v>
      </c>
      <c r="E34" s="3">
        <f t="shared" si="5"/>
        <v>-0.1583707494</v>
      </c>
      <c r="F34" s="3">
        <f t="shared" si="3"/>
        <v>0.08153626585</v>
      </c>
      <c r="G34" s="3">
        <f t="shared" si="4"/>
        <v>0.2232012877</v>
      </c>
    </row>
    <row r="35">
      <c r="A35" s="3"/>
      <c r="D35" s="3">
        <v>28.0</v>
      </c>
      <c r="E35" s="3">
        <f t="shared" si="5"/>
        <v>-0.1345694923</v>
      </c>
      <c r="F35" s="3">
        <f t="shared" si="3"/>
        <v>0.1071992141</v>
      </c>
      <c r="G35" s="3">
        <f t="shared" si="4"/>
        <v>0.2593718525</v>
      </c>
    </row>
    <row r="36">
      <c r="A36" s="3"/>
      <c r="D36" s="45">
        <v>29.0</v>
      </c>
      <c r="E36" s="3">
        <f t="shared" si="5"/>
        <v>-0.1107682352</v>
      </c>
      <c r="F36" s="3">
        <f t="shared" si="3"/>
        <v>0.1391892159</v>
      </c>
      <c r="G36" s="3">
        <f t="shared" si="4"/>
        <v>0.2994422466</v>
      </c>
    </row>
    <row r="37">
      <c r="A37" s="3"/>
      <c r="D37" s="3">
        <v>30.0</v>
      </c>
      <c r="E37" s="3">
        <f t="shared" si="5"/>
        <v>-0.08696697808</v>
      </c>
      <c r="F37" s="3">
        <f t="shared" si="3"/>
        <v>0.178481324</v>
      </c>
      <c r="G37" s="3">
        <f t="shared" si="4"/>
        <v>0.3434530533</v>
      </c>
    </row>
    <row r="38">
      <c r="A38" s="3"/>
      <c r="D38" s="45">
        <v>31.0</v>
      </c>
      <c r="E38" s="3">
        <f t="shared" si="5"/>
        <v>-0.06316572098</v>
      </c>
      <c r="F38" s="3">
        <f t="shared" si="3"/>
        <v>0.2260232799</v>
      </c>
      <c r="G38" s="3">
        <f t="shared" si="4"/>
        <v>0.391368413</v>
      </c>
    </row>
    <row r="39">
      <c r="A39" s="3"/>
      <c r="D39" s="3">
        <v>32.0</v>
      </c>
      <c r="E39" s="3">
        <f t="shared" si="5"/>
        <v>-0.03936446389</v>
      </c>
      <c r="F39" s="3">
        <f t="shared" si="3"/>
        <v>0.2826745895</v>
      </c>
      <c r="G39" s="3">
        <f t="shared" si="4"/>
        <v>0.4430658133</v>
      </c>
    </row>
    <row r="40">
      <c r="A40" s="3"/>
      <c r="D40" s="45">
        <v>33.0</v>
      </c>
      <c r="E40" s="3">
        <f t="shared" si="5"/>
        <v>-0.0155632068</v>
      </c>
      <c r="F40" s="3">
        <f t="shared" si="3"/>
        <v>0.3491351472</v>
      </c>
      <c r="G40" s="3">
        <f t="shared" si="4"/>
        <v>0.4983274287</v>
      </c>
    </row>
    <row r="41">
      <c r="A41" s="3"/>
      <c r="D41" s="3">
        <v>34.0</v>
      </c>
      <c r="E41" s="3">
        <f t="shared" si="5"/>
        <v>0.008238050295</v>
      </c>
      <c r="F41" s="3">
        <f t="shared" si="3"/>
        <v>0.4258665952</v>
      </c>
      <c r="G41" s="3">
        <f t="shared" si="4"/>
        <v>0.5568335872</v>
      </c>
    </row>
    <row r="42">
      <c r="A42" s="3"/>
      <c r="D42" s="45">
        <v>35.0</v>
      </c>
      <c r="E42" s="3">
        <f t="shared" si="5"/>
        <v>0.03203930739</v>
      </c>
      <c r="F42" s="3">
        <f t="shared" si="3"/>
        <v>0.5130111253</v>
      </c>
      <c r="G42" s="3">
        <f t="shared" si="4"/>
        <v>0.6181589122</v>
      </c>
    </row>
    <row r="43">
      <c r="A43" s="3"/>
      <c r="D43" s="3">
        <v>36.0</v>
      </c>
      <c r="E43" s="3">
        <f t="shared" si="5"/>
        <v>0.05584056448</v>
      </c>
      <c r="F43" s="3">
        <f t="shared" si="3"/>
        <v>0.6103138067</v>
      </c>
      <c r="G43" s="3">
        <f t="shared" si="4"/>
        <v>0.681771633</v>
      </c>
    </row>
    <row r="44">
      <c r="A44" s="3"/>
      <c r="D44" s="45">
        <v>37.0</v>
      </c>
      <c r="E44" s="3">
        <f t="shared" si="5"/>
        <v>0.07964182157</v>
      </c>
      <c r="F44" s="3">
        <f t="shared" si="3"/>
        <v>0.7170555634</v>
      </c>
      <c r="G44" s="3">
        <f t="shared" si="4"/>
        <v>0.7470364624</v>
      </c>
    </row>
    <row r="45">
      <c r="A45" s="3"/>
      <c r="D45" s="3">
        <v>38.0</v>
      </c>
      <c r="E45" s="3">
        <f t="shared" si="5"/>
        <v>0.1034430787</v>
      </c>
      <c r="F45" s="3">
        <f t="shared" si="3"/>
        <v>0.8320044096</v>
      </c>
      <c r="G45" s="3">
        <f t="shared" si="4"/>
        <v>0.813221315</v>
      </c>
    </row>
    <row r="46">
      <c r="A46" s="3"/>
      <c r="D46" s="45">
        <v>39.0</v>
      </c>
      <c r="E46" s="3">
        <f t="shared" si="5"/>
        <v>0.1272443358</v>
      </c>
      <c r="F46" s="3">
        <f t="shared" si="3"/>
        <v>0.9533923215</v>
      </c>
      <c r="G46" s="3">
        <f t="shared" si="4"/>
        <v>0.8795079855</v>
      </c>
    </row>
    <row r="47">
      <c r="A47" s="3"/>
      <c r="D47" s="3">
        <v>40.0</v>
      </c>
      <c r="E47" s="3">
        <f t="shared" si="5"/>
        <v>0.1510455929</v>
      </c>
      <c r="F47" s="3">
        <f t="shared" si="3"/>
        <v>1.078924053</v>
      </c>
      <c r="G47" s="3">
        <f t="shared" si="4"/>
        <v>0.9450067298</v>
      </c>
    </row>
    <row r="48">
      <c r="A48" s="3"/>
      <c r="D48" s="45">
        <v>41.0</v>
      </c>
      <c r="E48" s="3">
        <f t="shared" si="5"/>
        <v>0.1748468499</v>
      </c>
      <c r="F48" s="3">
        <f t="shared" si="3"/>
        <v>1.20582228</v>
      </c>
      <c r="G48" s="3">
        <f t="shared" si="4"/>
        <v>1.008774501</v>
      </c>
    </row>
    <row r="49">
      <c r="A49" s="3"/>
      <c r="D49" s="3">
        <v>42.0</v>
      </c>
      <c r="E49" s="3">
        <f t="shared" si="5"/>
        <v>0.198648107</v>
      </c>
      <c r="F49" s="3">
        <f t="shared" si="3"/>
        <v>1.33091076</v>
      </c>
      <c r="G49" s="3">
        <f t="shared" si="4"/>
        <v>1.069836403</v>
      </c>
    </row>
    <row r="50">
      <c r="A50" s="3"/>
      <c r="D50" s="45">
        <v>43.0</v>
      </c>
      <c r="E50" s="3">
        <f t="shared" si="5"/>
        <v>0.2224493641</v>
      </c>
      <c r="F50" s="3">
        <f t="shared" si="3"/>
        <v>1.450733942</v>
      </c>
      <c r="G50" s="3">
        <f t="shared" si="4"/>
        <v>1.127209726</v>
      </c>
    </row>
    <row r="51">
      <c r="A51" s="3"/>
      <c r="D51" s="3">
        <v>44.0</v>
      </c>
      <c r="E51" s="3">
        <f t="shared" si="5"/>
        <v>0.2462506212</v>
      </c>
      <c r="F51" s="3">
        <f t="shared" si="3"/>
        <v>1.561707915</v>
      </c>
      <c r="G51" s="3">
        <f t="shared" si="4"/>
        <v>1.179929784</v>
      </c>
    </row>
    <row r="52">
      <c r="A52" s="3"/>
      <c r="D52" s="45">
        <v>45.0</v>
      </c>
      <c r="E52" s="3">
        <f t="shared" si="5"/>
        <v>0.2700518783</v>
      </c>
      <c r="F52" s="3">
        <f t="shared" si="3"/>
        <v>1.660294213</v>
      </c>
      <c r="G52" s="3">
        <f t="shared" si="4"/>
        <v>1.227076618</v>
      </c>
    </row>
    <row r="53">
      <c r="A53" s="3"/>
      <c r="D53" s="3">
        <v>46.0</v>
      </c>
      <c r="E53" s="3">
        <f t="shared" si="5"/>
        <v>0.2938531354</v>
      </c>
      <c r="F53" s="3">
        <f t="shared" si="3"/>
        <v>1.743185081</v>
      </c>
      <c r="G53" s="3">
        <f t="shared" si="4"/>
        <v>1.267801549</v>
      </c>
    </row>
    <row r="54">
      <c r="A54" s="3"/>
      <c r="D54" s="45">
        <v>47.0</v>
      </c>
      <c r="E54" s="3">
        <f t="shared" si="5"/>
        <v>0.3176543925</v>
      </c>
      <c r="F54" s="3">
        <f t="shared" si="3"/>
        <v>1.807486866</v>
      </c>
      <c r="G54" s="3">
        <f t="shared" si="4"/>
        <v>1.301352516</v>
      </c>
    </row>
    <row r="55">
      <c r="A55" s="3"/>
      <c r="D55" s="3">
        <v>48.0</v>
      </c>
      <c r="E55" s="3">
        <f t="shared" si="5"/>
        <v>0.3414556496</v>
      </c>
      <c r="F55" s="3">
        <f t="shared" si="3"/>
        <v>1.850887419</v>
      </c>
      <c r="G55" s="3">
        <f t="shared" si="4"/>
        <v>1.327097143</v>
      </c>
    </row>
    <row r="56">
      <c r="A56" s="3"/>
      <c r="D56" s="45">
        <v>49.0</v>
      </c>
      <c r="E56" s="3">
        <f t="shared" si="5"/>
        <v>0.3652569067</v>
      </c>
      <c r="F56" s="3">
        <f t="shared" si="3"/>
        <v>1.87179404</v>
      </c>
      <c r="G56" s="3">
        <f t="shared" si="4"/>
        <v>1.344542558</v>
      </c>
    </row>
    <row r="57">
      <c r="A57" s="3"/>
      <c r="D57" s="3">
        <v>50.0</v>
      </c>
      <c r="E57" s="3">
        <f t="shared" si="5"/>
        <v>0.3890581638</v>
      </c>
      <c r="F57" s="3">
        <f t="shared" si="3"/>
        <v>1.869430485</v>
      </c>
      <c r="G57" s="3">
        <f t="shared" si="4"/>
        <v>1.353351077</v>
      </c>
    </row>
    <row r="58">
      <c r="A58" s="3"/>
      <c r="D58" s="45">
        <v>51.0</v>
      </c>
      <c r="E58" s="3">
        <f t="shared" si="5"/>
        <v>0.4128594209</v>
      </c>
      <c r="F58" s="3">
        <f t="shared" si="3"/>
        <v>1.8438848</v>
      </c>
      <c r="G58" s="3">
        <f t="shared" si="4"/>
        <v>1.353351077</v>
      </c>
    </row>
    <row r="59">
      <c r="A59" s="3"/>
      <c r="D59" s="3">
        <v>52.0</v>
      </c>
      <c r="E59" s="3">
        <f t="shared" si="5"/>
        <v>0.436660678</v>
      </c>
      <c r="F59" s="3">
        <f t="shared" si="3"/>
        <v>1.796103881</v>
      </c>
      <c r="G59" s="3">
        <f t="shared" si="4"/>
        <v>1.344542558</v>
      </c>
    </row>
    <row r="60">
      <c r="A60" s="3"/>
      <c r="D60" s="45">
        <v>53.0</v>
      </c>
      <c r="E60" s="3">
        <f t="shared" si="5"/>
        <v>0.4604619351</v>
      </c>
      <c r="F60" s="3">
        <f t="shared" si="3"/>
        <v>1.727835219</v>
      </c>
      <c r="G60" s="3">
        <f t="shared" si="4"/>
        <v>1.327097143</v>
      </c>
    </row>
    <row r="61">
      <c r="A61" s="3"/>
      <c r="D61" s="3">
        <v>54.0</v>
      </c>
      <c r="E61" s="3">
        <f t="shared" si="5"/>
        <v>0.4842631922</v>
      </c>
      <c r="F61" s="3">
        <f t="shared" si="3"/>
        <v>1.641520823</v>
      </c>
      <c r="G61" s="3">
        <f t="shared" si="4"/>
        <v>1.301352516</v>
      </c>
    </row>
    <row r="62">
      <c r="A62" s="3"/>
      <c r="D62" s="45">
        <v>55.0</v>
      </c>
      <c r="E62" s="3">
        <f t="shared" si="5"/>
        <v>0.5080644492</v>
      </c>
      <c r="F62" s="3">
        <f t="shared" si="3"/>
        <v>1.540152318</v>
      </c>
      <c r="G62" s="3">
        <f t="shared" si="4"/>
        <v>1.267801549</v>
      </c>
    </row>
    <row r="63">
      <c r="A63" s="3"/>
      <c r="D63" s="3">
        <v>56.0</v>
      </c>
      <c r="E63" s="3">
        <f t="shared" si="5"/>
        <v>0.5318657063</v>
      </c>
      <c r="F63" s="3">
        <f t="shared" si="3"/>
        <v>1.427099175</v>
      </c>
      <c r="G63" s="3">
        <f t="shared" si="4"/>
        <v>1.227076618</v>
      </c>
    </row>
    <row r="64">
      <c r="D64" s="45">
        <v>57.0</v>
      </c>
      <c r="E64" s="3">
        <f t="shared" si="5"/>
        <v>0.5556669634</v>
      </c>
      <c r="F64" s="3">
        <f t="shared" si="3"/>
        <v>1.305923809</v>
      </c>
      <c r="G64" s="3">
        <f t="shared" si="4"/>
        <v>1.179929784</v>
      </c>
    </row>
    <row r="65">
      <c r="D65" s="3">
        <v>58.0</v>
      </c>
      <c r="E65" s="3">
        <f t="shared" si="5"/>
        <v>0.5794682205</v>
      </c>
      <c r="F65" s="3">
        <f t="shared" si="3"/>
        <v>1.180197602</v>
      </c>
      <c r="G65" s="3">
        <f t="shared" si="4"/>
        <v>1.127209726</v>
      </c>
    </row>
    <row r="66">
      <c r="D66" s="45">
        <v>59.0</v>
      </c>
      <c r="E66" s="3">
        <f t="shared" si="5"/>
        <v>0.6032694776</v>
      </c>
      <c r="F66" s="3">
        <f t="shared" si="3"/>
        <v>1.053330887</v>
      </c>
      <c r="G66" s="3">
        <f t="shared" si="4"/>
        <v>1.069836403</v>
      </c>
    </row>
    <row r="67">
      <c r="D67" s="3">
        <v>60.0</v>
      </c>
      <c r="E67" s="3">
        <f t="shared" si="5"/>
        <v>0.6270707347</v>
      </c>
      <c r="F67" s="3">
        <f t="shared" si="3"/>
        <v>0.9284277539</v>
      </c>
      <c r="G67" s="3">
        <f t="shared" si="4"/>
        <v>1.008774501</v>
      </c>
    </row>
    <row r="68">
      <c r="A68" s="3"/>
      <c r="B68" s="3"/>
      <c r="C68" s="3"/>
      <c r="D68" s="45">
        <v>61.0</v>
      </c>
      <c r="E68" s="3">
        <f t="shared" si="5"/>
        <v>0.6508719918</v>
      </c>
      <c r="F68" s="3">
        <f t="shared" si="3"/>
        <v>0.8081735136</v>
      </c>
      <c r="G68" s="3">
        <f t="shared" si="4"/>
        <v>0.9450067298</v>
      </c>
    </row>
    <row r="69">
      <c r="A69" s="3"/>
      <c r="B69" s="3"/>
      <c r="C69" s="3"/>
      <c r="D69" s="3">
        <v>62.0</v>
      </c>
      <c r="E69" s="3">
        <f t="shared" si="5"/>
        <v>0.6746732489</v>
      </c>
      <c r="F69" s="3">
        <f t="shared" si="3"/>
        <v>0.6947592141</v>
      </c>
      <c r="G69" s="3">
        <f t="shared" si="4"/>
        <v>0.8795079855</v>
      </c>
    </row>
    <row r="70">
      <c r="D70" s="45">
        <v>63.0</v>
      </c>
      <c r="E70" s="3">
        <f t="shared" si="5"/>
        <v>0.698474506</v>
      </c>
      <c r="F70" s="3">
        <f t="shared" si="3"/>
        <v>0.5898440744</v>
      </c>
      <c r="G70" s="3">
        <f t="shared" si="4"/>
        <v>0.813221315</v>
      </c>
    </row>
    <row r="71">
      <c r="A71" s="3"/>
      <c r="B71" s="3"/>
      <c r="D71" s="3">
        <v>64.0</v>
      </c>
      <c r="E71" s="3">
        <f t="shared" si="5"/>
        <v>0.7222757631</v>
      </c>
      <c r="F71" s="3">
        <f t="shared" si="3"/>
        <v>0.4945535571</v>
      </c>
      <c r="G71" s="3">
        <f t="shared" si="4"/>
        <v>0.7470364624</v>
      </c>
    </row>
    <row r="72">
      <c r="A72" s="3"/>
      <c r="B72" s="3"/>
      <c r="D72" s="45">
        <v>65.0</v>
      </c>
      <c r="E72" s="3">
        <f t="shared" si="5"/>
        <v>0.7460770202</v>
      </c>
      <c r="F72" s="3">
        <f t="shared" si="3"/>
        <v>0.4095082377</v>
      </c>
      <c r="G72" s="3">
        <f t="shared" si="4"/>
        <v>0.681771633</v>
      </c>
    </row>
    <row r="73">
      <c r="A73" s="3"/>
      <c r="B73" s="3"/>
      <c r="D73" s="3">
        <v>66.0</v>
      </c>
      <c r="E73" s="3">
        <f t="shared" si="5"/>
        <v>0.7698782773</v>
      </c>
      <c r="F73" s="3">
        <f t="shared" si="3"/>
        <v>0.3348768752</v>
      </c>
      <c r="G73" s="3">
        <f t="shared" si="4"/>
        <v>0.6181589122</v>
      </c>
    </row>
    <row r="74">
      <c r="A74" s="3"/>
      <c r="B74" s="3"/>
      <c r="D74" s="45">
        <v>67.0</v>
      </c>
      <c r="E74" s="3">
        <f t="shared" si="5"/>
        <v>0.7936795344</v>
      </c>
      <c r="F74" s="3">
        <f t="shared" si="3"/>
        <v>0.2704461965</v>
      </c>
      <c r="G74" s="3">
        <f t="shared" si="4"/>
        <v>0.5568335872</v>
      </c>
    </row>
    <row r="75">
      <c r="D75" s="3">
        <v>68.0</v>
      </c>
      <c r="E75" s="3">
        <f t="shared" si="5"/>
        <v>0.8174807915</v>
      </c>
      <c r="F75" s="3">
        <f t="shared" si="3"/>
        <v>0.2156998291</v>
      </c>
      <c r="G75" s="3">
        <f t="shared" si="4"/>
        <v>0.4983274287</v>
      </c>
    </row>
    <row r="76">
      <c r="D76" s="45">
        <v>69.0</v>
      </c>
      <c r="E76" s="3">
        <f t="shared" si="5"/>
        <v>0.8412820486</v>
      </c>
      <c r="F76" s="3">
        <f t="shared" si="3"/>
        <v>0.1698994322</v>
      </c>
      <c r="G76" s="3">
        <f t="shared" si="4"/>
        <v>0.4430658133</v>
      </c>
    </row>
    <row r="77">
      <c r="D77" s="3">
        <v>70.0</v>
      </c>
      <c r="E77" s="3">
        <f t="shared" si="5"/>
        <v>0.8650833056</v>
      </c>
      <c r="F77" s="3">
        <f t="shared" si="3"/>
        <v>0.1321621994</v>
      </c>
      <c r="G77" s="3">
        <f t="shared" si="4"/>
        <v>0.391368413</v>
      </c>
    </row>
    <row r="78">
      <c r="D78" s="45">
        <v>71.0</v>
      </c>
      <c r="E78" s="3">
        <f t="shared" si="5"/>
        <v>0.8888845627</v>
      </c>
      <c r="F78" s="3">
        <f t="shared" si="3"/>
        <v>0.1015303284</v>
      </c>
      <c r="G78" s="3">
        <f t="shared" si="4"/>
        <v>0.3434530533</v>
      </c>
    </row>
    <row r="79">
      <c r="D79" s="3">
        <v>72.0</v>
      </c>
      <c r="E79" s="3">
        <f t="shared" si="5"/>
        <v>0.9126858198</v>
      </c>
      <c r="F79" s="3">
        <f t="shared" si="3"/>
        <v>0.07702957967</v>
      </c>
      <c r="G79" s="3">
        <f t="shared" si="4"/>
        <v>0.2994422466</v>
      </c>
    </row>
    <row r="80">
      <c r="D80" s="45">
        <v>73.0</v>
      </c>
      <c r="E80" s="3">
        <f t="shared" si="5"/>
        <v>0.9364870769</v>
      </c>
      <c r="F80" s="3">
        <f t="shared" si="3"/>
        <v>0.05771550081</v>
      </c>
      <c r="G80" s="3">
        <f t="shared" si="4"/>
        <v>0.2593718525</v>
      </c>
    </row>
    <row r="81">
      <c r="D81" s="3">
        <v>74.0</v>
      </c>
      <c r="E81" s="3">
        <f t="shared" si="5"/>
        <v>0.960288334</v>
      </c>
      <c r="F81" s="3">
        <f t="shared" si="3"/>
        <v>0.04270715217</v>
      </c>
      <c r="G81" s="3">
        <f t="shared" si="4"/>
        <v>0.2232012877</v>
      </c>
    </row>
    <row r="82">
      <c r="D82" s="45">
        <v>75.0</v>
      </c>
      <c r="E82" s="3">
        <f t="shared" si="5"/>
        <v>0.9840895911</v>
      </c>
      <c r="F82" s="3">
        <f t="shared" si="3"/>
        <v>0.03120915139</v>
      </c>
      <c r="G82" s="3">
        <f t="shared" si="4"/>
        <v>0.1908247176</v>
      </c>
    </row>
    <row r="83">
      <c r="D83" s="3">
        <v>76.0</v>
      </c>
      <c r="E83" s="3">
        <f t="shared" si="5"/>
        <v>1.007890848</v>
      </c>
      <c r="F83" s="3">
        <f t="shared" si="3"/>
        <v>0.02252353283</v>
      </c>
      <c r="G83" s="3">
        <f t="shared" si="4"/>
        <v>0.162082692</v>
      </c>
    </row>
    <row r="84">
      <c r="D84" s="45">
        <v>77.0</v>
      </c>
      <c r="E84" s="3">
        <f t="shared" si="5"/>
        <v>1.031692105</v>
      </c>
      <c r="F84" s="3">
        <f t="shared" si="3"/>
        <v>0.01605329791</v>
      </c>
      <c r="G84" s="3">
        <f t="shared" si="4"/>
        <v>0.1367737438</v>
      </c>
    </row>
    <row r="85">
      <c r="D85" s="3">
        <v>78.0</v>
      </c>
      <c r="E85" s="3">
        <f t="shared" si="5"/>
        <v>1.055493362</v>
      </c>
      <c r="F85" s="3">
        <f t="shared" si="3"/>
        <v>0.01129965602</v>
      </c>
      <c r="G85" s="3">
        <f t="shared" si="4"/>
        <v>0.1146655368</v>
      </c>
    </row>
    <row r="86">
      <c r="D86" s="45">
        <v>79.0</v>
      </c>
      <c r="E86" s="3">
        <f t="shared" si="5"/>
        <v>1.079294619</v>
      </c>
      <c r="F86" s="3">
        <f t="shared" si="3"/>
        <v>0.007854876924</v>
      </c>
      <c r="G86" s="3">
        <f t="shared" si="4"/>
        <v>0.09550523184</v>
      </c>
    </row>
    <row r="87">
      <c r="D87" s="3">
        <v>80.0</v>
      </c>
      <c r="E87" s="3">
        <f t="shared" si="5"/>
        <v>1.103095877</v>
      </c>
      <c r="F87" s="3">
        <f t="shared" si="3"/>
        <v>0.00539245773</v>
      </c>
      <c r="G87" s="3">
        <f t="shared" si="4"/>
        <v>0.07902882014</v>
      </c>
    </row>
    <row r="88">
      <c r="D88" s="45">
        <v>81.0</v>
      </c>
      <c r="E88" s="3">
        <f t="shared" si="5"/>
        <v>1.126897134</v>
      </c>
      <c r="F88" s="3">
        <f t="shared" si="3"/>
        <v>0.003656009519</v>
      </c>
      <c r="G88" s="3">
        <f t="shared" si="4"/>
        <v>0.06496925904</v>
      </c>
    </row>
    <row r="89">
      <c r="D89" s="3">
        <v>82.0</v>
      </c>
      <c r="E89" s="3">
        <f t="shared" si="5"/>
        <v>1.150698391</v>
      </c>
      <c r="F89" s="3">
        <f t="shared" si="3"/>
        <v>0.002447941808</v>
      </c>
      <c r="G89" s="3">
        <f t="shared" si="4"/>
        <v>0.05306331889</v>
      </c>
    </row>
    <row r="90">
      <c r="D90" s="45">
        <v>83.0</v>
      </c>
      <c r="E90" s="3">
        <f t="shared" si="5"/>
        <v>1.174499648</v>
      </c>
      <c r="F90" s="3">
        <f t="shared" si="3"/>
        <v>0.00161870633</v>
      </c>
      <c r="G90" s="3">
        <f t="shared" si="4"/>
        <v>0.04305712089</v>
      </c>
    </row>
    <row r="91">
      <c r="D91" s="3">
        <v>84.0</v>
      </c>
      <c r="E91" s="3">
        <f t="shared" si="5"/>
        <v>1.198300905</v>
      </c>
      <c r="F91" s="3">
        <f t="shared" si="3"/>
        <v>0.001057080944</v>
      </c>
      <c r="G91" s="3">
        <f t="shared" si="4"/>
        <v>0.034710402</v>
      </c>
    </row>
    <row r="92">
      <c r="D92" s="45">
        <v>85.0</v>
      </c>
      <c r="E92" s="3">
        <f t="shared" si="5"/>
        <v>1.222102162</v>
      </c>
      <c r="F92" s="3">
        <f t="shared" si="3"/>
        <v>0.0006817444738</v>
      </c>
      <c r="G92" s="3">
        <f t="shared" si="4"/>
        <v>0.02779958938</v>
      </c>
    </row>
    <row r="93">
      <c r="D93" s="3">
        <v>86.0</v>
      </c>
      <c r="E93" s="3">
        <f t="shared" si="5"/>
        <v>1.245903419</v>
      </c>
      <c r="F93" s="3">
        <f t="shared" si="3"/>
        <v>0.0004342183894</v>
      </c>
      <c r="G93" s="3">
        <f t="shared" si="4"/>
        <v>0.02211980017</v>
      </c>
    </row>
    <row r="94">
      <c r="D94" s="45">
        <v>87.0</v>
      </c>
      <c r="E94" s="3">
        <f t="shared" si="5"/>
        <v>1.269704676</v>
      </c>
      <c r="F94" s="3">
        <f t="shared" si="3"/>
        <v>0.0002731291174</v>
      </c>
      <c r="G94" s="3">
        <f t="shared" si="4"/>
        <v>0.01748590433</v>
      </c>
    </row>
    <row r="95">
      <c r="D95" s="3">
        <v>88.0</v>
      </c>
      <c r="E95" s="3">
        <f t="shared" si="5"/>
        <v>1.293505933</v>
      </c>
      <c r="F95" s="3">
        <f t="shared" si="3"/>
        <v>0.0001696684116</v>
      </c>
      <c r="G95" s="3">
        <f t="shared" si="4"/>
        <v>0.01373279943</v>
      </c>
    </row>
    <row r="96">
      <c r="D96" s="45">
        <v>89.0</v>
      </c>
      <c r="E96" s="3">
        <f t="shared" si="5"/>
        <v>1.31730719</v>
      </c>
      <c r="F96" s="3">
        <f t="shared" si="3"/>
        <v>0.0001040895643</v>
      </c>
      <c r="G96" s="3">
        <f t="shared" si="4"/>
        <v>0.01071504839</v>
      </c>
    </row>
    <row r="97">
      <c r="D97" s="3">
        <v>90.0</v>
      </c>
      <c r="E97" s="3">
        <f t="shared" si="5"/>
        <v>1.341108448</v>
      </c>
      <c r="F97" s="3">
        <f t="shared" si="3"/>
        <v>0.0000630647372</v>
      </c>
      <c r="G97" s="3">
        <f t="shared" si="4"/>
        <v>0.008306025823</v>
      </c>
    </row>
    <row r="98">
      <c r="D98" s="45">
        <v>91.0</v>
      </c>
      <c r="E98" s="3">
        <f t="shared" si="5"/>
        <v>1.364909705</v>
      </c>
      <c r="F98" s="3">
        <f t="shared" si="3"/>
        <v>0.00003773455159</v>
      </c>
      <c r="G98" s="3">
        <f t="shared" si="4"/>
        <v>0.006396707579</v>
      </c>
    </row>
    <row r="99">
      <c r="D99" s="3">
        <v>92.0</v>
      </c>
      <c r="E99" s="3">
        <f t="shared" si="5"/>
        <v>1.388710962</v>
      </c>
      <c r="F99" s="3">
        <f t="shared" si="3"/>
        <v>0.00002229795324</v>
      </c>
      <c r="G99" s="3">
        <f t="shared" si="4"/>
        <v>0.00489422351</v>
      </c>
    </row>
    <row r="100">
      <c r="D100" s="45">
        <v>93.0</v>
      </c>
      <c r="E100" s="3">
        <f t="shared" si="5"/>
        <v>1.412512219</v>
      </c>
      <c r="F100" s="3">
        <f t="shared" si="3"/>
        <v>0.00001301259792</v>
      </c>
      <c r="G100" s="3">
        <f t="shared" si="4"/>
        <v>0.003720276173</v>
      </c>
    </row>
    <row r="101">
      <c r="D101" s="3">
        <v>94.0</v>
      </c>
      <c r="E101" s="3">
        <f t="shared" si="5"/>
        <v>1.436313476</v>
      </c>
      <c r="F101" s="3">
        <f t="shared" si="3"/>
        <v>0.000007499567602</v>
      </c>
      <c r="G101" s="3">
        <f t="shared" si="4"/>
        <v>0.002809510393</v>
      </c>
    </row>
    <row r="102">
      <c r="D102" s="45">
        <v>95.0</v>
      </c>
      <c r="E102" s="3">
        <f t="shared" si="5"/>
        <v>1.460114733</v>
      </c>
      <c r="F102" s="3">
        <f t="shared" si="3"/>
        <v>0.000004268562468</v>
      </c>
      <c r="G102" s="3">
        <f t="shared" si="4"/>
        <v>0.002107900883</v>
      </c>
    </row>
    <row r="103">
      <c r="D103" s="3">
        <v>96.0</v>
      </c>
      <c r="E103" s="3">
        <f t="shared" si="5"/>
        <v>1.48391599</v>
      </c>
      <c r="F103" s="3">
        <f t="shared" si="3"/>
        <v>0.000002399386783</v>
      </c>
      <c r="G103" s="3">
        <f t="shared" si="4"/>
        <v>0.001571208461</v>
      </c>
    </row>
    <row r="104">
      <c r="D104" s="45">
        <v>97.0</v>
      </c>
      <c r="E104" s="3">
        <f t="shared" si="5"/>
        <v>1.507717247</v>
      </c>
      <c r="F104" s="3">
        <f t="shared" si="3"/>
        <v>0.000001331962771</v>
      </c>
      <c r="G104" s="3">
        <f t="shared" si="4"/>
        <v>0.001163540522</v>
      </c>
    </row>
    <row r="105">
      <c r="D105" s="3">
        <v>98.0</v>
      </c>
      <c r="E105" s="3">
        <f t="shared" si="5"/>
        <v>1.531518504</v>
      </c>
      <c r="F105" s="3">
        <f t="shared" si="3"/>
        <v>0.0000007302257007</v>
      </c>
      <c r="G105" s="3">
        <f t="shared" si="4"/>
        <v>0.0008560384998</v>
      </c>
    </row>
    <row r="106">
      <c r="D106" s="45">
        <v>99.0</v>
      </c>
      <c r="E106" s="3">
        <f t="shared" si="5"/>
        <v>1.555319761</v>
      </c>
      <c r="F106" s="3">
        <f t="shared" si="3"/>
        <v>0.0000003953623826</v>
      </c>
      <c r="G106" s="3">
        <f t="shared" si="4"/>
        <v>0.0006257043325</v>
      </c>
    </row>
    <row r="107">
      <c r="D107" s="3">
        <v>100.0</v>
      </c>
      <c r="E107" s="3">
        <f t="shared" si="5"/>
        <v>1.579121018</v>
      </c>
      <c r="F107" s="3">
        <f t="shared" si="3"/>
        <v>0.0000002114008747</v>
      </c>
      <c r="G107" s="3">
        <f t="shared" si="4"/>
        <v>0.0004543694333</v>
      </c>
    </row>
  </sheetData>
  <mergeCells count="1">
    <mergeCell ref="D6:G6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0.3342767295597485</v>
      </c>
      <c r="C2" s="42">
        <v>0.35344256868586554</v>
      </c>
    </row>
    <row r="3">
      <c r="A3" s="42" t="s">
        <v>32</v>
      </c>
      <c r="B3" s="42">
        <v>0.2193318844190599</v>
      </c>
      <c r="C3" s="42">
        <v>0.3109016869922053</v>
      </c>
    </row>
    <row r="4">
      <c r="A4" s="3" t="s">
        <v>33</v>
      </c>
      <c r="B4" s="3">
        <f t="shared" ref="B4:C4" si="1">(B2+4*B3)</f>
        <v>1.211604267</v>
      </c>
      <c r="C4" s="3">
        <f t="shared" si="1"/>
        <v>1.597049317</v>
      </c>
    </row>
    <row r="5">
      <c r="A5" s="3" t="s">
        <v>34</v>
      </c>
      <c r="B5" s="3">
        <f t="shared" ref="B5:C5" si="2">B2-4*B3</f>
        <v>-0.5430508081</v>
      </c>
      <c r="C5" s="3">
        <f t="shared" si="2"/>
        <v>-0.8901641793</v>
      </c>
    </row>
    <row r="6">
      <c r="D6" s="44" t="s">
        <v>0</v>
      </c>
    </row>
    <row r="7">
      <c r="A7" s="3" t="s">
        <v>35</v>
      </c>
      <c r="B7" s="3">
        <f>MIN(B5,C5)</f>
        <v>-0.8901641793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1.597049317</v>
      </c>
      <c r="D8" s="45">
        <v>1.0</v>
      </c>
      <c r="E8" s="3">
        <f>B7</f>
        <v>-0.8901641793</v>
      </c>
      <c r="F8" s="3">
        <f t="shared" ref="F8:F107" si="3">NORMDIST(E8,$B$2,$B$3,FALSE)</f>
        <v>0.0000003106967849</v>
      </c>
      <c r="G8" s="3">
        <f t="shared" ref="G8:G107" si="4">NORMDIST(E8,$C$2,$C$3,FALSE)</f>
        <v>0.0004304583454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-0.8650408106</v>
      </c>
      <c r="F9" s="3">
        <f t="shared" si="3"/>
        <v>0.0000005850605774</v>
      </c>
      <c r="G9" s="3">
        <f t="shared" si="4"/>
        <v>0.0005927767845</v>
      </c>
    </row>
    <row r="10">
      <c r="A10" s="48" t="s">
        <v>43</v>
      </c>
      <c r="B10" s="3">
        <f>(B8-B7)/(B9-1)</f>
        <v>0.02512336865</v>
      </c>
      <c r="D10" s="45">
        <v>3.0</v>
      </c>
      <c r="E10" s="3">
        <f t="shared" si="5"/>
        <v>-0.839917442</v>
      </c>
      <c r="F10" s="3">
        <f t="shared" si="3"/>
        <v>0.000001087343411</v>
      </c>
      <c r="G10" s="3">
        <f t="shared" si="4"/>
        <v>0.0008109896688</v>
      </c>
    </row>
    <row r="11">
      <c r="D11" s="3">
        <v>4.0</v>
      </c>
      <c r="E11" s="3">
        <f t="shared" si="5"/>
        <v>-0.8147940733</v>
      </c>
      <c r="F11" s="3">
        <f t="shared" si="3"/>
        <v>0.000001994501807</v>
      </c>
      <c r="G11" s="3">
        <f t="shared" si="4"/>
        <v>0.001102309467</v>
      </c>
    </row>
    <row r="12">
      <c r="D12" s="45">
        <v>5.0</v>
      </c>
      <c r="E12" s="3">
        <f t="shared" si="5"/>
        <v>-0.7896707047</v>
      </c>
      <c r="F12" s="3">
        <f t="shared" si="3"/>
        <v>0.000003610804346</v>
      </c>
      <c r="G12" s="3">
        <f t="shared" si="4"/>
        <v>0.001488523973</v>
      </c>
    </row>
    <row r="13">
      <c r="A13" s="3"/>
      <c r="D13" s="3">
        <v>6.0</v>
      </c>
      <c r="E13" s="3">
        <f t="shared" si="5"/>
        <v>-0.7645473361</v>
      </c>
      <c r="F13" s="3">
        <f t="shared" si="3"/>
        <v>0.000006451716782</v>
      </c>
      <c r="G13" s="3">
        <f t="shared" si="4"/>
        <v>0.001996973079</v>
      </c>
    </row>
    <row r="14">
      <c r="A14" s="3"/>
      <c r="D14" s="45">
        <v>7.0</v>
      </c>
      <c r="E14" s="3">
        <f t="shared" si="5"/>
        <v>-0.7394239674</v>
      </c>
      <c r="F14" s="3">
        <f t="shared" si="3"/>
        <v>0.00001137754201</v>
      </c>
      <c r="G14" s="3">
        <f t="shared" si="4"/>
        <v>0.002661660548</v>
      </c>
    </row>
    <row r="15">
      <c r="A15" s="3"/>
      <c r="D15" s="3">
        <v>8.0</v>
      </c>
      <c r="E15" s="3">
        <f t="shared" si="5"/>
        <v>-0.7143005988</v>
      </c>
      <c r="F15" s="3">
        <f t="shared" si="3"/>
        <v>0.00001980265478</v>
      </c>
      <c r="G15" s="3">
        <f t="shared" si="4"/>
        <v>0.003524497486</v>
      </c>
    </row>
    <row r="16">
      <c r="A16" s="3"/>
      <c r="D16" s="45">
        <v>9.0</v>
      </c>
      <c r="E16" s="3">
        <f t="shared" si="5"/>
        <v>-0.6891772301</v>
      </c>
      <c r="F16" s="3">
        <f t="shared" si="3"/>
        <v>0.00003401732823</v>
      </c>
      <c r="G16" s="3">
        <f t="shared" si="4"/>
        <v>0.004636666113</v>
      </c>
    </row>
    <row r="17">
      <c r="A17" s="3"/>
      <c r="D17" s="3">
        <v>10.0</v>
      </c>
      <c r="E17" s="3">
        <f t="shared" si="5"/>
        <v>-0.6640538615</v>
      </c>
      <c r="F17" s="3">
        <f t="shared" si="3"/>
        <v>0.00005767383094</v>
      </c>
      <c r="G17" s="3">
        <f t="shared" si="4"/>
        <v>0.006060082299</v>
      </c>
    </row>
    <row r="18">
      <c r="A18" s="3"/>
      <c r="D18" s="45">
        <v>11.0</v>
      </c>
      <c r="E18" s="3">
        <f t="shared" si="5"/>
        <v>-0.6389304928</v>
      </c>
      <c r="F18" s="3">
        <f t="shared" si="3"/>
        <v>0.0000965070888</v>
      </c>
      <c r="G18" s="3">
        <f t="shared" si="4"/>
        <v>0.007868923106</v>
      </c>
    </row>
    <row r="19">
      <c r="A19" s="3"/>
      <c r="D19" s="3">
        <v>12.0</v>
      </c>
      <c r="E19" s="3">
        <f t="shared" si="5"/>
        <v>-0.6138071242</v>
      </c>
      <c r="F19" s="3">
        <f t="shared" si="3"/>
        <v>0.0001593827975</v>
      </c>
      <c r="G19" s="3">
        <f t="shared" si="4"/>
        <v>0.01015117141</v>
      </c>
    </row>
    <row r="20">
      <c r="A20" s="3"/>
      <c r="D20" s="45">
        <v>13.0</v>
      </c>
      <c r="E20" s="3">
        <f t="shared" si="5"/>
        <v>-0.5886837555</v>
      </c>
      <c r="F20" s="3">
        <f t="shared" si="3"/>
        <v>0.0002597918312</v>
      </c>
      <c r="G20" s="3">
        <f t="shared" si="4"/>
        <v>0.01301011398</v>
      </c>
    </row>
    <row r="21">
      <c r="A21" s="3"/>
      <c r="D21" s="3">
        <v>14.0</v>
      </c>
      <c r="E21" s="3">
        <f t="shared" si="5"/>
        <v>-0.5635603869</v>
      </c>
      <c r="F21" s="3">
        <f t="shared" si="3"/>
        <v>0.0004179375114</v>
      </c>
      <c r="G21" s="3">
        <f t="shared" si="4"/>
        <v>0.0165657126</v>
      </c>
    </row>
    <row r="22">
      <c r="A22" s="3"/>
      <c r="D22" s="45">
        <v>15.0</v>
      </c>
      <c r="E22" s="3">
        <f t="shared" si="5"/>
        <v>-0.5384370182</v>
      </c>
      <c r="F22" s="3">
        <f t="shared" si="3"/>
        <v>0.0006635887719</v>
      </c>
      <c r="G22" s="3">
        <f t="shared" si="4"/>
        <v>0.02095575072</v>
      </c>
    </row>
    <row r="23">
      <c r="A23" s="3"/>
      <c r="D23" s="3">
        <v>16.0</v>
      </c>
      <c r="E23" s="3">
        <f t="shared" si="5"/>
        <v>-0.5133136496</v>
      </c>
      <c r="F23" s="3">
        <f t="shared" si="3"/>
        <v>0.00103989268</v>
      </c>
      <c r="G23" s="3">
        <f t="shared" si="4"/>
        <v>0.02633664232</v>
      </c>
    </row>
    <row r="24">
      <c r="A24" s="3"/>
      <c r="D24" s="45">
        <v>17.0</v>
      </c>
      <c r="E24" s="3">
        <f t="shared" si="5"/>
        <v>-0.4881902809</v>
      </c>
      <c r="F24" s="3">
        <f t="shared" si="3"/>
        <v>0.001608347278</v>
      </c>
      <c r="G24" s="3">
        <f t="shared" si="4"/>
        <v>0.032883775</v>
      </c>
    </row>
    <row r="25">
      <c r="A25" s="3"/>
      <c r="D25" s="3">
        <v>18.0</v>
      </c>
      <c r="E25" s="3">
        <f t="shared" si="5"/>
        <v>-0.4630669123</v>
      </c>
      <c r="F25" s="3">
        <f t="shared" si="3"/>
        <v>0.002455121284</v>
      </c>
      <c r="G25" s="3">
        <f t="shared" si="4"/>
        <v>0.04079124971</v>
      </c>
    </row>
    <row r="26">
      <c r="A26" s="3"/>
      <c r="D26" s="45">
        <v>19.0</v>
      </c>
      <c r="E26" s="3">
        <f t="shared" si="5"/>
        <v>-0.4379435437</v>
      </c>
      <c r="F26" s="3">
        <f t="shared" si="3"/>
        <v>0.003698859965</v>
      </c>
      <c r="G26" s="3">
        <f t="shared" si="4"/>
        <v>0.05027087382</v>
      </c>
    </row>
    <row r="27">
      <c r="A27" s="3"/>
      <c r="D27" s="3">
        <v>20.0</v>
      </c>
      <c r="E27" s="3">
        <f t="shared" si="5"/>
        <v>-0.412820175</v>
      </c>
      <c r="F27" s="3">
        <f t="shared" si="3"/>
        <v>0.005500024744</v>
      </c>
      <c r="G27" s="3">
        <f t="shared" si="4"/>
        <v>0.06155026658</v>
      </c>
    </row>
    <row r="28">
      <c r="A28" s="3"/>
      <c r="D28" s="45">
        <v>21.0</v>
      </c>
      <c r="E28" s="3">
        <f t="shared" si="5"/>
        <v>-0.3876968064</v>
      </c>
      <c r="F28" s="3">
        <f t="shared" si="3"/>
        <v>0.008071666552</v>
      </c>
      <c r="G28" s="3">
        <f t="shared" si="4"/>
        <v>0.07486994648</v>
      </c>
    </row>
    <row r="29">
      <c r="A29" s="3"/>
      <c r="D29" s="3">
        <v>22.0</v>
      </c>
      <c r="E29" s="3">
        <f t="shared" si="5"/>
        <v>-0.3625734377</v>
      </c>
      <c r="F29" s="3">
        <f t="shared" si="3"/>
        <v>0.01169132133</v>
      </c>
      <c r="G29" s="3">
        <f t="shared" si="4"/>
        <v>0.09047929077</v>
      </c>
    </row>
    <row r="30">
      <c r="A30" s="3"/>
      <c r="D30" s="45">
        <v>23.0</v>
      </c>
      <c r="E30" s="3">
        <f t="shared" si="5"/>
        <v>-0.3374500691</v>
      </c>
      <c r="F30" s="3">
        <f t="shared" si="3"/>
        <v>0.01671343809</v>
      </c>
      <c r="G30" s="3">
        <f t="shared" si="4"/>
        <v>0.1086312891</v>
      </c>
    </row>
    <row r="31">
      <c r="A31" s="3"/>
      <c r="D31" s="3">
        <v>24.0</v>
      </c>
      <c r="E31" s="3">
        <f t="shared" si="5"/>
        <v>-0.3123267004</v>
      </c>
      <c r="F31" s="3">
        <f t="shared" si="3"/>
        <v>0.02358141234</v>
      </c>
      <c r="G31" s="3">
        <f t="shared" si="4"/>
        <v>0.1295760567</v>
      </c>
    </row>
    <row r="32">
      <c r="A32" s="3"/>
      <c r="D32" s="45">
        <v>25.0</v>
      </c>
      <c r="E32" s="3">
        <f t="shared" si="5"/>
        <v>-0.2872033318</v>
      </c>
      <c r="F32" s="3">
        <f t="shared" si="3"/>
        <v>0.0328379202</v>
      </c>
      <c r="G32" s="3">
        <f t="shared" si="4"/>
        <v>0.1535531273</v>
      </c>
    </row>
    <row r="33">
      <c r="A33" s="3"/>
      <c r="D33" s="3">
        <v>26.0</v>
      </c>
      <c r="E33" s="3">
        <f t="shared" si="5"/>
        <v>-0.2620799631</v>
      </c>
      <c r="F33" s="3">
        <f t="shared" si="3"/>
        <v>0.04513186593</v>
      </c>
      <c r="G33" s="3">
        <f t="shared" si="4"/>
        <v>0.1807826103</v>
      </c>
    </row>
    <row r="34">
      <c r="A34" s="3"/>
      <c r="D34" s="45">
        <v>27.0</v>
      </c>
      <c r="E34" s="3">
        <f t="shared" si="5"/>
        <v>-0.2369565945</v>
      </c>
      <c r="F34" s="3">
        <f t="shared" si="3"/>
        <v>0.06121991905</v>
      </c>
      <c r="G34" s="3">
        <f t="shared" si="4"/>
        <v>0.2114553708</v>
      </c>
    </row>
    <row r="35">
      <c r="A35" s="3"/>
      <c r="D35" s="3">
        <v>28.0</v>
      </c>
      <c r="E35" s="3">
        <f t="shared" si="5"/>
        <v>-0.2118332258</v>
      </c>
      <c r="F35" s="3">
        <f t="shared" si="3"/>
        <v>0.08196039221</v>
      </c>
      <c r="G35" s="3">
        <f t="shared" si="4"/>
        <v>0.2457224678</v>
      </c>
    </row>
    <row r="36">
      <c r="A36" s="3"/>
      <c r="D36" s="45">
        <v>29.0</v>
      </c>
      <c r="E36" s="3">
        <f t="shared" si="5"/>
        <v>-0.1867098572</v>
      </c>
      <c r="F36" s="3">
        <f t="shared" si="3"/>
        <v>0.1082971731</v>
      </c>
      <c r="G36" s="3">
        <f t="shared" si="4"/>
        <v>0.2836841666</v>
      </c>
    </row>
    <row r="37">
      <c r="A37" s="3"/>
      <c r="D37" s="3">
        <v>30.0</v>
      </c>
      <c r="E37" s="3">
        <f t="shared" si="5"/>
        <v>-0.1615864886</v>
      </c>
      <c r="F37" s="3">
        <f t="shared" si="3"/>
        <v>0.1412316485</v>
      </c>
      <c r="G37" s="3">
        <f t="shared" si="4"/>
        <v>0.3253789146</v>
      </c>
    </row>
    <row r="38">
      <c r="A38" s="3"/>
      <c r="D38" s="45">
        <v>31.0</v>
      </c>
      <c r="E38" s="3">
        <f t="shared" si="5"/>
        <v>-0.1364631199</v>
      </c>
      <c r="F38" s="3">
        <f t="shared" si="3"/>
        <v>0.1817811103</v>
      </c>
      <c r="G38" s="3">
        <f t="shared" si="4"/>
        <v>0.3707727394</v>
      </c>
    </row>
    <row r="39">
      <c r="A39" s="3"/>
      <c r="D39" s="3">
        <v>32.0</v>
      </c>
      <c r="E39" s="3">
        <f t="shared" si="5"/>
        <v>-0.1113397513</v>
      </c>
      <c r="F39" s="3">
        <f t="shared" si="3"/>
        <v>0.2309230529</v>
      </c>
      <c r="G39" s="3">
        <f t="shared" si="4"/>
        <v>0.4197495758</v>
      </c>
    </row>
    <row r="40">
      <c r="A40" s="3"/>
      <c r="D40" s="45">
        <v>33.0</v>
      </c>
      <c r="E40" s="3">
        <f t="shared" si="5"/>
        <v>-0.08621638262</v>
      </c>
      <c r="F40" s="3">
        <f t="shared" si="3"/>
        <v>0.2895260494</v>
      </c>
      <c r="G40" s="3">
        <f t="shared" si="4"/>
        <v>0.4721030613</v>
      </c>
    </row>
    <row r="41">
      <c r="A41" s="3"/>
      <c r="D41" s="3">
        <v>34.0</v>
      </c>
      <c r="E41" s="3">
        <f t="shared" si="5"/>
        <v>-0.06109301397</v>
      </c>
      <c r="F41" s="3">
        <f t="shared" si="3"/>
        <v>0.3582694805</v>
      </c>
      <c r="G41" s="3">
        <f t="shared" si="4"/>
        <v>0.5275303465</v>
      </c>
    </row>
    <row r="42">
      <c r="A42" s="3"/>
      <c r="D42" s="45">
        <v>35.0</v>
      </c>
      <c r="E42" s="3">
        <f t="shared" si="5"/>
        <v>-0.03596964532</v>
      </c>
      <c r="F42" s="3">
        <f t="shared" si="3"/>
        <v>0.4375561566</v>
      </c>
      <c r="G42" s="3">
        <f t="shared" si="4"/>
        <v>0.5856284402</v>
      </c>
    </row>
    <row r="43">
      <c r="A43" s="3"/>
      <c r="D43" s="3">
        <v>36.0</v>
      </c>
      <c r="E43" s="3">
        <f t="shared" si="5"/>
        <v>-0.01084627668</v>
      </c>
      <c r="F43" s="3">
        <f t="shared" si="3"/>
        <v>0.5274236493</v>
      </c>
      <c r="G43" s="3">
        <f t="shared" si="4"/>
        <v>0.6458935561</v>
      </c>
    </row>
    <row r="44">
      <c r="A44" s="3"/>
      <c r="D44" s="45">
        <v>37.0</v>
      </c>
      <c r="E44" s="3">
        <f t="shared" si="5"/>
        <v>0.01427709197</v>
      </c>
      <c r="F44" s="3">
        <f t="shared" si="3"/>
        <v>0.6274616903</v>
      </c>
      <c r="G44" s="3">
        <f t="shared" si="4"/>
        <v>0.7077238387</v>
      </c>
    </row>
    <row r="45">
      <c r="A45" s="3"/>
      <c r="D45" s="3">
        <v>38.0</v>
      </c>
      <c r="E45" s="3">
        <f t="shared" si="5"/>
        <v>0.03940046061</v>
      </c>
      <c r="F45" s="3">
        <f t="shared" si="3"/>
        <v>0.7367440656</v>
      </c>
      <c r="G45" s="3">
        <f t="shared" si="4"/>
        <v>0.7704257285</v>
      </c>
    </row>
    <row r="46">
      <c r="A46" s="3"/>
      <c r="D46" s="45">
        <v>39.0</v>
      </c>
      <c r="E46" s="3">
        <f t="shared" si="5"/>
        <v>0.06452382926</v>
      </c>
      <c r="F46" s="3">
        <f t="shared" si="3"/>
        <v>0.8537837663</v>
      </c>
      <c r="G46" s="3">
        <f t="shared" si="4"/>
        <v>0.8332240781</v>
      </c>
    </row>
    <row r="47">
      <c r="A47" s="3"/>
      <c r="D47" s="3">
        <v>40.0</v>
      </c>
      <c r="E47" s="3">
        <f t="shared" si="5"/>
        <v>0.0896471979</v>
      </c>
      <c r="F47" s="3">
        <f t="shared" si="3"/>
        <v>0.9765195785</v>
      </c>
      <c r="G47" s="3">
        <f t="shared" si="4"/>
        <v>0.8952759659</v>
      </c>
    </row>
    <row r="48">
      <c r="A48" s="3"/>
      <c r="D48" s="45">
        <v>41.0</v>
      </c>
      <c r="E48" s="3">
        <f t="shared" si="5"/>
        <v>0.1147705666</v>
      </c>
      <c r="F48" s="3">
        <f t="shared" si="3"/>
        <v>1.102340674</v>
      </c>
      <c r="G48" s="3">
        <f t="shared" si="4"/>
        <v>0.955687973</v>
      </c>
    </row>
    <row r="49">
      <c r="A49" s="3"/>
      <c r="D49" s="3">
        <v>42.0</v>
      </c>
      <c r="E49" s="3">
        <f t="shared" si="5"/>
        <v>0.1398939352</v>
      </c>
      <c r="F49" s="3">
        <f t="shared" si="3"/>
        <v>1.228153147</v>
      </c>
      <c r="G49" s="3">
        <f t="shared" si="4"/>
        <v>1.013536506</v>
      </c>
    </row>
    <row r="50">
      <c r="A50" s="3"/>
      <c r="D50" s="45">
        <v>43.0</v>
      </c>
      <c r="E50" s="3">
        <f t="shared" si="5"/>
        <v>0.1650173038</v>
      </c>
      <c r="F50" s="3">
        <f t="shared" si="3"/>
        <v>1.350488945</v>
      </c>
      <c r="G50" s="3">
        <f t="shared" si="4"/>
        <v>1.067890571</v>
      </c>
    </row>
    <row r="51">
      <c r="A51" s="3"/>
      <c r="D51" s="3">
        <v>44.0</v>
      </c>
      <c r="E51" s="3">
        <f t="shared" si="5"/>
        <v>0.1901406725</v>
      </c>
      <c r="F51" s="3">
        <f t="shared" si="3"/>
        <v>1.465653662</v>
      </c>
      <c r="G51" s="3">
        <f t="shared" si="4"/>
        <v>1.117836248</v>
      </c>
    </row>
    <row r="52">
      <c r="A52" s="3"/>
      <c r="D52" s="45">
        <v>45.0</v>
      </c>
      <c r="E52" s="3">
        <f t="shared" si="5"/>
        <v>0.2152640411</v>
      </c>
      <c r="F52" s="3">
        <f t="shared" si="3"/>
        <v>1.569905447</v>
      </c>
      <c r="G52" s="3">
        <f t="shared" si="4"/>
        <v>1.16250199</v>
      </c>
    </row>
    <row r="53">
      <c r="A53" s="3"/>
      <c r="D53" s="3">
        <v>46.0</v>
      </c>
      <c r="E53" s="3">
        <f t="shared" si="5"/>
        <v>0.2403874098</v>
      </c>
      <c r="F53" s="3">
        <f t="shared" si="3"/>
        <v>1.659653595</v>
      </c>
      <c r="G53" s="3">
        <f t="shared" si="4"/>
        <v>1.201083781</v>
      </c>
    </row>
    <row r="54">
      <c r="A54" s="3"/>
      <c r="D54" s="45">
        <v>47.0</v>
      </c>
      <c r="E54" s="3">
        <f t="shared" si="5"/>
        <v>0.2655107784</v>
      </c>
      <c r="F54" s="3">
        <f t="shared" si="3"/>
        <v>1.731662375</v>
      </c>
      <c r="G54" s="3">
        <f t="shared" si="4"/>
        <v>1.232869136</v>
      </c>
    </row>
    <row r="55">
      <c r="A55" s="3"/>
      <c r="D55" s="3">
        <v>48.0</v>
      </c>
      <c r="E55" s="3">
        <f t="shared" si="5"/>
        <v>0.2906341471</v>
      </c>
      <c r="F55" s="3">
        <f t="shared" si="3"/>
        <v>1.783244143</v>
      </c>
      <c r="G55" s="3">
        <f t="shared" si="4"/>
        <v>1.257258959</v>
      </c>
    </row>
    <row r="56">
      <c r="A56" s="3"/>
      <c r="D56" s="45">
        <v>49.0</v>
      </c>
      <c r="E56" s="3">
        <f t="shared" si="5"/>
        <v>0.3157575157</v>
      </c>
      <c r="F56" s="3">
        <f t="shared" si="3"/>
        <v>1.81242568</v>
      </c>
      <c r="G56" s="3">
        <f t="shared" si="4"/>
        <v>1.273786312</v>
      </c>
    </row>
    <row r="57">
      <c r="A57" s="3"/>
      <c r="D57" s="3">
        <v>50.0</v>
      </c>
      <c r="E57" s="3">
        <f t="shared" si="5"/>
        <v>0.3408808844</v>
      </c>
      <c r="F57" s="3">
        <f t="shared" si="3"/>
        <v>1.818073444</v>
      </c>
      <c r="G57" s="3">
        <f t="shared" si="4"/>
        <v>1.282131285</v>
      </c>
    </row>
    <row r="58">
      <c r="A58" s="3"/>
      <c r="D58" s="45">
        <v>51.0</v>
      </c>
      <c r="E58" s="3">
        <f t="shared" si="5"/>
        <v>0.366004253</v>
      </c>
      <c r="F58" s="3">
        <f t="shared" si="3"/>
        <v>1.799966635</v>
      </c>
      <c r="G58" s="3">
        <f t="shared" si="4"/>
        <v>1.282131285</v>
      </c>
    </row>
    <row r="59">
      <c r="A59" s="3"/>
      <c r="D59" s="3">
        <v>52.0</v>
      </c>
      <c r="E59" s="3">
        <f t="shared" si="5"/>
        <v>0.3911276217</v>
      </c>
      <c r="F59" s="3">
        <f t="shared" si="3"/>
        <v>1.758811522</v>
      </c>
      <c r="G59" s="3">
        <f t="shared" si="4"/>
        <v>1.273786312</v>
      </c>
    </row>
    <row r="60">
      <c r="A60" s="3"/>
      <c r="D60" s="45">
        <v>53.0</v>
      </c>
      <c r="E60" s="3">
        <f t="shared" si="5"/>
        <v>0.4162509903</v>
      </c>
      <c r="F60" s="3">
        <f t="shared" si="3"/>
        <v>1.696195725</v>
      </c>
      <c r="G60" s="3">
        <f t="shared" si="4"/>
        <v>1.257258959</v>
      </c>
    </row>
    <row r="61">
      <c r="A61" s="3"/>
      <c r="D61" s="3">
        <v>54.0</v>
      </c>
      <c r="E61" s="3">
        <f t="shared" si="5"/>
        <v>0.4413743589</v>
      </c>
      <c r="F61" s="3">
        <f t="shared" si="3"/>
        <v>1.614486591</v>
      </c>
      <c r="G61" s="3">
        <f t="shared" si="4"/>
        <v>1.232869136</v>
      </c>
    </row>
    <row r="62">
      <c r="A62" s="3"/>
      <c r="D62" s="45">
        <v>55.0</v>
      </c>
      <c r="E62" s="3">
        <f t="shared" si="5"/>
        <v>0.4664977276</v>
      </c>
      <c r="F62" s="3">
        <f t="shared" si="3"/>
        <v>1.516682709</v>
      </c>
      <c r="G62" s="3">
        <f t="shared" si="4"/>
        <v>1.201083781</v>
      </c>
    </row>
    <row r="63">
      <c r="A63" s="3"/>
      <c r="D63" s="3">
        <v>56.0</v>
      </c>
      <c r="E63" s="3">
        <f t="shared" si="5"/>
        <v>0.4916210962</v>
      </c>
      <c r="F63" s="3">
        <f t="shared" si="3"/>
        <v>1.406231572</v>
      </c>
      <c r="G63" s="3">
        <f t="shared" si="4"/>
        <v>1.16250199</v>
      </c>
    </row>
    <row r="64">
      <c r="D64" s="45">
        <v>57.0</v>
      </c>
      <c r="E64" s="3">
        <f t="shared" si="5"/>
        <v>0.5167444649</v>
      </c>
      <c r="F64" s="3">
        <f t="shared" si="3"/>
        <v>1.286828789</v>
      </c>
      <c r="G64" s="3">
        <f t="shared" si="4"/>
        <v>1.117836248</v>
      </c>
    </row>
    <row r="65">
      <c r="D65" s="3">
        <v>58.0</v>
      </c>
      <c r="E65" s="3">
        <f t="shared" si="5"/>
        <v>0.5418678335</v>
      </c>
      <c r="F65" s="3">
        <f t="shared" si="3"/>
        <v>1.162215085</v>
      </c>
      <c r="G65" s="3">
        <f t="shared" si="4"/>
        <v>1.067890571</v>
      </c>
    </row>
    <row r="66">
      <c r="D66" s="45">
        <v>59.0</v>
      </c>
      <c r="E66" s="3">
        <f t="shared" si="5"/>
        <v>0.5669912022</v>
      </c>
      <c r="F66" s="3">
        <f t="shared" si="3"/>
        <v>1.035986421</v>
      </c>
      <c r="G66" s="3">
        <f t="shared" si="4"/>
        <v>1.013536506</v>
      </c>
    </row>
    <row r="67">
      <c r="D67" s="3">
        <v>60.0</v>
      </c>
      <c r="E67" s="3">
        <f t="shared" si="5"/>
        <v>0.5921145708</v>
      </c>
      <c r="F67" s="3">
        <f t="shared" si="3"/>
        <v>0.9114302389</v>
      </c>
      <c r="G67" s="3">
        <f t="shared" si="4"/>
        <v>0.955687973</v>
      </c>
    </row>
    <row r="68">
      <c r="A68" s="3"/>
      <c r="B68" s="3"/>
      <c r="C68" s="3"/>
      <c r="D68" s="45">
        <v>61.0</v>
      </c>
      <c r="E68" s="3">
        <f t="shared" si="5"/>
        <v>0.6172379395</v>
      </c>
      <c r="F68" s="3">
        <f t="shared" si="3"/>
        <v>0.7913973999</v>
      </c>
      <c r="G68" s="3">
        <f t="shared" si="4"/>
        <v>0.8952759659</v>
      </c>
    </row>
    <row r="69">
      <c r="A69" s="3"/>
      <c r="B69" s="3"/>
      <c r="C69" s="3"/>
      <c r="D69" s="3">
        <v>62.0</v>
      </c>
      <c r="E69" s="3">
        <f t="shared" si="5"/>
        <v>0.6423613081</v>
      </c>
      <c r="F69" s="3">
        <f t="shared" si="3"/>
        <v>0.6782153584</v>
      </c>
      <c r="G69" s="3">
        <f t="shared" si="4"/>
        <v>0.8332240781</v>
      </c>
    </row>
    <row r="70">
      <c r="D70" s="45">
        <v>63.0</v>
      </c>
      <c r="E70" s="3">
        <f t="shared" si="5"/>
        <v>0.6674846768</v>
      </c>
      <c r="F70" s="3">
        <f t="shared" si="3"/>
        <v>0.5736439755</v>
      </c>
      <c r="G70" s="3">
        <f t="shared" si="4"/>
        <v>0.7704257285</v>
      </c>
    </row>
    <row r="71">
      <c r="A71" s="3"/>
      <c r="B71" s="3"/>
      <c r="D71" s="3">
        <v>64.0</v>
      </c>
      <c r="E71" s="3">
        <f t="shared" si="5"/>
        <v>0.6926080454</v>
      </c>
      <c r="F71" s="3">
        <f t="shared" si="3"/>
        <v>0.4788715861</v>
      </c>
      <c r="G71" s="3">
        <f t="shared" si="4"/>
        <v>0.7077238387</v>
      </c>
    </row>
    <row r="72">
      <c r="A72" s="3"/>
      <c r="B72" s="3"/>
      <c r="D72" s="45">
        <v>65.0</v>
      </c>
      <c r="E72" s="3">
        <f t="shared" si="5"/>
        <v>0.7177314141</v>
      </c>
      <c r="F72" s="3">
        <f t="shared" si="3"/>
        <v>0.3945458834</v>
      </c>
      <c r="G72" s="3">
        <f t="shared" si="4"/>
        <v>0.6458935561</v>
      </c>
    </row>
    <row r="73">
      <c r="A73" s="3"/>
      <c r="B73" s="3"/>
      <c r="D73" s="3">
        <v>66.0</v>
      </c>
      <c r="E73" s="3">
        <f t="shared" si="5"/>
        <v>0.7428547827</v>
      </c>
      <c r="F73" s="3">
        <f t="shared" si="3"/>
        <v>0.3208320744</v>
      </c>
      <c r="G73" s="3">
        <f t="shared" si="4"/>
        <v>0.5856284402</v>
      </c>
    </row>
    <row r="74">
      <c r="A74" s="3"/>
      <c r="B74" s="3"/>
      <c r="D74" s="45">
        <v>67.0</v>
      </c>
      <c r="E74" s="3">
        <f t="shared" si="5"/>
        <v>0.7679781513</v>
      </c>
      <c r="F74" s="3">
        <f t="shared" si="3"/>
        <v>0.2574896978</v>
      </c>
      <c r="G74" s="3">
        <f t="shared" si="4"/>
        <v>0.5275303465</v>
      </c>
    </row>
    <row r="75">
      <c r="D75" s="3">
        <v>68.0</v>
      </c>
      <c r="E75" s="3">
        <f t="shared" si="5"/>
        <v>0.79310152</v>
      </c>
      <c r="F75" s="3">
        <f t="shared" si="3"/>
        <v>0.203959412</v>
      </c>
      <c r="G75" s="3">
        <f t="shared" si="4"/>
        <v>0.4721030613</v>
      </c>
    </row>
    <row r="76">
      <c r="D76" s="45">
        <v>69.0</v>
      </c>
      <c r="E76" s="3">
        <f t="shared" si="5"/>
        <v>0.8182248886</v>
      </c>
      <c r="F76" s="3">
        <f t="shared" si="3"/>
        <v>0.1594518125</v>
      </c>
      <c r="G76" s="3">
        <f t="shared" si="4"/>
        <v>0.4197495758</v>
      </c>
    </row>
    <row r="77">
      <c r="D77" s="3">
        <v>70.0</v>
      </c>
      <c r="E77" s="3">
        <f t="shared" si="5"/>
        <v>0.8433482573</v>
      </c>
      <c r="F77" s="3">
        <f t="shared" si="3"/>
        <v>0.1230316887</v>
      </c>
      <c r="G77" s="3">
        <f t="shared" si="4"/>
        <v>0.3707727394</v>
      </c>
    </row>
    <row r="78">
      <c r="D78" s="45">
        <v>71.0</v>
      </c>
      <c r="E78" s="3">
        <f t="shared" si="5"/>
        <v>0.8684716259</v>
      </c>
      <c r="F78" s="3">
        <f t="shared" si="3"/>
        <v>0.09369282306</v>
      </c>
      <c r="G78" s="3">
        <f t="shared" si="4"/>
        <v>0.3253789146</v>
      </c>
    </row>
    <row r="79">
      <c r="D79" s="3">
        <v>72.0</v>
      </c>
      <c r="E79" s="3">
        <f t="shared" si="5"/>
        <v>0.8935949946</v>
      </c>
      <c r="F79" s="3">
        <f t="shared" si="3"/>
        <v>0.07042023666</v>
      </c>
      <c r="G79" s="3">
        <f t="shared" si="4"/>
        <v>0.2836841666</v>
      </c>
    </row>
    <row r="80">
      <c r="D80" s="45">
        <v>73.0</v>
      </c>
      <c r="E80" s="3">
        <f t="shared" si="5"/>
        <v>0.9187183632</v>
      </c>
      <c r="F80" s="3">
        <f t="shared" si="3"/>
        <v>0.0522384703</v>
      </c>
      <c r="G80" s="3">
        <f t="shared" si="4"/>
        <v>0.2457224678</v>
      </c>
    </row>
    <row r="81">
      <c r="D81" s="3">
        <v>74.0</v>
      </c>
      <c r="E81" s="3">
        <f t="shared" si="5"/>
        <v>0.9438417319</v>
      </c>
      <c r="F81" s="3">
        <f t="shared" si="3"/>
        <v>0.03824593101</v>
      </c>
      <c r="G81" s="3">
        <f t="shared" si="4"/>
        <v>0.2114553708</v>
      </c>
    </row>
    <row r="82">
      <c r="D82" s="45">
        <v>75.0</v>
      </c>
      <c r="E82" s="3">
        <f t="shared" si="5"/>
        <v>0.9689651005</v>
      </c>
      <c r="F82" s="3">
        <f t="shared" si="3"/>
        <v>0.02763642348</v>
      </c>
      <c r="G82" s="3">
        <f t="shared" si="4"/>
        <v>0.1807826103</v>
      </c>
    </row>
    <row r="83">
      <c r="D83" s="3">
        <v>76.0</v>
      </c>
      <c r="E83" s="3">
        <f t="shared" si="5"/>
        <v>0.9940884692</v>
      </c>
      <c r="F83" s="3">
        <f t="shared" si="3"/>
        <v>0.01970971098</v>
      </c>
      <c r="G83" s="3">
        <f t="shared" si="4"/>
        <v>0.1535531273</v>
      </c>
    </row>
    <row r="84">
      <c r="D84" s="45">
        <v>77.0</v>
      </c>
      <c r="E84" s="3">
        <f t="shared" si="5"/>
        <v>1.019211838</v>
      </c>
      <c r="F84" s="3">
        <f t="shared" si="3"/>
        <v>0.0138733227</v>
      </c>
      <c r="G84" s="3">
        <f t="shared" si="4"/>
        <v>0.1295760567</v>
      </c>
    </row>
    <row r="85">
      <c r="D85" s="3">
        <v>78.0</v>
      </c>
      <c r="E85" s="3">
        <f t="shared" si="5"/>
        <v>1.044335206</v>
      </c>
      <c r="F85" s="3">
        <f t="shared" si="3"/>
        <v>0.009637902671</v>
      </c>
      <c r="G85" s="3">
        <f t="shared" si="4"/>
        <v>0.1086312891</v>
      </c>
    </row>
    <row r="86">
      <c r="D86" s="45">
        <v>79.0</v>
      </c>
      <c r="E86" s="3">
        <f t="shared" si="5"/>
        <v>1.069458575</v>
      </c>
      <c r="F86" s="3">
        <f t="shared" si="3"/>
        <v>0.006608249009</v>
      </c>
      <c r="G86" s="3">
        <f t="shared" si="4"/>
        <v>0.09047929077</v>
      </c>
    </row>
    <row r="87">
      <c r="D87" s="3">
        <v>80.0</v>
      </c>
      <c r="E87" s="3">
        <f t="shared" si="5"/>
        <v>1.094581944</v>
      </c>
      <c r="F87" s="3">
        <f t="shared" si="3"/>
        <v>0.004471899947</v>
      </c>
      <c r="G87" s="3">
        <f t="shared" si="4"/>
        <v>0.07486994648</v>
      </c>
    </row>
    <row r="88">
      <c r="D88" s="45">
        <v>81.0</v>
      </c>
      <c r="E88" s="3">
        <f t="shared" si="5"/>
        <v>1.119705312</v>
      </c>
      <c r="F88" s="3">
        <f t="shared" si="3"/>
        <v>0.002986754814</v>
      </c>
      <c r="G88" s="3">
        <f t="shared" si="4"/>
        <v>0.06155026658</v>
      </c>
    </row>
    <row r="89">
      <c r="D89" s="3">
        <v>82.0</v>
      </c>
      <c r="E89" s="3">
        <f t="shared" si="5"/>
        <v>1.144828681</v>
      </c>
      <c r="F89" s="3">
        <f t="shared" si="3"/>
        <v>0.001968833008</v>
      </c>
      <c r="G89" s="3">
        <f t="shared" si="4"/>
        <v>0.05027087382</v>
      </c>
    </row>
    <row r="90">
      <c r="D90" s="45">
        <v>83.0</v>
      </c>
      <c r="E90" s="3">
        <f t="shared" si="5"/>
        <v>1.16995205</v>
      </c>
      <c r="F90" s="3">
        <f t="shared" si="3"/>
        <v>0.001280914102</v>
      </c>
      <c r="G90" s="3">
        <f t="shared" si="4"/>
        <v>0.04079124971</v>
      </c>
    </row>
    <row r="91">
      <c r="D91" s="3">
        <v>84.0</v>
      </c>
      <c r="E91" s="3">
        <f t="shared" si="5"/>
        <v>1.195075418</v>
      </c>
      <c r="F91" s="3">
        <f t="shared" si="3"/>
        <v>0.0008224943953</v>
      </c>
      <c r="G91" s="3">
        <f t="shared" si="4"/>
        <v>0.032883775</v>
      </c>
    </row>
    <row r="92">
      <c r="D92" s="45">
        <v>85.0</v>
      </c>
      <c r="E92" s="3">
        <f t="shared" si="5"/>
        <v>1.220198787</v>
      </c>
      <c r="F92" s="3">
        <f t="shared" si="3"/>
        <v>0.0005212519624</v>
      </c>
      <c r="G92" s="3">
        <f t="shared" si="4"/>
        <v>0.02633664232</v>
      </c>
    </row>
    <row r="93">
      <c r="D93" s="3">
        <v>86.0</v>
      </c>
      <c r="E93" s="3">
        <f t="shared" si="5"/>
        <v>1.245322156</v>
      </c>
      <c r="F93" s="3">
        <f t="shared" si="3"/>
        <v>0.0003260350375</v>
      </c>
      <c r="G93" s="3">
        <f t="shared" si="4"/>
        <v>0.02095575072</v>
      </c>
    </row>
    <row r="94">
      <c r="D94" s="45">
        <v>87.0</v>
      </c>
      <c r="E94" s="3">
        <f t="shared" si="5"/>
        <v>1.270445524</v>
      </c>
      <c r="F94" s="3">
        <f t="shared" si="3"/>
        <v>0.000201271675</v>
      </c>
      <c r="G94" s="3">
        <f t="shared" si="4"/>
        <v>0.0165657126</v>
      </c>
    </row>
    <row r="95">
      <c r="D95" s="3">
        <v>88.0</v>
      </c>
      <c r="E95" s="3">
        <f t="shared" si="5"/>
        <v>1.295568893</v>
      </c>
      <c r="F95" s="3">
        <f t="shared" si="3"/>
        <v>0.0001226317322</v>
      </c>
      <c r="G95" s="3">
        <f t="shared" si="4"/>
        <v>0.01301011398</v>
      </c>
    </row>
    <row r="96">
      <c r="D96" s="45">
        <v>89.0</v>
      </c>
      <c r="E96" s="3">
        <f t="shared" si="5"/>
        <v>1.320692262</v>
      </c>
      <c r="F96" s="3">
        <f t="shared" si="3"/>
        <v>0.00007374369259</v>
      </c>
      <c r="G96" s="3">
        <f t="shared" si="4"/>
        <v>0.01015117141</v>
      </c>
    </row>
    <row r="97">
      <c r="D97" s="3">
        <v>90.0</v>
      </c>
      <c r="E97" s="3">
        <f t="shared" si="5"/>
        <v>1.34581563</v>
      </c>
      <c r="F97" s="3">
        <f t="shared" si="3"/>
        <v>0.00004376719493</v>
      </c>
      <c r="G97" s="3">
        <f t="shared" si="4"/>
        <v>0.007868923106</v>
      </c>
    </row>
    <row r="98">
      <c r="D98" s="45">
        <v>91.0</v>
      </c>
      <c r="E98" s="3">
        <f t="shared" si="5"/>
        <v>1.370938999</v>
      </c>
      <c r="F98" s="3">
        <f t="shared" si="3"/>
        <v>0.00002563742256</v>
      </c>
      <c r="G98" s="3">
        <f t="shared" si="4"/>
        <v>0.006060082299</v>
      </c>
    </row>
    <row r="99">
      <c r="D99" s="3">
        <v>92.0</v>
      </c>
      <c r="E99" s="3">
        <f t="shared" si="5"/>
        <v>1.396062367</v>
      </c>
      <c r="F99" s="3">
        <f t="shared" si="3"/>
        <v>0.00001482182991</v>
      </c>
      <c r="G99" s="3">
        <f t="shared" si="4"/>
        <v>0.004636666113</v>
      </c>
    </row>
    <row r="100">
      <c r="D100" s="45">
        <v>93.0</v>
      </c>
      <c r="E100" s="3">
        <f t="shared" si="5"/>
        <v>1.421185736</v>
      </c>
      <c r="F100" s="3">
        <f t="shared" si="3"/>
        <v>0.000008457287694</v>
      </c>
      <c r="G100" s="3">
        <f t="shared" si="4"/>
        <v>0.003524497486</v>
      </c>
    </row>
    <row r="101">
      <c r="D101" s="3">
        <v>94.0</v>
      </c>
      <c r="E101" s="3">
        <f t="shared" si="5"/>
        <v>1.446309105</v>
      </c>
      <c r="F101" s="3">
        <f t="shared" si="3"/>
        <v>0.000004762798398</v>
      </c>
      <c r="G101" s="3">
        <f t="shared" si="4"/>
        <v>0.002661660548</v>
      </c>
    </row>
    <row r="102">
      <c r="D102" s="45">
        <v>95.0</v>
      </c>
      <c r="E102" s="3">
        <f t="shared" si="5"/>
        <v>1.471432473</v>
      </c>
      <c r="F102" s="3">
        <f t="shared" si="3"/>
        <v>0.000002647250926</v>
      </c>
      <c r="G102" s="3">
        <f t="shared" si="4"/>
        <v>0.001996973079</v>
      </c>
    </row>
    <row r="103">
      <c r="D103" s="3">
        <v>96.0</v>
      </c>
      <c r="E103" s="3">
        <f t="shared" si="5"/>
        <v>1.496555842</v>
      </c>
      <c r="F103" s="3">
        <f t="shared" si="3"/>
        <v>0.000001452211375</v>
      </c>
      <c r="G103" s="3">
        <f t="shared" si="4"/>
        <v>0.001488523973</v>
      </c>
    </row>
    <row r="104">
      <c r="D104" s="45">
        <v>97.0</v>
      </c>
      <c r="E104" s="3">
        <f t="shared" si="5"/>
        <v>1.521679211</v>
      </c>
      <c r="F104" s="3">
        <f t="shared" si="3"/>
        <v>0.0000007862603494</v>
      </c>
      <c r="G104" s="3">
        <f t="shared" si="4"/>
        <v>0.001102309467</v>
      </c>
    </row>
    <row r="105">
      <c r="D105" s="3">
        <v>98.0</v>
      </c>
      <c r="E105" s="3">
        <f t="shared" si="5"/>
        <v>1.546802579</v>
      </c>
      <c r="F105" s="3">
        <f t="shared" si="3"/>
        <v>0.0000004201503515</v>
      </c>
      <c r="G105" s="3">
        <f t="shared" si="4"/>
        <v>0.0008109896688</v>
      </c>
    </row>
    <row r="106">
      <c r="D106" s="45">
        <v>99.0</v>
      </c>
      <c r="E106" s="3">
        <f t="shared" si="5"/>
        <v>1.571925948</v>
      </c>
      <c r="F106" s="3">
        <f t="shared" si="3"/>
        <v>0.0000002215873189</v>
      </c>
      <c r="G106" s="3">
        <f t="shared" si="4"/>
        <v>0.0005927767845</v>
      </c>
    </row>
    <row r="107">
      <c r="D107" s="3">
        <v>100.0</v>
      </c>
      <c r="E107" s="3">
        <f t="shared" si="5"/>
        <v>1.597049317</v>
      </c>
      <c r="F107" s="3">
        <f t="shared" si="3"/>
        <v>0.0000001153418439</v>
      </c>
      <c r="G107" s="3">
        <f t="shared" si="4"/>
        <v>0.0004304583454</v>
      </c>
    </row>
  </sheetData>
  <mergeCells count="1">
    <mergeCell ref="D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5.14"/>
    <col customWidth="1" min="3" max="3" width="19.43"/>
    <col customWidth="1" min="4" max="6" width="14.43"/>
    <col customWidth="1" min="8" max="8" width="23.0"/>
    <col customWidth="1" min="11" max="11" width="32.57"/>
    <col customWidth="1" min="12" max="12" width="31.71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>
      <c r="A2" s="3" t="s">
        <v>0</v>
      </c>
      <c r="B2" s="3">
        <f>CORREL(dadosPOS!$B$2:dadosPOS!$B$163, dadosPOS!B$2:dadosPOS!B$163)</f>
        <v>1</v>
      </c>
      <c r="C2" s="15">
        <f>CORREL(dadosPOS!$B$2:dadosPOS!$B$163, dadosPOS!C$2:dadosPOS!C$163)</f>
        <v>0.5570561889</v>
      </c>
      <c r="D2" s="15">
        <f>CORREL(dadosPOS!$B$2:dadosPOS!$B$163, dadosPOS!D$2:dadosPOS!D$163)</f>
        <v>0.08788216953</v>
      </c>
      <c r="E2" s="15">
        <f>CORREL(dadosPOS!$B$2:dadosPOS!$B$163, dadosPOS!E$2:dadosPOS!E$163)</f>
        <v>0.2465057924</v>
      </c>
      <c r="F2" s="16">
        <f>CORREL(dadosPOS!$B$2:dadosPOS!$B$163, dadosPOS!F$2:dadosPOS!F$163)</f>
        <v>0.9859211459</v>
      </c>
      <c r="G2" s="17">
        <f>CORREL(dadosPOS!$B$2:dadosPOS!$B$163, dadosPOS!G$2:dadosPOS!G$163)</f>
        <v>-0.1835071306</v>
      </c>
      <c r="H2" s="18">
        <f>CORREL(dadosPOS!$B$2:dadosPOS!$B$163, dadosPOS!H$2:dadosPOS!H$163)</f>
        <v>0.1437304155</v>
      </c>
      <c r="I2" s="15">
        <f>CORREL(dadosPOS!$B$2:dadosPOS!$B$163, dadosPOS!I$2:dadosPOS!I$163)</f>
        <v>0.6325530323</v>
      </c>
      <c r="J2" s="17">
        <f>CORREL(dadosPOS!$B$2:dadosPOS!$B$163, dadosPOS!J$2:dadosPOS!J$163)</f>
        <v>-0.129938992</v>
      </c>
      <c r="K2" s="16">
        <f>CORREL(dadosPOS!$B$2:dadosPOS!$B$163, dadosPOS!K$2:dadosPOS!K$163)</f>
        <v>0.9360181007</v>
      </c>
      <c r="L2" s="18">
        <f>CORREL(dadosPOS!$B$2:dadosPOS!$B$163, dadosPOS!L$2:dadosPOS!L$163)</f>
        <v>0.1437304155</v>
      </c>
      <c r="M2" s="15">
        <f>CORREL(dadosPOS!$B$2:dadosPOS!$B$163, dadosPOS!M$2:dadosPOS!M$163)</f>
        <v>0.3804164856</v>
      </c>
      <c r="N2" s="15">
        <f>CORREL(dadosPOS!$B$2:dadosPOS!$B$163, dadosPOS!N$2:dadosPOS!N$163)</f>
        <v>0.3875007015</v>
      </c>
      <c r="O2" s="15">
        <f>CORREL(dadosPOS!$B$2:dadosPOS!$B$163, dadosPOS!O$2:dadosPOS!O$163)</f>
        <v>0.4115969161</v>
      </c>
    </row>
    <row r="3">
      <c r="A3" s="3" t="s">
        <v>1</v>
      </c>
      <c r="B3" s="15">
        <f>CORREL(dadosPOS!$C$2:dadosPOS!$C$163, dadosPOS!B$2:dadosPOS!B$163)</f>
        <v>0.5570561889</v>
      </c>
      <c r="C3" s="3">
        <f>CORREL(dadosPOS!$C$2:dadosPOS!$C$163, dadosPOS!C$2:dadosPOS!C$163)</f>
        <v>1</v>
      </c>
      <c r="D3" s="15">
        <f>CORREL(dadosPOS!$C$2:dadosPOS!$C$163, dadosPOS!D$2:dadosPOS!D$163)</f>
        <v>0.2509689337</v>
      </c>
      <c r="E3" s="15">
        <f>CORREL(dadosPOS!$C$2:dadosPOS!$C$163, dadosPOS!E$2:dadosPOS!E$163)</f>
        <v>0.5471068425</v>
      </c>
      <c r="F3" s="15">
        <f>CORREL(dadosPOS!$C$2:dadosPOS!$C$163, dadosPOS!F$2:dadosPOS!F$163)</f>
        <v>0.5642734772</v>
      </c>
      <c r="G3" s="17">
        <f>CORREL(dadosPOS!$C$2:dadosPOS!$C$163, dadosPOS!G$2:dadosPOS!G$163)</f>
        <v>-0.02209900227</v>
      </c>
      <c r="H3" s="18">
        <f>CORREL(dadosPOS!$C$2:dadosPOS!$C$163, dadosPOS!H$2:dadosPOS!H$163)</f>
        <v>0.3063268848</v>
      </c>
      <c r="I3" s="16">
        <f>CORREL(dadosPOS!$C$2:dadosPOS!$C$163, dadosPOS!I$2:dadosPOS!I$163)</f>
        <v>0.8856609856</v>
      </c>
      <c r="J3" s="15">
        <f>CORREL(dadosPOS!$C$2:dadosPOS!$C$163, dadosPOS!J$2:dadosPOS!J$163)</f>
        <v>0.1480118469</v>
      </c>
      <c r="K3" s="16">
        <f>CORREL(dadosPOS!$C$2:dadosPOS!$C$163, dadosPOS!K$2:dadosPOS!K$163)</f>
        <v>0.7235070731</v>
      </c>
      <c r="L3" s="18">
        <f>CORREL(dadosPOS!$C$2:dadosPOS!$C$163, dadosPOS!L$2:dadosPOS!L$163)</f>
        <v>0.3063268848</v>
      </c>
      <c r="M3" s="17">
        <f>CORREL(dadosPOS!$C$2:dadosPOS!$C$163, dadosPOS!M$2:dadosPOS!M$163)</f>
        <v>-0.002035436512</v>
      </c>
      <c r="N3" s="17">
        <f>CORREL(dadosPOS!$C$2:dadosPOS!$C$163, dadosPOS!N$2:dadosPOS!N$163)</f>
        <v>-0.01563847999</v>
      </c>
      <c r="O3" s="17">
        <f>CORREL(dadosPOS!$C$2:dadosPOS!$C$163, dadosPOS!O$2:dadosPOS!O$163)</f>
        <v>-0.002394699416</v>
      </c>
    </row>
    <row r="4">
      <c r="A4" s="3" t="s">
        <v>2</v>
      </c>
      <c r="B4" s="15">
        <f>CORREL(dadosPOS!$D$2:dadosPOS!$D$163, dadosPOS!B$2:dadosPOS!B$163)</f>
        <v>0.08788216953</v>
      </c>
      <c r="C4" s="15">
        <f>CORREL(dadosPOS!$D$2:dadosPOS!$D$163, dadosPOS!C$2:dadosPOS!C$163)</f>
        <v>0.2509689337</v>
      </c>
      <c r="D4" s="3">
        <f>CORREL(dadosPOS!$D$2:dadosPOS!$D$163, dadosPOS!D$2:dadosPOS!D$163)</f>
        <v>1</v>
      </c>
      <c r="E4" s="15">
        <f>CORREL(dadosPOS!$D$2:dadosPOS!$D$163, dadosPOS!E$2:dadosPOS!E$163)</f>
        <v>0.5067939973</v>
      </c>
      <c r="F4" s="15">
        <f>CORREL(dadosPOS!$D$2:dadosPOS!$D$163, dadosPOS!F$2:dadosPOS!F$163)</f>
        <v>0.06448444909</v>
      </c>
      <c r="G4" s="17">
        <f>CORREL(dadosPOS!$D$2:dadosPOS!$D$163, dadosPOS!G$2:dadosPOS!G$163)</f>
        <v>-0.007354064549</v>
      </c>
      <c r="H4" s="15">
        <f>CORREL(dadosPOS!$D$2:dadosPOS!$D$163, dadosPOS!H$2:dadosPOS!H$163)</f>
        <v>0.03873496513</v>
      </c>
      <c r="I4" s="15">
        <f>CORREL(dadosPOS!$D$2:dadosPOS!$D$163, dadosPOS!I$2:dadosPOS!I$163)</f>
        <v>0.2154382254</v>
      </c>
      <c r="J4" s="16">
        <f>CORREL(dadosPOS!$D$2:dadosPOS!$D$163, dadosPOS!J$2:dadosPOS!J$163)</f>
        <v>0.7411924406</v>
      </c>
      <c r="K4" s="15">
        <f>CORREL(dadosPOS!$D$2:dadosPOS!$D$163, dadosPOS!K$2:dadosPOS!K$163)</f>
        <v>0.04340031589</v>
      </c>
      <c r="L4" s="15">
        <f>CORREL(dadosPOS!$D$2:dadosPOS!$D$163, dadosPOS!L$2:dadosPOS!L$163)</f>
        <v>0.03873496513</v>
      </c>
      <c r="M4" s="17">
        <f>CORREL(dadosPOS!$D$2:dadosPOS!$D$163, dadosPOS!M$2:dadosPOS!M$163)</f>
        <v>-0.2094275826</v>
      </c>
      <c r="N4" s="17">
        <f>CORREL(dadosPOS!$D$2:dadosPOS!$D$163, dadosPOS!N$2:dadosPOS!N$163)</f>
        <v>-0.2354284937</v>
      </c>
      <c r="O4" s="17">
        <f>CORREL(dadosPOS!$D$2:dadosPOS!$D$163, dadosPOS!O$2:dadosPOS!O$163)</f>
        <v>-0.2839540151</v>
      </c>
    </row>
    <row r="5">
      <c r="A5" s="3" t="s">
        <v>3</v>
      </c>
      <c r="B5" s="15">
        <f>CORREL(dadosPOS!$E$2:dadosPOS!$E$163, dadosPOS!B$2:dadosPOS!B$163)</f>
        <v>0.2465057924</v>
      </c>
      <c r="C5" s="15">
        <f>CORREL(dadosPOS!$E$2:dadosPOS!$E$163, dadosPOS!C$2:dadosPOS!C$163)</f>
        <v>0.5471068425</v>
      </c>
      <c r="D5" s="15">
        <f>CORREL(dadosPOS!$E$2:dadosPOS!$E$163, dadosPOS!D$2:dadosPOS!D$163)</f>
        <v>0.5067939973</v>
      </c>
      <c r="E5" s="3">
        <f>CORREL(dadosPOS!$E$2:dadosPOS!$E$163, dadosPOS!E$2:dadosPOS!E$163)</f>
        <v>1</v>
      </c>
      <c r="F5" s="15">
        <f>CORREL(dadosPOS!$E$2:dadosPOS!$E$163, dadosPOS!F$2:dadosPOS!F$163)</f>
        <v>0.2485226226</v>
      </c>
      <c r="G5" s="17">
        <f>CORREL(dadosPOS!$E$2:dadosPOS!$E$163, dadosPOS!G$2:dadosPOS!G$163)</f>
        <v>-0.05823185693</v>
      </c>
      <c r="H5" s="17">
        <f>CORREL(dadosPOS!$E$2:dadosPOS!$E$163, dadosPOS!H$2:dadosPOS!H$163)</f>
        <v>-0.3354063002</v>
      </c>
      <c r="I5" s="15">
        <f>CORREL(dadosPOS!$E$2:dadosPOS!$E$163, dadosPOS!I$2:dadosPOS!I$163)</f>
        <v>0.5292888812</v>
      </c>
      <c r="J5" s="15">
        <f>CORREL(dadosPOS!$E$2:dadosPOS!$E$163, dadosPOS!J$2:dadosPOS!J$163)</f>
        <v>0.648417139</v>
      </c>
      <c r="K5" s="15">
        <f>CORREL(dadosPOS!$E$2:dadosPOS!$E$163, dadosPOS!K$2:dadosPOS!K$163)</f>
        <v>0.3286913853</v>
      </c>
      <c r="L5" s="17">
        <f>CORREL(dadosPOS!$E$2:dadosPOS!$E$163, dadosPOS!L$2:dadosPOS!L$163)</f>
        <v>-0.3354063002</v>
      </c>
      <c r="M5" s="17">
        <f>CORREL(dadosPOS!$E$2:dadosPOS!$E$163, dadosPOS!M$2:dadosPOS!M$163)</f>
        <v>-0.3751395869</v>
      </c>
      <c r="N5" s="17">
        <f>CORREL(dadosPOS!$E$2:dadosPOS!$E$163, dadosPOS!N$2:dadosPOS!N$163)</f>
        <v>-0.3490862479</v>
      </c>
      <c r="O5" s="17">
        <f>CORREL(dadosPOS!$E$2:dadosPOS!$E$163, dadosPOS!O$2:dadosPOS!O$163)</f>
        <v>-0.3031712549</v>
      </c>
    </row>
    <row r="6">
      <c r="A6" s="3" t="s">
        <v>4</v>
      </c>
      <c r="B6" s="16">
        <f>CORREL(dadosPOS!$F$2:dadosPOS!$F$163, dadosPOS!B$2:dadosPOS!B$163)</f>
        <v>0.9859211459</v>
      </c>
      <c r="C6" s="15">
        <f>CORREL(dadosPOS!$F$2:dadosPOS!$F$163, dadosPOS!C$2:dadosPOS!C$163)</f>
        <v>0.5642734772</v>
      </c>
      <c r="D6" s="15">
        <f>CORREL(dadosPOS!$F$2:dadosPOS!$F$163, dadosPOS!D$2:dadosPOS!D$163)</f>
        <v>0.06448444909</v>
      </c>
      <c r="E6" s="15">
        <f>CORREL(dadosPOS!$F$2:dadosPOS!$F$163, dadosPOS!E$2:dadosPOS!E$163)</f>
        <v>0.2485226226</v>
      </c>
      <c r="F6" s="3">
        <f>CORREL(dadosPOS!$F$2:dadosPOS!$F$163, dadosPOS!F$2:dadosPOS!F$163)</f>
        <v>1</v>
      </c>
      <c r="G6" s="17">
        <f>CORREL(dadosPOS!$F$2:dadosPOS!$F$163, dadosPOS!G$2:dadosPOS!G$163)</f>
        <v>-0.1765208375</v>
      </c>
      <c r="H6" s="15">
        <f>CORREL(dadosPOS!$F$2:dadosPOS!$F$163, dadosPOS!H$2:dadosPOS!H$163)</f>
        <v>0.1479039727</v>
      </c>
      <c r="I6" s="15">
        <f>CORREL(dadosPOS!$F$2:dadosPOS!$F$163, dadosPOS!I$2:dadosPOS!I$163)</f>
        <v>0.6392369406</v>
      </c>
      <c r="J6" s="17">
        <f>CORREL(dadosPOS!$F$2:dadosPOS!$F$163, dadosPOS!J$2:dadosPOS!J$163)</f>
        <v>-0.1354942806</v>
      </c>
      <c r="K6" s="16">
        <f>CORREL(dadosPOS!$F$2:dadosPOS!$F$163, dadosPOS!K$2:dadosPOS!K$163)</f>
        <v>0.9368285854</v>
      </c>
      <c r="L6" s="15">
        <f>CORREL(dadosPOS!$F$2:dadosPOS!$F$163, dadosPOS!L$2:dadosPOS!L$163)</f>
        <v>0.1479039727</v>
      </c>
      <c r="M6" s="15">
        <f>CORREL(dadosPOS!$F$2:dadosPOS!$F$163, dadosPOS!M$2:dadosPOS!M$163)</f>
        <v>0.3908987365</v>
      </c>
      <c r="N6" s="15">
        <f>CORREL(dadosPOS!$F$2:dadosPOS!$F$163, dadosPOS!N$2:dadosPOS!N$163)</f>
        <v>0.3982480532</v>
      </c>
      <c r="O6" s="15">
        <f>CORREL(dadosPOS!$F$2:dadosPOS!$F$163, dadosPOS!O$2:dadosPOS!O$163)</f>
        <v>0.4282721565</v>
      </c>
    </row>
    <row r="7">
      <c r="A7" s="3" t="s">
        <v>5</v>
      </c>
      <c r="B7" s="17">
        <f>CORREL(dadosPOS!$G$2:dadosPOS!$G$163, dadosPOS!B$2:dadosPOS!B$163)</f>
        <v>-0.1835071306</v>
      </c>
      <c r="C7" s="17">
        <f>CORREL(dadosPOS!$G$2:dadosPOS!$G$163, dadosPOS!C$2:dadosPOS!C$163)</f>
        <v>-0.02209900227</v>
      </c>
      <c r="D7" s="17">
        <f>CORREL(dadosPOS!$G$2:dadosPOS!$G$163, dadosPOS!D$2:dadosPOS!D$163)</f>
        <v>-0.007354064549</v>
      </c>
      <c r="E7" s="17">
        <f>CORREL(dadosPOS!$G$2:dadosPOS!$G$163, dadosPOS!E$2:dadosPOS!E$163)</f>
        <v>-0.05823185693</v>
      </c>
      <c r="F7" s="17">
        <f>CORREL(dadosPOS!$G$2:dadosPOS!$G$163, dadosPOS!F$2:dadosPOS!F$163)</f>
        <v>-0.1765208375</v>
      </c>
      <c r="G7" s="3">
        <f>CORREL(dadosPOS!$G$2:dadosPOS!$G$163, dadosPOS!G$2:dadosPOS!G$163)</f>
        <v>1</v>
      </c>
      <c r="H7" s="15">
        <f>CORREL(dadosPOS!$G$2:dadosPOS!$G$163, dadosPOS!H$2:dadosPOS!H$163)</f>
        <v>0.1665632742</v>
      </c>
      <c r="I7" s="17">
        <f>CORREL(dadosPOS!$G$2:dadosPOS!$G$163, dadosPOS!I$2:dadosPOS!I$163)</f>
        <v>-0.1091931392</v>
      </c>
      <c r="J7" s="15">
        <f>CORREL(dadosPOS!$G$2:dadosPOS!$G$163, dadosPOS!J$2:dadosPOS!J$163)</f>
        <v>0.309228957</v>
      </c>
      <c r="K7" s="17">
        <f>CORREL(dadosPOS!$G$2:dadosPOS!$G$163, dadosPOS!K$2:dadosPOS!K$163)</f>
        <v>-0.1814458525</v>
      </c>
      <c r="L7" s="15">
        <f>CORREL(dadosPOS!$G$2:dadosPOS!$G$163, dadosPOS!L$2:dadosPOS!L$163)</f>
        <v>0.1665632742</v>
      </c>
      <c r="M7" s="17">
        <f>CORREL(dadosPOS!$G$2:dadosPOS!$G$163, dadosPOS!M$2:dadosPOS!M$163)</f>
        <v>-0.2198960583</v>
      </c>
      <c r="N7" s="17">
        <f>CORREL(dadosPOS!$G$2:dadosPOS!$G$163, dadosPOS!N$2:dadosPOS!N$163)</f>
        <v>-0.1448301397</v>
      </c>
      <c r="O7" s="17">
        <f>CORREL(dadosPOS!$G$2:dadosPOS!$G$163, dadosPOS!O$2:dadosPOS!O$163)</f>
        <v>-0.1131954795</v>
      </c>
    </row>
    <row r="8">
      <c r="A8" s="3" t="s">
        <v>6</v>
      </c>
      <c r="B8" s="15">
        <f>CORREL(dadosPOS!$H$2:dadosPOS!$H$163, dadosPOS!B$2:dadosPOS!B$163)</f>
        <v>0.1437304155</v>
      </c>
      <c r="C8" s="15">
        <f>CORREL(dadosPOS!$H$2:dadosPOS!$H$163, dadosPOS!C$2:dadosPOS!C$163)</f>
        <v>0.3063268848</v>
      </c>
      <c r="D8" s="15">
        <f>CORREL(dadosPOS!$H$2:dadosPOS!$H$163, dadosPOS!D$2:dadosPOS!D$163)</f>
        <v>0.03873496513</v>
      </c>
      <c r="E8" s="17">
        <f>CORREL(dadosPOS!$H$2:dadosPOS!$H$163, dadosPOS!E$2:dadosPOS!E$163)</f>
        <v>-0.3354063002</v>
      </c>
      <c r="F8" s="15">
        <f>CORREL(dadosPOS!$H$2:dadosPOS!$H$163, dadosPOS!F$2:dadosPOS!F$163)</f>
        <v>0.1479039727</v>
      </c>
      <c r="G8" s="15">
        <f>CORREL(dadosPOS!$H$2:dadosPOS!$H$163, dadosPOS!G$2:dadosPOS!G$163)</f>
        <v>0.1665632742</v>
      </c>
      <c r="H8" s="3">
        <f>CORREL(dadosPOS!$H$2:dadosPOS!$H$163, dadosPOS!H$2:dadosPOS!H$163)</f>
        <v>1</v>
      </c>
      <c r="I8" s="15">
        <f>CORREL(dadosPOS!$H$2:dadosPOS!$H$163, dadosPOS!I$2:dadosPOS!I$163)</f>
        <v>0.2363930973</v>
      </c>
      <c r="J8" s="17">
        <f>CORREL(dadosPOS!$H$2:dadosPOS!$H$163, dadosPOS!J$2:dadosPOS!J$163)</f>
        <v>-0.1641765789</v>
      </c>
      <c r="K8" s="15">
        <f>CORREL(dadosPOS!$H$2:dadosPOS!$H$163, dadosPOS!K$2:dadosPOS!K$163)</f>
        <v>0.1656756948</v>
      </c>
      <c r="L8" s="19">
        <f>CORREL(dadosPOS!$H$2:dadosPOS!$H$163, dadosPOS!L$2:dadosPOS!L$163)</f>
        <v>1</v>
      </c>
      <c r="M8" s="15">
        <f>CORREL(dadosPOS!$H$2:dadosPOS!$H$163, dadosPOS!M$2:dadosPOS!M$163)</f>
        <v>0.2884171988</v>
      </c>
      <c r="N8" s="15">
        <f>CORREL(dadosPOS!$H$2:dadosPOS!$H$163, dadosPOS!N$2:dadosPOS!N$163)</f>
        <v>0.3275224166</v>
      </c>
      <c r="O8" s="15">
        <f>CORREL(dadosPOS!$H$2:dadosPOS!$H$163, dadosPOS!O$2:dadosPOS!O$163)</f>
        <v>0.2390716565</v>
      </c>
    </row>
    <row r="9">
      <c r="A9" s="3" t="s">
        <v>7</v>
      </c>
      <c r="B9" s="15">
        <f>CORREL(dadosPOS!$I$2:dadosPOS!$I$163, dadosPOS!B$2:dadosPOS!B$163)</f>
        <v>0.6325530323</v>
      </c>
      <c r="C9" s="16">
        <f>CORREL(dadosPOS!$I$2:dadosPOS!$I$163, dadosPOS!C$2:dadosPOS!C$163)</f>
        <v>0.8856609856</v>
      </c>
      <c r="D9" s="15">
        <f>CORREL(dadosPOS!$I$2:dadosPOS!$I$163, dadosPOS!D$2:dadosPOS!D$163)</f>
        <v>0.2154382254</v>
      </c>
      <c r="E9" s="15">
        <f>CORREL(dadosPOS!$I$2:dadosPOS!$I$163, dadosPOS!E$2:dadosPOS!E$163)</f>
        <v>0.5292888812</v>
      </c>
      <c r="F9" s="15">
        <f>CORREL(dadosPOS!$I$2:dadosPOS!$I$163, dadosPOS!F$2:dadosPOS!F$163)</f>
        <v>0.6392369406</v>
      </c>
      <c r="G9" s="17">
        <f>CORREL(dadosPOS!$I$2:dadosPOS!$I$163, dadosPOS!G$2:dadosPOS!G$163)</f>
        <v>-0.1091931392</v>
      </c>
      <c r="H9" s="15">
        <f>CORREL(dadosPOS!$I$2:dadosPOS!$I$163, dadosPOS!H$2:dadosPOS!H$163)</f>
        <v>0.2363930973</v>
      </c>
      <c r="I9" s="3">
        <f>CORREL(dadosPOS!$I$2:dadosPOS!$I$163, dadosPOS!I$2:dadosPOS!I$163)</f>
        <v>1</v>
      </c>
      <c r="J9" s="15">
        <f>CORREL(dadosPOS!$I$2:dadosPOS!$I$163, dadosPOS!J$2:dadosPOS!J$163)</f>
        <v>0.02015177181</v>
      </c>
      <c r="K9" s="16">
        <f>CORREL(dadosPOS!$I$2:dadosPOS!$I$163, dadosPOS!K$2:dadosPOS!K$163)</f>
        <v>0.7557381905</v>
      </c>
      <c r="L9" s="15">
        <f>CORREL(dadosPOS!$I$2:dadosPOS!$I$163, dadosPOS!L$2:dadosPOS!L$163)</f>
        <v>0.2363930973</v>
      </c>
      <c r="M9" s="15">
        <f>CORREL(dadosPOS!$I$2:dadosPOS!$I$163, dadosPOS!M$2:dadosPOS!M$163)</f>
        <v>0.09456353567</v>
      </c>
      <c r="N9" s="15">
        <f>CORREL(dadosPOS!$I$2:dadosPOS!$I$163, dadosPOS!N$2:dadosPOS!N$163)</f>
        <v>0.05206259559</v>
      </c>
      <c r="O9" s="15">
        <f>CORREL(dadosPOS!$I$2:dadosPOS!$I$163, dadosPOS!O$2:dadosPOS!O$163)</f>
        <v>0.1196057753</v>
      </c>
    </row>
    <row r="10">
      <c r="A10" s="3" t="s">
        <v>8</v>
      </c>
      <c r="B10" s="17">
        <f>CORREL(dadosPOS!$J$2:dadosPOS!$J$163, dadosPOS!B$2:dadosPOS!B$163)</f>
        <v>-0.129938992</v>
      </c>
      <c r="C10" s="15">
        <f>CORREL(dadosPOS!$J$2:dadosPOS!$J$163, dadosPOS!C$2:dadosPOS!C$163)</f>
        <v>0.1480118469</v>
      </c>
      <c r="D10" s="16">
        <f>CORREL(dadosPOS!$J$2:dadosPOS!$J$163, dadosPOS!D$2:dadosPOS!D$163)</f>
        <v>0.7411924406</v>
      </c>
      <c r="E10" s="15">
        <f>CORREL(dadosPOS!$J$2:dadosPOS!$J$163, dadosPOS!E$2:dadosPOS!E$163)</f>
        <v>0.648417139</v>
      </c>
      <c r="F10" s="17">
        <f>CORREL(dadosPOS!$J$2:dadosPOS!$J$163, dadosPOS!F$2:dadosPOS!F$163)</f>
        <v>-0.1354942806</v>
      </c>
      <c r="G10" s="15">
        <f>CORREL(dadosPOS!$J$2:dadosPOS!$J$163, dadosPOS!G$2:dadosPOS!G$163)</f>
        <v>0.309228957</v>
      </c>
      <c r="H10" s="17">
        <f>CORREL(dadosPOS!$J$2:dadosPOS!$J$163, dadosPOS!H$2:dadosPOS!H$163)</f>
        <v>-0.1641765789</v>
      </c>
      <c r="I10" s="15">
        <f>CORREL(dadosPOS!$J$2:dadosPOS!$J$163, dadosPOS!I$2:dadosPOS!I$163)</f>
        <v>0.02015177181</v>
      </c>
      <c r="J10" s="3">
        <f>CORREL(dadosPOS!$J$2:dadosPOS!$J$163, dadosPOS!J$2:dadosPOS!J$163)</f>
        <v>1</v>
      </c>
      <c r="K10" s="17">
        <f>CORREL(dadosPOS!$J$2:dadosPOS!$J$163, dadosPOS!K$2:dadosPOS!K$163)</f>
        <v>-0.1688727429</v>
      </c>
      <c r="L10" s="17">
        <f>CORREL(dadosPOS!$J$2:dadosPOS!$J$163, dadosPOS!L$2:dadosPOS!L$163)</f>
        <v>-0.1641765789</v>
      </c>
      <c r="M10" s="17">
        <f>CORREL(dadosPOS!$J$2:dadosPOS!$J$163, dadosPOS!M$2:dadosPOS!M$163)</f>
        <v>-0.59594553</v>
      </c>
      <c r="N10" s="17">
        <f>CORREL(dadosPOS!$J$2:dadosPOS!$J$163, dadosPOS!N$2:dadosPOS!N$163)</f>
        <v>-0.576738304</v>
      </c>
      <c r="O10" s="17">
        <f>CORREL(dadosPOS!$J$2:dadosPOS!$J$163, dadosPOS!O$2:dadosPOS!O$163)</f>
        <v>-0.606490854</v>
      </c>
    </row>
    <row r="11">
      <c r="A11" s="3" t="s">
        <v>9</v>
      </c>
      <c r="B11" s="16">
        <f>CORREL(dadosPOS!$K$2:dadosPOS!$K$163, dadosPOS!B$2:dadosPOS!B$163)</f>
        <v>0.9360181007</v>
      </c>
      <c r="C11" s="16">
        <f>CORREL(dadosPOS!$K$2:dadosPOS!$K$163, dadosPOS!C$2:dadosPOS!C$163)</f>
        <v>0.7235070731</v>
      </c>
      <c r="D11" s="15">
        <f>CORREL(dadosPOS!$K$2:dadosPOS!$K$163, dadosPOS!D$2:dadosPOS!D$163)</f>
        <v>0.04340031589</v>
      </c>
      <c r="E11" s="15">
        <f>CORREL(dadosPOS!$K$2:dadosPOS!$K$163, dadosPOS!E$2:dadosPOS!E$163)</f>
        <v>0.3286913853</v>
      </c>
      <c r="F11" s="16">
        <f>CORREL(dadosPOS!$K$2:dadosPOS!$K$163, dadosPOS!F$2:dadosPOS!F$163)</f>
        <v>0.9368285854</v>
      </c>
      <c r="G11" s="17">
        <f>CORREL(dadosPOS!$K$2:dadosPOS!$K$163, dadosPOS!G$2:dadosPOS!G$163)</f>
        <v>-0.1814458525</v>
      </c>
      <c r="H11" s="15">
        <f>CORREL(dadosPOS!$K$2:dadosPOS!$K$163, dadosPOS!H$2:dadosPOS!H$163)</f>
        <v>0.1656756948</v>
      </c>
      <c r="I11" s="16">
        <f>CORREL(dadosPOS!$K$2:dadosPOS!$K$163, dadosPOS!I$2:dadosPOS!I$163)</f>
        <v>0.7557381905</v>
      </c>
      <c r="J11" s="17">
        <f>CORREL(dadosPOS!$K$2:dadosPOS!$K$163, dadosPOS!J$2:dadosPOS!J$163)</f>
        <v>-0.1688727429</v>
      </c>
      <c r="K11" s="3">
        <f>CORREL(dadosPOS!$K$2:dadosPOS!$K$163, dadosPOS!K$2:dadosPOS!K$163)</f>
        <v>1</v>
      </c>
      <c r="L11" s="15">
        <f>CORREL(dadosPOS!$K$2:dadosPOS!$K$163, dadosPOS!L$2:dadosPOS!L$163)</f>
        <v>0.1656756948</v>
      </c>
      <c r="M11" s="15">
        <f>CORREL(dadosPOS!$K$2:dadosPOS!$K$163, dadosPOS!M$2:dadosPOS!M$163)</f>
        <v>0.3345208287</v>
      </c>
      <c r="N11" s="15">
        <f>CORREL(dadosPOS!$K$2:dadosPOS!$K$163, dadosPOS!N$2:dadosPOS!N$163)</f>
        <v>0.3425386875</v>
      </c>
      <c r="O11" s="15">
        <f>CORREL(dadosPOS!$K$2:dadosPOS!$K$163, dadosPOS!O$2:dadosPOS!O$163)</f>
        <v>0.3934602768</v>
      </c>
    </row>
    <row r="12">
      <c r="A12" s="3" t="s">
        <v>10</v>
      </c>
      <c r="B12" s="15">
        <f>CORREL(dadosPOS!$L$2:dadosPOS!$L$163, dadosPOS!B$2:dadosPOS!B$163)</f>
        <v>0.1437304155</v>
      </c>
      <c r="C12" s="15">
        <f>CORREL(dadosPOS!$L$2:dadosPOS!$L$163, dadosPOS!C$2:dadosPOS!C$163)</f>
        <v>0.3063268848</v>
      </c>
      <c r="D12" s="15">
        <f>CORREL(dadosPOS!$L$2:dadosPOS!$L$163, dadosPOS!D$2:dadosPOS!D$163)</f>
        <v>0.03873496513</v>
      </c>
      <c r="E12" s="17">
        <f>CORREL(dadosPOS!$L$2:dadosPOS!$L$163, dadosPOS!E$2:dadosPOS!E$163)</f>
        <v>-0.3354063002</v>
      </c>
      <c r="F12" s="15">
        <f>CORREL(dadosPOS!$L$2:dadosPOS!$L$163, dadosPOS!F$2:dadosPOS!F$163)</f>
        <v>0.1479039727</v>
      </c>
      <c r="G12" s="15">
        <f>CORREL(dadosPOS!$L$2:dadosPOS!$L$163, dadosPOS!G$2:dadosPOS!G$163)</f>
        <v>0.1665632742</v>
      </c>
      <c r="H12" s="19">
        <f>CORREL(dadosPOS!$L$2:dadosPOS!$L$163, dadosPOS!H$2:dadosPOS!H$163)</f>
        <v>1</v>
      </c>
      <c r="I12" s="15">
        <f>CORREL(dadosPOS!$L$2:dadosPOS!$L$163, dadosPOS!I$2:dadosPOS!I$163)</f>
        <v>0.2363930973</v>
      </c>
      <c r="J12" s="17">
        <f>CORREL(dadosPOS!$L$2:dadosPOS!$L$163, dadosPOS!J$2:dadosPOS!J$163)</f>
        <v>-0.1641765789</v>
      </c>
      <c r="K12" s="15">
        <f>CORREL(dadosPOS!$L$2:dadosPOS!$L$163, dadosPOS!K$2:dadosPOS!K$163)</f>
        <v>0.1656756948</v>
      </c>
      <c r="L12" s="3">
        <f>CORREL(dadosPOS!$L$2:dadosPOS!$L$163, dadosPOS!L$2:dadosPOS!L$163)</f>
        <v>1</v>
      </c>
      <c r="M12" s="15">
        <f>CORREL(dadosPOS!$L$2:dadosPOS!$L$163, dadosPOS!M$2:dadosPOS!M$163)</f>
        <v>0.2884171988</v>
      </c>
      <c r="N12" s="15">
        <f>CORREL(dadosPOS!$L$2:dadosPOS!$L$163, dadosPOS!N$2:dadosPOS!N$163)</f>
        <v>0.3275224166</v>
      </c>
      <c r="O12" s="15">
        <f>CORREL(dadosPOS!$L$2:dadosPOS!$L$163, dadosPOS!O$2:dadosPOS!O$163)</f>
        <v>0.2390716565</v>
      </c>
    </row>
    <row r="13">
      <c r="A13" s="3" t="s">
        <v>11</v>
      </c>
      <c r="B13" s="15">
        <f>CORREL(dadosPOS!$M$2:dadosPOS!$M$163, dadosPOS!B$2:dadosPOS!B$163)</f>
        <v>0.3804164856</v>
      </c>
      <c r="C13" s="17">
        <f>CORREL(dadosPOS!$M$2:dadosPOS!$M$163, dadosPOS!C$2:dadosPOS!C$163)</f>
        <v>-0.002035436512</v>
      </c>
      <c r="D13" s="17">
        <f>CORREL(dadosPOS!$M$2:dadosPOS!$M$163, dadosPOS!D$2:dadosPOS!D$163)</f>
        <v>-0.2094275826</v>
      </c>
      <c r="E13" s="17">
        <f>CORREL(dadosPOS!$M$2:dadosPOS!$M$163, dadosPOS!E$2:dadosPOS!E$163)</f>
        <v>-0.3751395869</v>
      </c>
      <c r="F13" s="15">
        <f>CORREL(dadosPOS!$M$2:dadosPOS!$M$163, dadosPOS!F$2:dadosPOS!F$163)</f>
        <v>0.3908987365</v>
      </c>
      <c r="G13" s="17">
        <f>CORREL(dadosPOS!$M$2:dadosPOS!$M$163, dadosPOS!G$2:dadosPOS!G$163)</f>
        <v>-0.2198960583</v>
      </c>
      <c r="H13" s="15">
        <f>CORREL(dadosPOS!$M$2:dadosPOS!$M$163, dadosPOS!H$2:dadosPOS!H$163)</f>
        <v>0.2884171988</v>
      </c>
      <c r="I13" s="15">
        <f>CORREL(dadosPOS!$M$2:dadosPOS!$M$163, dadosPOS!I$2:dadosPOS!I$163)</f>
        <v>0.09456353567</v>
      </c>
      <c r="J13" s="17">
        <f>CORREL(dadosPOS!$M$2:dadosPOS!$M$163, dadosPOS!J$2:dadosPOS!J$163)</f>
        <v>-0.59594553</v>
      </c>
      <c r="K13" s="15">
        <f>CORREL(dadosPOS!$M$2:dadosPOS!$M$163, dadosPOS!K$2:dadosPOS!K$163)</f>
        <v>0.3345208287</v>
      </c>
      <c r="L13" s="15">
        <f>CORREL(dadosPOS!$M$2:dadosPOS!$M$163, dadosPOS!L$2:dadosPOS!L$163)</f>
        <v>0.2884171988</v>
      </c>
      <c r="M13" s="3">
        <f>CORREL(dadosPOS!$M$2:dadosPOS!$M$163, dadosPOS!M$2:dadosPOS!M$163)</f>
        <v>1</v>
      </c>
      <c r="N13" s="16">
        <f>CORREL(dadosPOS!$M$2:dadosPOS!$M$163, dadosPOS!N$2:dadosPOS!N$163)</f>
        <v>0.858108288</v>
      </c>
      <c r="O13" s="16">
        <f>CORREL(dadosPOS!$M$2:dadosPOS!$M$163, dadosPOS!O$2:dadosPOS!O$163)</f>
        <v>0.8564407931</v>
      </c>
    </row>
    <row r="14">
      <c r="A14" s="3" t="s">
        <v>12</v>
      </c>
      <c r="B14" s="15">
        <f>CORREL(dadosPOS!$N$2:dadosPOS!$N$163, dadosPOS!B$2:dadosPOS!B$163)</f>
        <v>0.3875007015</v>
      </c>
      <c r="C14" s="17">
        <f>CORREL(dadosPOS!$N$2:dadosPOS!$N$163, dadosPOS!C$2:dadosPOS!C$163)</f>
        <v>-0.01563847999</v>
      </c>
      <c r="D14" s="17">
        <f>CORREL(dadosPOS!$N$2:dadosPOS!$N$163, dadosPOS!D$2:dadosPOS!D$163)</f>
        <v>-0.2354284937</v>
      </c>
      <c r="E14" s="17">
        <f>CORREL(dadosPOS!$N$2:dadosPOS!$N$163, dadosPOS!E$2:dadosPOS!E$163)</f>
        <v>-0.3490862479</v>
      </c>
      <c r="F14" s="15">
        <f>CORREL(dadosPOS!$N$2:dadosPOS!$N$163, dadosPOS!F$2:dadosPOS!F$163)</f>
        <v>0.3982480532</v>
      </c>
      <c r="G14" s="17">
        <f>CORREL(dadosPOS!$N$2:dadosPOS!$N$163, dadosPOS!G$2:dadosPOS!G$163)</f>
        <v>-0.1448301397</v>
      </c>
      <c r="H14" s="15">
        <f>CORREL(dadosPOS!$N$2:dadosPOS!$N$163, dadosPOS!H$2:dadosPOS!H$163)</f>
        <v>0.3275224166</v>
      </c>
      <c r="I14" s="15">
        <f>CORREL(dadosPOS!$N$2:dadosPOS!$N$163, dadosPOS!I$2:dadosPOS!I$163)</f>
        <v>0.05206259559</v>
      </c>
      <c r="J14" s="17">
        <f>CORREL(dadosPOS!$N$2:dadosPOS!$N$163, dadosPOS!J$2:dadosPOS!J$163)</f>
        <v>-0.576738304</v>
      </c>
      <c r="K14" s="15">
        <f>CORREL(dadosPOS!$N$2:dadosPOS!$N$163, dadosPOS!K$2:dadosPOS!K$163)</f>
        <v>0.3425386875</v>
      </c>
      <c r="L14" s="15">
        <f>CORREL(dadosPOS!$N$2:dadosPOS!$N$163, dadosPOS!L$2:dadosPOS!L$163)</f>
        <v>0.3275224166</v>
      </c>
      <c r="M14" s="16">
        <f>CORREL(dadosPOS!$N$2:dadosPOS!$N$163, dadosPOS!M$2:dadosPOS!M$163)</f>
        <v>0.858108288</v>
      </c>
      <c r="N14" s="3">
        <f>CORREL(dadosPOS!$N$2:dadosPOS!$N$163, dadosPOS!N$2:dadosPOS!N$163)</f>
        <v>1</v>
      </c>
      <c r="O14" s="16">
        <f>CORREL(dadosPOS!$N$2:dadosPOS!$N$163, dadosPOS!O$2:dadosPOS!O$163)</f>
        <v>0.936428704</v>
      </c>
    </row>
    <row r="15">
      <c r="A15" s="3" t="s">
        <v>13</v>
      </c>
      <c r="B15" s="15">
        <f>CORREL(dadosPOS!$O$2:dadosPOS!$O$163, dadosPOS!B$2:dadosPOS!B$163)</f>
        <v>0.4115969161</v>
      </c>
      <c r="C15" s="17">
        <f>CORREL(dadosPOS!$O$2:dadosPOS!$O$163, dadosPOS!C$2:dadosPOS!C$163)</f>
        <v>-0.002394699416</v>
      </c>
      <c r="D15" s="17">
        <f>CORREL(dadosPOS!$O$2:dadosPOS!$O$163, dadosPOS!D$2:dadosPOS!D$163)</f>
        <v>-0.2839540151</v>
      </c>
      <c r="E15" s="17">
        <f>CORREL(dadosPOS!$O$2:dadosPOS!$O$163, dadosPOS!E$2:dadosPOS!E$163)</f>
        <v>-0.3031712549</v>
      </c>
      <c r="F15" s="15">
        <f>CORREL(dadosPOS!$O$2:dadosPOS!$O$163, dadosPOS!F$2:dadosPOS!F$163)</f>
        <v>0.4282721565</v>
      </c>
      <c r="G15" s="17">
        <f>CORREL(dadosPOS!$O$2:dadosPOS!$O$163, dadosPOS!G$2:dadosPOS!G$163)</f>
        <v>-0.1131954795</v>
      </c>
      <c r="H15" s="15">
        <f>CORREL(dadosPOS!$O$2:dadosPOS!$O$163, dadosPOS!H$2:dadosPOS!H$163)</f>
        <v>0.2390716565</v>
      </c>
      <c r="I15" s="15">
        <f>CORREL(dadosPOS!$O$2:dadosPOS!$O$163, dadosPOS!I$2:dadosPOS!I$163)</f>
        <v>0.1196057753</v>
      </c>
      <c r="J15" s="17">
        <f>CORREL(dadosPOS!$O$2:dadosPOS!$O$163, dadosPOS!J$2:dadosPOS!J$163)</f>
        <v>-0.606490854</v>
      </c>
      <c r="K15" s="15">
        <f>CORREL(dadosPOS!$O$2:dadosPOS!$O$163, dadosPOS!K$2:dadosPOS!K$163)</f>
        <v>0.3934602768</v>
      </c>
      <c r="L15" s="15">
        <f>CORREL(dadosPOS!$O$2:dadosPOS!$O$163, dadosPOS!L$2:dadosPOS!L$163)</f>
        <v>0.2390716565</v>
      </c>
      <c r="M15" s="20">
        <f>CORREL(dadosPOS!$O$2:dadosPOS!$O$163, dadosPOS!M$2:dadosPOS!M$163)</f>
        <v>0.8564407931</v>
      </c>
      <c r="N15" s="16">
        <f>CORREL(dadosPOS!$O$2:dadosPOS!$O$163, dadosPOS!N$2:dadosPOS!N$163)</f>
        <v>0.936428704</v>
      </c>
      <c r="O15" s="3">
        <f>CORREL(dadosPOS!$O$2:dadosPOS!$O$163, dadosPOS!O$2:dadosPOS!O$163)</f>
        <v>1</v>
      </c>
    </row>
    <row r="18">
      <c r="B18" s="21" t="s">
        <v>18</v>
      </c>
      <c r="C18" s="21"/>
      <c r="D18" s="21"/>
    </row>
    <row r="19">
      <c r="B19" s="21" t="s">
        <v>19</v>
      </c>
    </row>
    <row r="20">
      <c r="B20" s="21" t="s">
        <v>20</v>
      </c>
      <c r="C20" s="21"/>
      <c r="D20" s="22" t="s">
        <v>21</v>
      </c>
    </row>
    <row r="21" ht="15.75" customHeight="1"/>
    <row r="22" ht="15.75" customHeight="1">
      <c r="B22" s="23" t="s">
        <v>22</v>
      </c>
    </row>
    <row r="23" ht="15.75" customHeight="1">
      <c r="B23" s="21" t="s">
        <v>23</v>
      </c>
    </row>
    <row r="24" ht="15.75" customHeight="1">
      <c r="B24" s="21" t="s">
        <v>24</v>
      </c>
      <c r="K24" s="24"/>
    </row>
    <row r="25" ht="15.75" customHeight="1">
      <c r="B25" s="21" t="s">
        <v>25</v>
      </c>
      <c r="K25" s="24"/>
    </row>
    <row r="26" ht="15.75" customHeight="1">
      <c r="B26" s="21" t="s">
        <v>26</v>
      </c>
      <c r="K26" s="24"/>
    </row>
    <row r="27" ht="15.75" customHeight="1">
      <c r="B27" s="21" t="s">
        <v>27</v>
      </c>
      <c r="K27" s="24"/>
    </row>
    <row r="28" ht="15.75" customHeight="1">
      <c r="K28" s="24"/>
    </row>
    <row r="29" ht="15.75" customHeight="1">
      <c r="K29" s="24"/>
    </row>
    <row r="30" ht="15.75" customHeight="1">
      <c r="K30" s="24"/>
    </row>
    <row r="31" ht="15.75" customHeight="1">
      <c r="K31" s="24"/>
    </row>
    <row r="32" ht="15.75" customHeight="1">
      <c r="K32" s="24"/>
    </row>
    <row r="33" ht="15.75" customHeight="1">
      <c r="K33" s="24"/>
    </row>
    <row r="34" ht="15.75" customHeight="1">
      <c r="K34" s="24"/>
    </row>
    <row r="35" ht="15.75" customHeight="1">
      <c r="K35" s="24"/>
    </row>
    <row r="36" ht="15.75" customHeight="1">
      <c r="K36" s="24"/>
    </row>
    <row r="37" ht="15.75" customHeight="1">
      <c r="K37" s="24"/>
    </row>
    <row r="38" ht="15.75" customHeight="1">
      <c r="K38" s="4"/>
    </row>
    <row r="39" ht="15.75" customHeight="1">
      <c r="K39" s="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9:E19"/>
    <mergeCell ref="D20:G20"/>
    <mergeCell ref="B24:C2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7.57"/>
  </cols>
  <sheetData>
    <row r="1">
      <c r="A1" s="25" t="s">
        <v>28</v>
      </c>
      <c r="B1" s="26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1" t="s">
        <v>14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B2" s="29">
        <f>(dadosPOS!B2-MIN(dadosPOS!B$2:dadosPOS!B$163))/(MAX(dadosPOS!B$2:dadosPOS!B$163)-MIN(dadosPOS!B$2:dadosPOS!B$163))</f>
        <v>0.1055858521</v>
      </c>
      <c r="C2" s="29">
        <f>(dadosPOS!C2-MIN(dadosPOS!C$2:dadosPOS!C$163))/(MAX(dadosPOS!C$2:dadosPOS!C$163)-MIN(dadosPOS!C$2:dadosPOS!C$163))</f>
        <v>0.009529431054</v>
      </c>
      <c r="D2" s="29">
        <f>(dadosPOS!D2-MIN(dadosPOS!D$2:dadosPOS!D$163))/(MAX(dadosPOS!D$2:dadosPOS!D$163)-MIN(dadosPOS!D$2:dadosPOS!D$163))</f>
        <v>0.1618486082</v>
      </c>
      <c r="E2" s="29">
        <f>(dadosPOS!E2-MIN(dadosPOS!E$2:dadosPOS!E$163))/(MAX(dadosPOS!E$2:dadosPOS!E$163)-MIN(dadosPOS!E$2:dadosPOS!E$163))</f>
        <v>0.107953521</v>
      </c>
      <c r="F2" s="29">
        <f>(dadosPOS!F2-MIN(dadosPOS!F$2:dadosPOS!F$163))/(MAX(dadosPOS!F$2:dadosPOS!F$163)-MIN(dadosPOS!F$2:dadosPOS!F$163))</f>
        <v>0.1065615254</v>
      </c>
      <c r="G2" s="29">
        <f>(dadosPOS!G2-MIN(dadosPOS!G$2:dadosPOS!G$163))/(MAX(dadosPOS!G$2:dadosPOS!G$163)-MIN(dadosPOS!G$2:dadosPOS!G$163))</f>
        <v>0.01415020177</v>
      </c>
      <c r="H2" s="29">
        <f>(dadosPOS!H2-MIN(dadosPOS!H$2:dadosPOS!H$163))/(MAX(dadosPOS!H$2:dadosPOS!H$163)-MIN(dadosPOS!H$2:dadosPOS!H$163))</f>
        <v>0.359375</v>
      </c>
      <c r="I2" s="29">
        <f>(dadosPOS!I2-MIN(dadosPOS!I$2:dadosPOS!I$163))/(MAX(dadosPOS!I$2:dadosPOS!I$163)-MIN(dadosPOS!I$2:dadosPOS!I$163))</f>
        <v>0.05214834535</v>
      </c>
      <c r="J2" s="29">
        <f>(dadosPOS!J2-MIN(dadosPOS!J$2:dadosPOS!J$163))/(MAX(dadosPOS!J$2:dadosPOS!J$163)-MIN(dadosPOS!J$2:dadosPOS!J$163))</f>
        <v>0.1076276223</v>
      </c>
      <c r="K2" s="29">
        <f>(dadosPOS!K2-MIN(dadosPOS!K$2:dadosPOS!K$163))/(MAX(dadosPOS!K$2:dadosPOS!K$163)-MIN(dadosPOS!K$2:dadosPOS!K$163))</f>
        <v>0.06691177013</v>
      </c>
      <c r="L2" s="29">
        <f>(dadosPOS!L2-MIN(dadosPOS!L$2:dadosPOS!L$163))/(MAX(dadosPOS!L$2:dadosPOS!L$163)-MIN(dadosPOS!L$2:dadosPOS!L$163))</f>
        <v>0.359375</v>
      </c>
      <c r="M2" s="29">
        <f>(dadosPOS!M2-MIN(dadosPOS!M$2:dadosPOS!M$163))/(MAX(dadosPOS!M$2:dadosPOS!M$163)-MIN(dadosPOS!M$2:dadosPOS!M$163))</f>
        <v>0.5979899497</v>
      </c>
      <c r="N2" s="29">
        <f>(dadosPOS!N2-MIN(dadosPOS!N$2:dadosPOS!N$163))/(MAX(dadosPOS!N$2:dadosPOS!N$163)-MIN(dadosPOS!N$2:dadosPOS!N$163))</f>
        <v>0.523255814</v>
      </c>
      <c r="O2" s="29">
        <f>(dadosPOS!O2-MIN(dadosPOS!O$2:dadosPOS!O$163))/(MAX(dadosPOS!O$2:dadosPOS!O$163)-MIN(dadosPOS!O$2:dadosPOS!O$163))</f>
        <v>0.6273584906</v>
      </c>
      <c r="P2" s="2">
        <v>1.0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B3" s="29">
        <f>(dadosPOS!B3-MIN(dadosPOS!B$2:dadosPOS!B$163))/(MAX(dadosPOS!B$2:dadosPOS!B$163)-MIN(dadosPOS!B$2:dadosPOS!B$163))</f>
        <v>0.1670346749</v>
      </c>
      <c r="C3" s="29">
        <f>(dadosPOS!C3-MIN(dadosPOS!C$2:dadosPOS!C$163))/(MAX(dadosPOS!C$2:dadosPOS!C$163)-MIN(dadosPOS!C$2:dadosPOS!C$163))</f>
        <v>0.0612734328</v>
      </c>
      <c r="D3" s="29">
        <f>(dadosPOS!D3-MIN(dadosPOS!D$2:dadosPOS!D$163))/(MAX(dadosPOS!D$2:dadosPOS!D$163)-MIN(dadosPOS!D$2:dadosPOS!D$163))</f>
        <v>0.1618486082</v>
      </c>
      <c r="E3" s="29">
        <f>(dadosPOS!E3-MIN(dadosPOS!E$2:dadosPOS!E$163))/(MAX(dadosPOS!E$2:dadosPOS!E$163)-MIN(dadosPOS!E$2:dadosPOS!E$163))</f>
        <v>0.05268501912</v>
      </c>
      <c r="F3" s="29">
        <f>(dadosPOS!F3-MIN(dadosPOS!F$2:dadosPOS!F$163))/(MAX(dadosPOS!F$2:dadosPOS!F$163)-MIN(dadosPOS!F$2:dadosPOS!F$163))</f>
        <v>0.1679433167</v>
      </c>
      <c r="G3" s="29">
        <f>(dadosPOS!G3-MIN(dadosPOS!G$2:dadosPOS!G$163))/(MAX(dadosPOS!G$2:dadosPOS!G$163)-MIN(dadosPOS!G$2:dadosPOS!G$163))</f>
        <v>0.00138226508</v>
      </c>
      <c r="H3" s="29">
        <f>(dadosPOS!H3-MIN(dadosPOS!H$2:dadosPOS!H$163))/(MAX(dadosPOS!H$2:dadosPOS!H$163)-MIN(dadosPOS!H$2:dadosPOS!H$163))</f>
        <v>0.765625</v>
      </c>
      <c r="I3" s="29">
        <f>(dadosPOS!I3-MIN(dadosPOS!I$2:dadosPOS!I$163))/(MAX(dadosPOS!I$2:dadosPOS!I$163)-MIN(dadosPOS!I$2:dadosPOS!I$163))</f>
        <v>0.204155148</v>
      </c>
      <c r="J3" s="29">
        <f>(dadosPOS!J3-MIN(dadosPOS!J$2:dadosPOS!J$163))/(MAX(dadosPOS!J$2:dadosPOS!J$163)-MIN(dadosPOS!J$2:dadosPOS!J$163))</f>
        <v>0.1734655615</v>
      </c>
      <c r="K3" s="29">
        <f>(dadosPOS!K3-MIN(dadosPOS!K$2:dadosPOS!K$163))/(MAX(dadosPOS!K$2:dadosPOS!K$163)-MIN(dadosPOS!K$2:dadosPOS!K$163))</f>
        <v>0.03542332012</v>
      </c>
      <c r="L3" s="29">
        <f>(dadosPOS!L3-MIN(dadosPOS!L$2:dadosPOS!L$163))/(MAX(dadosPOS!L$2:dadosPOS!L$163)-MIN(dadosPOS!L$2:dadosPOS!L$163))</f>
        <v>0.765625</v>
      </c>
      <c r="M3" s="29">
        <f>(dadosPOS!M3-MIN(dadosPOS!M$2:dadosPOS!M$163))/(MAX(dadosPOS!M$2:dadosPOS!M$163)-MIN(dadosPOS!M$2:dadosPOS!M$163))</f>
        <v>0.7587939698</v>
      </c>
      <c r="N3" s="29">
        <f>(dadosPOS!N3-MIN(dadosPOS!N$2:dadosPOS!N$163))/(MAX(dadosPOS!N$2:dadosPOS!N$163)-MIN(dadosPOS!N$2:dadosPOS!N$163))</f>
        <v>0.5058139535</v>
      </c>
      <c r="O3" s="29">
        <f>(dadosPOS!O3-MIN(dadosPOS!O$2:dadosPOS!O$163))/(MAX(dadosPOS!O$2:dadosPOS!O$163)-MIN(dadosPOS!O$2:dadosPOS!O$163))</f>
        <v>0.4433962264</v>
      </c>
      <c r="P3" s="2">
        <v>1.0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B4" s="29">
        <f>(dadosPOS!B4-MIN(dadosPOS!B$2:dadosPOS!B$163))/(MAX(dadosPOS!B$2:dadosPOS!B$163)-MIN(dadosPOS!B$2:dadosPOS!B$163))</f>
        <v>0</v>
      </c>
      <c r="C4" s="29">
        <f>(dadosPOS!C4-MIN(dadosPOS!C$2:dadosPOS!C$163))/(MAX(dadosPOS!C$2:dadosPOS!C$163)-MIN(dadosPOS!C$2:dadosPOS!C$163))</f>
        <v>0.101537957</v>
      </c>
      <c r="D4" s="29">
        <f>(dadosPOS!D4-MIN(dadosPOS!D$2:dadosPOS!D$163))/(MAX(dadosPOS!D$2:dadosPOS!D$163)-MIN(dadosPOS!D$2:dadosPOS!D$163))</f>
        <v>0.3299446423</v>
      </c>
      <c r="E4" s="29">
        <f>(dadosPOS!E4-MIN(dadosPOS!E$2:dadosPOS!E$163))/(MAX(dadosPOS!E$2:dadosPOS!E$163)-MIN(dadosPOS!E$2:dadosPOS!E$163))</f>
        <v>0.2506310435</v>
      </c>
      <c r="F4" s="29">
        <f>(dadosPOS!F4-MIN(dadosPOS!F$2:dadosPOS!F$163))/(MAX(dadosPOS!F$2:dadosPOS!F$163)-MIN(dadosPOS!F$2:dadosPOS!F$163))</f>
        <v>0.00109085189</v>
      </c>
      <c r="G4" s="29">
        <f>(dadosPOS!G4-MIN(dadosPOS!G$2:dadosPOS!G$163))/(MAX(dadosPOS!G$2:dadosPOS!G$163)-MIN(dadosPOS!G$2:dadosPOS!G$163))</f>
        <v>0.0190372622</v>
      </c>
      <c r="H4" s="29">
        <f>(dadosPOS!H4-MIN(dadosPOS!H$2:dadosPOS!H$163))/(MAX(dadosPOS!H$2:dadosPOS!H$163)-MIN(dadosPOS!H$2:dadosPOS!H$163))</f>
        <v>0.578125</v>
      </c>
      <c r="I4" s="29">
        <f>(dadosPOS!I4-MIN(dadosPOS!I$2:dadosPOS!I$163))/(MAX(dadosPOS!I$2:dadosPOS!I$163)-MIN(dadosPOS!I$2:dadosPOS!I$163))</f>
        <v>0.01987338298</v>
      </c>
      <c r="J4" s="29">
        <f>(dadosPOS!J4-MIN(dadosPOS!J$2:dadosPOS!J$163))/(MAX(dadosPOS!J$2:dadosPOS!J$163)-MIN(dadosPOS!J$2:dadosPOS!J$163))</f>
        <v>0.4058084018</v>
      </c>
      <c r="K4" s="29">
        <f>(dadosPOS!K4-MIN(dadosPOS!K$2:dadosPOS!K$163))/(MAX(dadosPOS!K$2:dadosPOS!K$163)-MIN(dadosPOS!K$2:dadosPOS!K$163))</f>
        <v>0.00006747901561</v>
      </c>
      <c r="L4" s="29">
        <f>(dadosPOS!L4-MIN(dadosPOS!L$2:dadosPOS!L$163))/(MAX(dadosPOS!L$2:dadosPOS!L$163)-MIN(dadosPOS!L$2:dadosPOS!L$163))</f>
        <v>0.578125</v>
      </c>
      <c r="M4" s="29">
        <f>(dadosPOS!M4-MIN(dadosPOS!M$2:dadosPOS!M$163))/(MAX(dadosPOS!M$2:dadosPOS!M$163)-MIN(dadosPOS!M$2:dadosPOS!M$163))</f>
        <v>0.5326633166</v>
      </c>
      <c r="N4" s="29">
        <f>(dadosPOS!N4-MIN(dadosPOS!N$2:dadosPOS!N$163))/(MAX(dadosPOS!N$2:dadosPOS!N$163)-MIN(dadosPOS!N$2:dadosPOS!N$163))</f>
        <v>0.3023255814</v>
      </c>
      <c r="O4" s="29">
        <f>(dadosPOS!O4-MIN(dadosPOS!O$2:dadosPOS!O$163))/(MAX(dadosPOS!O$2:dadosPOS!O$163)-MIN(dadosPOS!O$2:dadosPOS!O$163))</f>
        <v>0.2216981132</v>
      </c>
      <c r="P4" s="2">
        <v>1.0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B5" s="29">
        <f>(dadosPOS!B5-MIN(dadosPOS!B$2:dadosPOS!B$163))/(MAX(dadosPOS!B$2:dadosPOS!B$163)-MIN(dadosPOS!B$2:dadosPOS!B$163))</f>
        <v>0.006509467227</v>
      </c>
      <c r="C5" s="29">
        <f>(dadosPOS!C5-MIN(dadosPOS!C$2:dadosPOS!C$163))/(MAX(dadosPOS!C$2:dadosPOS!C$163)-MIN(dadosPOS!C$2:dadosPOS!C$163))</f>
        <v>0.08315570859</v>
      </c>
      <c r="D5" s="29">
        <f>(dadosPOS!D5-MIN(dadosPOS!D$2:dadosPOS!D$163))/(MAX(dadosPOS!D$2:dadosPOS!D$163)-MIN(dadosPOS!D$2:dadosPOS!D$163))</f>
        <v>0.06837948494</v>
      </c>
      <c r="E5" s="29">
        <f>(dadosPOS!E5-MIN(dadosPOS!E$2:dadosPOS!E$163))/(MAX(dadosPOS!E$2:dadosPOS!E$163)-MIN(dadosPOS!E$2:dadosPOS!E$163))</f>
        <v>0.1089997248</v>
      </c>
      <c r="F5" s="29">
        <f>(dadosPOS!F5-MIN(dadosPOS!F$2:dadosPOS!F$163))/(MAX(dadosPOS!F$2:dadosPOS!F$163)-MIN(dadosPOS!F$2:dadosPOS!F$163))</f>
        <v>0.007593218252</v>
      </c>
      <c r="G5" s="29">
        <f>(dadosPOS!G5-MIN(dadosPOS!G$2:dadosPOS!G$163))/(MAX(dadosPOS!G$2:dadosPOS!G$163)-MIN(dadosPOS!G$2:dadosPOS!G$163))</f>
        <v>0.01260416121</v>
      </c>
      <c r="H5" s="29">
        <f>(dadosPOS!H5-MIN(dadosPOS!H$2:dadosPOS!H$163))/(MAX(dadosPOS!H$2:dadosPOS!H$163)-MIN(dadosPOS!H$2:dadosPOS!H$163))</f>
        <v>0.78125</v>
      </c>
      <c r="I5" s="29">
        <f>(dadosPOS!I5-MIN(dadosPOS!I$2:dadosPOS!I$163))/(MAX(dadosPOS!I$2:dadosPOS!I$163)-MIN(dadosPOS!I$2:dadosPOS!I$163))</f>
        <v>0.1436846666</v>
      </c>
      <c r="J5" s="29">
        <f>(dadosPOS!J5-MIN(dadosPOS!J$2:dadosPOS!J$163))/(MAX(dadosPOS!J$2:dadosPOS!J$163)-MIN(dadosPOS!J$2:dadosPOS!J$163))</f>
        <v>0.09541736212</v>
      </c>
      <c r="K5" s="29">
        <f>(dadosPOS!K5-MIN(dadosPOS!K$2:dadosPOS!K$163))/(MAX(dadosPOS!K$2:dadosPOS!K$163)-MIN(dadosPOS!K$2:dadosPOS!K$163))</f>
        <v>0.0002857314567</v>
      </c>
      <c r="L5" s="29">
        <f>(dadosPOS!L5-MIN(dadosPOS!L$2:dadosPOS!L$163))/(MAX(dadosPOS!L$2:dadosPOS!L$163)-MIN(dadosPOS!L$2:dadosPOS!L$163))</f>
        <v>0.78125</v>
      </c>
      <c r="M5" s="29">
        <f>(dadosPOS!M5-MIN(dadosPOS!M$2:dadosPOS!M$163))/(MAX(dadosPOS!M$2:dadosPOS!M$163)-MIN(dadosPOS!M$2:dadosPOS!M$163))</f>
        <v>0.5778894472</v>
      </c>
      <c r="N5" s="29">
        <f>(dadosPOS!N5-MIN(dadosPOS!N$2:dadosPOS!N$163))/(MAX(dadosPOS!N$2:dadosPOS!N$163)-MIN(dadosPOS!N$2:dadosPOS!N$163))</f>
        <v>0.4011627907</v>
      </c>
      <c r="O5" s="29">
        <f>(dadosPOS!O5-MIN(dadosPOS!O$2:dadosPOS!O$163))/(MAX(dadosPOS!O$2:dadosPOS!O$163)-MIN(dadosPOS!O$2:dadosPOS!O$163))</f>
        <v>0.3962264151</v>
      </c>
      <c r="P5" s="2">
        <v>1.0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B6" s="29">
        <f>(dadosPOS!B6-MIN(dadosPOS!B$2:dadosPOS!B$163))/(MAX(dadosPOS!B$2:dadosPOS!B$163)-MIN(dadosPOS!B$2:dadosPOS!B$163))</f>
        <v>0.1435129556</v>
      </c>
      <c r="C6" s="29">
        <f>(dadosPOS!C6-MIN(dadosPOS!C$2:dadosPOS!C$163))/(MAX(dadosPOS!C$2:dadosPOS!C$163)-MIN(dadosPOS!C$2:dadosPOS!C$163))</f>
        <v>0.03335082254</v>
      </c>
      <c r="D6" s="29">
        <f>(dadosPOS!D6-MIN(dadosPOS!D$2:dadosPOS!D$163))/(MAX(dadosPOS!D$2:dadosPOS!D$163)-MIN(dadosPOS!D$2:dadosPOS!D$163))</f>
        <v>0.07465113744</v>
      </c>
      <c r="E6" s="29">
        <f>(dadosPOS!E6-MIN(dadosPOS!E$2:dadosPOS!E$163))/(MAX(dadosPOS!E$2:dadosPOS!E$163)-MIN(dadosPOS!E$2:dadosPOS!E$163))</f>
        <v>0.0278916503</v>
      </c>
      <c r="F6" s="29">
        <f>(dadosPOS!F6-MIN(dadosPOS!F$2:dadosPOS!F$163))/(MAX(dadosPOS!F$2:dadosPOS!F$163)-MIN(dadosPOS!F$2:dadosPOS!F$163))</f>
        <v>0.1444472561</v>
      </c>
      <c r="G6" s="29">
        <f>(dadosPOS!G6-MIN(dadosPOS!G$2:dadosPOS!G$163))/(MAX(dadosPOS!G$2:dadosPOS!G$163)-MIN(dadosPOS!G$2:dadosPOS!G$163))</f>
        <v>0.0118901001</v>
      </c>
      <c r="H6" s="29">
        <f>(dadosPOS!H6-MIN(dadosPOS!H$2:dadosPOS!H$163))/(MAX(dadosPOS!H$2:dadosPOS!H$163)-MIN(dadosPOS!H$2:dadosPOS!H$163))</f>
        <v>0.828125</v>
      </c>
      <c r="I6" s="29">
        <f>(dadosPOS!I6-MIN(dadosPOS!I$2:dadosPOS!I$163))/(MAX(dadosPOS!I$2:dadosPOS!I$163)-MIN(dadosPOS!I$2:dadosPOS!I$163))</f>
        <v>0.07726006361</v>
      </c>
      <c r="J6" s="29">
        <f>(dadosPOS!J6-MIN(dadosPOS!J$2:dadosPOS!J$163))/(MAX(dadosPOS!J$2:dadosPOS!J$163)-MIN(dadosPOS!J$2:dadosPOS!J$163))</f>
        <v>0.02922611046</v>
      </c>
      <c r="K6" s="29">
        <f>(dadosPOS!K6-MIN(dadosPOS!K$2:dadosPOS!K$163))/(MAX(dadosPOS!K$2:dadosPOS!K$163)-MIN(dadosPOS!K$2:dadosPOS!K$163))</f>
        <v>0.09325283649</v>
      </c>
      <c r="L6" s="29">
        <f>(dadosPOS!L6-MIN(dadosPOS!L$2:dadosPOS!L$163))/(MAX(dadosPOS!L$2:dadosPOS!L$163)-MIN(dadosPOS!L$2:dadosPOS!L$163))</f>
        <v>0.828125</v>
      </c>
      <c r="M6" s="29">
        <f>(dadosPOS!M6-MIN(dadosPOS!M$2:dadosPOS!M$163))/(MAX(dadosPOS!M$2:dadosPOS!M$163)-MIN(dadosPOS!M$2:dadosPOS!M$163))</f>
        <v>0.7738693467</v>
      </c>
      <c r="N6" s="29">
        <f>(dadosPOS!N6-MIN(dadosPOS!N$2:dadosPOS!N$163))/(MAX(dadosPOS!N$2:dadosPOS!N$163)-MIN(dadosPOS!N$2:dadosPOS!N$163))</f>
        <v>0.726744186</v>
      </c>
      <c r="O6" s="29">
        <f>(dadosPOS!O6-MIN(dadosPOS!O$2:dadosPOS!O$163))/(MAX(dadosPOS!O$2:dadosPOS!O$163)-MIN(dadosPOS!O$2:dadosPOS!O$163))</f>
        <v>0.7924528302</v>
      </c>
      <c r="P6" s="2">
        <v>1.0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B7" s="29">
        <f>(dadosPOS!B7-MIN(dadosPOS!B$2:dadosPOS!B$163))/(MAX(dadosPOS!B$2:dadosPOS!B$163)-MIN(dadosPOS!B$2:dadosPOS!B$163))</f>
        <v>0.2884055143</v>
      </c>
      <c r="C7" s="29">
        <f>(dadosPOS!C7-MIN(dadosPOS!C$2:dadosPOS!C$163))/(MAX(dadosPOS!C$2:dadosPOS!C$163)-MIN(dadosPOS!C$2:dadosPOS!C$163))</f>
        <v>0.03622779691</v>
      </c>
      <c r="D7" s="29">
        <f>(dadosPOS!D7-MIN(dadosPOS!D$2:dadosPOS!D$163))/(MAX(dadosPOS!D$2:dadosPOS!D$163)-MIN(dadosPOS!D$2:dadosPOS!D$163))</f>
        <v>0.1702491702</v>
      </c>
      <c r="E7" s="29">
        <f>(dadosPOS!E7-MIN(dadosPOS!E$2:dadosPOS!E$163))/(MAX(dadosPOS!E$2:dadosPOS!E$163)-MIN(dadosPOS!E$2:dadosPOS!E$163))</f>
        <v>0.0584213473</v>
      </c>
      <c r="F7" s="29">
        <f>(dadosPOS!F7-MIN(dadosPOS!F$2:dadosPOS!F$163))/(MAX(dadosPOS!F$2:dadosPOS!F$163)-MIN(dadosPOS!F$2:dadosPOS!F$163))</f>
        <v>0.2891817585</v>
      </c>
      <c r="G7" s="29">
        <f>(dadosPOS!G7-MIN(dadosPOS!G$2:dadosPOS!G$163))/(MAX(dadosPOS!G$2:dadosPOS!G$163)-MIN(dadosPOS!G$2:dadosPOS!G$163))</f>
        <v>0.008097059903</v>
      </c>
      <c r="H7" s="29">
        <f>(dadosPOS!H7-MIN(dadosPOS!H$2:dadosPOS!H$163))/(MAX(dadosPOS!H$2:dadosPOS!H$163)-MIN(dadosPOS!H$2:dadosPOS!H$163))</f>
        <v>0.671875</v>
      </c>
      <c r="I7" s="29">
        <f>(dadosPOS!I7-MIN(dadosPOS!I$2:dadosPOS!I$163))/(MAX(dadosPOS!I$2:dadosPOS!I$163)-MIN(dadosPOS!I$2:dadosPOS!I$163))</f>
        <v>0.04535286108</v>
      </c>
      <c r="J7" s="29">
        <f>(dadosPOS!J7-MIN(dadosPOS!J$2:dadosPOS!J$163))/(MAX(dadosPOS!J$2:dadosPOS!J$163)-MIN(dadosPOS!J$2:dadosPOS!J$163))</f>
        <v>0.1238353212</v>
      </c>
      <c r="K7" s="29">
        <f>(dadosPOS!K7-MIN(dadosPOS!K$2:dadosPOS!K$163))/(MAX(dadosPOS!K$2:dadosPOS!K$163)-MIN(dadosPOS!K$2:dadosPOS!K$163))</f>
        <v>0.1765852033</v>
      </c>
      <c r="L7" s="29">
        <f>(dadosPOS!L7-MIN(dadosPOS!L$2:dadosPOS!L$163))/(MAX(dadosPOS!L$2:dadosPOS!L$163)-MIN(dadosPOS!L$2:dadosPOS!L$163))</f>
        <v>0.671875</v>
      </c>
      <c r="M7" s="29">
        <f>(dadosPOS!M7-MIN(dadosPOS!M$2:dadosPOS!M$163))/(MAX(dadosPOS!M$2:dadosPOS!M$163)-MIN(dadosPOS!M$2:dadosPOS!M$163))</f>
        <v>0.8592964824</v>
      </c>
      <c r="N7" s="29">
        <f>(dadosPOS!N7-MIN(dadosPOS!N$2:dadosPOS!N$163))/(MAX(dadosPOS!N$2:dadosPOS!N$163)-MIN(dadosPOS!N$2:dadosPOS!N$163))</f>
        <v>0.5872093023</v>
      </c>
      <c r="O7" s="29">
        <f>(dadosPOS!O7-MIN(dadosPOS!O$2:dadosPOS!O$163))/(MAX(dadosPOS!O$2:dadosPOS!O$163)-MIN(dadosPOS!O$2:dadosPOS!O$163))</f>
        <v>0.5330188679</v>
      </c>
      <c r="P7" s="2">
        <v>1.0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B8" s="29">
        <f>(dadosPOS!B8-MIN(dadosPOS!B$2:dadosPOS!B$163))/(MAX(dadosPOS!B$2:dadosPOS!B$163)-MIN(dadosPOS!B$2:dadosPOS!B$163))</f>
        <v>0.08899980487</v>
      </c>
      <c r="C8" s="29">
        <f>(dadosPOS!C8-MIN(dadosPOS!C$2:dadosPOS!C$163))/(MAX(dadosPOS!C$2:dadosPOS!C$163)-MIN(dadosPOS!C$2:dadosPOS!C$163))</f>
        <v>0.02380718151</v>
      </c>
      <c r="D8" s="29">
        <f>(dadosPOS!D8-MIN(dadosPOS!D$2:dadosPOS!D$163))/(MAX(dadosPOS!D$2:dadosPOS!D$163)-MIN(dadosPOS!D$2:dadosPOS!D$163))</f>
        <v>0.1304146377</v>
      </c>
      <c r="E8" s="29">
        <f>(dadosPOS!E8-MIN(dadosPOS!E$2:dadosPOS!E$163))/(MAX(dadosPOS!E$2:dadosPOS!E$163)-MIN(dadosPOS!E$2:dadosPOS!E$163))</f>
        <v>0.1028150236</v>
      </c>
      <c r="F8" s="29">
        <f>(dadosPOS!F8-MIN(dadosPOS!F$2:dadosPOS!F$163))/(MAX(dadosPOS!F$2:dadosPOS!F$163)-MIN(dadosPOS!F$2:dadosPOS!F$163))</f>
        <v>0.08999357116</v>
      </c>
      <c r="G8" s="29">
        <f>(dadosPOS!G8-MIN(dadosPOS!G$2:dadosPOS!G$163))/(MAX(dadosPOS!G$2:dadosPOS!G$163)-MIN(dadosPOS!G$2:dadosPOS!G$163))</f>
        <v>0.009158325035</v>
      </c>
      <c r="H8" s="29">
        <f>(dadosPOS!H8-MIN(dadosPOS!H$2:dadosPOS!H$163))/(MAX(dadosPOS!H$2:dadosPOS!H$163)-MIN(dadosPOS!H$2:dadosPOS!H$163))</f>
        <v>0.46875</v>
      </c>
      <c r="I8" s="29">
        <f>(dadosPOS!I8-MIN(dadosPOS!I$2:dadosPOS!I$163))/(MAX(dadosPOS!I$2:dadosPOS!I$163)-MIN(dadosPOS!I$2:dadosPOS!I$163))</f>
        <v>0.06407632183</v>
      </c>
      <c r="J8" s="29">
        <f>(dadosPOS!J8-MIN(dadosPOS!J$2:dadosPOS!J$163))/(MAX(dadosPOS!J$2:dadosPOS!J$163)-MIN(dadosPOS!J$2:dadosPOS!J$163))</f>
        <v>0.1238353212</v>
      </c>
      <c r="K8" s="29">
        <f>(dadosPOS!K8-MIN(dadosPOS!K$2:dadosPOS!K$163))/(MAX(dadosPOS!K$2:dadosPOS!K$163)-MIN(dadosPOS!K$2:dadosPOS!K$163))</f>
        <v>0.03993176185</v>
      </c>
      <c r="L8" s="29">
        <f>(dadosPOS!L8-MIN(dadosPOS!L$2:dadosPOS!L$163))/(MAX(dadosPOS!L$2:dadosPOS!L$163)-MIN(dadosPOS!L$2:dadosPOS!L$163))</f>
        <v>0.46875</v>
      </c>
      <c r="M8" s="29">
        <f>(dadosPOS!M8-MIN(dadosPOS!M$2:dadosPOS!M$163))/(MAX(dadosPOS!M$2:dadosPOS!M$163)-MIN(dadosPOS!M$2:dadosPOS!M$163))</f>
        <v>0.6281407035</v>
      </c>
      <c r="N8" s="29">
        <f>(dadosPOS!N8-MIN(dadosPOS!N$2:dadosPOS!N$163))/(MAX(dadosPOS!N$2:dadosPOS!N$163)-MIN(dadosPOS!N$2:dadosPOS!N$163))</f>
        <v>0.4593023256</v>
      </c>
      <c r="O8" s="29">
        <f>(dadosPOS!O8-MIN(dadosPOS!O$2:dadosPOS!O$163))/(MAX(dadosPOS!O$2:dadosPOS!O$163)-MIN(dadosPOS!O$2:dadosPOS!O$163))</f>
        <v>0.4009433962</v>
      </c>
      <c r="P8" s="2">
        <v>1.0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B9" s="29">
        <f>(dadosPOS!B9-MIN(dadosPOS!B$2:dadosPOS!B$163))/(MAX(dadosPOS!B$2:dadosPOS!B$163)-MIN(dadosPOS!B$2:dadosPOS!B$163))</f>
        <v>0.0008900665154</v>
      </c>
      <c r="C9" s="29">
        <f>(dadosPOS!C9-MIN(dadosPOS!C$2:dadosPOS!C$163))/(MAX(dadosPOS!C$2:dadosPOS!C$163)-MIN(dadosPOS!C$2:dadosPOS!C$163))</f>
        <v>0.02138711264</v>
      </c>
      <c r="D9" s="29">
        <f>(dadosPOS!D9-MIN(dadosPOS!D$2:dadosPOS!D$163))/(MAX(dadosPOS!D$2:dadosPOS!D$163)-MIN(dadosPOS!D$2:dadosPOS!D$163))</f>
        <v>0.3408647673</v>
      </c>
      <c r="E9" s="29">
        <f>(dadosPOS!E9-MIN(dadosPOS!E$2:dadosPOS!E$163))/(MAX(dadosPOS!E$2:dadosPOS!E$163)-MIN(dadosPOS!E$2:dadosPOS!E$163))</f>
        <v>0.1206360729</v>
      </c>
      <c r="F9" s="29">
        <f>(dadosPOS!F9-MIN(dadosPOS!F$2:dadosPOS!F$163))/(MAX(dadosPOS!F$2:dadosPOS!F$163)-MIN(dadosPOS!F$2:dadosPOS!F$163))</f>
        <v>0.001979947475</v>
      </c>
      <c r="G9" s="29">
        <f>(dadosPOS!G9-MIN(dadosPOS!G$2:dadosPOS!G$163))/(MAX(dadosPOS!G$2:dadosPOS!G$163)-MIN(dadosPOS!G$2:dadosPOS!G$163))</f>
        <v>0.01560452806</v>
      </c>
      <c r="H9" s="29">
        <f>(dadosPOS!H9-MIN(dadosPOS!H$2:dadosPOS!H$163))/(MAX(dadosPOS!H$2:dadosPOS!H$163)-MIN(dadosPOS!H$2:dadosPOS!H$163))</f>
        <v>0.484375</v>
      </c>
      <c r="I9" s="29">
        <f>(dadosPOS!I9-MIN(dadosPOS!I$2:dadosPOS!I$163))/(MAX(dadosPOS!I$2:dadosPOS!I$163)-MIN(dadosPOS!I$2:dadosPOS!I$163))</f>
        <v>0.02059455105</v>
      </c>
      <c r="J9" s="29">
        <f>(dadosPOS!J9-MIN(dadosPOS!J$2:dadosPOS!J$163))/(MAX(dadosPOS!J$2:dadosPOS!J$163)-MIN(dadosPOS!J$2:dadosPOS!J$163))</f>
        <v>0.2363944266</v>
      </c>
      <c r="K9" s="29">
        <f>(dadosPOS!K9-MIN(dadosPOS!K$2:dadosPOS!K$163))/(MAX(dadosPOS!K$2:dadosPOS!K$163)-MIN(dadosPOS!K$2:dadosPOS!K$163))</f>
        <v>0.0003078730087</v>
      </c>
      <c r="L9" s="29">
        <f>(dadosPOS!L9-MIN(dadosPOS!L$2:dadosPOS!L$163))/(MAX(dadosPOS!L$2:dadosPOS!L$163)-MIN(dadosPOS!L$2:dadosPOS!L$163))</f>
        <v>0.484375</v>
      </c>
      <c r="M9" s="29">
        <f>(dadosPOS!M9-MIN(dadosPOS!M$2:dadosPOS!M$163))/(MAX(dadosPOS!M$2:dadosPOS!M$163)-MIN(dadosPOS!M$2:dadosPOS!M$163))</f>
        <v>0.4522613065</v>
      </c>
      <c r="N9" s="29">
        <f>(dadosPOS!N9-MIN(dadosPOS!N$2:dadosPOS!N$163))/(MAX(dadosPOS!N$2:dadosPOS!N$163)-MIN(dadosPOS!N$2:dadosPOS!N$163))</f>
        <v>0.2441860465</v>
      </c>
      <c r="O9" s="29">
        <f>(dadosPOS!O9-MIN(dadosPOS!O$2:dadosPOS!O$163))/(MAX(dadosPOS!O$2:dadosPOS!O$163)-MIN(dadosPOS!O$2:dadosPOS!O$163))</f>
        <v>0.2122641509</v>
      </c>
      <c r="P9" s="2">
        <v>1.0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B10" s="29">
        <f>(dadosPOS!B10-MIN(dadosPOS!B$2:dadosPOS!B$163))/(MAX(dadosPOS!B$2:dadosPOS!B$163)-MIN(dadosPOS!B$2:dadosPOS!B$163))</f>
        <v>0.06232519607</v>
      </c>
      <c r="C10" s="29">
        <f>(dadosPOS!C10-MIN(dadosPOS!C$2:dadosPOS!C$163))/(MAX(dadosPOS!C$2:dadosPOS!C$163)-MIN(dadosPOS!C$2:dadosPOS!C$163))</f>
        <v>0.001892113461</v>
      </c>
      <c r="D10" s="29">
        <f>(dadosPOS!D10-MIN(dadosPOS!D$2:dadosPOS!D$163))/(MAX(dadosPOS!D$2:dadosPOS!D$163)-MIN(dadosPOS!D$2:dadosPOS!D$163))</f>
        <v>0.08571965017</v>
      </c>
      <c r="E10" s="29">
        <f>(dadosPOS!E10-MIN(dadosPOS!E$2:dadosPOS!E$163))/(MAX(dadosPOS!E$2:dadosPOS!E$163)-MIN(dadosPOS!E$2:dadosPOS!E$163))</f>
        <v>0.08526679382</v>
      </c>
      <c r="F10" s="29">
        <f>(dadosPOS!F10-MIN(dadosPOS!F$2:dadosPOS!F$163))/(MAX(dadosPOS!F$2:dadosPOS!F$163)-MIN(dadosPOS!F$2:dadosPOS!F$163))</f>
        <v>0.0633480604</v>
      </c>
      <c r="G10" s="29">
        <f>(dadosPOS!G10-MIN(dadosPOS!G$2:dadosPOS!G$163))/(MAX(dadosPOS!G$2:dadosPOS!G$163)-MIN(dadosPOS!G$2:dadosPOS!G$163))</f>
        <v>0.01039646769</v>
      </c>
      <c r="H10" s="29">
        <f>(dadosPOS!H10-MIN(dadosPOS!H$2:dadosPOS!H$163))/(MAX(dadosPOS!H$2:dadosPOS!H$163)-MIN(dadosPOS!H$2:dadosPOS!H$163))</f>
        <v>0.21875</v>
      </c>
      <c r="I10" s="29">
        <f>(dadosPOS!I10-MIN(dadosPOS!I$2:dadosPOS!I$163))/(MAX(dadosPOS!I$2:dadosPOS!I$163)-MIN(dadosPOS!I$2:dadosPOS!I$163))</f>
        <v>0.005677853144</v>
      </c>
      <c r="J10" s="29">
        <f>(dadosPOS!J10-MIN(dadosPOS!J$2:dadosPOS!J$163))/(MAX(dadosPOS!J$2:dadosPOS!J$163)-MIN(dadosPOS!J$2:dadosPOS!J$163))</f>
        <v>0.08899546921</v>
      </c>
      <c r="K10" s="29">
        <f>(dadosPOS!K10-MIN(dadosPOS!K$2:dadosPOS!K$163))/(MAX(dadosPOS!K$2:dadosPOS!K$163)-MIN(dadosPOS!K$2:dadosPOS!K$163))</f>
        <v>0.03752887627</v>
      </c>
      <c r="L10" s="29">
        <f>(dadosPOS!L10-MIN(dadosPOS!L$2:dadosPOS!L$163))/(MAX(dadosPOS!L$2:dadosPOS!L$163)-MIN(dadosPOS!L$2:dadosPOS!L$163))</f>
        <v>0.21875</v>
      </c>
      <c r="M10" s="29">
        <f>(dadosPOS!M10-MIN(dadosPOS!M$2:dadosPOS!M$163))/(MAX(dadosPOS!M$2:dadosPOS!M$163)-MIN(dadosPOS!M$2:dadosPOS!M$163))</f>
        <v>0.5829145729</v>
      </c>
      <c r="N10" s="29">
        <f>(dadosPOS!N10-MIN(dadosPOS!N$2:dadosPOS!N$163))/(MAX(dadosPOS!N$2:dadosPOS!N$163)-MIN(dadosPOS!N$2:dadosPOS!N$163))</f>
        <v>0.4127906977</v>
      </c>
      <c r="O10" s="29">
        <f>(dadosPOS!O10-MIN(dadosPOS!O$2:dadosPOS!O$163))/(MAX(dadosPOS!O$2:dadosPOS!O$163)-MIN(dadosPOS!O$2:dadosPOS!O$163))</f>
        <v>0.4103773585</v>
      </c>
      <c r="P10" s="2">
        <v>1.0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B11" s="29">
        <f>(dadosPOS!B11-MIN(dadosPOS!B$2:dadosPOS!B$163))/(MAX(dadosPOS!B$2:dadosPOS!B$163)-MIN(dadosPOS!B$2:dadosPOS!B$163))</f>
        <v>0.03154258797</v>
      </c>
      <c r="C11" s="29">
        <f>(dadosPOS!C11-MIN(dadosPOS!C$2:dadosPOS!C$163))/(MAX(dadosPOS!C$2:dadosPOS!C$163)-MIN(dadosPOS!C$2:dadosPOS!C$163))</f>
        <v>0.00184511122</v>
      </c>
      <c r="D11" s="29">
        <f>(dadosPOS!D11-MIN(dadosPOS!D$2:dadosPOS!D$163))/(MAX(dadosPOS!D$2:dadosPOS!D$163)-MIN(dadosPOS!D$2:dadosPOS!D$163))</f>
        <v>0.04388339753</v>
      </c>
      <c r="E11" s="29">
        <f>(dadosPOS!E11-MIN(dadosPOS!E$2:dadosPOS!E$163))/(MAX(dadosPOS!E$2:dadosPOS!E$163)-MIN(dadosPOS!E$2:dadosPOS!E$163))</f>
        <v>0.3465899925</v>
      </c>
      <c r="F11" s="29">
        <f>(dadosPOS!F11-MIN(dadosPOS!F$2:dadosPOS!F$163))/(MAX(dadosPOS!F$2:dadosPOS!F$163)-MIN(dadosPOS!F$2:dadosPOS!F$163))</f>
        <v>0.03259903157</v>
      </c>
      <c r="G11" s="29">
        <f>(dadosPOS!G11-MIN(dadosPOS!G$2:dadosPOS!G$163))/(MAX(dadosPOS!G$2:dadosPOS!G$163)-MIN(dadosPOS!G$2:dadosPOS!G$163))</f>
        <v>0</v>
      </c>
      <c r="H11" s="29">
        <f>(dadosPOS!H11-MIN(dadosPOS!H$2:dadosPOS!H$163))/(MAX(dadosPOS!H$2:dadosPOS!H$163)-MIN(dadosPOS!H$2:dadosPOS!H$163))</f>
        <v>0.359375</v>
      </c>
      <c r="I11" s="29">
        <f>(dadosPOS!I11-MIN(dadosPOS!I$2:dadosPOS!I$163))/(MAX(dadosPOS!I$2:dadosPOS!I$163)-MIN(dadosPOS!I$2:dadosPOS!I$163))</f>
        <v>0.1491938884</v>
      </c>
      <c r="J11" s="29">
        <f>(dadosPOS!J11-MIN(dadosPOS!J$2:dadosPOS!J$163))/(MAX(dadosPOS!J$2:dadosPOS!J$163)-MIN(dadosPOS!J$2:dadosPOS!J$163))</f>
        <v>0.2225908764</v>
      </c>
      <c r="K11" s="29">
        <f>(dadosPOS!K11-MIN(dadosPOS!K$2:dadosPOS!K$163))/(MAX(dadosPOS!K$2:dadosPOS!K$163)-MIN(dadosPOS!K$2:dadosPOS!K$163))</f>
        <v>0.0007211819793</v>
      </c>
      <c r="L11" s="29">
        <f>(dadosPOS!L11-MIN(dadosPOS!L$2:dadosPOS!L$163))/(MAX(dadosPOS!L$2:dadosPOS!L$163)-MIN(dadosPOS!L$2:dadosPOS!L$163))</f>
        <v>0.359375</v>
      </c>
      <c r="M11" s="29">
        <f>(dadosPOS!M11-MIN(dadosPOS!M$2:dadosPOS!M$163))/(MAX(dadosPOS!M$2:dadosPOS!M$163)-MIN(dadosPOS!M$2:dadosPOS!M$163))</f>
        <v>0.4371859296</v>
      </c>
      <c r="N11" s="29">
        <f>(dadosPOS!N11-MIN(dadosPOS!N$2:dadosPOS!N$163))/(MAX(dadosPOS!N$2:dadosPOS!N$163)-MIN(dadosPOS!N$2:dadosPOS!N$163))</f>
        <v>0.3197674419</v>
      </c>
      <c r="O11" s="29">
        <f>(dadosPOS!O11-MIN(dadosPOS!O$2:dadosPOS!O$163))/(MAX(dadosPOS!O$2:dadosPOS!O$163)-MIN(dadosPOS!O$2:dadosPOS!O$163))</f>
        <v>0.2594339623</v>
      </c>
      <c r="P11" s="2">
        <v>1.0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B12" s="29">
        <f>(dadosPOS!B12-MIN(dadosPOS!B$2:dadosPOS!B$163))/(MAX(dadosPOS!B$2:dadosPOS!B$163)-MIN(dadosPOS!B$2:dadosPOS!B$163))</f>
        <v>0.1804387343</v>
      </c>
      <c r="C12" s="29">
        <f>(dadosPOS!C12-MIN(dadosPOS!C$2:dadosPOS!C$163))/(MAX(dadosPOS!C$2:dadosPOS!C$163)-MIN(dadosPOS!C$2:dadosPOS!C$163))</f>
        <v>0.01405257693</v>
      </c>
      <c r="D12" s="29">
        <f>(dadosPOS!D12-MIN(dadosPOS!D$2:dadosPOS!D$163))/(MAX(dadosPOS!D$2:dadosPOS!D$163)-MIN(dadosPOS!D$2:dadosPOS!D$163))</f>
        <v>0.07107771883</v>
      </c>
      <c r="E12" s="29">
        <f>(dadosPOS!E12-MIN(dadosPOS!E$2:dadosPOS!E$163))/(MAX(dadosPOS!E$2:dadosPOS!E$163)-MIN(dadosPOS!E$2:dadosPOS!E$163))</f>
        <v>0.124889686</v>
      </c>
      <c r="F12" s="29">
        <f>(dadosPOS!F12-MIN(dadosPOS!F$2:dadosPOS!F$163))/(MAX(dadosPOS!F$2:dadosPOS!F$163)-MIN(dadosPOS!F$2:dadosPOS!F$163))</f>
        <v>0.1813327543</v>
      </c>
      <c r="G12" s="29">
        <f>(dadosPOS!G12-MIN(dadosPOS!G$2:dadosPOS!G$163))/(MAX(dadosPOS!G$2:dadosPOS!G$163)-MIN(dadosPOS!G$2:dadosPOS!G$163))</f>
        <v>0.01906346628</v>
      </c>
      <c r="H12" s="29">
        <f>(dadosPOS!H12-MIN(dadosPOS!H$2:dadosPOS!H$163))/(MAX(dadosPOS!H$2:dadosPOS!H$163)-MIN(dadosPOS!H$2:dadosPOS!H$163))</f>
        <v>0.265625</v>
      </c>
      <c r="I12" s="29">
        <f>(dadosPOS!I12-MIN(dadosPOS!I$2:dadosPOS!I$163))/(MAX(dadosPOS!I$2:dadosPOS!I$163)-MIN(dadosPOS!I$2:dadosPOS!I$163))</f>
        <v>0.0119997345</v>
      </c>
      <c r="J12" s="29">
        <f>(dadosPOS!J12-MIN(dadosPOS!J$2:dadosPOS!J$163))/(MAX(dadosPOS!J$2:dadosPOS!J$163)-MIN(dadosPOS!J$2:dadosPOS!J$163))</f>
        <v>0.1207259013</v>
      </c>
      <c r="K12" s="29">
        <f>(dadosPOS!K12-MIN(dadosPOS!K$2:dadosPOS!K$163))/(MAX(dadosPOS!K$2:dadosPOS!K$163)-MIN(dadosPOS!K$2:dadosPOS!K$163))</f>
        <v>0.1074919631</v>
      </c>
      <c r="L12" s="29">
        <f>(dadosPOS!L12-MIN(dadosPOS!L$2:dadosPOS!L$163))/(MAX(dadosPOS!L$2:dadosPOS!L$163)-MIN(dadosPOS!L$2:dadosPOS!L$163))</f>
        <v>0.265625</v>
      </c>
      <c r="M12" s="29">
        <f>(dadosPOS!M12-MIN(dadosPOS!M$2:dadosPOS!M$163))/(MAX(dadosPOS!M$2:dadosPOS!M$163)-MIN(dadosPOS!M$2:dadosPOS!M$163))</f>
        <v>0.7185929648</v>
      </c>
      <c r="N12" s="29">
        <f>(dadosPOS!N12-MIN(dadosPOS!N$2:dadosPOS!N$163))/(MAX(dadosPOS!N$2:dadosPOS!N$163)-MIN(dadosPOS!N$2:dadosPOS!N$163))</f>
        <v>0.5406976744</v>
      </c>
      <c r="O12" s="29">
        <f>(dadosPOS!O12-MIN(dadosPOS!O$2:dadosPOS!O$163))/(MAX(dadosPOS!O$2:dadosPOS!O$163)-MIN(dadosPOS!O$2:dadosPOS!O$163))</f>
        <v>0.4905660377</v>
      </c>
      <c r="P12" s="2">
        <v>1.0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B13" s="29">
        <f>(dadosPOS!B13-MIN(dadosPOS!B$2:dadosPOS!B$163))/(MAX(dadosPOS!B$2:dadosPOS!B$163)-MIN(dadosPOS!B$2:dadosPOS!B$163))</f>
        <v>0.2100351576</v>
      </c>
      <c r="C13" s="29">
        <f>(dadosPOS!C13-MIN(dadosPOS!C$2:dadosPOS!C$163))/(MAX(dadosPOS!C$2:dadosPOS!C$163)-MIN(dadosPOS!C$2:dadosPOS!C$163))</f>
        <v>0.006504891512</v>
      </c>
      <c r="D13" s="29">
        <f>(dadosPOS!D13-MIN(dadosPOS!D$2:dadosPOS!D$163))/(MAX(dadosPOS!D$2:dadosPOS!D$163)-MIN(dadosPOS!D$2:dadosPOS!D$163))</f>
        <v>0.09164910241</v>
      </c>
      <c r="E13" s="29">
        <f>(dadosPOS!E13-MIN(dadosPOS!E$2:dadosPOS!E$163))/(MAX(dadosPOS!E$2:dadosPOS!E$163)-MIN(dadosPOS!E$2:dadosPOS!E$163))</f>
        <v>0.1050687505</v>
      </c>
      <c r="F13" s="29">
        <f>(dadosPOS!F13-MIN(dadosPOS!F$2:dadosPOS!F$163))/(MAX(dadosPOS!F$2:dadosPOS!F$163)-MIN(dadosPOS!F$2:dadosPOS!F$163))</f>
        <v>0.2108968923</v>
      </c>
      <c r="G13" s="29">
        <f>(dadosPOS!G13-MIN(dadosPOS!G$2:dadosPOS!G$163))/(MAX(dadosPOS!G$2:dadosPOS!G$163)-MIN(dadosPOS!G$2:dadosPOS!G$163))</f>
        <v>0.02585032231</v>
      </c>
      <c r="H13" s="29">
        <f>(dadosPOS!H13-MIN(dadosPOS!H$2:dadosPOS!H$163))/(MAX(dadosPOS!H$2:dadosPOS!H$163)-MIN(dadosPOS!H$2:dadosPOS!H$163))</f>
        <v>0.25</v>
      </c>
      <c r="I13" s="29">
        <f>(dadosPOS!I13-MIN(dadosPOS!I$2:dadosPOS!I$163))/(MAX(dadosPOS!I$2:dadosPOS!I$163)-MIN(dadosPOS!I$2:dadosPOS!I$163))</f>
        <v>0.008248584125</v>
      </c>
      <c r="J13" s="29">
        <f>(dadosPOS!J13-MIN(dadosPOS!J$2:dadosPOS!J$163))/(MAX(dadosPOS!J$2:dadosPOS!J$163)-MIN(dadosPOS!J$2:dadosPOS!J$163))</f>
        <v>0.1097353135</v>
      </c>
      <c r="K13" s="29">
        <f>(dadosPOS!K13-MIN(dadosPOS!K$2:dadosPOS!K$163))/(MAX(dadosPOS!K$2:dadosPOS!K$163)-MIN(dadosPOS!K$2:dadosPOS!K$163))</f>
        <v>0.1286529607</v>
      </c>
      <c r="L13" s="29">
        <f>(dadosPOS!L13-MIN(dadosPOS!L$2:dadosPOS!L$163))/(MAX(dadosPOS!L$2:dadosPOS!L$163)-MIN(dadosPOS!L$2:dadosPOS!L$163))</f>
        <v>0.25</v>
      </c>
      <c r="M13" s="29">
        <f>(dadosPOS!M13-MIN(dadosPOS!M$2:dadosPOS!M$163))/(MAX(dadosPOS!M$2:dadosPOS!M$163)-MIN(dadosPOS!M$2:dadosPOS!M$163))</f>
        <v>0.7688442211</v>
      </c>
      <c r="N13" s="29">
        <f>(dadosPOS!N13-MIN(dadosPOS!N$2:dadosPOS!N$163))/(MAX(dadosPOS!N$2:dadosPOS!N$163)-MIN(dadosPOS!N$2:dadosPOS!N$163))</f>
        <v>0.5755813953</v>
      </c>
      <c r="O13" s="29">
        <f>(dadosPOS!O13-MIN(dadosPOS!O$2:dadosPOS!O$163))/(MAX(dadosPOS!O$2:dadosPOS!O$163)-MIN(dadosPOS!O$2:dadosPOS!O$163))</f>
        <v>0.5660377358</v>
      </c>
      <c r="P13" s="2">
        <v>1.0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B14" s="29">
        <f>(dadosPOS!B14-MIN(dadosPOS!B$2:dadosPOS!B$163))/(MAX(dadosPOS!B$2:dadosPOS!B$163)-MIN(dadosPOS!B$2:dadosPOS!B$163))</f>
        <v>0.1564617117</v>
      </c>
      <c r="C14" s="29">
        <f>(dadosPOS!C14-MIN(dadosPOS!C$2:dadosPOS!C$163))/(MAX(dadosPOS!C$2:dadosPOS!C$163)-MIN(dadosPOS!C$2:dadosPOS!C$163))</f>
        <v>0.01165546264</v>
      </c>
      <c r="D14" s="29">
        <f>(dadosPOS!D14-MIN(dadosPOS!D$2:dadosPOS!D$163))/(MAX(dadosPOS!D$2:dadosPOS!D$163)-MIN(dadosPOS!D$2:dadosPOS!D$163))</f>
        <v>0.02250042396</v>
      </c>
      <c r="E14" s="29">
        <f>(dadosPOS!E14-MIN(dadosPOS!E$2:dadosPOS!E$163))/(MAX(dadosPOS!E$2:dadosPOS!E$163)-MIN(dadosPOS!E$2:dadosPOS!E$163))</f>
        <v>0.08539490041</v>
      </c>
      <c r="F14" s="29">
        <f>(dadosPOS!F14-MIN(dadosPOS!F$2:dadosPOS!F$163))/(MAX(dadosPOS!F$2:dadosPOS!F$163)-MIN(dadosPOS!F$2:dadosPOS!F$163))</f>
        <v>0.1573818871</v>
      </c>
      <c r="G14" s="29">
        <f>(dadosPOS!G14-MIN(dadosPOS!G$2:dadosPOS!G$163))/(MAX(dadosPOS!G$2:dadosPOS!G$163)-MIN(dadosPOS!G$2:dadosPOS!G$163))</f>
        <v>0.0198495886</v>
      </c>
      <c r="H14" s="29">
        <f>(dadosPOS!H14-MIN(dadosPOS!H$2:dadosPOS!H$163))/(MAX(dadosPOS!H$2:dadosPOS!H$163)-MIN(dadosPOS!H$2:dadosPOS!H$163))</f>
        <v>0.265625</v>
      </c>
      <c r="I14" s="29">
        <f>(dadosPOS!I14-MIN(dadosPOS!I$2:dadosPOS!I$163))/(MAX(dadosPOS!I$2:dadosPOS!I$163)-MIN(dadosPOS!I$2:dadosPOS!I$163))</f>
        <v>0.06744177285</v>
      </c>
      <c r="J14" s="29">
        <f>(dadosPOS!J14-MIN(dadosPOS!J$2:dadosPOS!J$163))/(MAX(dadosPOS!J$2:dadosPOS!J$163)-MIN(dadosPOS!J$2:dadosPOS!J$163))</f>
        <v>0.06537903923</v>
      </c>
      <c r="K14" s="29">
        <f>(dadosPOS!K14-MIN(dadosPOS!K$2:dadosPOS!K$163))/(MAX(dadosPOS!K$2:dadosPOS!K$163)-MIN(dadosPOS!K$2:dadosPOS!K$163))</f>
        <v>0.06659440789</v>
      </c>
      <c r="L14" s="29">
        <f>(dadosPOS!L14-MIN(dadosPOS!L$2:dadosPOS!L$163))/(MAX(dadosPOS!L$2:dadosPOS!L$163)-MIN(dadosPOS!L$2:dadosPOS!L$163))</f>
        <v>0.265625</v>
      </c>
      <c r="M14" s="29">
        <f>(dadosPOS!M14-MIN(dadosPOS!M$2:dadosPOS!M$163))/(MAX(dadosPOS!M$2:dadosPOS!M$163)-MIN(dadosPOS!M$2:dadosPOS!M$163))</f>
        <v>0.7537688442</v>
      </c>
      <c r="N14" s="29">
        <f>(dadosPOS!N14-MIN(dadosPOS!N$2:dadosPOS!N$163))/(MAX(dadosPOS!N$2:dadosPOS!N$163)-MIN(dadosPOS!N$2:dadosPOS!N$163))</f>
        <v>0.6046511628</v>
      </c>
      <c r="O14" s="29">
        <f>(dadosPOS!O14-MIN(dadosPOS!O$2:dadosPOS!O$163))/(MAX(dadosPOS!O$2:dadosPOS!O$163)-MIN(dadosPOS!O$2:dadosPOS!O$163))</f>
        <v>0.5141509434</v>
      </c>
      <c r="P14" s="2">
        <v>1.0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B15" s="29">
        <f>(dadosPOS!B15-MIN(dadosPOS!B$2:dadosPOS!B$163))/(MAX(dadosPOS!B$2:dadosPOS!B$163)-MIN(dadosPOS!B$2:dadosPOS!B$163))</f>
        <v>0.1637739505</v>
      </c>
      <c r="C15" s="29">
        <f>(dadosPOS!C15-MIN(dadosPOS!C$2:dadosPOS!C$163))/(MAX(dadosPOS!C$2:dadosPOS!C$163)-MIN(dadosPOS!C$2:dadosPOS!C$163))</f>
        <v>0.02041208941</v>
      </c>
      <c r="D15" s="29">
        <f>(dadosPOS!D15-MIN(dadosPOS!D$2:dadosPOS!D$163))/(MAX(dadosPOS!D$2:dadosPOS!D$163)-MIN(dadosPOS!D$2:dadosPOS!D$163))</f>
        <v>0.08157993556</v>
      </c>
      <c r="E15" s="29">
        <f>(dadosPOS!E15-MIN(dadosPOS!E$2:dadosPOS!E$163))/(MAX(dadosPOS!E$2:dadosPOS!E$163)-MIN(dadosPOS!E$2:dadosPOS!E$163))</f>
        <v>0.03249874266</v>
      </c>
      <c r="F15" s="29">
        <f>(dadosPOS!F15-MIN(dadosPOS!F$2:dadosPOS!F$163))/(MAX(dadosPOS!F$2:dadosPOS!F$163)-MIN(dadosPOS!F$2:dadosPOS!F$163))</f>
        <v>0.1646861493</v>
      </c>
      <c r="G15" s="29">
        <f>(dadosPOS!G15-MIN(dadosPOS!G$2:dadosPOS!G$163))/(MAX(dadosPOS!G$2:dadosPOS!G$163)-MIN(dadosPOS!G$2:dadosPOS!G$163))</f>
        <v>0.01660683402</v>
      </c>
      <c r="H15" s="29">
        <f>(dadosPOS!H15-MIN(dadosPOS!H$2:dadosPOS!H$163))/(MAX(dadosPOS!H$2:dadosPOS!H$163)-MIN(dadosPOS!H$2:dadosPOS!H$163))</f>
        <v>0.6875</v>
      </c>
      <c r="I15" s="29">
        <f>(dadosPOS!I15-MIN(dadosPOS!I$2:dadosPOS!I$163))/(MAX(dadosPOS!I$2:dadosPOS!I$163)-MIN(dadosPOS!I$2:dadosPOS!I$163))</f>
        <v>0.0140520138</v>
      </c>
      <c r="J15" s="29">
        <f>(dadosPOS!J15-MIN(dadosPOS!J$2:dadosPOS!J$163))/(MAX(dadosPOS!J$2:dadosPOS!J$163)-MIN(dadosPOS!J$2:dadosPOS!J$163))</f>
        <v>0.0739722467</v>
      </c>
      <c r="K15" s="29">
        <f>(dadosPOS!K15-MIN(dadosPOS!K$2:dadosPOS!K$163))/(MAX(dadosPOS!K$2:dadosPOS!K$163)-MIN(dadosPOS!K$2:dadosPOS!K$163))</f>
        <v>0.1007693662</v>
      </c>
      <c r="L15" s="29">
        <f>(dadosPOS!L15-MIN(dadosPOS!L$2:dadosPOS!L$163))/(MAX(dadosPOS!L$2:dadosPOS!L$163)-MIN(dadosPOS!L$2:dadosPOS!L$163))</f>
        <v>0.6875</v>
      </c>
      <c r="M15" s="29">
        <f>(dadosPOS!M15-MIN(dadosPOS!M$2:dadosPOS!M$163))/(MAX(dadosPOS!M$2:dadosPOS!M$163)-MIN(dadosPOS!M$2:dadosPOS!M$163))</f>
        <v>0.8140703518</v>
      </c>
      <c r="N15" s="29">
        <f>(dadosPOS!N15-MIN(dadosPOS!N$2:dadosPOS!N$163))/(MAX(dadosPOS!N$2:dadosPOS!N$163)-MIN(dadosPOS!N$2:dadosPOS!N$163))</f>
        <v>0.7674418605</v>
      </c>
      <c r="O15" s="29">
        <f>(dadosPOS!O15-MIN(dadosPOS!O$2:dadosPOS!O$163))/(MAX(dadosPOS!O$2:dadosPOS!O$163)-MIN(dadosPOS!O$2:dadosPOS!O$163))</f>
        <v>0.7264150943</v>
      </c>
      <c r="P15" s="2">
        <v>1.0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B16" s="29">
        <f>(dadosPOS!B16-MIN(dadosPOS!B$2:dadosPOS!B$163))/(MAX(dadosPOS!B$2:dadosPOS!B$163)-MIN(dadosPOS!B$2:dadosPOS!B$163))</f>
        <v>0.1430970207</v>
      </c>
      <c r="C16" s="29">
        <f>(dadosPOS!C16-MIN(dadosPOS!C$2:dadosPOS!C$163))/(MAX(dadosPOS!C$2:dadosPOS!C$163)-MIN(dadosPOS!C$2:dadosPOS!C$163))</f>
        <v>0.00640870088</v>
      </c>
      <c r="D16" s="29">
        <f>(dadosPOS!D16-MIN(dadosPOS!D$2:dadosPOS!D$163))/(MAX(dadosPOS!D$2:dadosPOS!D$163)-MIN(dadosPOS!D$2:dadosPOS!D$163))</f>
        <v>0.08892058531</v>
      </c>
      <c r="E16" s="29">
        <f>(dadosPOS!E16-MIN(dadosPOS!E$2:dadosPOS!E$163))/(MAX(dadosPOS!E$2:dadosPOS!E$163)-MIN(dadosPOS!E$2:dadosPOS!E$163))</f>
        <v>0.06433797364</v>
      </c>
      <c r="F16" s="29">
        <f>(dadosPOS!F16-MIN(dadosPOS!F$2:dadosPOS!F$163))/(MAX(dadosPOS!F$2:dadosPOS!F$163)-MIN(dadosPOS!F$2:dadosPOS!F$163))</f>
        <v>0.1440317749</v>
      </c>
      <c r="G16" s="29">
        <f>(dadosPOS!G16-MIN(dadosPOS!G$2:dadosPOS!G$163))/(MAX(dadosPOS!G$2:dadosPOS!G$163)-MIN(dadosPOS!G$2:dadosPOS!G$163))</f>
        <v>0.01690818091</v>
      </c>
      <c r="H16" s="29">
        <f>(dadosPOS!H16-MIN(dadosPOS!H$2:dadosPOS!H$163))/(MAX(dadosPOS!H$2:dadosPOS!H$163)-MIN(dadosPOS!H$2:dadosPOS!H$163))</f>
        <v>0.359375</v>
      </c>
      <c r="I16" s="29">
        <f>(dadosPOS!I16-MIN(dadosPOS!I$2:dadosPOS!I$163))/(MAX(dadosPOS!I$2:dadosPOS!I$163)-MIN(dadosPOS!I$2:dadosPOS!I$163))</f>
        <v>0.007143510653</v>
      </c>
      <c r="J16" s="29">
        <f>(dadosPOS!J16-MIN(dadosPOS!J$2:dadosPOS!J$163))/(MAX(dadosPOS!J$2:dadosPOS!J$163)-MIN(dadosPOS!J$2:dadosPOS!J$163))</f>
        <v>0.08312858812</v>
      </c>
      <c r="K16" s="29">
        <f>(dadosPOS!K16-MIN(dadosPOS!K$2:dadosPOS!K$163))/(MAX(dadosPOS!K$2:dadosPOS!K$163)-MIN(dadosPOS!K$2:dadosPOS!K$163))</f>
        <v>0.08820878007</v>
      </c>
      <c r="L16" s="29">
        <f>(dadosPOS!L16-MIN(dadosPOS!L$2:dadosPOS!L$163))/(MAX(dadosPOS!L$2:dadosPOS!L$163)-MIN(dadosPOS!L$2:dadosPOS!L$163))</f>
        <v>0.359375</v>
      </c>
      <c r="M16" s="29">
        <f>(dadosPOS!M16-MIN(dadosPOS!M$2:dadosPOS!M$163))/(MAX(dadosPOS!M$2:dadosPOS!M$163)-MIN(dadosPOS!M$2:dadosPOS!M$163))</f>
        <v>0.7537688442</v>
      </c>
      <c r="N16" s="29">
        <f>(dadosPOS!N16-MIN(dadosPOS!N$2:dadosPOS!N$163))/(MAX(dadosPOS!N$2:dadosPOS!N$163)-MIN(dadosPOS!N$2:dadosPOS!N$163))</f>
        <v>0.7093023256</v>
      </c>
      <c r="O16" s="29">
        <f>(dadosPOS!O16-MIN(dadosPOS!O$2:dadosPOS!O$163))/(MAX(dadosPOS!O$2:dadosPOS!O$163)-MIN(dadosPOS!O$2:dadosPOS!O$163))</f>
        <v>0.6226415094</v>
      </c>
      <c r="P16" s="2">
        <v>1.0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B17" s="29">
        <f>(dadosPOS!B17-MIN(dadosPOS!B$2:dadosPOS!B$163))/(MAX(dadosPOS!B$2:dadosPOS!B$163)-MIN(dadosPOS!B$2:dadosPOS!B$163))</f>
        <v>0.1540996121</v>
      </c>
      <c r="C17" s="29">
        <f>(dadosPOS!C17-MIN(dadosPOS!C$2:dadosPOS!C$163))/(MAX(dadosPOS!C$2:dadosPOS!C$163)-MIN(dadosPOS!C$2:dadosPOS!C$163))</f>
        <v>0.01122807018</v>
      </c>
      <c r="D17" s="29">
        <f>(dadosPOS!D17-MIN(dadosPOS!D$2:dadosPOS!D$163))/(MAX(dadosPOS!D$2:dadosPOS!D$163)-MIN(dadosPOS!D$2:dadosPOS!D$163))</f>
        <v>0.07926629842</v>
      </c>
      <c r="E17" s="29">
        <f>(dadosPOS!E17-MIN(dadosPOS!E$2:dadosPOS!E$163))/(MAX(dadosPOS!E$2:dadosPOS!E$163)-MIN(dadosPOS!E$2:dadosPOS!E$163))</f>
        <v>0.05868942219</v>
      </c>
      <c r="F17" s="29">
        <f>(dadosPOS!F17-MIN(dadosPOS!F$2:dadosPOS!F$163))/(MAX(dadosPOS!F$2:dadosPOS!F$163)-MIN(dadosPOS!F$2:dadosPOS!F$163))</f>
        <v>0.1550223642</v>
      </c>
      <c r="G17" s="29">
        <f>(dadosPOS!G17-MIN(dadosPOS!G$2:dadosPOS!G$163))/(MAX(dadosPOS!G$2:dadosPOS!G$163)-MIN(dadosPOS!G$2:dadosPOS!G$163))</f>
        <v>0.03840862638</v>
      </c>
      <c r="H17" s="29">
        <f>(dadosPOS!H17-MIN(dadosPOS!H$2:dadosPOS!H$163))/(MAX(dadosPOS!H$2:dadosPOS!H$163)-MIN(dadosPOS!H$2:dadosPOS!H$163))</f>
        <v>0.359375</v>
      </c>
      <c r="I17" s="29">
        <f>(dadosPOS!I17-MIN(dadosPOS!I$2:dadosPOS!I$163))/(MAX(dadosPOS!I$2:dadosPOS!I$163)-MIN(dadosPOS!I$2:dadosPOS!I$163))</f>
        <v>0.007882618235</v>
      </c>
      <c r="J17" s="29">
        <f>(dadosPOS!J17-MIN(dadosPOS!J$2:dadosPOS!J$163))/(MAX(dadosPOS!J$2:dadosPOS!J$163)-MIN(dadosPOS!J$2:dadosPOS!J$163))</f>
        <v>0.08576286375</v>
      </c>
      <c r="K17" s="29">
        <f>(dadosPOS!K17-MIN(dadosPOS!K$2:dadosPOS!K$163))/(MAX(dadosPOS!K$2:dadosPOS!K$163)-MIN(dadosPOS!K$2:dadosPOS!K$163))</f>
        <v>0.09473737483</v>
      </c>
      <c r="L17" s="29">
        <f>(dadosPOS!L17-MIN(dadosPOS!L$2:dadosPOS!L$163))/(MAX(dadosPOS!L$2:dadosPOS!L$163)-MIN(dadosPOS!L$2:dadosPOS!L$163))</f>
        <v>0.359375</v>
      </c>
      <c r="M17" s="29">
        <f>(dadosPOS!M17-MIN(dadosPOS!M$2:dadosPOS!M$163))/(MAX(dadosPOS!M$2:dadosPOS!M$163)-MIN(dadosPOS!M$2:dadosPOS!M$163))</f>
        <v>0.7638190955</v>
      </c>
      <c r="N17" s="29">
        <f>(dadosPOS!N17-MIN(dadosPOS!N$2:dadosPOS!N$163))/(MAX(dadosPOS!N$2:dadosPOS!N$163)-MIN(dadosPOS!N$2:dadosPOS!N$163))</f>
        <v>0.7209302326</v>
      </c>
      <c r="O17" s="29">
        <f>(dadosPOS!O17-MIN(dadosPOS!O$2:dadosPOS!O$163))/(MAX(dadosPOS!O$2:dadosPOS!O$163)-MIN(dadosPOS!O$2:dadosPOS!O$163))</f>
        <v>0.641509434</v>
      </c>
      <c r="P17" s="2">
        <v>1.0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B18" s="29">
        <f>(dadosPOS!B18-MIN(dadosPOS!B$2:dadosPOS!B$163))/(MAX(dadosPOS!B$2:dadosPOS!B$163)-MIN(dadosPOS!B$2:dadosPOS!B$163))</f>
        <v>0.2631276253</v>
      </c>
      <c r="C18" s="29">
        <f>(dadosPOS!C18-MIN(dadosPOS!C$2:dadosPOS!C$163))/(MAX(dadosPOS!C$2:dadosPOS!C$163)-MIN(dadosPOS!C$2:dadosPOS!C$163))</f>
        <v>0.00941247199</v>
      </c>
      <c r="D18" s="29">
        <f>(dadosPOS!D18-MIN(dadosPOS!D$2:dadosPOS!D$163))/(MAX(dadosPOS!D$2:dadosPOS!D$163)-MIN(dadosPOS!D$2:dadosPOS!D$163))</f>
        <v>0.1967288078</v>
      </c>
      <c r="E18" s="29">
        <f>(dadosPOS!E18-MIN(dadosPOS!E$2:dadosPOS!E$163))/(MAX(dadosPOS!E$2:dadosPOS!E$163)-MIN(dadosPOS!E$2:dadosPOS!E$163))</f>
        <v>0.05319032843</v>
      </c>
      <c r="F18" s="29">
        <f>(dadosPOS!F18-MIN(dadosPOS!F$2:dadosPOS!F$163))/(MAX(dadosPOS!F$2:dadosPOS!F$163)-MIN(dadosPOS!F$2:dadosPOS!F$163))</f>
        <v>0.2639314439</v>
      </c>
      <c r="G18" s="29">
        <f>(dadosPOS!G18-MIN(dadosPOS!G$2:dadosPOS!G$163))/(MAX(dadosPOS!G$2:dadosPOS!G$163)-MIN(dadosPOS!G$2:dadosPOS!G$163))</f>
        <v>0.01753707877</v>
      </c>
      <c r="H18" s="29">
        <f>(dadosPOS!H18-MIN(dadosPOS!H$2:dadosPOS!H$163))/(MAX(dadosPOS!H$2:dadosPOS!H$163)-MIN(dadosPOS!H$2:dadosPOS!H$163))</f>
        <v>0.5</v>
      </c>
      <c r="I18" s="29">
        <f>(dadosPOS!I18-MIN(dadosPOS!I$2:dadosPOS!I$163))/(MAX(dadosPOS!I$2:dadosPOS!I$163)-MIN(dadosPOS!I$2:dadosPOS!I$163))</f>
        <v>0.0114167006</v>
      </c>
      <c r="J18" s="29">
        <f>(dadosPOS!J18-MIN(dadosPOS!J$2:dadosPOS!J$163))/(MAX(dadosPOS!J$2:dadosPOS!J$163)-MIN(dadosPOS!J$2:dadosPOS!J$163))</f>
        <v>0.126282788</v>
      </c>
      <c r="K18" s="29">
        <f>(dadosPOS!K18-MIN(dadosPOS!K$2:dadosPOS!K$163))/(MAX(dadosPOS!K$2:dadosPOS!K$163)-MIN(dadosPOS!K$2:dadosPOS!K$163))</f>
        <v>0.1616016988</v>
      </c>
      <c r="L18" s="29">
        <f>(dadosPOS!L18-MIN(dadosPOS!L$2:dadosPOS!L$163))/(MAX(dadosPOS!L$2:dadosPOS!L$163)-MIN(dadosPOS!L$2:dadosPOS!L$163))</f>
        <v>0.5</v>
      </c>
      <c r="M18" s="29">
        <f>(dadosPOS!M18-MIN(dadosPOS!M$2:dadosPOS!M$163))/(MAX(dadosPOS!M$2:dadosPOS!M$163)-MIN(dadosPOS!M$2:dadosPOS!M$163))</f>
        <v>0.7638190955</v>
      </c>
      <c r="N18" s="29">
        <f>(dadosPOS!N18-MIN(dadosPOS!N$2:dadosPOS!N$163))/(MAX(dadosPOS!N$2:dadosPOS!N$163)-MIN(dadosPOS!N$2:dadosPOS!N$163))</f>
        <v>0.761627907</v>
      </c>
      <c r="O18" s="29">
        <f>(dadosPOS!O18-MIN(dadosPOS!O$2:dadosPOS!O$163))/(MAX(dadosPOS!O$2:dadosPOS!O$163)-MIN(dadosPOS!O$2:dadosPOS!O$163))</f>
        <v>0.6650943396</v>
      </c>
      <c r="P18" s="2">
        <v>1.0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B19" s="29">
        <f>(dadosPOS!B19-MIN(dadosPOS!B$2:dadosPOS!B$163))/(MAX(dadosPOS!B$2:dadosPOS!B$163)-MIN(dadosPOS!B$2:dadosPOS!B$163))</f>
        <v>0.2631276253</v>
      </c>
      <c r="C19" s="29">
        <f>(dadosPOS!C19-MIN(dadosPOS!C$2:dadosPOS!C$163))/(MAX(dadosPOS!C$2:dadosPOS!C$163)-MIN(dadosPOS!C$2:dadosPOS!C$163))</f>
        <v>0.09391922173</v>
      </c>
      <c r="D19" s="29">
        <f>(dadosPOS!D19-MIN(dadosPOS!D$2:dadosPOS!D$163))/(MAX(dadosPOS!D$2:dadosPOS!D$163)-MIN(dadosPOS!D$2:dadosPOS!D$163))</f>
        <v>0.1536146038</v>
      </c>
      <c r="E19" s="29">
        <f>(dadosPOS!E19-MIN(dadosPOS!E$2:dadosPOS!E$163))/(MAX(dadosPOS!E$2:dadosPOS!E$163)-MIN(dadosPOS!E$2:dadosPOS!E$163))</f>
        <v>0.1066060295</v>
      </c>
      <c r="F19" s="29">
        <f>(dadosPOS!F19-MIN(dadosPOS!F$2:dadosPOS!F$163))/(MAX(dadosPOS!F$2:dadosPOS!F$163)-MIN(dadosPOS!F$2:dadosPOS!F$163))</f>
        <v>0.2639314439</v>
      </c>
      <c r="G19" s="29">
        <f>(dadosPOS!G19-MIN(dadosPOS!G$2:dadosPOS!G$163))/(MAX(dadosPOS!G$2:dadosPOS!G$163)-MIN(dadosPOS!G$2:dadosPOS!G$163))</f>
        <v>0.0889890467</v>
      </c>
      <c r="H19" s="29">
        <f>(dadosPOS!H19-MIN(dadosPOS!H$2:dadosPOS!H$163))/(MAX(dadosPOS!H$2:dadosPOS!H$163)-MIN(dadosPOS!H$2:dadosPOS!H$163))</f>
        <v>0.796875</v>
      </c>
      <c r="I19" s="29">
        <f>(dadosPOS!I19-MIN(dadosPOS!I$2:dadosPOS!I$163))/(MAX(dadosPOS!I$2:dadosPOS!I$163)-MIN(dadosPOS!I$2:dadosPOS!I$163))</f>
        <v>0.2343060731</v>
      </c>
      <c r="J19" s="29">
        <f>(dadosPOS!J19-MIN(dadosPOS!J$2:dadosPOS!J$163))/(MAX(dadosPOS!J$2:dadosPOS!J$163)-MIN(dadosPOS!J$2:dadosPOS!J$163))</f>
        <v>0.08738322754</v>
      </c>
      <c r="K19" s="29">
        <f>(dadosPOS!K19-MIN(dadosPOS!K$2:dadosPOS!K$163))/(MAX(dadosPOS!K$2:dadosPOS!K$163)-MIN(dadosPOS!K$2:dadosPOS!K$163))</f>
        <v>0.1616016988</v>
      </c>
      <c r="L19" s="29">
        <f>(dadosPOS!L19-MIN(dadosPOS!L$2:dadosPOS!L$163))/(MAX(dadosPOS!L$2:dadosPOS!L$163)-MIN(dadosPOS!L$2:dadosPOS!L$163))</f>
        <v>0.796875</v>
      </c>
      <c r="M19" s="29">
        <f>(dadosPOS!M19-MIN(dadosPOS!M$2:dadosPOS!M$163))/(MAX(dadosPOS!M$2:dadosPOS!M$163)-MIN(dadosPOS!M$2:dadosPOS!M$163))</f>
        <v>0.4221105528</v>
      </c>
      <c r="N19" s="29">
        <f>(dadosPOS!N19-MIN(dadosPOS!N$2:dadosPOS!N$163))/(MAX(dadosPOS!N$2:dadosPOS!N$163)-MIN(dadosPOS!N$2:dadosPOS!N$163))</f>
        <v>0.3372093023</v>
      </c>
      <c r="O19" s="29">
        <f>(dadosPOS!O19-MIN(dadosPOS!O$2:dadosPOS!O$163))/(MAX(dadosPOS!O$2:dadosPOS!O$163)-MIN(dadosPOS!O$2:dadosPOS!O$163))</f>
        <v>0.4575471698</v>
      </c>
      <c r="P19" s="2">
        <v>1.0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B20" s="29">
        <f>(dadosPOS!B20-MIN(dadosPOS!B$2:dadosPOS!B$163))/(MAX(dadosPOS!B$2:dadosPOS!B$163)-MIN(dadosPOS!B$2:dadosPOS!B$163))</f>
        <v>0.5542683824</v>
      </c>
      <c r="C20" s="29">
        <f>(dadosPOS!C20-MIN(dadosPOS!C$2:dadosPOS!C$163))/(MAX(dadosPOS!C$2:dadosPOS!C$163)-MIN(dadosPOS!C$2:dadosPOS!C$163))</f>
        <v>0.03323386347</v>
      </c>
      <c r="D20" s="29">
        <f>(dadosPOS!D20-MIN(dadosPOS!D$2:dadosPOS!D$163))/(MAX(dadosPOS!D$2:dadosPOS!D$163)-MIN(dadosPOS!D$2:dadosPOS!D$163))</f>
        <v>0.3003518909</v>
      </c>
      <c r="E20" s="29">
        <f>(dadosPOS!E20-MIN(dadosPOS!E$2:dadosPOS!E$163))/(MAX(dadosPOS!E$2:dadosPOS!E$163)-MIN(dadosPOS!E$2:dadosPOS!E$163))</f>
        <v>0.04255273721</v>
      </c>
      <c r="F20" s="29">
        <f>(dadosPOS!F20-MIN(dadosPOS!F$2:dadosPOS!F$163))/(MAX(dadosPOS!F$2:dadosPOS!F$163)-MIN(dadosPOS!F$2:dadosPOS!F$163))</f>
        <v>0.5547546096</v>
      </c>
      <c r="G20" s="29">
        <f>(dadosPOS!G20-MIN(dadosPOS!G$2:dadosPOS!G$163))/(MAX(dadosPOS!G$2:dadosPOS!G$163)-MIN(dadosPOS!G$2:dadosPOS!G$163))</f>
        <v>0.0889890467</v>
      </c>
      <c r="H20" s="29">
        <f>(dadosPOS!H20-MIN(dadosPOS!H$2:dadosPOS!H$163))/(MAX(dadosPOS!H$2:dadosPOS!H$163)-MIN(dadosPOS!H$2:dadosPOS!H$163))</f>
        <v>0.6875</v>
      </c>
      <c r="I20" s="29">
        <f>(dadosPOS!I20-MIN(dadosPOS!I$2:dadosPOS!I$163))/(MAX(dadosPOS!I$2:dadosPOS!I$163)-MIN(dadosPOS!I$2:dadosPOS!I$163))</f>
        <v>0.09813447094</v>
      </c>
      <c r="J20" s="29">
        <f>(dadosPOS!J20-MIN(dadosPOS!J$2:dadosPOS!J$163))/(MAX(dadosPOS!J$2:dadosPOS!J$163)-MIN(dadosPOS!J$2:dadosPOS!J$163))</f>
        <v>0.1694748911</v>
      </c>
      <c r="K20" s="29">
        <f>(dadosPOS!K20-MIN(dadosPOS!K$2:dadosPOS!K$163))/(MAX(dadosPOS!K$2:dadosPOS!K$163)-MIN(dadosPOS!K$2:dadosPOS!K$163))</f>
        <v>0.1027568341</v>
      </c>
      <c r="L20" s="29">
        <f>(dadosPOS!L20-MIN(dadosPOS!L$2:dadosPOS!L$163))/(MAX(dadosPOS!L$2:dadosPOS!L$163)-MIN(dadosPOS!L$2:dadosPOS!L$163))</f>
        <v>0.6875</v>
      </c>
      <c r="M20" s="29">
        <f>(dadosPOS!M20-MIN(dadosPOS!M$2:dadosPOS!M$163))/(MAX(dadosPOS!M$2:dadosPOS!M$163)-MIN(dadosPOS!M$2:dadosPOS!M$163))</f>
        <v>0.8341708543</v>
      </c>
      <c r="N20" s="29">
        <f>(dadosPOS!N20-MIN(dadosPOS!N$2:dadosPOS!N$163))/(MAX(dadosPOS!N$2:dadosPOS!N$163)-MIN(dadosPOS!N$2:dadosPOS!N$163))</f>
        <v>0.761627907</v>
      </c>
      <c r="O20" s="29">
        <f>(dadosPOS!O20-MIN(dadosPOS!O$2:dadosPOS!O$163))/(MAX(dadosPOS!O$2:dadosPOS!O$163)-MIN(dadosPOS!O$2:dadosPOS!O$163))</f>
        <v>0.5235849057</v>
      </c>
      <c r="P20" s="2">
        <v>1.0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B21" s="29">
        <f>(dadosPOS!B21-MIN(dadosPOS!B$2:dadosPOS!B$163))/(MAX(dadosPOS!B$2:dadosPOS!B$163)-MIN(dadosPOS!B$2:dadosPOS!B$163))</f>
        <v>0.0488030317</v>
      </c>
      <c r="C21" s="29">
        <f>(dadosPOS!C21-MIN(dadosPOS!C$2:dadosPOS!C$163))/(MAX(dadosPOS!C$2:dadosPOS!C$163)-MIN(dadosPOS!C$2:dadosPOS!C$163))</f>
        <v>0.09114499645</v>
      </c>
      <c r="D21" s="29">
        <f>(dadosPOS!D21-MIN(dadosPOS!D$2:dadosPOS!D$163))/(MAX(dadosPOS!D$2:dadosPOS!D$163)-MIN(dadosPOS!D$2:dadosPOS!D$163))</f>
        <v>0.03955592703</v>
      </c>
      <c r="E21" s="29">
        <f>(dadosPOS!E21-MIN(dadosPOS!E$2:dadosPOS!E$163))/(MAX(dadosPOS!E$2:dadosPOS!E$163)-MIN(dadosPOS!E$2:dadosPOS!E$163))</f>
        <v>0.05605137549</v>
      </c>
      <c r="F21" s="29">
        <f>(dadosPOS!F21-MIN(dadosPOS!F$2:dadosPOS!F$163))/(MAX(dadosPOS!F$2:dadosPOS!F$163)-MIN(dadosPOS!F$2:dadosPOS!F$163))</f>
        <v>0.04984064671</v>
      </c>
      <c r="G21" s="29">
        <f>(dadosPOS!G21-MIN(dadosPOS!G$2:dadosPOS!G$163))/(MAX(dadosPOS!G$2:dadosPOS!G$163)-MIN(dadosPOS!G$2:dadosPOS!G$163))</f>
        <v>0.0889890467</v>
      </c>
      <c r="H21" s="29">
        <f>(dadosPOS!H21-MIN(dadosPOS!H$2:dadosPOS!H$163))/(MAX(dadosPOS!H$2:dadosPOS!H$163)-MIN(dadosPOS!H$2:dadosPOS!H$163))</f>
        <v>1</v>
      </c>
      <c r="I21" s="29">
        <f>(dadosPOS!I21-MIN(dadosPOS!I$2:dadosPOS!I$163))/(MAX(dadosPOS!I$2:dadosPOS!I$163)-MIN(dadosPOS!I$2:dadosPOS!I$163))</f>
        <v>0.01740490717</v>
      </c>
      <c r="J21" s="29">
        <f>(dadosPOS!J21-MIN(dadosPOS!J$2:dadosPOS!J$163))/(MAX(dadosPOS!J$2:dadosPOS!J$163)-MIN(dadosPOS!J$2:dadosPOS!J$163))</f>
        <v>0.0564067993</v>
      </c>
      <c r="K21" s="29">
        <f>(dadosPOS!K21-MIN(dadosPOS!K$2:dadosPOS!K$163))/(MAX(dadosPOS!K$2:dadosPOS!K$163)-MIN(dadosPOS!K$2:dadosPOS!K$163))</f>
        <v>0.1027568341</v>
      </c>
      <c r="L21" s="29">
        <f>(dadosPOS!L21-MIN(dadosPOS!L$2:dadosPOS!L$163))/(MAX(dadosPOS!L$2:dadosPOS!L$163)-MIN(dadosPOS!L$2:dadosPOS!L$163))</f>
        <v>1</v>
      </c>
      <c r="M21" s="29">
        <f>(dadosPOS!M21-MIN(dadosPOS!M$2:dadosPOS!M$163))/(MAX(dadosPOS!M$2:dadosPOS!M$163)-MIN(dadosPOS!M$2:dadosPOS!M$163))</f>
        <v>0.4221105528</v>
      </c>
      <c r="N21" s="29">
        <f>(dadosPOS!N21-MIN(dadosPOS!N$2:dadosPOS!N$163))/(MAX(dadosPOS!N$2:dadosPOS!N$163)-MIN(dadosPOS!N$2:dadosPOS!N$163))</f>
        <v>0.6860465116</v>
      </c>
      <c r="O21" s="29">
        <f>(dadosPOS!O21-MIN(dadosPOS!O$2:dadosPOS!O$163))/(MAX(dadosPOS!O$2:dadosPOS!O$163)-MIN(dadosPOS!O$2:dadosPOS!O$163))</f>
        <v>0.6839622642</v>
      </c>
      <c r="P21" s="2">
        <v>1.0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B22" s="29">
        <f>(dadosPOS!B22-MIN(dadosPOS!B$2:dadosPOS!B$163))/(MAX(dadosPOS!B$2:dadosPOS!B$163)-MIN(dadosPOS!B$2:dadosPOS!B$163))</f>
        <v>0.0003628732716</v>
      </c>
      <c r="C22" s="29">
        <f>(dadosPOS!C22-MIN(dadosPOS!C$2:dadosPOS!C$163))/(MAX(dadosPOS!C$2:dadosPOS!C$163)-MIN(dadosPOS!C$2:dadosPOS!C$163))</f>
        <v>0.07306990217</v>
      </c>
      <c r="D22" s="29">
        <f>(dadosPOS!D22-MIN(dadosPOS!D$2:dadosPOS!D$163))/(MAX(dadosPOS!D$2:dadosPOS!D$163)-MIN(dadosPOS!D$2:dadosPOS!D$163))</f>
        <v>0.02056532694</v>
      </c>
      <c r="E22" s="29">
        <f>(dadosPOS!E22-MIN(dadosPOS!E$2:dadosPOS!E$163))/(MAX(dadosPOS!E$2:dadosPOS!E$163)-MIN(dadosPOS!E$2:dadosPOS!E$163))</f>
        <v>0.1716794299</v>
      </c>
      <c r="F22" s="29">
        <f>(dadosPOS!F22-MIN(dadosPOS!F$2:dadosPOS!F$163))/(MAX(dadosPOS!F$2:dadosPOS!F$163)-MIN(dadosPOS!F$2:dadosPOS!F$163))</f>
        <v>0.001453329321</v>
      </c>
      <c r="G22" s="29">
        <f>(dadosPOS!G22-MIN(dadosPOS!G$2:dadosPOS!G$163))/(MAX(dadosPOS!G$2:dadosPOS!G$163)-MIN(dadosPOS!G$2:dadosPOS!G$163))</f>
        <v>0.01367852838</v>
      </c>
      <c r="H22" s="29">
        <f>(dadosPOS!H22-MIN(dadosPOS!H$2:dadosPOS!H$163))/(MAX(dadosPOS!H$2:dadosPOS!H$163)-MIN(dadosPOS!H$2:dadosPOS!H$163))</f>
        <v>0.59375</v>
      </c>
      <c r="I22" s="29">
        <f>(dadosPOS!I22-MIN(dadosPOS!I$2:dadosPOS!I$163))/(MAX(dadosPOS!I$2:dadosPOS!I$163)-MIN(dadosPOS!I$2:dadosPOS!I$163))</f>
        <v>0.06527109282</v>
      </c>
      <c r="J22" s="29">
        <f>(dadosPOS!J22-MIN(dadosPOS!J$2:dadosPOS!J$163))/(MAX(dadosPOS!J$2:dadosPOS!J$163)-MIN(dadosPOS!J$2:dadosPOS!J$163))</f>
        <v>0.1044667622</v>
      </c>
      <c r="K22" s="29">
        <f>(dadosPOS!K22-MIN(dadosPOS!K$2:dadosPOS!K$163))/(MAX(dadosPOS!K$2:dadosPOS!K$163)-MIN(dadosPOS!K$2:dadosPOS!K$163))</f>
        <v>0.0371914812</v>
      </c>
      <c r="L22" s="29">
        <f>(dadosPOS!L22-MIN(dadosPOS!L$2:dadosPOS!L$163))/(MAX(dadosPOS!L$2:dadosPOS!L$163)-MIN(dadosPOS!L$2:dadosPOS!L$163))</f>
        <v>0.59375</v>
      </c>
      <c r="M22" s="29">
        <f>(dadosPOS!M22-MIN(dadosPOS!M$2:dadosPOS!M$163))/(MAX(dadosPOS!M$2:dadosPOS!M$163)-MIN(dadosPOS!M$2:dadosPOS!M$163))</f>
        <v>0.3768844221</v>
      </c>
      <c r="N22" s="29">
        <f>(dadosPOS!N22-MIN(dadosPOS!N$2:dadosPOS!N$163))/(MAX(dadosPOS!N$2:dadosPOS!N$163)-MIN(dadosPOS!N$2:dadosPOS!N$163))</f>
        <v>0.3430232558</v>
      </c>
      <c r="O22" s="29">
        <f>(dadosPOS!O22-MIN(dadosPOS!O$2:dadosPOS!O$163))/(MAX(dadosPOS!O$2:dadosPOS!O$163)-MIN(dadosPOS!O$2:dadosPOS!O$163))</f>
        <v>0.4009433962</v>
      </c>
      <c r="P22" s="2">
        <v>1.0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B23" s="29">
        <f>(dadosPOS!B23-MIN(dadosPOS!B$2:dadosPOS!B$163))/(MAX(dadosPOS!B$2:dadosPOS!B$163)-MIN(dadosPOS!B$2:dadosPOS!B$163))</f>
        <v>0.0003628732716</v>
      </c>
      <c r="C23" s="29">
        <f>(dadosPOS!C23-MIN(dadosPOS!C$2:dadosPOS!C$163))/(MAX(dadosPOS!C$2:dadosPOS!C$163)-MIN(dadosPOS!C$2:dadosPOS!C$163))</f>
        <v>0.08828769744</v>
      </c>
      <c r="D23" s="29">
        <f>(dadosPOS!D23-MIN(dadosPOS!D$2:dadosPOS!D$163))/(MAX(dadosPOS!D$2:dadosPOS!D$163)-MIN(dadosPOS!D$2:dadosPOS!D$163))</f>
        <v>0.01660428326</v>
      </c>
      <c r="E23" s="29">
        <f>(dadosPOS!E23-MIN(dadosPOS!E$2:dadosPOS!E$163))/(MAX(dadosPOS!E$2:dadosPOS!E$163)-MIN(dadosPOS!E$2:dadosPOS!E$163))</f>
        <v>0.1423026921</v>
      </c>
      <c r="F23" s="29">
        <f>(dadosPOS!F23-MIN(dadosPOS!F$2:dadosPOS!F$163))/(MAX(dadosPOS!F$2:dadosPOS!F$163)-MIN(dadosPOS!F$2:dadosPOS!F$163))</f>
        <v>0.001453329321</v>
      </c>
      <c r="G23" s="29">
        <f>(dadosPOS!G23-MIN(dadosPOS!G$2:dadosPOS!G$163))/(MAX(dadosPOS!G$2:dadosPOS!G$163)-MIN(dadosPOS!G$2:dadosPOS!G$163))</f>
        <v>0.01870971123</v>
      </c>
      <c r="H23" s="29">
        <f>(dadosPOS!H23-MIN(dadosPOS!H$2:dadosPOS!H$163))/(MAX(dadosPOS!H$2:dadosPOS!H$163)-MIN(dadosPOS!H$2:dadosPOS!H$163))</f>
        <v>0.734375</v>
      </c>
      <c r="I23" s="29">
        <f>(dadosPOS!I23-MIN(dadosPOS!I$2:dadosPOS!I$163))/(MAX(dadosPOS!I$2:dadosPOS!I$163)-MIN(dadosPOS!I$2:dadosPOS!I$163))</f>
        <v>0.1239691512</v>
      </c>
      <c r="J23" s="29">
        <f>(dadosPOS!J23-MIN(dadosPOS!J$2:dadosPOS!J$163))/(MAX(dadosPOS!J$2:dadosPOS!J$163)-MIN(dadosPOS!J$2:dadosPOS!J$163))</f>
        <v>0.08885603941</v>
      </c>
      <c r="K23" s="29">
        <f>(dadosPOS!K23-MIN(dadosPOS!K$2:dadosPOS!K$163))/(MAX(dadosPOS!K$2:dadosPOS!K$163)-MIN(dadosPOS!K$2:dadosPOS!K$163))</f>
        <v>0.01485170959</v>
      </c>
      <c r="L23" s="29">
        <f>(dadosPOS!L23-MIN(dadosPOS!L$2:dadosPOS!L$163))/(MAX(dadosPOS!L$2:dadosPOS!L$163)-MIN(dadosPOS!L$2:dadosPOS!L$163))</f>
        <v>0.734375</v>
      </c>
      <c r="M23" s="29">
        <f>(dadosPOS!M23-MIN(dadosPOS!M$2:dadosPOS!M$163))/(MAX(dadosPOS!M$2:dadosPOS!M$163)-MIN(dadosPOS!M$2:dadosPOS!M$163))</f>
        <v>0.4522613065</v>
      </c>
      <c r="N23" s="29">
        <f>(dadosPOS!N23-MIN(dadosPOS!N$2:dadosPOS!N$163))/(MAX(dadosPOS!N$2:dadosPOS!N$163)-MIN(dadosPOS!N$2:dadosPOS!N$163))</f>
        <v>0.3430232558</v>
      </c>
      <c r="O23" s="29">
        <f>(dadosPOS!O23-MIN(dadosPOS!O$2:dadosPOS!O$163))/(MAX(dadosPOS!O$2:dadosPOS!O$163)-MIN(dadosPOS!O$2:dadosPOS!O$163))</f>
        <v>0.4575471698</v>
      </c>
      <c r="P23" s="2">
        <v>1.0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B24" s="29">
        <f>(dadosPOS!B24-MIN(dadosPOS!B$2:dadosPOS!B$163))/(MAX(dadosPOS!B$2:dadosPOS!B$163)-MIN(dadosPOS!B$2:dadosPOS!B$163))</f>
        <v>0.05112576298</v>
      </c>
      <c r="C24" s="29">
        <f>(dadosPOS!C24-MIN(dadosPOS!C$2:dadosPOS!C$163))/(MAX(dadosPOS!C$2:dadosPOS!C$163)-MIN(dadosPOS!C$2:dadosPOS!C$163))</f>
        <v>0.005631524294</v>
      </c>
      <c r="D24" s="29">
        <f>(dadosPOS!D24-MIN(dadosPOS!D$2:dadosPOS!D$163))/(MAX(dadosPOS!D$2:dadosPOS!D$163)-MIN(dadosPOS!D$2:dadosPOS!D$163))</f>
        <v>0.2006020302</v>
      </c>
      <c r="E24" s="29">
        <f>(dadosPOS!E24-MIN(dadosPOS!E$2:dadosPOS!E$163))/(MAX(dadosPOS!E$2:dadosPOS!E$163)-MIN(dadosPOS!E$2:dadosPOS!E$163))</f>
        <v>0.1093484594</v>
      </c>
      <c r="F24" s="29">
        <f>(dadosPOS!F24-MIN(dadosPOS!F$2:dadosPOS!F$163))/(MAX(dadosPOS!F$2:dadosPOS!F$163)-MIN(dadosPOS!F$2:dadosPOS!F$163))</f>
        <v>0.05216084423</v>
      </c>
      <c r="G24" s="29">
        <f>(dadosPOS!G24-MIN(dadosPOS!G$2:dadosPOS!G$163))/(MAX(dadosPOS!G$2:dadosPOS!G$163)-MIN(dadosPOS!G$2:dadosPOS!G$163))</f>
        <v>0.006223468372</v>
      </c>
      <c r="H24" s="29">
        <f>(dadosPOS!H24-MIN(dadosPOS!H$2:dadosPOS!H$163))/(MAX(dadosPOS!H$2:dadosPOS!H$163)-MIN(dadosPOS!H$2:dadosPOS!H$163))</f>
        <v>0.34375</v>
      </c>
      <c r="I24" s="29">
        <f>(dadosPOS!I24-MIN(dadosPOS!I$2:dadosPOS!I$163))/(MAX(dadosPOS!I$2:dadosPOS!I$163)-MIN(dadosPOS!I$2:dadosPOS!I$163))</f>
        <v>0.007891587987</v>
      </c>
      <c r="J24" s="29">
        <f>(dadosPOS!J24-MIN(dadosPOS!J$2:dadosPOS!J$163))/(MAX(dadosPOS!J$2:dadosPOS!J$163)-MIN(dadosPOS!J$2:dadosPOS!J$163))</f>
        <v>0.1514139941</v>
      </c>
      <c r="K24" s="29">
        <f>(dadosPOS!K24-MIN(dadosPOS!K$2:dadosPOS!K$163))/(MAX(dadosPOS!K$2:dadosPOS!K$163)-MIN(dadosPOS!K$2:dadosPOS!K$163))</f>
        <v>0.03434892766</v>
      </c>
      <c r="L24" s="29">
        <f>(dadosPOS!L24-MIN(dadosPOS!L$2:dadosPOS!L$163))/(MAX(dadosPOS!L$2:dadosPOS!L$163)-MIN(dadosPOS!L$2:dadosPOS!L$163))</f>
        <v>0.34375</v>
      </c>
      <c r="M24" s="29">
        <f>(dadosPOS!M24-MIN(dadosPOS!M$2:dadosPOS!M$163))/(MAX(dadosPOS!M$2:dadosPOS!M$163)-MIN(dadosPOS!M$2:dadosPOS!M$163))</f>
        <v>0.4924623116</v>
      </c>
      <c r="N24" s="29">
        <f>(dadosPOS!N24-MIN(dadosPOS!N$2:dadosPOS!N$163))/(MAX(dadosPOS!N$2:dadosPOS!N$163)-MIN(dadosPOS!N$2:dadosPOS!N$163))</f>
        <v>0.3430232558</v>
      </c>
      <c r="O24" s="29">
        <f>(dadosPOS!O24-MIN(dadosPOS!O$2:dadosPOS!O$163))/(MAX(dadosPOS!O$2:dadosPOS!O$163)-MIN(dadosPOS!O$2:dadosPOS!O$163))</f>
        <v>0.3962264151</v>
      </c>
      <c r="P24" s="2">
        <v>1.0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B25" s="29">
        <f>(dadosPOS!B25-MIN(dadosPOS!B$2:dadosPOS!B$163))/(MAX(dadosPOS!B$2:dadosPOS!B$163)-MIN(dadosPOS!B$2:dadosPOS!B$163))</f>
        <v>0.05112576298</v>
      </c>
      <c r="C25" s="29">
        <f>(dadosPOS!C25-MIN(dadosPOS!C$2:dadosPOS!C$163))/(MAX(dadosPOS!C$2:dadosPOS!C$163)-MIN(dadosPOS!C$2:dadosPOS!C$163))</f>
        <v>0.04761108378</v>
      </c>
      <c r="D25" s="29">
        <f>(dadosPOS!D25-MIN(dadosPOS!D$2:dadosPOS!D$163))/(MAX(dadosPOS!D$2:dadosPOS!D$163)-MIN(dadosPOS!D$2:dadosPOS!D$163))</f>
        <v>0.1306266202</v>
      </c>
      <c r="E25" s="29">
        <f>(dadosPOS!E25-MIN(dadosPOS!E$2:dadosPOS!E$163))/(MAX(dadosPOS!E$2:dadosPOS!E$163)-MIN(dadosPOS!E$2:dadosPOS!E$163))</f>
        <v>0.08607339084</v>
      </c>
      <c r="F25" s="29">
        <f>(dadosPOS!F25-MIN(dadosPOS!F$2:dadosPOS!F$163))/(MAX(dadosPOS!F$2:dadosPOS!F$163)-MIN(dadosPOS!F$2:dadosPOS!F$163))</f>
        <v>0.05216084423</v>
      </c>
      <c r="G25" s="29">
        <f>(dadosPOS!G25-MIN(dadosPOS!G$2:dadosPOS!G$163))/(MAX(dadosPOS!G$2:dadosPOS!G$163)-MIN(dadosPOS!G$2:dadosPOS!G$163))</f>
        <v>0.06477647922</v>
      </c>
      <c r="H25" s="29">
        <f>(dadosPOS!H25-MIN(dadosPOS!H$2:dadosPOS!H$163))/(MAX(dadosPOS!H$2:dadosPOS!H$163)-MIN(dadosPOS!H$2:dadosPOS!H$163))</f>
        <v>0.65625</v>
      </c>
      <c r="I25" s="29">
        <f>(dadosPOS!I25-MIN(dadosPOS!I$2:dadosPOS!I$163))/(MAX(dadosPOS!I$2:dadosPOS!I$163)-MIN(dadosPOS!I$2:dadosPOS!I$163))</f>
        <v>0.04328264227</v>
      </c>
      <c r="J25" s="29">
        <f>(dadosPOS!J25-MIN(dadosPOS!J$2:dadosPOS!J$163))/(MAX(dadosPOS!J$2:dadosPOS!J$163)-MIN(dadosPOS!J$2:dadosPOS!J$163))</f>
        <v>0.147331273</v>
      </c>
      <c r="K25" s="29">
        <f>(dadosPOS!K25-MIN(dadosPOS!K$2:dadosPOS!K$163))/(MAX(dadosPOS!K$2:dadosPOS!K$163)-MIN(dadosPOS!K$2:dadosPOS!K$163))</f>
        <v>0.03434892766</v>
      </c>
      <c r="L25" s="29">
        <f>(dadosPOS!L25-MIN(dadosPOS!L$2:dadosPOS!L$163))/(MAX(dadosPOS!L$2:dadosPOS!L$163)-MIN(dadosPOS!L$2:dadosPOS!L$163))</f>
        <v>0.65625</v>
      </c>
      <c r="M25" s="29">
        <f>(dadosPOS!M25-MIN(dadosPOS!M$2:dadosPOS!M$163))/(MAX(dadosPOS!M$2:dadosPOS!M$163)-MIN(dadosPOS!M$2:dadosPOS!M$163))</f>
        <v>0.4271356784</v>
      </c>
      <c r="N25" s="29">
        <f>(dadosPOS!N25-MIN(dadosPOS!N$2:dadosPOS!N$163))/(MAX(dadosPOS!N$2:dadosPOS!N$163)-MIN(dadosPOS!N$2:dadosPOS!N$163))</f>
        <v>0.3546511628</v>
      </c>
      <c r="O25" s="29">
        <f>(dadosPOS!O25-MIN(dadosPOS!O$2:dadosPOS!O$163))/(MAX(dadosPOS!O$2:dadosPOS!O$163)-MIN(dadosPOS!O$2:dadosPOS!O$163))</f>
        <v>0.1367924528</v>
      </c>
      <c r="P25" s="2">
        <v>1.0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B26" s="29">
        <f>(dadosPOS!B26-MIN(dadosPOS!B$2:dadosPOS!B$163))/(MAX(dadosPOS!B$2:dadosPOS!B$163)-MIN(dadosPOS!B$2:dadosPOS!B$163))</f>
        <v>0.04109368635</v>
      </c>
      <c r="C26" s="29">
        <f>(dadosPOS!C26-MIN(dadosPOS!C$2:dadosPOS!C$163))/(MAX(dadosPOS!C$2:dadosPOS!C$163)-MIN(dadosPOS!C$2:dadosPOS!C$163))</f>
        <v>0.01460348691</v>
      </c>
      <c r="D26" s="29">
        <f>(dadosPOS!D26-MIN(dadosPOS!D$2:dadosPOS!D$163))/(MAX(dadosPOS!D$2:dadosPOS!D$163)-MIN(dadosPOS!D$2:dadosPOS!D$163))</f>
        <v>0.1254360782</v>
      </c>
      <c r="E26" s="29">
        <f>(dadosPOS!E26-MIN(dadosPOS!E$2:dadosPOS!E$163))/(MAX(dadosPOS!E$2:dadosPOS!E$163)-MIN(dadosPOS!E$2:dadosPOS!E$163))</f>
        <v>0.1422101707</v>
      </c>
      <c r="F26" s="29">
        <f>(dadosPOS!F26-MIN(dadosPOS!F$2:dadosPOS!F$163))/(MAX(dadosPOS!F$2:dadosPOS!F$163)-MIN(dadosPOS!F$2:dadosPOS!F$163))</f>
        <v>0.04213971111</v>
      </c>
      <c r="G26" s="29">
        <f>(dadosPOS!G26-MIN(dadosPOS!G$2:dadosPOS!G$163))/(MAX(dadosPOS!G$2:dadosPOS!G$163)-MIN(dadosPOS!G$2:dadosPOS!G$163))</f>
        <v>0.06270635711</v>
      </c>
      <c r="H26" s="29">
        <f>(dadosPOS!H26-MIN(dadosPOS!H$2:dadosPOS!H$163))/(MAX(dadosPOS!H$2:dadosPOS!H$163)-MIN(dadosPOS!H$2:dadosPOS!H$163))</f>
        <v>0.296875</v>
      </c>
      <c r="I26" s="29">
        <f>(dadosPOS!I26-MIN(dadosPOS!I$2:dadosPOS!I$163))/(MAX(dadosPOS!I$2:dadosPOS!I$163)-MIN(dadosPOS!I$2:dadosPOS!I$163))</f>
        <v>0.02503278444</v>
      </c>
      <c r="J26" s="29">
        <f>(dadosPOS!J26-MIN(dadosPOS!J$2:dadosPOS!J$163))/(MAX(dadosPOS!J$2:dadosPOS!J$163)-MIN(dadosPOS!J$2:dadosPOS!J$163))</f>
        <v>0.1423185687</v>
      </c>
      <c r="K26" s="29">
        <f>(dadosPOS!K26-MIN(dadosPOS!K$2:dadosPOS!K$163))/(MAX(dadosPOS!K$2:dadosPOS!K$163)-MIN(dadosPOS!K$2:dadosPOS!K$163))</f>
        <v>0.03135876378</v>
      </c>
      <c r="L26" s="29">
        <f>(dadosPOS!L26-MIN(dadosPOS!L$2:dadosPOS!L$163))/(MAX(dadosPOS!L$2:dadosPOS!L$163)-MIN(dadosPOS!L$2:dadosPOS!L$163))</f>
        <v>0.296875</v>
      </c>
      <c r="M26" s="29">
        <f>(dadosPOS!M26-MIN(dadosPOS!M$2:dadosPOS!M$163))/(MAX(dadosPOS!M$2:dadosPOS!M$163)-MIN(dadosPOS!M$2:dadosPOS!M$163))</f>
        <v>0.3417085427</v>
      </c>
      <c r="N26" s="29">
        <f>(dadosPOS!N26-MIN(dadosPOS!N$2:dadosPOS!N$163))/(MAX(dadosPOS!N$2:dadosPOS!N$163)-MIN(dadosPOS!N$2:dadosPOS!N$163))</f>
        <v>0.3488372093</v>
      </c>
      <c r="O26" s="29">
        <f>(dadosPOS!O26-MIN(dadosPOS!O$2:dadosPOS!O$163))/(MAX(dadosPOS!O$2:dadosPOS!O$163)-MIN(dadosPOS!O$2:dadosPOS!O$163))</f>
        <v>0.3349056604</v>
      </c>
      <c r="P26" s="2">
        <v>1.0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B27" s="29">
        <f>(dadosPOS!B27-MIN(dadosPOS!B$2:dadosPOS!B$163))/(MAX(dadosPOS!B$2:dadosPOS!B$163)-MIN(dadosPOS!B$2:dadosPOS!B$163))</f>
        <v>0.002938931167</v>
      </c>
      <c r="C27" s="29">
        <f>(dadosPOS!C27-MIN(dadosPOS!C$2:dadosPOS!C$163))/(MAX(dadosPOS!C$2:dadosPOS!C$163)-MIN(dadosPOS!C$2:dadosPOS!C$163))</f>
        <v>0.02030387495</v>
      </c>
      <c r="D27" s="29">
        <f>(dadosPOS!D27-MIN(dadosPOS!D$2:dadosPOS!D$163))/(MAX(dadosPOS!D$2:dadosPOS!D$163)-MIN(dadosPOS!D$2:dadosPOS!D$163))</f>
        <v>0.1919561741</v>
      </c>
      <c r="E27" s="29">
        <f>(dadosPOS!E27-MIN(dadosPOS!E$2:dadosPOS!E$163))/(MAX(dadosPOS!E$2:dadosPOS!E$163)-MIN(dadosPOS!E$2:dadosPOS!E$163))</f>
        <v>0.1233927368</v>
      </c>
      <c r="F27" s="29">
        <f>(dadosPOS!F27-MIN(dadosPOS!F$2:dadosPOS!F$163))/(MAX(dadosPOS!F$2:dadosPOS!F$163)-MIN(dadosPOS!F$2:dadosPOS!F$163))</f>
        <v>0.004026577119</v>
      </c>
      <c r="G27" s="29">
        <f>(dadosPOS!G27-MIN(dadosPOS!G$2:dadosPOS!G$163))/(MAX(dadosPOS!G$2:dadosPOS!G$163)-MIN(dadosPOS!G$2:dadosPOS!G$163))</f>
        <v>0.08263455794</v>
      </c>
      <c r="H27" s="29">
        <f>(dadosPOS!H27-MIN(dadosPOS!H$2:dadosPOS!H$163))/(MAX(dadosPOS!H$2:dadosPOS!H$163)-MIN(dadosPOS!H$2:dadosPOS!H$163))</f>
        <v>0.421875</v>
      </c>
      <c r="I27" s="29">
        <f>(dadosPOS!I27-MIN(dadosPOS!I$2:dadosPOS!I$163))/(MAX(dadosPOS!I$2:dadosPOS!I$163)-MIN(dadosPOS!I$2:dadosPOS!I$163))</f>
        <v>0.01894052875</v>
      </c>
      <c r="J27" s="29">
        <f>(dadosPOS!J27-MIN(dadosPOS!J$2:dadosPOS!J$163))/(MAX(dadosPOS!J$2:dadosPOS!J$163)-MIN(dadosPOS!J$2:dadosPOS!J$163))</f>
        <v>0.1850626013</v>
      </c>
      <c r="K27" s="29">
        <f>(dadosPOS!K27-MIN(dadosPOS!K$2:dadosPOS!K$163))/(MAX(dadosPOS!K$2:dadosPOS!K$163)-MIN(dadosPOS!K$2:dadosPOS!K$163))</f>
        <v>0.001646909725</v>
      </c>
      <c r="L27" s="29">
        <f>(dadosPOS!L27-MIN(dadosPOS!L$2:dadosPOS!L$163))/(MAX(dadosPOS!L$2:dadosPOS!L$163)-MIN(dadosPOS!L$2:dadosPOS!L$163))</f>
        <v>0.421875</v>
      </c>
      <c r="M27" s="29">
        <f>(dadosPOS!M27-MIN(dadosPOS!M$2:dadosPOS!M$163))/(MAX(dadosPOS!M$2:dadosPOS!M$163)-MIN(dadosPOS!M$2:dadosPOS!M$163))</f>
        <v>0.3869346734</v>
      </c>
      <c r="N27" s="29">
        <f>(dadosPOS!N27-MIN(dadosPOS!N$2:dadosPOS!N$163))/(MAX(dadosPOS!N$2:dadosPOS!N$163)-MIN(dadosPOS!N$2:dadosPOS!N$163))</f>
        <v>0.25</v>
      </c>
      <c r="O27" s="29">
        <f>(dadosPOS!O27-MIN(dadosPOS!O$2:dadosPOS!O$163))/(MAX(dadosPOS!O$2:dadosPOS!O$163)-MIN(dadosPOS!O$2:dadosPOS!O$163))</f>
        <v>0.1462264151</v>
      </c>
      <c r="P27" s="2">
        <v>1.0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B28" s="29">
        <f>(dadosPOS!B28-MIN(dadosPOS!B$2:dadosPOS!B$163))/(MAX(dadosPOS!B$2:dadosPOS!B$163)-MIN(dadosPOS!B$2:dadosPOS!B$163))</f>
        <v>0.04077702807</v>
      </c>
      <c r="C28" s="29">
        <f>(dadosPOS!C28-MIN(dadosPOS!C$2:dadosPOS!C$163))/(MAX(dadosPOS!C$2:dadosPOS!C$163)-MIN(dadosPOS!C$2:dadosPOS!C$163))</f>
        <v>0.06347597967</v>
      </c>
      <c r="D28" s="29">
        <f>(dadosPOS!D28-MIN(dadosPOS!D$2:dadosPOS!D$163))/(MAX(dadosPOS!D$2:dadosPOS!D$163)-MIN(dadosPOS!D$2:dadosPOS!D$163))</f>
        <v>0.1492780483</v>
      </c>
      <c r="E28" s="29">
        <f>(dadosPOS!E28-MIN(dadosPOS!E$2:dadosPOS!E$163))/(MAX(dadosPOS!E$2:dadosPOS!E$163)-MIN(dadosPOS!E$2:dadosPOS!E$163))</f>
        <v>0.01031732475</v>
      </c>
      <c r="F28" s="29">
        <f>(dadosPOS!F28-MIN(dadosPOS!F$2:dadosPOS!F$163))/(MAX(dadosPOS!F$2:dadosPOS!F$163)-MIN(dadosPOS!F$2:dadosPOS!F$163))</f>
        <v>0.04182339826</v>
      </c>
      <c r="G28" s="29">
        <f>(dadosPOS!G28-MIN(dadosPOS!G$2:dadosPOS!G$163))/(MAX(dadosPOS!G$2:dadosPOS!G$163)-MIN(dadosPOS!G$2:dadosPOS!G$163))</f>
        <v>0.08263455794</v>
      </c>
      <c r="H28" s="29">
        <f>(dadosPOS!H28-MIN(dadosPOS!H$2:dadosPOS!H$163))/(MAX(dadosPOS!H$2:dadosPOS!H$163)-MIN(dadosPOS!H$2:dadosPOS!H$163))</f>
        <v>0.984375</v>
      </c>
      <c r="I28" s="29">
        <f>(dadosPOS!I28-MIN(dadosPOS!I$2:dadosPOS!I$163))/(MAX(dadosPOS!I$2:dadosPOS!I$163)-MIN(dadosPOS!I$2:dadosPOS!I$163))</f>
        <v>0.008300608687</v>
      </c>
      <c r="J28" s="29">
        <f>(dadosPOS!J28-MIN(dadosPOS!J$2:dadosPOS!J$163))/(MAX(dadosPOS!J$2:dadosPOS!J$163)-MIN(dadosPOS!J$2:dadosPOS!J$163))</f>
        <v>0.1513991036</v>
      </c>
      <c r="K28" s="29">
        <f>(dadosPOS!K28-MIN(dadosPOS!K$2:dadosPOS!K$163))/(MAX(dadosPOS!K$2:dadosPOS!K$163)-MIN(dadosPOS!K$2:dadosPOS!K$163))</f>
        <v>0.02042189146</v>
      </c>
      <c r="L28" s="29">
        <f>(dadosPOS!L28-MIN(dadosPOS!L$2:dadosPOS!L$163))/(MAX(dadosPOS!L$2:dadosPOS!L$163)-MIN(dadosPOS!L$2:dadosPOS!L$163))</f>
        <v>0.984375</v>
      </c>
      <c r="M28" s="29">
        <f>(dadosPOS!M28-MIN(dadosPOS!M$2:dadosPOS!M$163))/(MAX(dadosPOS!M$2:dadosPOS!M$163)-MIN(dadosPOS!M$2:dadosPOS!M$163))</f>
        <v>0.5376884422</v>
      </c>
      <c r="N28" s="29">
        <f>(dadosPOS!N28-MIN(dadosPOS!N$2:dadosPOS!N$163))/(MAX(dadosPOS!N$2:dadosPOS!N$163)-MIN(dadosPOS!N$2:dadosPOS!N$163))</f>
        <v>0.6511627907</v>
      </c>
      <c r="O28" s="29">
        <f>(dadosPOS!O28-MIN(dadosPOS!O$2:dadosPOS!O$163))/(MAX(dadosPOS!O$2:dadosPOS!O$163)-MIN(dadosPOS!O$2:dadosPOS!O$163))</f>
        <v>0.320754717</v>
      </c>
      <c r="P28" s="2">
        <v>1.0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B29" s="29">
        <f>(dadosPOS!B29-MIN(dadosPOS!B$2:dadosPOS!B$163))/(MAX(dadosPOS!B$2:dadosPOS!B$163)-MIN(dadosPOS!B$2:dadosPOS!B$163))</f>
        <v>0.0264709205</v>
      </c>
      <c r="C29" s="29">
        <f>(dadosPOS!C29-MIN(dadosPOS!C$2:dadosPOS!C$163))/(MAX(dadosPOS!C$2:dadosPOS!C$163)-MIN(dadosPOS!C$2:dadosPOS!C$163))</f>
        <v>0.07227742253</v>
      </c>
      <c r="D29" s="29">
        <f>(dadosPOS!D29-MIN(dadosPOS!D$2:dadosPOS!D$163))/(MAX(dadosPOS!D$2:dadosPOS!D$163)-MIN(dadosPOS!D$2:dadosPOS!D$163))</f>
        <v>0.1923104877</v>
      </c>
      <c r="E29" s="29">
        <f>(dadosPOS!E29-MIN(dadosPOS!E$2:dadosPOS!E$163))/(MAX(dadosPOS!E$2:dadosPOS!E$163)-MIN(dadosPOS!E$2:dadosPOS!E$163))</f>
        <v>0.008459779277</v>
      </c>
      <c r="F29" s="29">
        <f>(dadosPOS!F29-MIN(dadosPOS!F$2:dadosPOS!F$163))/(MAX(dadosPOS!F$2:dadosPOS!F$163)-MIN(dadosPOS!F$2:dadosPOS!F$163))</f>
        <v>0.02753289654</v>
      </c>
      <c r="G29" s="29">
        <f>(dadosPOS!G29-MIN(dadosPOS!G$2:dadosPOS!G$163))/(MAX(dadosPOS!G$2:dadosPOS!G$163)-MIN(dadosPOS!G$2:dadosPOS!G$163))</f>
        <v>0.08263455794</v>
      </c>
      <c r="H29" s="29">
        <f>(dadosPOS!H29-MIN(dadosPOS!H$2:dadosPOS!H$163))/(MAX(dadosPOS!H$2:dadosPOS!H$163)-MIN(dadosPOS!H$2:dadosPOS!H$163))</f>
        <v>0.984375</v>
      </c>
      <c r="I29" s="29">
        <f>(dadosPOS!I29-MIN(dadosPOS!I$2:dadosPOS!I$163))/(MAX(dadosPOS!I$2:dadosPOS!I$163)-MIN(dadosPOS!I$2:dadosPOS!I$163))</f>
        <v>0.01243207655</v>
      </c>
      <c r="J29" s="29">
        <f>(dadosPOS!J29-MIN(dadosPOS!J$2:dadosPOS!J$163))/(MAX(dadosPOS!J$2:dadosPOS!J$163)-MIN(dadosPOS!J$2:dadosPOS!J$163))</f>
        <v>0.174502486</v>
      </c>
      <c r="K29" s="29">
        <f>(dadosPOS!K29-MIN(dadosPOS!K$2:dadosPOS!K$163))/(MAX(dadosPOS!K$2:dadosPOS!K$163)-MIN(dadosPOS!K$2:dadosPOS!K$163))</f>
        <v>0.01369718581</v>
      </c>
      <c r="L29" s="29">
        <f>(dadosPOS!L29-MIN(dadosPOS!L$2:dadosPOS!L$163))/(MAX(dadosPOS!L$2:dadosPOS!L$163)-MIN(dadosPOS!L$2:dadosPOS!L$163))</f>
        <v>0.984375</v>
      </c>
      <c r="M29" s="29">
        <f>(dadosPOS!M29-MIN(dadosPOS!M$2:dadosPOS!M$163))/(MAX(dadosPOS!M$2:dadosPOS!M$163)-MIN(dadosPOS!M$2:dadosPOS!M$163))</f>
        <v>0.5979899497</v>
      </c>
      <c r="N29" s="29">
        <f>(dadosPOS!N29-MIN(dadosPOS!N$2:dadosPOS!N$163))/(MAX(dadosPOS!N$2:dadosPOS!N$163)-MIN(dadosPOS!N$2:dadosPOS!N$163))</f>
        <v>0.5639534884</v>
      </c>
      <c r="O29" s="29">
        <f>(dadosPOS!O29-MIN(dadosPOS!O$2:dadosPOS!O$163))/(MAX(dadosPOS!O$2:dadosPOS!O$163)-MIN(dadosPOS!O$2:dadosPOS!O$163))</f>
        <v>0.3443396226</v>
      </c>
      <c r="P29" s="2">
        <v>1.0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B30" s="29">
        <f>(dadosPOS!B30-MIN(dadosPOS!B$2:dadosPOS!B$163))/(MAX(dadosPOS!B$2:dadosPOS!B$163)-MIN(dadosPOS!B$2:dadosPOS!B$163))</f>
        <v>0.050981983</v>
      </c>
      <c r="C30" s="29">
        <f>(dadosPOS!C30-MIN(dadosPOS!C$2:dadosPOS!C$163))/(MAX(dadosPOS!C$2:dadosPOS!C$163)-MIN(dadosPOS!C$2:dadosPOS!C$163))</f>
        <v>0.08905285019</v>
      </c>
      <c r="D30" s="29">
        <f>(dadosPOS!D30-MIN(dadosPOS!D$2:dadosPOS!D$163))/(MAX(dadosPOS!D$2:dadosPOS!D$163)-MIN(dadosPOS!D$2:dadosPOS!D$163))</f>
        <v>1</v>
      </c>
      <c r="E30" s="29">
        <f>(dadosPOS!E30-MIN(dadosPOS!E$2:dadosPOS!E$163))/(MAX(dadosPOS!E$2:dadosPOS!E$163)-MIN(dadosPOS!E$2:dadosPOS!E$163))</f>
        <v>0.6503330771</v>
      </c>
      <c r="F30" s="29">
        <f>(dadosPOS!F30-MIN(dadosPOS!F$2:dadosPOS!F$163))/(MAX(dadosPOS!F$2:dadosPOS!F$163)-MIN(dadosPOS!F$2:dadosPOS!F$163))</f>
        <v>0.0520172211</v>
      </c>
      <c r="G30" s="29">
        <f>(dadosPOS!G30-MIN(dadosPOS!G$2:dadosPOS!G$163))/(MAX(dadosPOS!G$2:dadosPOS!G$163)-MIN(dadosPOS!G$2:dadosPOS!G$163))</f>
        <v>0.4494523348</v>
      </c>
      <c r="H30" s="29">
        <f>(dadosPOS!H30-MIN(dadosPOS!H$2:dadosPOS!H$163))/(MAX(dadosPOS!H$2:dadosPOS!H$163)-MIN(dadosPOS!H$2:dadosPOS!H$163))</f>
        <v>0.390625</v>
      </c>
      <c r="I30" s="29">
        <f>(dadosPOS!I30-MIN(dadosPOS!I$2:dadosPOS!I$163))/(MAX(dadosPOS!I$2:dadosPOS!I$163)-MIN(dadosPOS!I$2:dadosPOS!I$163))</f>
        <v>0.04891205876</v>
      </c>
      <c r="J30" s="29">
        <f>(dadosPOS!J30-MIN(dadosPOS!J$2:dadosPOS!J$163))/(MAX(dadosPOS!J$2:dadosPOS!J$163)-MIN(dadosPOS!J$2:dadosPOS!J$163))</f>
        <v>1</v>
      </c>
      <c r="K30" s="29">
        <f>(dadosPOS!K30-MIN(dadosPOS!K$2:dadosPOS!K$163))/(MAX(dadosPOS!K$2:dadosPOS!K$163)-MIN(dadosPOS!K$2:dadosPOS!K$163))</f>
        <v>0.01976502542</v>
      </c>
      <c r="L30" s="29">
        <f>(dadosPOS!L30-MIN(dadosPOS!L$2:dadosPOS!L$163))/(MAX(dadosPOS!L$2:dadosPOS!L$163)-MIN(dadosPOS!L$2:dadosPOS!L$163))</f>
        <v>0.390625</v>
      </c>
      <c r="M30" s="29">
        <f>(dadosPOS!M30-MIN(dadosPOS!M$2:dadosPOS!M$163))/(MAX(dadosPOS!M$2:dadosPOS!M$163)-MIN(dadosPOS!M$2:dadosPOS!M$163))</f>
        <v>0.3015075377</v>
      </c>
      <c r="N30" s="29">
        <f>(dadosPOS!N30-MIN(dadosPOS!N$2:dadosPOS!N$163))/(MAX(dadosPOS!N$2:dadosPOS!N$163)-MIN(dadosPOS!N$2:dadosPOS!N$163))</f>
        <v>0.3081395349</v>
      </c>
      <c r="O30" s="29">
        <f>(dadosPOS!O30-MIN(dadosPOS!O$2:dadosPOS!O$163))/(MAX(dadosPOS!O$2:dadosPOS!O$163)-MIN(dadosPOS!O$2:dadosPOS!O$163))</f>
        <v>0.1556603774</v>
      </c>
      <c r="P30" s="2">
        <v>1.0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B31" s="29">
        <f>(dadosPOS!B31-MIN(dadosPOS!B$2:dadosPOS!B$163))/(MAX(dadosPOS!B$2:dadosPOS!B$163)-MIN(dadosPOS!B$2:dadosPOS!B$163))</f>
        <v>0.03792710355</v>
      </c>
      <c r="C31" s="29">
        <f>(dadosPOS!C31-MIN(dadosPOS!C$2:dadosPOS!C$163))/(MAX(dadosPOS!C$2:dadosPOS!C$163)-MIN(dadosPOS!C$2:dadosPOS!C$163))</f>
        <v>0.1503328414</v>
      </c>
      <c r="D31" s="29">
        <f>(dadosPOS!D31-MIN(dadosPOS!D$2:dadosPOS!D$163))/(MAX(dadosPOS!D$2:dadosPOS!D$163)-MIN(dadosPOS!D$2:dadosPOS!D$163))</f>
        <v>0.8379091261</v>
      </c>
      <c r="E31" s="29">
        <f>(dadosPOS!E31-MIN(dadosPOS!E$2:dadosPOS!E$163))/(MAX(dadosPOS!E$2:dadosPOS!E$163)-MIN(dadosPOS!E$2:dadosPOS!E$163))</f>
        <v>0.6764810545</v>
      </c>
      <c r="F31" s="29">
        <f>(dadosPOS!F31-MIN(dadosPOS!F$2:dadosPOS!F$163))/(MAX(dadosPOS!F$2:dadosPOS!F$163)-MIN(dadosPOS!F$2:dadosPOS!F$163))</f>
        <v>0.03897658259</v>
      </c>
      <c r="G31" s="29">
        <f>(dadosPOS!G31-MIN(dadosPOS!G$2:dadosPOS!G$163))/(MAX(dadosPOS!G$2:dadosPOS!G$163)-MIN(dadosPOS!G$2:dadosPOS!G$163))</f>
        <v>0.4105916881</v>
      </c>
      <c r="H31" s="29">
        <f>(dadosPOS!H31-MIN(dadosPOS!H$2:dadosPOS!H$163))/(MAX(dadosPOS!H$2:dadosPOS!H$163)-MIN(dadosPOS!H$2:dadosPOS!H$163))</f>
        <v>0.453125</v>
      </c>
      <c r="I31" s="29">
        <f>(dadosPOS!I31-MIN(dadosPOS!I$2:dadosPOS!I$163))/(MAX(dadosPOS!I$2:dadosPOS!I$163)-MIN(dadosPOS!I$2:dadosPOS!I$163))</f>
        <v>0.2110170084</v>
      </c>
      <c r="J31" s="29">
        <f>(dadosPOS!J31-MIN(dadosPOS!J$2:dadosPOS!J$163))/(MAX(dadosPOS!J$2:dadosPOS!J$163)-MIN(dadosPOS!J$2:dadosPOS!J$163))</f>
        <v>0.8831212782</v>
      </c>
      <c r="K31" s="29">
        <f>(dadosPOS!K31-MIN(dadosPOS!K$2:dadosPOS!K$163))/(MAX(dadosPOS!K$2:dadosPOS!K$163)-MIN(dadosPOS!K$2:dadosPOS!K$163))</f>
        <v>0.01552544539</v>
      </c>
      <c r="L31" s="29">
        <f>(dadosPOS!L31-MIN(dadosPOS!L$2:dadosPOS!L$163))/(MAX(dadosPOS!L$2:dadosPOS!L$163)-MIN(dadosPOS!L$2:dadosPOS!L$163))</f>
        <v>0.453125</v>
      </c>
      <c r="M31" s="29">
        <f>(dadosPOS!M31-MIN(dadosPOS!M$2:dadosPOS!M$163))/(MAX(dadosPOS!M$2:dadosPOS!M$163)-MIN(dadosPOS!M$2:dadosPOS!M$163))</f>
        <v>0.3467336683</v>
      </c>
      <c r="N31" s="29">
        <f>(dadosPOS!N31-MIN(dadosPOS!N$2:dadosPOS!N$163))/(MAX(dadosPOS!N$2:dadosPOS!N$163)-MIN(dadosPOS!N$2:dadosPOS!N$163))</f>
        <v>0.2790697674</v>
      </c>
      <c r="O31" s="29">
        <f>(dadosPOS!O31-MIN(dadosPOS!O$2:dadosPOS!O$163))/(MAX(dadosPOS!O$2:dadosPOS!O$163)-MIN(dadosPOS!O$2:dadosPOS!O$163))</f>
        <v>0.2311320755</v>
      </c>
      <c r="P31" s="2">
        <v>1.0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B32" s="29">
        <f>(dadosPOS!B32-MIN(dadosPOS!B$2:dadosPOS!B$163))/(MAX(dadosPOS!B$2:dadosPOS!B$163)-MIN(dadosPOS!B$2:dadosPOS!B$163))</f>
        <v>0.911801255</v>
      </c>
      <c r="C32" s="29">
        <f>(dadosPOS!C32-MIN(dadosPOS!C$2:dadosPOS!C$163))/(MAX(dadosPOS!C$2:dadosPOS!C$163)-MIN(dadosPOS!C$2:dadosPOS!C$163))</f>
        <v>0.1453965131</v>
      </c>
      <c r="D32" s="29">
        <f>(dadosPOS!D32-MIN(dadosPOS!D$2:dadosPOS!D$163))/(MAX(dadosPOS!D$2:dadosPOS!D$163)-MIN(dadosPOS!D$2:dadosPOS!D$163))</f>
        <v>0.02874482157</v>
      </c>
      <c r="E32" s="29">
        <f>(dadosPOS!E32-MIN(dadosPOS!E$2:dadosPOS!E$163))/(MAX(dadosPOS!E$2:dadosPOS!E$163)-MIN(dadosPOS!E$2:dadosPOS!E$163))</f>
        <v>0.1233002154</v>
      </c>
      <c r="F32" s="29">
        <f>(dadosPOS!F32-MIN(dadosPOS!F$2:dadosPOS!F$163))/(MAX(dadosPOS!F$2:dadosPOS!F$163)-MIN(dadosPOS!F$2:dadosPOS!F$163))</f>
        <v>0.9118974668</v>
      </c>
      <c r="G32" s="29">
        <f>(dadosPOS!G32-MIN(dadosPOS!G$2:dadosPOS!G$163))/(MAX(dadosPOS!G$2:dadosPOS!G$163)-MIN(dadosPOS!G$2:dadosPOS!G$163))</f>
        <v>0.3736046329</v>
      </c>
      <c r="H32" s="29">
        <f>(dadosPOS!H32-MIN(dadosPOS!H$2:dadosPOS!H$163))/(MAX(dadosPOS!H$2:dadosPOS!H$163)-MIN(dadosPOS!H$2:dadosPOS!H$163))</f>
        <v>0.9375</v>
      </c>
      <c r="I32" s="29">
        <f>(dadosPOS!I32-MIN(dadosPOS!I$2:dadosPOS!I$163))/(MAX(dadosPOS!I$2:dadosPOS!I$163)-MIN(dadosPOS!I$2:dadosPOS!I$163))</f>
        <v>0.167596232</v>
      </c>
      <c r="J32" s="29">
        <f>(dadosPOS!J32-MIN(dadosPOS!J$2:dadosPOS!J$163))/(MAX(dadosPOS!J$2:dadosPOS!J$163)-MIN(dadosPOS!J$2:dadosPOS!J$163))</f>
        <v>0.1544394854</v>
      </c>
      <c r="K32" s="29">
        <f>(dadosPOS!K32-MIN(dadosPOS!K$2:dadosPOS!K$163))/(MAX(dadosPOS!K$2:dadosPOS!K$163)-MIN(dadosPOS!K$2:dadosPOS!K$163))</f>
        <v>0.6086006223</v>
      </c>
      <c r="L32" s="29">
        <f>(dadosPOS!L32-MIN(dadosPOS!L$2:dadosPOS!L$163))/(MAX(dadosPOS!L$2:dadosPOS!L$163)-MIN(dadosPOS!L$2:dadosPOS!L$163))</f>
        <v>0.9375</v>
      </c>
      <c r="M32" s="29">
        <f>(dadosPOS!M32-MIN(dadosPOS!M$2:dadosPOS!M$163))/(MAX(dadosPOS!M$2:dadosPOS!M$163)-MIN(dadosPOS!M$2:dadosPOS!M$163))</f>
        <v>0.7688442211</v>
      </c>
      <c r="N32" s="29">
        <f>(dadosPOS!N32-MIN(dadosPOS!N$2:dadosPOS!N$163))/(MAX(dadosPOS!N$2:dadosPOS!N$163)-MIN(dadosPOS!N$2:dadosPOS!N$163))</f>
        <v>0.738372093</v>
      </c>
      <c r="O32" s="29">
        <f>(dadosPOS!O32-MIN(dadosPOS!O$2:dadosPOS!O$163))/(MAX(dadosPOS!O$2:dadosPOS!O$163)-MIN(dadosPOS!O$2:dadosPOS!O$163))</f>
        <v>0.7830188679</v>
      </c>
      <c r="P32" s="2">
        <v>1.0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B33" s="29">
        <f>(dadosPOS!B33-MIN(dadosPOS!B$2:dadosPOS!B$163))/(MAX(dadosPOS!B$2:dadosPOS!B$163)-MIN(dadosPOS!B$2:dadosPOS!B$163))</f>
        <v>0.3519151835</v>
      </c>
      <c r="C33" s="29">
        <f>(dadosPOS!C33-MIN(dadosPOS!C$2:dadosPOS!C$163))/(MAX(dadosPOS!C$2:dadosPOS!C$163)-MIN(dadosPOS!C$2:dadosPOS!C$163))</f>
        <v>0.1399803246</v>
      </c>
      <c r="D33" s="29">
        <f>(dadosPOS!D33-MIN(dadosPOS!D$2:dadosPOS!D$163))/(MAX(dadosPOS!D$2:dadosPOS!D$163)-MIN(dadosPOS!D$2:dadosPOS!D$163))</f>
        <v>0.3207900283</v>
      </c>
      <c r="E33" s="29">
        <f>(dadosPOS!E33-MIN(dadosPOS!E$2:dadosPOS!E$163))/(MAX(dadosPOS!E$2:dadosPOS!E$163)-MIN(dadosPOS!E$2:dadosPOS!E$163))</f>
        <v>0.575582885</v>
      </c>
      <c r="F33" s="29">
        <f>(dadosPOS!F33-MIN(dadosPOS!F$2:dadosPOS!F$163))/(MAX(dadosPOS!F$2:dadosPOS!F$163)-MIN(dadosPOS!F$2:dadosPOS!F$163))</f>
        <v>0.3526221481</v>
      </c>
      <c r="G33" s="29">
        <f>(dadosPOS!G33-MIN(dadosPOS!G$2:dadosPOS!G$163))/(MAX(dadosPOS!G$2:dadosPOS!G$163)-MIN(dadosPOS!G$2:dadosPOS!G$163))</f>
        <v>0.6681974215</v>
      </c>
      <c r="H33" s="29">
        <f>(dadosPOS!H33-MIN(dadosPOS!H$2:dadosPOS!H$163))/(MAX(dadosPOS!H$2:dadosPOS!H$163)-MIN(dadosPOS!H$2:dadosPOS!H$163))</f>
        <v>0.4375</v>
      </c>
      <c r="I33" s="29">
        <f>(dadosPOS!I33-MIN(dadosPOS!I$2:dadosPOS!I$163))/(MAX(dadosPOS!I$2:dadosPOS!I$163)-MIN(dadosPOS!I$2:dadosPOS!I$163))</f>
        <v>0.2418586044</v>
      </c>
      <c r="J33" s="29">
        <f>(dadosPOS!J33-MIN(dadosPOS!J$2:dadosPOS!J$163))/(MAX(dadosPOS!J$2:dadosPOS!J$163)-MIN(dadosPOS!J$2:dadosPOS!J$163))</f>
        <v>0.578838076</v>
      </c>
      <c r="K33" s="29">
        <f>(dadosPOS!K33-MIN(dadosPOS!K$2:dadosPOS!K$163))/(MAX(dadosPOS!K$2:dadosPOS!K$163)-MIN(dadosPOS!K$2:dadosPOS!K$163))</f>
        <v>0.2343989043</v>
      </c>
      <c r="L33" s="29">
        <f>(dadosPOS!L33-MIN(dadosPOS!L$2:dadosPOS!L$163))/(MAX(dadosPOS!L$2:dadosPOS!L$163)-MIN(dadosPOS!L$2:dadosPOS!L$163))</f>
        <v>0.4375</v>
      </c>
      <c r="M33" s="29">
        <f>(dadosPOS!M33-MIN(dadosPOS!M$2:dadosPOS!M$163))/(MAX(dadosPOS!M$2:dadosPOS!M$163)-MIN(dadosPOS!M$2:dadosPOS!M$163))</f>
        <v>0.4623115578</v>
      </c>
      <c r="N33" s="29">
        <f>(dadosPOS!N33-MIN(dadosPOS!N$2:dadosPOS!N$163))/(MAX(dadosPOS!N$2:dadosPOS!N$163)-MIN(dadosPOS!N$2:dadosPOS!N$163))</f>
        <v>0.3895348837</v>
      </c>
      <c r="O33" s="29">
        <f>(dadosPOS!O33-MIN(dadosPOS!O$2:dadosPOS!O$163))/(MAX(dadosPOS!O$2:dadosPOS!O$163)-MIN(dadosPOS!O$2:dadosPOS!O$163))</f>
        <v>0.429245283</v>
      </c>
      <c r="P33" s="2">
        <v>1.0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B34" s="29">
        <f>(dadosPOS!B34-MIN(dadosPOS!B$2:dadosPOS!B$163))/(MAX(dadosPOS!B$2:dadosPOS!B$163)-MIN(dadosPOS!B$2:dadosPOS!B$163))</f>
        <v>0.3791169856</v>
      </c>
      <c r="C34" s="29">
        <f>(dadosPOS!C34-MIN(dadosPOS!C$2:dadosPOS!C$163))/(MAX(dadosPOS!C$2:dadosPOS!C$163)-MIN(dadosPOS!C$2:dadosPOS!C$163))</f>
        <v>0.1428551129</v>
      </c>
      <c r="D34" s="29">
        <f>(dadosPOS!D34-MIN(dadosPOS!D$2:dadosPOS!D$163))/(MAX(dadosPOS!D$2:dadosPOS!D$163)-MIN(dadosPOS!D$2:dadosPOS!D$163))</f>
        <v>0.4727875088</v>
      </c>
      <c r="E34" s="29">
        <f>(dadosPOS!E34-MIN(dadosPOS!E$2:dadosPOS!E$163))/(MAX(dadosPOS!E$2:dadosPOS!E$163)-MIN(dadosPOS!E$2:dadosPOS!E$163))</f>
        <v>0.4591956804</v>
      </c>
      <c r="F34" s="29">
        <f>(dadosPOS!F34-MIN(dadosPOS!F$2:dadosPOS!F$163))/(MAX(dadosPOS!F$2:dadosPOS!F$163)-MIN(dadosPOS!F$2:dadosPOS!F$163))</f>
        <v>0.379794277</v>
      </c>
      <c r="G34" s="29">
        <f>(dadosPOS!G34-MIN(dadosPOS!G$2:dadosPOS!G$163))/(MAX(dadosPOS!G$2:dadosPOS!G$163)-MIN(dadosPOS!G$2:dadosPOS!G$163))</f>
        <v>0.5394436874</v>
      </c>
      <c r="H34" s="29">
        <f>(dadosPOS!H34-MIN(dadosPOS!H$2:dadosPOS!H$163))/(MAX(dadosPOS!H$2:dadosPOS!H$163)-MIN(dadosPOS!H$2:dadosPOS!H$163))</f>
        <v>0.515625</v>
      </c>
      <c r="I34" s="29">
        <f>(dadosPOS!I34-MIN(dadosPOS!I$2:dadosPOS!I$163))/(MAX(dadosPOS!I$2:dadosPOS!I$163)-MIN(dadosPOS!I$2:dadosPOS!I$163))</f>
        <v>0.4013192712</v>
      </c>
      <c r="J34" s="29">
        <f>(dadosPOS!J34-MIN(dadosPOS!J$2:dadosPOS!J$163))/(MAX(dadosPOS!J$2:dadosPOS!J$163)-MIN(dadosPOS!J$2:dadosPOS!J$163))</f>
        <v>0.410938877</v>
      </c>
      <c r="K34" s="29">
        <f>(dadosPOS!K34-MIN(dadosPOS!K$2:dadosPOS!K$163))/(MAX(dadosPOS!K$2:dadosPOS!K$163)-MIN(dadosPOS!K$2:dadosPOS!K$163))</f>
        <v>0.2714522644</v>
      </c>
      <c r="L34" s="29">
        <f>(dadosPOS!L34-MIN(dadosPOS!L$2:dadosPOS!L$163))/(MAX(dadosPOS!L$2:dadosPOS!L$163)-MIN(dadosPOS!L$2:dadosPOS!L$163))</f>
        <v>0.515625</v>
      </c>
      <c r="M34" s="29">
        <f>(dadosPOS!M34-MIN(dadosPOS!M$2:dadosPOS!M$163))/(MAX(dadosPOS!M$2:dadosPOS!M$163)-MIN(dadosPOS!M$2:dadosPOS!M$163))</f>
        <v>0.4874371859</v>
      </c>
      <c r="N34" s="29">
        <f>(dadosPOS!N34-MIN(dadosPOS!N$2:dadosPOS!N$163))/(MAX(dadosPOS!N$2:dadosPOS!N$163)-MIN(dadosPOS!N$2:dadosPOS!N$163))</f>
        <v>0.4302325581</v>
      </c>
      <c r="O34" s="29">
        <f>(dadosPOS!O34-MIN(dadosPOS!O$2:dadosPOS!O$163))/(MAX(dadosPOS!O$2:dadosPOS!O$163)-MIN(dadosPOS!O$2:dadosPOS!O$163))</f>
        <v>0.4952830189</v>
      </c>
      <c r="P34" s="2">
        <v>1.0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B35" s="29">
        <f>(dadosPOS!B35-MIN(dadosPOS!B$2:dadosPOS!B$163))/(MAX(dadosPOS!B$2:dadosPOS!B$163)-MIN(dadosPOS!B$2:dadosPOS!B$163))</f>
        <v>0.3047656215</v>
      </c>
      <c r="C35" s="29">
        <f>(dadosPOS!C35-MIN(dadosPOS!C$2:dadosPOS!C$163))/(MAX(dadosPOS!C$2:dadosPOS!C$163)-MIN(dadosPOS!C$2:dadosPOS!C$163))</f>
        <v>0.02140569492</v>
      </c>
      <c r="D35" s="29">
        <f>(dadosPOS!D35-MIN(dadosPOS!D$2:dadosPOS!D$163))/(MAX(dadosPOS!D$2:dadosPOS!D$163)-MIN(dadosPOS!D$2:dadosPOS!D$163))</f>
        <v>0.02032306127</v>
      </c>
      <c r="E35" s="29">
        <f>(dadosPOS!E35-MIN(dadosPOS!E$2:dadosPOS!E$163))/(MAX(dadosPOS!E$2:dadosPOS!E$163)-MIN(dadosPOS!E$2:dadosPOS!E$163))</f>
        <v>0.1485158615</v>
      </c>
      <c r="F35" s="29">
        <f>(dadosPOS!F35-MIN(dadosPOS!F$2:dadosPOS!F$163))/(MAX(dadosPOS!F$2:dadosPOS!F$163)-MIN(dadosPOS!F$2:dadosPOS!F$163))</f>
        <v>0.3055240193</v>
      </c>
      <c r="G35" s="29">
        <f>(dadosPOS!G35-MIN(dadosPOS!G$2:dadosPOS!G$163))/(MAX(dadosPOS!G$2:dadosPOS!G$163)-MIN(dadosPOS!G$2:dadosPOS!G$163))</f>
        <v>0.2491287144</v>
      </c>
      <c r="H35" s="29">
        <f>(dadosPOS!H35-MIN(dadosPOS!H$2:dadosPOS!H$163))/(MAX(dadosPOS!H$2:dadosPOS!H$163)-MIN(dadosPOS!H$2:dadosPOS!H$163))</f>
        <v>0.25</v>
      </c>
      <c r="I35" s="29">
        <f>(dadosPOS!I35-MIN(dadosPOS!I$2:dadosPOS!I$163))/(MAX(dadosPOS!I$2:dadosPOS!I$163)-MIN(dadosPOS!I$2:dadosPOS!I$163))</f>
        <v>0.01211634127</v>
      </c>
      <c r="J35" s="29">
        <f>(dadosPOS!J35-MIN(dadosPOS!J$2:dadosPOS!J$163))/(MAX(dadosPOS!J$2:dadosPOS!J$163)-MIN(dadosPOS!J$2:dadosPOS!J$163))</f>
        <v>0.143364969</v>
      </c>
      <c r="K35" s="29">
        <f>(dadosPOS!K35-MIN(dadosPOS!K$2:dadosPOS!K$163))/(MAX(dadosPOS!K$2:dadosPOS!K$163)-MIN(dadosPOS!K$2:dadosPOS!K$163))</f>
        <v>0.2033237633</v>
      </c>
      <c r="L35" s="29">
        <f>(dadosPOS!L35-MIN(dadosPOS!L$2:dadosPOS!L$163))/(MAX(dadosPOS!L$2:dadosPOS!L$163)-MIN(dadosPOS!L$2:dadosPOS!L$163))</f>
        <v>0.25</v>
      </c>
      <c r="M35" s="29">
        <f>(dadosPOS!M35-MIN(dadosPOS!M$2:dadosPOS!M$163))/(MAX(dadosPOS!M$2:dadosPOS!M$163)-MIN(dadosPOS!M$2:dadosPOS!M$163))</f>
        <v>0.6180904523</v>
      </c>
      <c r="N35" s="29">
        <f>(dadosPOS!N35-MIN(dadosPOS!N$2:dadosPOS!N$163))/(MAX(dadosPOS!N$2:dadosPOS!N$163)-MIN(dadosPOS!N$2:dadosPOS!N$163))</f>
        <v>0.5755813953</v>
      </c>
      <c r="O35" s="29">
        <f>(dadosPOS!O35-MIN(dadosPOS!O$2:dadosPOS!O$163))/(MAX(dadosPOS!O$2:dadosPOS!O$163)-MIN(dadosPOS!O$2:dadosPOS!O$163))</f>
        <v>0.6179245283</v>
      </c>
      <c r="P35" s="2">
        <v>1.0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B36" s="29">
        <f>(dadosPOS!B36-MIN(dadosPOS!B$2:dadosPOS!B$163))/(MAX(dadosPOS!B$2:dadosPOS!B$163)-MIN(dadosPOS!B$2:dadosPOS!B$163))</f>
        <v>0.4206197602</v>
      </c>
      <c r="C36" s="29">
        <f>(dadosPOS!C36-MIN(dadosPOS!C$2:dadosPOS!C$163))/(MAX(dadosPOS!C$2:dadosPOS!C$163)-MIN(dadosPOS!C$2:dadosPOS!C$163))</f>
        <v>0.04633655791</v>
      </c>
      <c r="D36" s="29">
        <f>(dadosPOS!D36-MIN(dadosPOS!D$2:dadosPOS!D$163))/(MAX(dadosPOS!D$2:dadosPOS!D$163)-MIN(dadosPOS!D$2:dadosPOS!D$163))</f>
        <v>0.2500121133</v>
      </c>
      <c r="E36" s="29">
        <f>(dadosPOS!E36-MIN(dadosPOS!E$2:dadosPOS!E$163))/(MAX(dadosPOS!E$2:dadosPOS!E$163)-MIN(dadosPOS!E$2:dadosPOS!E$163))</f>
        <v>0.1549591482</v>
      </c>
      <c r="F36" s="29">
        <f>(dadosPOS!F36-MIN(dadosPOS!F$2:dadosPOS!F$163))/(MAX(dadosPOS!F$2:dadosPOS!F$163)-MIN(dadosPOS!F$2:dadosPOS!F$163))</f>
        <v>0.4212517782</v>
      </c>
      <c r="G36" s="29">
        <f>(dadosPOS!G36-MIN(dadosPOS!G$2:dadosPOS!G$163))/(MAX(dadosPOS!G$2:dadosPOS!G$163)-MIN(dadosPOS!G$2:dadosPOS!G$163))</f>
        <v>0.2736557308</v>
      </c>
      <c r="H36" s="29">
        <f>(dadosPOS!H36-MIN(dadosPOS!H$2:dadosPOS!H$163))/(MAX(dadosPOS!H$2:dadosPOS!H$163)-MIN(dadosPOS!H$2:dadosPOS!H$163))</f>
        <v>0.53125</v>
      </c>
      <c r="I36" s="29">
        <f>(dadosPOS!I36-MIN(dadosPOS!I$2:dadosPOS!I$163))/(MAX(dadosPOS!I$2:dadosPOS!I$163)-MIN(dadosPOS!I$2:dadosPOS!I$163))</f>
        <v>0.03091514794</v>
      </c>
      <c r="J36" s="29">
        <f>(dadosPOS!J36-MIN(dadosPOS!J$2:dadosPOS!J$163))/(MAX(dadosPOS!J$2:dadosPOS!J$163)-MIN(dadosPOS!J$2:dadosPOS!J$163))</f>
        <v>0.2625923384</v>
      </c>
      <c r="K36" s="29">
        <f>(dadosPOS!K36-MIN(dadosPOS!K$2:dadosPOS!K$163))/(MAX(dadosPOS!K$2:dadosPOS!K$163)-MIN(dadosPOS!K$2:dadosPOS!K$163))</f>
        <v>0.2816046932</v>
      </c>
      <c r="L36" s="29">
        <f>(dadosPOS!L36-MIN(dadosPOS!L$2:dadosPOS!L$163))/(MAX(dadosPOS!L$2:dadosPOS!L$163)-MIN(dadosPOS!L$2:dadosPOS!L$163))</f>
        <v>0.53125</v>
      </c>
      <c r="M36" s="29">
        <f>(dadosPOS!M36-MIN(dadosPOS!M$2:dadosPOS!M$163))/(MAX(dadosPOS!M$2:dadosPOS!M$163)-MIN(dadosPOS!M$2:dadosPOS!M$163))</f>
        <v>0.6683417085</v>
      </c>
      <c r="N36" s="29">
        <f>(dadosPOS!N36-MIN(dadosPOS!N$2:dadosPOS!N$163))/(MAX(dadosPOS!N$2:dadosPOS!N$163)-MIN(dadosPOS!N$2:dadosPOS!N$163))</f>
        <v>0.5872093023</v>
      </c>
      <c r="O36" s="29">
        <f>(dadosPOS!O36-MIN(dadosPOS!O$2:dadosPOS!O$163))/(MAX(dadosPOS!O$2:dadosPOS!O$163)-MIN(dadosPOS!O$2:dadosPOS!O$163))</f>
        <v>0.5801886792</v>
      </c>
      <c r="P36" s="2">
        <v>1.0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B37" s="29">
        <f>(dadosPOS!B37-MIN(dadosPOS!B$2:dadosPOS!B$163))/(MAX(dadosPOS!B$2:dadosPOS!B$163)-MIN(dadosPOS!B$2:dadosPOS!B$163))</f>
        <v>0.4066183292</v>
      </c>
      <c r="C37" s="29">
        <f>(dadosPOS!C37-MIN(dadosPOS!C$2:dadosPOS!C$163))/(MAX(dadosPOS!C$2:dadosPOS!C$163)-MIN(dadosPOS!C$2:dadosPOS!C$163))</f>
        <v>0.04659015139</v>
      </c>
      <c r="D37" s="29">
        <f>(dadosPOS!D37-MIN(dadosPOS!D$2:dadosPOS!D$163))/(MAX(dadosPOS!D$2:dadosPOS!D$163)-MIN(dadosPOS!D$2:dadosPOS!D$163))</f>
        <v>0.1883555006</v>
      </c>
      <c r="E37" s="29">
        <f>(dadosPOS!E37-MIN(dadosPOS!E$2:dadosPOS!E$163))/(MAX(dadosPOS!E$2:dadosPOS!E$163)-MIN(dadosPOS!E$2:dadosPOS!E$163))</f>
        <v>0.2647037891</v>
      </c>
      <c r="F37" s="29">
        <f>(dadosPOS!F37-MIN(dadosPOS!F$2:dadosPOS!F$163))/(MAX(dadosPOS!F$2:dadosPOS!F$163)-MIN(dadosPOS!F$2:dadosPOS!F$163))</f>
        <v>0.4072656207</v>
      </c>
      <c r="G37" s="29">
        <f>(dadosPOS!G37-MIN(dadosPOS!G$2:dadosPOS!G$163))/(MAX(dadosPOS!G$2:dadosPOS!G$163)-MIN(dadosPOS!G$2:dadosPOS!G$163))</f>
        <v>0.1560518317</v>
      </c>
      <c r="H37" s="29">
        <f>(dadosPOS!H37-MIN(dadosPOS!H$2:dadosPOS!H$163))/(MAX(dadosPOS!H$2:dadosPOS!H$163)-MIN(dadosPOS!H$2:dadosPOS!H$163))</f>
        <v>0.375</v>
      </c>
      <c r="I37" s="29">
        <f>(dadosPOS!I37-MIN(dadosPOS!I$2:dadosPOS!I$163))/(MAX(dadosPOS!I$2:dadosPOS!I$163)-MIN(dadosPOS!I$2:dadosPOS!I$163))</f>
        <v>0.03716527127</v>
      </c>
      <c r="J37" s="29">
        <f>(dadosPOS!J37-MIN(dadosPOS!J$2:dadosPOS!J$163))/(MAX(dadosPOS!J$2:dadosPOS!J$163)-MIN(dadosPOS!J$2:dadosPOS!J$163))</f>
        <v>0.2699929473</v>
      </c>
      <c r="K37" s="29">
        <f>(dadosPOS!K37-MIN(dadosPOS!K$2:dadosPOS!K$163))/(MAX(dadosPOS!K$2:dadosPOS!K$163)-MIN(dadosPOS!K$2:dadosPOS!K$163))</f>
        <v>0.2721671202</v>
      </c>
      <c r="L37" s="29">
        <f>(dadosPOS!L37-MIN(dadosPOS!L$2:dadosPOS!L$163))/(MAX(dadosPOS!L$2:dadosPOS!L$163)-MIN(dadosPOS!L$2:dadosPOS!L$163))</f>
        <v>0.375</v>
      </c>
      <c r="M37" s="29">
        <f>(dadosPOS!M37-MIN(dadosPOS!M$2:dadosPOS!M$163))/(MAX(dadosPOS!M$2:dadosPOS!M$163)-MIN(dadosPOS!M$2:dadosPOS!M$163))</f>
        <v>0.6331658291</v>
      </c>
      <c r="N37" s="29">
        <f>(dadosPOS!N37-MIN(dadosPOS!N$2:dadosPOS!N$163))/(MAX(dadosPOS!N$2:dadosPOS!N$163)-MIN(dadosPOS!N$2:dadosPOS!N$163))</f>
        <v>0.5813953488</v>
      </c>
      <c r="O37" s="29">
        <f>(dadosPOS!O37-MIN(dadosPOS!O$2:dadosPOS!O$163))/(MAX(dadosPOS!O$2:dadosPOS!O$163)-MIN(dadosPOS!O$2:dadosPOS!O$163))</f>
        <v>0.5566037736</v>
      </c>
      <c r="P37" s="2">
        <v>1.0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B38" s="29">
        <f>(dadosPOS!B38-MIN(dadosPOS!B$2:dadosPOS!B$163))/(MAX(dadosPOS!B$2:dadosPOS!B$163)-MIN(dadosPOS!B$2:dadosPOS!B$163))</f>
        <v>0.0407599114</v>
      </c>
      <c r="C38" s="29">
        <f>(dadosPOS!C38-MIN(dadosPOS!C$2:dadosPOS!C$163))/(MAX(dadosPOS!C$2:dadosPOS!C$163)-MIN(dadosPOS!C$2:dadosPOS!C$163))</f>
        <v>0.1950571132</v>
      </c>
      <c r="D38" s="29">
        <f>(dadosPOS!D38-MIN(dadosPOS!D$2:dadosPOS!D$163))/(MAX(dadosPOS!D$2:dadosPOS!D$163)-MIN(dadosPOS!D$2:dadosPOS!D$163))</f>
        <v>0.3601339729</v>
      </c>
      <c r="E38" s="29">
        <f>(dadosPOS!E38-MIN(dadosPOS!E$2:dadosPOS!E$163))/(MAX(dadosPOS!E$2:dadosPOS!E$163)-MIN(dadosPOS!E$2:dadosPOS!E$163))</f>
        <v>0.145128154</v>
      </c>
      <c r="F38" s="29">
        <f>(dadosPOS!F38-MIN(dadosPOS!F$2:dadosPOS!F$163))/(MAX(dadosPOS!F$2:dadosPOS!F$163)-MIN(dadosPOS!F$2:dadosPOS!F$163))</f>
        <v>0.04180630027</v>
      </c>
      <c r="G38" s="29">
        <f>(dadosPOS!G38-MIN(dadosPOS!G$2:dadosPOS!G$163))/(MAX(dadosPOS!G$2:dadosPOS!G$163)-MIN(dadosPOS!G$2:dadosPOS!G$163))</f>
        <v>0.6250982653</v>
      </c>
      <c r="H38" s="29">
        <f>(dadosPOS!H38-MIN(dadosPOS!H$2:dadosPOS!H$163))/(MAX(dadosPOS!H$2:dadosPOS!H$163)-MIN(dadosPOS!H$2:dadosPOS!H$163))</f>
        <v>0.875</v>
      </c>
      <c r="I38" s="29">
        <f>(dadosPOS!I38-MIN(dadosPOS!I$2:dadosPOS!I$163))/(MAX(dadosPOS!I$2:dadosPOS!I$163)-MIN(dadosPOS!I$2:dadosPOS!I$163))</f>
        <v>0.0004771908171</v>
      </c>
      <c r="J38" s="29">
        <f>(dadosPOS!J38-MIN(dadosPOS!J$2:dadosPOS!J$163))/(MAX(dadosPOS!J$2:dadosPOS!J$163)-MIN(dadosPOS!J$2:dadosPOS!J$163))</f>
        <v>0.6442144078</v>
      </c>
      <c r="K38" s="29">
        <f>(dadosPOS!K38-MIN(dadosPOS!K$2:dadosPOS!K$163))/(MAX(dadosPOS!K$2:dadosPOS!K$163)-MIN(dadosPOS!K$2:dadosPOS!K$163))</f>
        <v>0.002256329584</v>
      </c>
      <c r="L38" s="29">
        <f>(dadosPOS!L38-MIN(dadosPOS!L$2:dadosPOS!L$163))/(MAX(dadosPOS!L$2:dadosPOS!L$163)-MIN(dadosPOS!L$2:dadosPOS!L$163))</f>
        <v>0.875</v>
      </c>
      <c r="M38" s="29">
        <f>(dadosPOS!M38-MIN(dadosPOS!M$2:dadosPOS!M$163))/(MAX(dadosPOS!M$2:dadosPOS!M$163)-MIN(dadosPOS!M$2:dadosPOS!M$163))</f>
        <v>0.4874371859</v>
      </c>
      <c r="N38" s="29">
        <f>(dadosPOS!N38-MIN(dadosPOS!N$2:dadosPOS!N$163))/(MAX(dadosPOS!N$2:dadosPOS!N$163)-MIN(dadosPOS!N$2:dadosPOS!N$163))</f>
        <v>0.3313953488</v>
      </c>
      <c r="O38" s="29">
        <f>(dadosPOS!O38-MIN(dadosPOS!O$2:dadosPOS!O$163))/(MAX(dadosPOS!O$2:dadosPOS!O$163)-MIN(dadosPOS!O$2:dadosPOS!O$163))</f>
        <v>0.03301886792</v>
      </c>
      <c r="P38" s="2">
        <v>1.0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B39" s="29">
        <f>(dadosPOS!B39-MIN(dadosPOS!B$2:dadosPOS!B$163))/(MAX(dadosPOS!B$2:dadosPOS!B$163)-MIN(dadosPOS!B$2:dadosPOS!B$163))</f>
        <v>0.211695474</v>
      </c>
      <c r="C39" s="29">
        <f>(dadosPOS!C39-MIN(dadosPOS!C$2:dadosPOS!C$163))/(MAX(dadosPOS!C$2:dadosPOS!C$163)-MIN(dadosPOS!C$2:dadosPOS!C$163))</f>
        <v>0.01390829098</v>
      </c>
      <c r="D39" s="29">
        <f>(dadosPOS!D39-MIN(dadosPOS!D$2:dadosPOS!D$163))/(MAX(dadosPOS!D$2:dadosPOS!D$163)-MIN(dadosPOS!D$2:dadosPOS!D$163))</f>
        <v>0.3601339729</v>
      </c>
      <c r="E39" s="29">
        <f>(dadosPOS!E39-MIN(dadosPOS!E$2:dadosPOS!E$163))/(MAX(dadosPOS!E$2:dadosPOS!E$163)-MIN(dadosPOS!E$2:dadosPOS!E$163))</f>
        <v>0.07189151745</v>
      </c>
      <c r="F39" s="29">
        <f>(dadosPOS!F39-MIN(dadosPOS!F$2:dadosPOS!F$163))/(MAX(dadosPOS!F$2:dadosPOS!F$163)-MIN(dadosPOS!F$2:dadosPOS!F$163))</f>
        <v>0.2125553975</v>
      </c>
      <c r="G39" s="29">
        <f>(dadosPOS!G39-MIN(dadosPOS!G$2:dadosPOS!G$163))/(MAX(dadosPOS!G$2:dadosPOS!G$163)-MIN(dadosPOS!G$2:dadosPOS!G$163))</f>
        <v>0.6250982653</v>
      </c>
      <c r="H39" s="29">
        <f>(dadosPOS!H39-MIN(dadosPOS!H$2:dadosPOS!H$163))/(MAX(dadosPOS!H$2:dadosPOS!H$163)-MIN(dadosPOS!H$2:dadosPOS!H$163))</f>
        <v>0.484375</v>
      </c>
      <c r="I39" s="29">
        <f>(dadosPOS!I39-MIN(dadosPOS!I$2:dadosPOS!I$163))/(MAX(dadosPOS!I$2:dadosPOS!I$163)-MIN(dadosPOS!I$2:dadosPOS!I$163))</f>
        <v>0.005223983682</v>
      </c>
      <c r="J39" s="29">
        <f>(dadosPOS!J39-MIN(dadosPOS!J$2:dadosPOS!J$163))/(MAX(dadosPOS!J$2:dadosPOS!J$163)-MIN(dadosPOS!J$2:dadosPOS!J$163))</f>
        <v>0.1412166671</v>
      </c>
      <c r="K39" s="29">
        <f>(dadosPOS!K39-MIN(dadosPOS!K$2:dadosPOS!K$163))/(MAX(dadosPOS!K$2:dadosPOS!K$163)-MIN(dadosPOS!K$2:dadosPOS!K$163))</f>
        <v>0.1309830955</v>
      </c>
      <c r="L39" s="29">
        <f>(dadosPOS!L39-MIN(dadosPOS!L$2:dadosPOS!L$163))/(MAX(dadosPOS!L$2:dadosPOS!L$163)-MIN(dadosPOS!L$2:dadosPOS!L$163))</f>
        <v>0.484375</v>
      </c>
      <c r="M39" s="29">
        <f>(dadosPOS!M39-MIN(dadosPOS!M$2:dadosPOS!M$163))/(MAX(dadosPOS!M$2:dadosPOS!M$163)-MIN(dadosPOS!M$2:dadosPOS!M$163))</f>
        <v>0.743718593</v>
      </c>
      <c r="N39" s="29">
        <f>(dadosPOS!N39-MIN(dadosPOS!N$2:dadosPOS!N$163))/(MAX(dadosPOS!N$2:dadosPOS!N$163)-MIN(dadosPOS!N$2:dadosPOS!N$163))</f>
        <v>0.7209302326</v>
      </c>
      <c r="O39" s="29">
        <f>(dadosPOS!O39-MIN(dadosPOS!O$2:dadosPOS!O$163))/(MAX(dadosPOS!O$2:dadosPOS!O$163)-MIN(dadosPOS!O$2:dadosPOS!O$163))</f>
        <v>0.6509433962</v>
      </c>
      <c r="P39" s="2">
        <v>1.0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B40" s="29">
        <f>(dadosPOS!B40-MIN(dadosPOS!B$2:dadosPOS!B$163))/(MAX(dadosPOS!B$2:dadosPOS!B$163)-MIN(dadosPOS!B$2:dadosPOS!B$163))</f>
        <v>0.270753099</v>
      </c>
      <c r="C40" s="29">
        <f>(dadosPOS!C40-MIN(dadosPOS!C$2:dadosPOS!C$163))/(MAX(dadosPOS!C$2:dadosPOS!C$163)-MIN(dadosPOS!C$2:dadosPOS!C$163))</f>
        <v>0.01139749686</v>
      </c>
      <c r="D40" s="29">
        <f>(dadosPOS!D40-MIN(dadosPOS!D$2:dadosPOS!D$163))/(MAX(dadosPOS!D$2:dadosPOS!D$163)-MIN(dadosPOS!D$2:dadosPOS!D$163))</f>
        <v>0.06261961867</v>
      </c>
      <c r="E40" s="29">
        <f>(dadosPOS!E40-MIN(dadosPOS!E$2:dadosPOS!E$163))/(MAX(dadosPOS!E$2:dadosPOS!E$163)-MIN(dadosPOS!E$2:dadosPOS!E$163))</f>
        <v>0.1169114926</v>
      </c>
      <c r="F40" s="29">
        <f>(dadosPOS!F40-MIN(dadosPOS!F$2:dadosPOS!F$163))/(MAX(dadosPOS!F$2:dadosPOS!F$163)-MIN(dadosPOS!F$2:dadosPOS!F$163))</f>
        <v>0.2715485993</v>
      </c>
      <c r="G40" s="29">
        <f>(dadosPOS!G40-MIN(dadosPOS!G$2:dadosPOS!G$163))/(MAX(dadosPOS!G$2:dadosPOS!G$163)-MIN(dadosPOS!G$2:dadosPOS!G$163))</f>
        <v>0.1476010167</v>
      </c>
      <c r="H40" s="29">
        <f>(dadosPOS!H40-MIN(dadosPOS!H$2:dadosPOS!H$163))/(MAX(dadosPOS!H$2:dadosPOS!H$163)-MIN(dadosPOS!H$2:dadosPOS!H$163))</f>
        <v>0.25</v>
      </c>
      <c r="I40" s="29">
        <f>(dadosPOS!I40-MIN(dadosPOS!I$2:dadosPOS!I$163))/(MAX(dadosPOS!I$2:dadosPOS!I$163)-MIN(dadosPOS!I$2:dadosPOS!I$163))</f>
        <v>0.03249741223</v>
      </c>
      <c r="J40" s="29">
        <f>(dadosPOS!J40-MIN(dadosPOS!J$2:dadosPOS!J$163))/(MAX(dadosPOS!J$2:dadosPOS!J$163)-MIN(dadosPOS!J$2:dadosPOS!J$163))</f>
        <v>0.1122247446</v>
      </c>
      <c r="K40" s="29">
        <f>(dadosPOS!K40-MIN(dadosPOS!K$2:dadosPOS!K$163))/(MAX(dadosPOS!K$2:dadosPOS!K$163)-MIN(dadosPOS!K$2:dadosPOS!K$163))</f>
        <v>0.1693343722</v>
      </c>
      <c r="L40" s="29">
        <f>(dadosPOS!L40-MIN(dadosPOS!L$2:dadosPOS!L$163))/(MAX(dadosPOS!L$2:dadosPOS!L$163)-MIN(dadosPOS!L$2:dadosPOS!L$163))</f>
        <v>0.25</v>
      </c>
      <c r="M40" s="29">
        <f>(dadosPOS!M40-MIN(dadosPOS!M$2:dadosPOS!M$163))/(MAX(dadosPOS!M$2:dadosPOS!M$163)-MIN(dadosPOS!M$2:dadosPOS!M$163))</f>
        <v>0.7236180905</v>
      </c>
      <c r="N40" s="29">
        <f>(dadosPOS!N40-MIN(dadosPOS!N$2:dadosPOS!N$163))/(MAX(dadosPOS!N$2:dadosPOS!N$163)-MIN(dadosPOS!N$2:dadosPOS!N$163))</f>
        <v>0.6686046512</v>
      </c>
      <c r="O40" s="29">
        <f>(dadosPOS!O40-MIN(dadosPOS!O$2:dadosPOS!O$163))/(MAX(dadosPOS!O$2:dadosPOS!O$163)-MIN(dadosPOS!O$2:dadosPOS!O$163))</f>
        <v>0.7452830189</v>
      </c>
      <c r="P40" s="2">
        <v>1.0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B41" s="29">
        <f>(dadosPOS!B41-MIN(dadosPOS!B$2:dadosPOS!B$163))/(MAX(dadosPOS!B$2:dadosPOS!B$163)-MIN(dadosPOS!B$2:dadosPOS!B$163))</f>
        <v>0.2130408438</v>
      </c>
      <c r="C41" s="29">
        <f>(dadosPOS!C41-MIN(dadosPOS!C$2:dadosPOS!C$163))/(MAX(dadosPOS!C$2:dadosPOS!C$163)-MIN(dadosPOS!C$2:dadosPOS!C$163))</f>
        <v>0.009327212111</v>
      </c>
      <c r="D41" s="29">
        <f>(dadosPOS!D41-MIN(dadosPOS!D$2:dadosPOS!D$163))/(MAX(dadosPOS!D$2:dadosPOS!D$163)-MIN(dadosPOS!D$2:dadosPOS!D$163))</f>
        <v>0.03025595368</v>
      </c>
      <c r="E41" s="29">
        <f>(dadosPOS!E41-MIN(dadosPOS!E$2:dadosPOS!E$163))/(MAX(dadosPOS!E$2:dadosPOS!E$163)-MIN(dadosPOS!E$2:dadosPOS!E$163))</f>
        <v>0.04772919217</v>
      </c>
      <c r="F41" s="29">
        <f>(dadosPOS!F41-MIN(dadosPOS!F$2:dadosPOS!F$163))/(MAX(dadosPOS!F$2:dadosPOS!F$163)-MIN(dadosPOS!F$2:dadosPOS!F$163))</f>
        <v>0.2138992997</v>
      </c>
      <c r="G41" s="29">
        <f>(dadosPOS!G41-MIN(dadosPOS!G$2:dadosPOS!G$163))/(MAX(dadosPOS!G$2:dadosPOS!G$163)-MIN(dadosPOS!G$2:dadosPOS!G$163))</f>
        <v>0.08726612861</v>
      </c>
      <c r="H41" s="29">
        <f>(dadosPOS!H41-MIN(dadosPOS!H$2:dadosPOS!H$163))/(MAX(dadosPOS!H$2:dadosPOS!H$163)-MIN(dadosPOS!H$2:dadosPOS!H$163))</f>
        <v>0.390625</v>
      </c>
      <c r="I41" s="29">
        <f>(dadosPOS!I41-MIN(dadosPOS!I$2:dadosPOS!I$163))/(MAX(dadosPOS!I$2:dadosPOS!I$163)-MIN(dadosPOS!I$2:dadosPOS!I$163))</f>
        <v>0.01991823174</v>
      </c>
      <c r="J41" s="29">
        <f>(dadosPOS!J41-MIN(dadosPOS!J$2:dadosPOS!J$163))/(MAX(dadosPOS!J$2:dadosPOS!J$163)-MIN(dadosPOS!J$2:dadosPOS!J$163))</f>
        <v>0.05208041444</v>
      </c>
      <c r="K41" s="29">
        <f>(dadosPOS!K41-MIN(dadosPOS!K$2:dadosPOS!K$163))/(MAX(dadosPOS!K$2:dadosPOS!K$163)-MIN(dadosPOS!K$2:dadosPOS!K$163))</f>
        <v>0.1343001108</v>
      </c>
      <c r="L41" s="29">
        <f>(dadosPOS!L41-MIN(dadosPOS!L$2:dadosPOS!L$163))/(MAX(dadosPOS!L$2:dadosPOS!L$163)-MIN(dadosPOS!L$2:dadosPOS!L$163))</f>
        <v>0.390625</v>
      </c>
      <c r="M41" s="29">
        <f>(dadosPOS!M41-MIN(dadosPOS!M$2:dadosPOS!M$163))/(MAX(dadosPOS!M$2:dadosPOS!M$163)-MIN(dadosPOS!M$2:dadosPOS!M$163))</f>
        <v>0.7889447236</v>
      </c>
      <c r="N41" s="29">
        <f>(dadosPOS!N41-MIN(dadosPOS!N$2:dadosPOS!N$163))/(MAX(dadosPOS!N$2:dadosPOS!N$163)-MIN(dadosPOS!N$2:dadosPOS!N$163))</f>
        <v>0.7441860465</v>
      </c>
      <c r="O41" s="29">
        <f>(dadosPOS!O41-MIN(dadosPOS!O$2:dadosPOS!O$163))/(MAX(dadosPOS!O$2:dadosPOS!O$163)-MIN(dadosPOS!O$2:dadosPOS!O$163))</f>
        <v>0.8066037736</v>
      </c>
      <c r="P41" s="2">
        <v>1.0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B42" s="29">
        <f>(dadosPOS!B42-MIN(dadosPOS!B$2:dadosPOS!B$163))/(MAX(dadosPOS!B$2:dadosPOS!B$163)-MIN(dadosPOS!B$2:dadosPOS!B$163))</f>
        <v>0.01613587892</v>
      </c>
      <c r="C42" s="29">
        <f>(dadosPOS!C42-MIN(dadosPOS!C$2:dadosPOS!C$163))/(MAX(dadosPOS!C$2:dadosPOS!C$163)-MIN(dadosPOS!C$2:dadosPOS!C$163))</f>
        <v>0.009327212111</v>
      </c>
      <c r="D42" s="29">
        <f>(dadosPOS!D42-MIN(dadosPOS!D$2:dadosPOS!D$163))/(MAX(dadosPOS!D$2:dadosPOS!D$163)-MIN(dadosPOS!D$2:dadosPOS!D$163))</f>
        <v>0.07798229038</v>
      </c>
      <c r="E42" s="29">
        <f>(dadosPOS!E42-MIN(dadosPOS!E$2:dadosPOS!E$163))/(MAX(dadosPOS!E$2:dadosPOS!E$163)-MIN(dadosPOS!E$2:dadosPOS!E$163))</f>
        <v>0.2447120449</v>
      </c>
      <c r="F42" s="29">
        <f>(dadosPOS!F42-MIN(dadosPOS!F$2:dadosPOS!F$163))/(MAX(dadosPOS!F$2:dadosPOS!F$163)-MIN(dadosPOS!F$2:dadosPOS!F$163))</f>
        <v>0.01720912896</v>
      </c>
      <c r="G42" s="29">
        <f>(dadosPOS!G42-MIN(dadosPOS!G$2:dadosPOS!G$163))/(MAX(dadosPOS!G$2:dadosPOS!G$163)-MIN(dadosPOS!G$2:dadosPOS!G$163))</f>
        <v>0.02897515853</v>
      </c>
      <c r="H42" s="29">
        <f>(dadosPOS!H42-MIN(dadosPOS!H$2:dadosPOS!H$163))/(MAX(dadosPOS!H$2:dadosPOS!H$163)-MIN(dadosPOS!H$2:dadosPOS!H$163))</f>
        <v>0.125</v>
      </c>
      <c r="I42" s="29">
        <f>(dadosPOS!I42-MIN(dadosPOS!I$2:dadosPOS!I$163))/(MAX(dadosPOS!I$2:dadosPOS!I$163)-MIN(dadosPOS!I$2:dadosPOS!I$163))</f>
        <v>0.0177403759</v>
      </c>
      <c r="J42" s="29">
        <f>(dadosPOS!J42-MIN(dadosPOS!J$2:dadosPOS!J$163))/(MAX(dadosPOS!J$2:dadosPOS!J$163)-MIN(dadosPOS!J$2:dadosPOS!J$163))</f>
        <v>0.180183912</v>
      </c>
      <c r="K42" s="29">
        <f>(dadosPOS!K42-MIN(dadosPOS!K$2:dadosPOS!K$163))/(MAX(dadosPOS!K$2:dadosPOS!K$163)-MIN(dadosPOS!K$2:dadosPOS!K$163))</f>
        <v>0.01350318364</v>
      </c>
      <c r="L42" s="29">
        <f>(dadosPOS!L42-MIN(dadosPOS!L$2:dadosPOS!L$163))/(MAX(dadosPOS!L$2:dadosPOS!L$163)-MIN(dadosPOS!L$2:dadosPOS!L$163))</f>
        <v>0.125</v>
      </c>
      <c r="M42" s="29">
        <f>(dadosPOS!M42-MIN(dadosPOS!M$2:dadosPOS!M$163))/(MAX(dadosPOS!M$2:dadosPOS!M$163)-MIN(dadosPOS!M$2:dadosPOS!M$163))</f>
        <v>0.2864321608</v>
      </c>
      <c r="N42" s="29">
        <f>(dadosPOS!N42-MIN(dadosPOS!N$2:dadosPOS!N$163))/(MAX(dadosPOS!N$2:dadosPOS!N$163)-MIN(dadosPOS!N$2:dadosPOS!N$163))</f>
        <v>0.226744186</v>
      </c>
      <c r="O42" s="29">
        <f>(dadosPOS!O42-MIN(dadosPOS!O$2:dadosPOS!O$163))/(MAX(dadosPOS!O$2:dadosPOS!O$163)-MIN(dadosPOS!O$2:dadosPOS!O$163))</f>
        <v>0.3066037736</v>
      </c>
      <c r="P42" s="2">
        <v>1.0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B43" s="29">
        <f>(dadosPOS!B43-MIN(dadosPOS!B$2:dadosPOS!B$163))/(MAX(dadosPOS!B$2:dadosPOS!B$163)-MIN(dadosPOS!B$2:dadosPOS!B$163))</f>
        <v>0.2602400441</v>
      </c>
      <c r="C43" s="29">
        <f>(dadosPOS!C43-MIN(dadosPOS!C$2:dadosPOS!C$163))/(MAX(dadosPOS!C$2:dadosPOS!C$163)-MIN(dadosPOS!C$2:dadosPOS!C$163))</f>
        <v>0.007366234902</v>
      </c>
      <c r="D43" s="29">
        <f>(dadosPOS!D43-MIN(dadosPOS!D$2:dadosPOS!D$163))/(MAX(dadosPOS!D$2:dadosPOS!D$163)-MIN(dadosPOS!D$2:dadosPOS!D$163))</f>
        <v>0.2537793444</v>
      </c>
      <c r="E43" s="29">
        <f>(dadosPOS!E43-MIN(dadosPOS!E$2:dadosPOS!E$163))/(MAX(dadosPOS!E$2:dadosPOS!E$163)-MIN(dadosPOS!E$2:dadosPOS!E$163))</f>
        <v>0.02550269973</v>
      </c>
      <c r="F43" s="29">
        <f>(dadosPOS!F43-MIN(dadosPOS!F$2:dadosPOS!F$163))/(MAX(dadosPOS!F$2:dadosPOS!F$163)-MIN(dadosPOS!F$2:dadosPOS!F$163))</f>
        <v>0.2610470126</v>
      </c>
      <c r="G43" s="29">
        <f>(dadosPOS!G43-MIN(dadosPOS!G$2:dadosPOS!G$163))/(MAX(dadosPOS!G$2:dadosPOS!G$163)-MIN(dadosPOS!G$2:dadosPOS!G$163))</f>
        <v>0.02897515853</v>
      </c>
      <c r="H43" s="29">
        <f>(dadosPOS!H43-MIN(dadosPOS!H$2:dadosPOS!H$163))/(MAX(dadosPOS!H$2:dadosPOS!H$163)-MIN(dadosPOS!H$2:dadosPOS!H$163))</f>
        <v>0.59375</v>
      </c>
      <c r="I43" s="29">
        <f>(dadosPOS!I43-MIN(dadosPOS!I$2:dadosPOS!I$163))/(MAX(dadosPOS!I$2:dadosPOS!I$163)-MIN(dadosPOS!I$2:dadosPOS!I$163))</f>
        <v>0.008691689883</v>
      </c>
      <c r="J43" s="29">
        <f>(dadosPOS!J43-MIN(dadosPOS!J$2:dadosPOS!J$163))/(MAX(dadosPOS!J$2:dadosPOS!J$163)-MIN(dadosPOS!J$2:dadosPOS!J$163))</f>
        <v>0.1305022316</v>
      </c>
      <c r="K43" s="29">
        <f>(dadosPOS!K43-MIN(dadosPOS!K$2:dadosPOS!K$163))/(MAX(dadosPOS!K$2:dadosPOS!K$163)-MIN(dadosPOS!K$2:dadosPOS!K$163))</f>
        <v>0.1605283607</v>
      </c>
      <c r="L43" s="29">
        <f>(dadosPOS!L43-MIN(dadosPOS!L$2:dadosPOS!L$163))/(MAX(dadosPOS!L$2:dadosPOS!L$163)-MIN(dadosPOS!L$2:dadosPOS!L$163))</f>
        <v>0.59375</v>
      </c>
      <c r="M43" s="29">
        <f>(dadosPOS!M43-MIN(dadosPOS!M$2:dadosPOS!M$163))/(MAX(dadosPOS!M$2:dadosPOS!M$163)-MIN(dadosPOS!M$2:dadosPOS!M$163))</f>
        <v>0.8040201005</v>
      </c>
      <c r="N43" s="29">
        <f>(dadosPOS!N43-MIN(dadosPOS!N$2:dadosPOS!N$163))/(MAX(dadosPOS!N$2:dadosPOS!N$163)-MIN(dadosPOS!N$2:dadosPOS!N$163))</f>
        <v>0.7151162791</v>
      </c>
      <c r="O43" s="29">
        <f>(dadosPOS!O43-MIN(dadosPOS!O$2:dadosPOS!O$163))/(MAX(dadosPOS!O$2:dadosPOS!O$163)-MIN(dadosPOS!O$2:dadosPOS!O$163))</f>
        <v>0.7452830189</v>
      </c>
      <c r="P43" s="2">
        <v>1.0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B44" s="29">
        <f>(dadosPOS!B44-MIN(dadosPOS!B$2:dadosPOS!B$163))/(MAX(dadosPOS!B$2:dadosPOS!B$163)-MIN(dadosPOS!B$2:dadosPOS!B$163))</f>
        <v>0.2801501474</v>
      </c>
      <c r="C44" s="29">
        <f>(dadosPOS!C44-MIN(dadosPOS!C$2:dadosPOS!C$163))/(MAX(dadosPOS!C$2:dadosPOS!C$163)-MIN(dadosPOS!C$2:dadosPOS!C$163))</f>
        <v>0.004481609007</v>
      </c>
      <c r="D44" s="29">
        <f>(dadosPOS!D44-MIN(dadosPOS!D$2:dadosPOS!D$163))/(MAX(dadosPOS!D$2:dadosPOS!D$163)-MIN(dadosPOS!D$2:dadosPOS!D$163))</f>
        <v>0.04463744943</v>
      </c>
      <c r="E44" s="29">
        <f>(dadosPOS!E44-MIN(dadosPOS!E$2:dadosPOS!E$163))/(MAX(dadosPOS!E$2:dadosPOS!E$163)-MIN(dadosPOS!E$2:dadosPOS!E$163))</f>
        <v>0.1444828764</v>
      </c>
      <c r="F44" s="29">
        <f>(dadosPOS!F44-MIN(dadosPOS!F$2:dadosPOS!F$163))/(MAX(dadosPOS!F$2:dadosPOS!F$163)-MIN(dadosPOS!F$2:dadosPOS!F$163))</f>
        <v>0.2809353969</v>
      </c>
      <c r="G44" s="29">
        <f>(dadosPOS!G44-MIN(dadosPOS!G$2:dadosPOS!G$163))/(MAX(dadosPOS!G$2:dadosPOS!G$163)-MIN(dadosPOS!G$2:dadosPOS!G$163))</f>
        <v>0.02897515853</v>
      </c>
      <c r="H44" s="29">
        <f>(dadosPOS!H44-MIN(dadosPOS!H$2:dadosPOS!H$163))/(MAX(dadosPOS!H$2:dadosPOS!H$163)-MIN(dadosPOS!H$2:dadosPOS!H$163))</f>
        <v>0.0625</v>
      </c>
      <c r="I44" s="29">
        <f>(dadosPOS!I44-MIN(dadosPOS!I$2:dadosPOS!I$163))/(MAX(dadosPOS!I$2:dadosPOS!I$163)-MIN(dadosPOS!I$2:dadosPOS!I$163))</f>
        <v>0.009516907086</v>
      </c>
      <c r="J44" s="29">
        <f>(dadosPOS!J44-MIN(dadosPOS!J$2:dadosPOS!J$163))/(MAX(dadosPOS!J$2:dadosPOS!J$163)-MIN(dadosPOS!J$2:dadosPOS!J$163))</f>
        <v>0.100094352</v>
      </c>
      <c r="K44" s="29">
        <f>(dadosPOS!K44-MIN(dadosPOS!K$2:dadosPOS!K$163))/(MAX(dadosPOS!K$2:dadosPOS!K$163)-MIN(dadosPOS!K$2:dadosPOS!K$163))</f>
        <v>0.1733314495</v>
      </c>
      <c r="L44" s="29">
        <f>(dadosPOS!L44-MIN(dadosPOS!L$2:dadosPOS!L$163))/(MAX(dadosPOS!L$2:dadosPOS!L$163)-MIN(dadosPOS!L$2:dadosPOS!L$163))</f>
        <v>0.0625</v>
      </c>
      <c r="M44" s="29">
        <f>(dadosPOS!M44-MIN(dadosPOS!M$2:dadosPOS!M$163))/(MAX(dadosPOS!M$2:dadosPOS!M$163)-MIN(dadosPOS!M$2:dadosPOS!M$163))</f>
        <v>0.7939698492</v>
      </c>
      <c r="N44" s="29">
        <f>(dadosPOS!N44-MIN(dadosPOS!N$2:dadosPOS!N$163))/(MAX(dadosPOS!N$2:dadosPOS!N$163)-MIN(dadosPOS!N$2:dadosPOS!N$163))</f>
        <v>0.7790697674</v>
      </c>
      <c r="O44" s="29">
        <f>(dadosPOS!O44-MIN(dadosPOS!O$2:dadosPOS!O$163))/(MAX(dadosPOS!O$2:dadosPOS!O$163)-MIN(dadosPOS!O$2:dadosPOS!O$163))</f>
        <v>0.8066037736</v>
      </c>
      <c r="P44" s="2">
        <v>1.0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B45" s="29">
        <f>(dadosPOS!B45-MIN(dadosPOS!B$2:dadosPOS!B$163))/(MAX(dadosPOS!B$2:dadosPOS!B$163)-MIN(dadosPOS!B$2:dadosPOS!B$163))</f>
        <v>0.2625884504</v>
      </c>
      <c r="C45" s="29">
        <f>(dadosPOS!C45-MIN(dadosPOS!C$2:dadosPOS!C$163))/(MAX(dadosPOS!C$2:dadosPOS!C$163)-MIN(dadosPOS!C$2:dadosPOS!C$163))</f>
        <v>0.004852161557</v>
      </c>
      <c r="D45" s="29">
        <f>(dadosPOS!D45-MIN(dadosPOS!D$2:dadosPOS!D$163))/(MAX(dadosPOS!D$2:dadosPOS!D$163)-MIN(dadosPOS!D$2:dadosPOS!D$163))</f>
        <v>0.1111363471</v>
      </c>
      <c r="E45" s="29">
        <f>(dadosPOS!E45-MIN(dadosPOS!E$2:dadosPOS!E$163))/(MAX(dadosPOS!E$2:dadosPOS!E$163)-MIN(dadosPOS!E$2:dadosPOS!E$163))</f>
        <v>0.1127385392</v>
      </c>
      <c r="F45" s="29">
        <f>(dadosPOS!F45-MIN(dadosPOS!F$2:dadosPOS!F$163))/(MAX(dadosPOS!F$2:dadosPOS!F$163)-MIN(dadosPOS!F$2:dadosPOS!F$163))</f>
        <v>0.2633928571</v>
      </c>
      <c r="G45" s="29">
        <f>(dadosPOS!G45-MIN(dadosPOS!G$2:dadosPOS!G$163))/(MAX(dadosPOS!G$2:dadosPOS!G$163)-MIN(dadosPOS!G$2:dadosPOS!G$163))</f>
        <v>0.02897515853</v>
      </c>
      <c r="H45" s="29">
        <f>(dadosPOS!H45-MIN(dadosPOS!H$2:dadosPOS!H$163))/(MAX(dadosPOS!H$2:dadosPOS!H$163)-MIN(dadosPOS!H$2:dadosPOS!H$163))</f>
        <v>0.25</v>
      </c>
      <c r="I45" s="29">
        <f>(dadosPOS!I45-MIN(dadosPOS!I$2:dadosPOS!I$163))/(MAX(dadosPOS!I$2:dadosPOS!I$163)-MIN(dadosPOS!I$2:dadosPOS!I$163))</f>
        <v>0.006009733975</v>
      </c>
      <c r="J45" s="29">
        <f>(dadosPOS!J45-MIN(dadosPOS!J$2:dadosPOS!J$163))/(MAX(dadosPOS!J$2:dadosPOS!J$163)-MIN(dadosPOS!J$2:dadosPOS!J$163))</f>
        <v>0.1154911922</v>
      </c>
      <c r="K45" s="29">
        <f>(dadosPOS!K45-MIN(dadosPOS!K$2:dadosPOS!K$163))/(MAX(dadosPOS!K$2:dadosPOS!K$163)-MIN(dadosPOS!K$2:dadosPOS!K$163))</f>
        <v>0.1621773791</v>
      </c>
      <c r="L45" s="29">
        <f>(dadosPOS!L45-MIN(dadosPOS!L$2:dadosPOS!L$163))/(MAX(dadosPOS!L$2:dadosPOS!L$163)-MIN(dadosPOS!L$2:dadosPOS!L$163))</f>
        <v>0.25</v>
      </c>
      <c r="M45" s="29">
        <f>(dadosPOS!M45-MIN(dadosPOS!M$2:dadosPOS!M$163))/(MAX(dadosPOS!M$2:dadosPOS!M$163)-MIN(dadosPOS!M$2:dadosPOS!M$163))</f>
        <v>0.743718593</v>
      </c>
      <c r="N45" s="29">
        <f>(dadosPOS!N45-MIN(dadosPOS!N$2:dadosPOS!N$163))/(MAX(dadosPOS!N$2:dadosPOS!N$163)-MIN(dadosPOS!N$2:dadosPOS!N$163))</f>
        <v>0.7906976744</v>
      </c>
      <c r="O45" s="29">
        <f>(dadosPOS!O45-MIN(dadosPOS!O$2:dadosPOS!O$163))/(MAX(dadosPOS!O$2:dadosPOS!O$163)-MIN(dadosPOS!O$2:dadosPOS!O$163))</f>
        <v>0.7877358491</v>
      </c>
      <c r="P45" s="2">
        <v>1.0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B46" s="29">
        <f>(dadosPOS!B46-MIN(dadosPOS!B$2:dadosPOS!B$163))/(MAX(dadosPOS!B$2:dadosPOS!B$163)-MIN(dadosPOS!B$2:dadosPOS!B$163))</f>
        <v>0.1786260796</v>
      </c>
      <c r="C46" s="29">
        <f>(dadosPOS!C46-MIN(dadosPOS!C$2:dadosPOS!C$163))/(MAX(dadosPOS!C$2:dadosPOS!C$163)-MIN(dadosPOS!C$2:dadosPOS!C$163))</f>
        <v>0.006785811882</v>
      </c>
      <c r="D46" s="29">
        <f>(dadosPOS!D46-MIN(dadosPOS!D$2:dadosPOS!D$163))/(MAX(dadosPOS!D$2:dadosPOS!D$163)-MIN(dadosPOS!D$2:dadosPOS!D$163))</f>
        <v>0.0191511011</v>
      </c>
      <c r="E46" s="29">
        <f>(dadosPOS!E46-MIN(dadosPOS!E$2:dadosPOS!E$163))/(MAX(dadosPOS!E$2:dadosPOS!E$163)-MIN(dadosPOS!E$2:dadosPOS!E$163))</f>
        <v>0.06129900077</v>
      </c>
      <c r="F46" s="29">
        <f>(dadosPOS!F46-MIN(dadosPOS!F$2:dadosPOS!F$163))/(MAX(dadosPOS!F$2:dadosPOS!F$163)-MIN(dadosPOS!F$2:dadosPOS!F$163))</f>
        <v>0.1795220769</v>
      </c>
      <c r="G46" s="29">
        <f>(dadosPOS!G46-MIN(dadosPOS!G$2:dadosPOS!G$163))/(MAX(dadosPOS!G$2:dadosPOS!G$163)-MIN(dadosPOS!G$2:dadosPOS!G$163))</f>
        <v>0.05862507206</v>
      </c>
      <c r="H46" s="29">
        <f>(dadosPOS!H46-MIN(dadosPOS!H$2:dadosPOS!H$163))/(MAX(dadosPOS!H$2:dadosPOS!H$163)-MIN(dadosPOS!H$2:dadosPOS!H$163))</f>
        <v>0.234375</v>
      </c>
      <c r="I46" s="29">
        <f>(dadosPOS!I46-MIN(dadosPOS!I$2:dadosPOS!I$163))/(MAX(dadosPOS!I$2:dadosPOS!I$163)-MIN(dadosPOS!I$2:dadosPOS!I$163))</f>
        <v>0.0104067065</v>
      </c>
      <c r="J46" s="29">
        <f>(dadosPOS!J46-MIN(dadosPOS!J$2:dadosPOS!J$163))/(MAX(dadosPOS!J$2:dadosPOS!J$163)-MIN(dadosPOS!J$2:dadosPOS!J$163))</f>
        <v>0.05752494507</v>
      </c>
      <c r="K46" s="29">
        <f>(dadosPOS!K46-MIN(dadosPOS!K$2:dadosPOS!K$163))/(MAX(dadosPOS!K$2:dadosPOS!K$163)-MIN(dadosPOS!K$2:dadosPOS!K$163))</f>
        <v>0.1095542906</v>
      </c>
      <c r="L46" s="29">
        <f>(dadosPOS!L46-MIN(dadosPOS!L$2:dadosPOS!L$163))/(MAX(dadosPOS!L$2:dadosPOS!L$163)-MIN(dadosPOS!L$2:dadosPOS!L$163))</f>
        <v>0.234375</v>
      </c>
      <c r="M46" s="29">
        <f>(dadosPOS!M46-MIN(dadosPOS!M$2:dadosPOS!M$163))/(MAX(dadosPOS!M$2:dadosPOS!M$163)-MIN(dadosPOS!M$2:dadosPOS!M$163))</f>
        <v>0.7889447236</v>
      </c>
      <c r="N46" s="29">
        <f>(dadosPOS!N46-MIN(dadosPOS!N$2:dadosPOS!N$163))/(MAX(dadosPOS!N$2:dadosPOS!N$163)-MIN(dadosPOS!N$2:dadosPOS!N$163))</f>
        <v>0.7790697674</v>
      </c>
      <c r="O46" s="29">
        <f>(dadosPOS!O46-MIN(dadosPOS!O$2:dadosPOS!O$163))/(MAX(dadosPOS!O$2:dadosPOS!O$163)-MIN(dadosPOS!O$2:dadosPOS!O$163))</f>
        <v>0.7735849057</v>
      </c>
      <c r="P46" s="2">
        <v>1.0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B47" s="29">
        <f>(dadosPOS!B47-MIN(dadosPOS!B$2:dadosPOS!B$163))/(MAX(dadosPOS!B$2:dadosPOS!B$163)-MIN(dadosPOS!B$2:dadosPOS!B$163))</f>
        <v>1</v>
      </c>
      <c r="C47" s="29">
        <f>(dadosPOS!C47-MIN(dadosPOS!C$2:dadosPOS!C$163))/(MAX(dadosPOS!C$2:dadosPOS!C$163)-MIN(dadosPOS!C$2:dadosPOS!C$163))</f>
        <v>1</v>
      </c>
      <c r="D47" s="29">
        <f>(dadosPOS!D47-MIN(dadosPOS!D$2:dadosPOS!D$163))/(MAX(dadosPOS!D$2:dadosPOS!D$163)-MIN(dadosPOS!D$2:dadosPOS!D$163))</f>
        <v>0.1978099184</v>
      </c>
      <c r="E47" s="29">
        <f>(dadosPOS!E47-MIN(dadosPOS!E$2:dadosPOS!E$163))/(MAX(dadosPOS!E$2:dadosPOS!E$163)-MIN(dadosPOS!E$2:dadosPOS!E$163))</f>
        <v>1</v>
      </c>
      <c r="F47" s="29">
        <f>(dadosPOS!F47-MIN(dadosPOS!F$2:dadosPOS!F$163))/(MAX(dadosPOS!F$2:dadosPOS!F$163)-MIN(dadosPOS!F$2:dadosPOS!F$163))</f>
        <v>1</v>
      </c>
      <c r="G47" s="29">
        <f>(dadosPOS!G47-MIN(dadosPOS!G$2:dadosPOS!G$163))/(MAX(dadosPOS!G$2:dadosPOS!G$163)-MIN(dadosPOS!G$2:dadosPOS!G$163))</f>
        <v>0.06174990829</v>
      </c>
      <c r="H47" s="29">
        <f>(dadosPOS!H47-MIN(dadosPOS!H$2:dadosPOS!H$163))/(MAX(dadosPOS!H$2:dadosPOS!H$163)-MIN(dadosPOS!H$2:dadosPOS!H$163))</f>
        <v>0.890625</v>
      </c>
      <c r="I47" s="29">
        <f>(dadosPOS!I47-MIN(dadosPOS!I$2:dadosPOS!I$163))/(MAX(dadosPOS!I$2:dadosPOS!I$163)-MIN(dadosPOS!I$2:dadosPOS!I$163))</f>
        <v>1</v>
      </c>
      <c r="J47" s="29">
        <f>(dadosPOS!J47-MIN(dadosPOS!J$2:dadosPOS!J$163))/(MAX(dadosPOS!J$2:dadosPOS!J$163)-MIN(dadosPOS!J$2:dadosPOS!J$163))</f>
        <v>0.05752494507</v>
      </c>
      <c r="K47" s="29">
        <f>(dadosPOS!K47-MIN(dadosPOS!K$2:dadosPOS!K$163))/(MAX(dadosPOS!K$2:dadosPOS!K$163)-MIN(dadosPOS!K$2:dadosPOS!K$163))</f>
        <v>1</v>
      </c>
      <c r="L47" s="29">
        <f>(dadosPOS!L47-MIN(dadosPOS!L$2:dadosPOS!L$163))/(MAX(dadosPOS!L$2:dadosPOS!L$163)-MIN(dadosPOS!L$2:dadosPOS!L$163))</f>
        <v>0.890625</v>
      </c>
      <c r="M47" s="29">
        <f>(dadosPOS!M47-MIN(dadosPOS!M$2:dadosPOS!M$163))/(MAX(dadosPOS!M$2:dadosPOS!M$163)-MIN(dadosPOS!M$2:dadosPOS!M$163))</f>
        <v>0.648241206</v>
      </c>
      <c r="N47" s="29">
        <f>(dadosPOS!N47-MIN(dadosPOS!N$2:dadosPOS!N$163))/(MAX(dadosPOS!N$2:dadosPOS!N$163)-MIN(dadosPOS!N$2:dadosPOS!N$163))</f>
        <v>0.5755813953</v>
      </c>
      <c r="O47" s="29">
        <f>(dadosPOS!O47-MIN(dadosPOS!O$2:dadosPOS!O$163))/(MAX(dadosPOS!O$2:dadosPOS!O$163)-MIN(dadosPOS!O$2:dadosPOS!O$163))</f>
        <v>0.6226415094</v>
      </c>
      <c r="P47" s="2">
        <v>1.0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B48" s="29">
        <f>(dadosPOS!B48-MIN(dadosPOS!B$2:dadosPOS!B$163))/(MAX(dadosPOS!B$2:dadosPOS!B$163)-MIN(dadosPOS!B$2:dadosPOS!B$163))</f>
        <v>0.1344976088</v>
      </c>
      <c r="C48" s="29">
        <f>(dadosPOS!C48-MIN(dadosPOS!C$2:dadosPOS!C$163))/(MAX(dadosPOS!C$2:dadosPOS!C$163)-MIN(dadosPOS!C$2:dadosPOS!C$163))</f>
        <v>0.006777067279</v>
      </c>
      <c r="D48" s="29">
        <f>(dadosPOS!D48-MIN(dadosPOS!D$2:dadosPOS!D$163))/(MAX(dadosPOS!D$2:dadosPOS!D$163)-MIN(dadosPOS!D$2:dadosPOS!D$163))</f>
        <v>0.1285037672</v>
      </c>
      <c r="E48" s="29">
        <f>(dadosPOS!E48-MIN(dadosPOS!E$2:dadosPOS!E$163))/(MAX(dadosPOS!E$2:dadosPOS!E$163)-MIN(dadosPOS!E$2:dadosPOS!E$163))</f>
        <v>0.2159995635</v>
      </c>
      <c r="F48" s="29">
        <f>(dadosPOS!F48-MIN(dadosPOS!F$2:dadosPOS!F$163))/(MAX(dadosPOS!F$2:dadosPOS!F$163)-MIN(dadosPOS!F$2:dadosPOS!F$163))</f>
        <v>0.1354417437</v>
      </c>
      <c r="G48" s="29">
        <f>(dadosPOS!G48-MIN(dadosPOS!G$2:dadosPOS!G$163))/(MAX(dadosPOS!G$2:dadosPOS!G$163)-MIN(dadosPOS!G$2:dadosPOS!G$163))</f>
        <v>0.05645668466</v>
      </c>
      <c r="H48" s="29">
        <f>(dadosPOS!H48-MIN(dadosPOS!H$2:dadosPOS!H$163))/(MAX(dadosPOS!H$2:dadosPOS!H$163)-MIN(dadosPOS!H$2:dadosPOS!H$163))</f>
        <v>0.140625</v>
      </c>
      <c r="I48" s="29">
        <f>(dadosPOS!I48-MIN(dadosPOS!I$2:dadosPOS!I$163))/(MAX(dadosPOS!I$2:dadosPOS!I$163)-MIN(dadosPOS!I$2:dadosPOS!I$163))</f>
        <v>0.004004097383</v>
      </c>
      <c r="J48" s="29">
        <f>(dadosPOS!J48-MIN(dadosPOS!J$2:dadosPOS!J$163))/(MAX(dadosPOS!J$2:dadosPOS!J$163)-MIN(dadosPOS!J$2:dadosPOS!J$163))</f>
        <v>0.1973446068</v>
      </c>
      <c r="K48" s="29">
        <f>(dadosPOS!K48-MIN(dadosPOS!K$2:dadosPOS!K$163))/(MAX(dadosPOS!K$2:dadosPOS!K$163)-MIN(dadosPOS!K$2:dadosPOS!K$163))</f>
        <v>0.08370244706</v>
      </c>
      <c r="L48" s="29">
        <f>(dadosPOS!L48-MIN(dadosPOS!L$2:dadosPOS!L$163))/(MAX(dadosPOS!L$2:dadosPOS!L$163)-MIN(dadosPOS!L$2:dadosPOS!L$163))</f>
        <v>0.140625</v>
      </c>
      <c r="M48" s="29">
        <f>(dadosPOS!M48-MIN(dadosPOS!M$2:dadosPOS!M$163))/(MAX(dadosPOS!M$2:dadosPOS!M$163)-MIN(dadosPOS!M$2:dadosPOS!M$163))</f>
        <v>0.4120603015</v>
      </c>
      <c r="N48" s="29">
        <f>(dadosPOS!N48-MIN(dadosPOS!N$2:dadosPOS!N$163))/(MAX(dadosPOS!N$2:dadosPOS!N$163)-MIN(dadosPOS!N$2:dadosPOS!N$163))</f>
        <v>0.488372093</v>
      </c>
      <c r="O48" s="29">
        <f>(dadosPOS!O48-MIN(dadosPOS!O$2:dadosPOS!O$163))/(MAX(dadosPOS!O$2:dadosPOS!O$163)-MIN(dadosPOS!O$2:dadosPOS!O$163))</f>
        <v>0.4905660377</v>
      </c>
      <c r="P48" s="2">
        <v>1.0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B49" s="29">
        <f>(dadosPOS!B49-MIN(dadosPOS!B$2:dadosPOS!B$163))/(MAX(dadosPOS!B$2:dadosPOS!B$163)-MIN(dadosPOS!B$2:dadosPOS!B$163))</f>
        <v>0.004412675917</v>
      </c>
      <c r="C49" s="29">
        <f>(dadosPOS!C49-MIN(dadosPOS!C$2:dadosPOS!C$163))/(MAX(dadosPOS!C$2:dadosPOS!C$163)-MIN(dadosPOS!C$2:dadosPOS!C$163))</f>
        <v>0.01521014374</v>
      </c>
      <c r="D49" s="29">
        <f>(dadosPOS!D49-MIN(dadosPOS!D$2:dadosPOS!D$163))/(MAX(dadosPOS!D$2:dadosPOS!D$163)-MIN(dadosPOS!D$2:dadosPOS!D$163))</f>
        <v>0.1312322843</v>
      </c>
      <c r="E49" s="29">
        <f>(dadosPOS!E49-MIN(dadosPOS!E$2:dadosPOS!E$163))/(MAX(dadosPOS!E$2:dadosPOS!E$163)-MIN(dadosPOS!E$2:dadosPOS!E$163))</f>
        <v>0.1732641558</v>
      </c>
      <c r="F49" s="29">
        <f>(dadosPOS!F49-MIN(dadosPOS!F$2:dadosPOS!F$163))/(MAX(dadosPOS!F$2:dadosPOS!F$163)-MIN(dadosPOS!F$2:dadosPOS!F$163))</f>
        <v>0.005498714231</v>
      </c>
      <c r="G49" s="29">
        <f>(dadosPOS!G49-MIN(dadosPOS!G$2:dadosPOS!G$163))/(MAX(dadosPOS!G$2:dadosPOS!G$163)-MIN(dadosPOS!G$2:dadosPOS!G$163))</f>
        <v>0.5816977622</v>
      </c>
      <c r="H49" s="29">
        <f>(dadosPOS!H49-MIN(dadosPOS!H$2:dadosPOS!H$163))/(MAX(dadosPOS!H$2:dadosPOS!H$163)-MIN(dadosPOS!H$2:dadosPOS!H$163))</f>
        <v>0.265625</v>
      </c>
      <c r="I49" s="29">
        <f>(dadosPOS!I49-MIN(dadosPOS!I$2:dadosPOS!I$163))/(MAX(dadosPOS!I$2:dadosPOS!I$163)-MIN(dadosPOS!I$2:dadosPOS!I$163))</f>
        <v>0.00769963529</v>
      </c>
      <c r="J49" s="29">
        <f>(dadosPOS!J49-MIN(dadosPOS!J$2:dadosPOS!J$163))/(MAX(dadosPOS!J$2:dadosPOS!J$163)-MIN(dadosPOS!J$2:dadosPOS!J$163))</f>
        <v>0.2927213583</v>
      </c>
      <c r="K49" s="29">
        <f>(dadosPOS!K49-MIN(dadosPOS!K$2:dadosPOS!K$163))/(MAX(dadosPOS!K$2:dadosPOS!K$163)-MIN(dadosPOS!K$2:dadosPOS!K$163))</f>
        <v>0.001739693371</v>
      </c>
      <c r="L49" s="29">
        <f>(dadosPOS!L49-MIN(dadosPOS!L$2:dadosPOS!L$163))/(MAX(dadosPOS!L$2:dadosPOS!L$163)-MIN(dadosPOS!L$2:dadosPOS!L$163))</f>
        <v>0.265625</v>
      </c>
      <c r="M49" s="29">
        <f>(dadosPOS!M49-MIN(dadosPOS!M$2:dadosPOS!M$163))/(MAX(dadosPOS!M$2:dadosPOS!M$163)-MIN(dadosPOS!M$2:dadosPOS!M$163))</f>
        <v>0.1306532663</v>
      </c>
      <c r="N49" s="29">
        <f>(dadosPOS!N49-MIN(dadosPOS!N$2:dadosPOS!N$163))/(MAX(dadosPOS!N$2:dadosPOS!N$163)-MIN(dadosPOS!N$2:dadosPOS!N$163))</f>
        <v>0.08720930233</v>
      </c>
      <c r="O49" s="29">
        <f>(dadosPOS!O49-MIN(dadosPOS!O$2:dadosPOS!O$163))/(MAX(dadosPOS!O$2:dadosPOS!O$163)-MIN(dadosPOS!O$2:dadosPOS!O$163))</f>
        <v>0.08490566038</v>
      </c>
      <c r="P49" s="2">
        <v>1.0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B50" s="29">
        <f>(dadosPOS!B50-MIN(dadosPOS!B$2:dadosPOS!B$163))/(MAX(dadosPOS!B$2:dadosPOS!B$163)-MIN(dadosPOS!B$2:dadosPOS!B$163))</f>
        <v>0.0006247582271</v>
      </c>
      <c r="C50" s="29">
        <f>(dadosPOS!C50-MIN(dadosPOS!C$2:dadosPOS!C$163))/(MAX(dadosPOS!C$2:dadosPOS!C$163)-MIN(dadosPOS!C$2:dadosPOS!C$163))</f>
        <v>0.03121167404</v>
      </c>
      <c r="D50" s="29">
        <f>(dadosPOS!D50-MIN(dadosPOS!D$2:dadosPOS!D$163))/(MAX(dadosPOS!D$2:dadosPOS!D$163)-MIN(dadosPOS!D$2:dadosPOS!D$163))</f>
        <v>0.192879812</v>
      </c>
      <c r="E50" s="29">
        <f>(dadosPOS!E50-MIN(dadosPOS!E$2:dadosPOS!E$163))/(MAX(dadosPOS!E$2:dadosPOS!E$163)-MIN(dadosPOS!E$2:dadosPOS!E$163))</f>
        <v>0.2220632752</v>
      </c>
      <c r="F50" s="29">
        <f>(dadosPOS!F50-MIN(dadosPOS!F$2:dadosPOS!F$163))/(MAX(dadosPOS!F$2:dadosPOS!F$163)-MIN(dadosPOS!F$2:dadosPOS!F$163))</f>
        <v>0.001714928599</v>
      </c>
      <c r="G50" s="29">
        <f>(dadosPOS!G50-MIN(dadosPOS!G$2:dadosPOS!G$163))/(MAX(dadosPOS!G$2:dadosPOS!G$163)-MIN(dadosPOS!G$2:dadosPOS!G$163))</f>
        <v>0.224582045</v>
      </c>
      <c r="H50" s="29">
        <f>(dadosPOS!H50-MIN(dadosPOS!H$2:dadosPOS!H$163))/(MAX(dadosPOS!H$2:dadosPOS!H$163)-MIN(dadosPOS!H$2:dadosPOS!H$163))</f>
        <v>0.34375</v>
      </c>
      <c r="I50" s="29">
        <f>(dadosPOS!I50-MIN(dadosPOS!I$2:dadosPOS!I$163))/(MAX(dadosPOS!I$2:dadosPOS!I$163)-MIN(dadosPOS!I$2:dadosPOS!I$163))</f>
        <v>0.0005005121729</v>
      </c>
      <c r="J50" s="29">
        <f>(dadosPOS!J50-MIN(dadosPOS!J$2:dadosPOS!J$163))/(MAX(dadosPOS!J$2:dadosPOS!J$163)-MIN(dadosPOS!J$2:dadosPOS!J$163))</f>
        <v>0.2991716787</v>
      </c>
      <c r="K50" s="29">
        <f>(dadosPOS!K50-MIN(dadosPOS!K$2:dadosPOS!K$163))/(MAX(dadosPOS!K$2:dadosPOS!K$163)-MIN(dadosPOS!K$2:dadosPOS!K$163))</f>
        <v>0.001739693371</v>
      </c>
      <c r="L50" s="29">
        <f>(dadosPOS!L50-MIN(dadosPOS!L$2:dadosPOS!L$163))/(MAX(dadosPOS!L$2:dadosPOS!L$163)-MIN(dadosPOS!L$2:dadosPOS!L$163))</f>
        <v>0.34375</v>
      </c>
      <c r="M50" s="29">
        <f>(dadosPOS!M50-MIN(dadosPOS!M$2:dadosPOS!M$163))/(MAX(dadosPOS!M$2:dadosPOS!M$163)-MIN(dadosPOS!M$2:dadosPOS!M$163))</f>
        <v>0.3718592965</v>
      </c>
      <c r="N50" s="29">
        <f>(dadosPOS!N50-MIN(dadosPOS!N$2:dadosPOS!N$163))/(MAX(dadosPOS!N$2:dadosPOS!N$163)-MIN(dadosPOS!N$2:dadosPOS!N$163))</f>
        <v>0.1569767442</v>
      </c>
      <c r="O50" s="29">
        <f>(dadosPOS!O50-MIN(dadosPOS!O$2:dadosPOS!O$163))/(MAX(dadosPOS!O$2:dadosPOS!O$163)-MIN(dadosPOS!O$2:dadosPOS!O$163))</f>
        <v>0.08962264151</v>
      </c>
      <c r="P50" s="2">
        <v>1.0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B51" s="29">
        <f>(dadosPOS!B51-MIN(dadosPOS!B$2:dadosPOS!B$163))/(MAX(dadosPOS!B$2:dadosPOS!B$163)-MIN(dadosPOS!B$2:dadosPOS!B$163))</f>
        <v>0.006415325576</v>
      </c>
      <c r="C51" s="29">
        <f>(dadosPOS!C51-MIN(dadosPOS!C$2:dadosPOS!C$163))/(MAX(dadosPOS!C$2:dadosPOS!C$163)-MIN(dadosPOS!C$2:dadosPOS!C$163))</f>
        <v>0.03794939061</v>
      </c>
      <c r="D51" s="29">
        <f>(dadosPOS!D51-MIN(dadosPOS!D$2:dadosPOS!D$163))/(MAX(dadosPOS!D$2:dadosPOS!D$163)-MIN(dadosPOS!D$2:dadosPOS!D$163))</f>
        <v>0.2616438937</v>
      </c>
      <c r="E51" s="29">
        <f>(dadosPOS!E51-MIN(dadosPOS!E$2:dadosPOS!E$163))/(MAX(dadosPOS!E$2:dadosPOS!E$163)-MIN(dadosPOS!E$2:dadosPOS!E$163))</f>
        <v>0.2005816988</v>
      </c>
      <c r="F51" s="29">
        <f>(dadosPOS!F51-MIN(dadosPOS!F$2:dadosPOS!F$163))/(MAX(dadosPOS!F$2:dadosPOS!F$163)-MIN(dadosPOS!F$2:dadosPOS!F$163))</f>
        <v>0.007499179296</v>
      </c>
      <c r="G51" s="29">
        <f>(dadosPOS!G51-MIN(dadosPOS!G$2:dadosPOS!G$163))/(MAX(dadosPOS!G$2:dadosPOS!G$163)-MIN(dadosPOS!G$2:dadosPOS!G$163))</f>
        <v>0.09160290341</v>
      </c>
      <c r="H51" s="29">
        <f>(dadosPOS!H51-MIN(dadosPOS!H$2:dadosPOS!H$163))/(MAX(dadosPOS!H$2:dadosPOS!H$163)-MIN(dadosPOS!H$2:dadosPOS!H$163))</f>
        <v>0.421875</v>
      </c>
      <c r="I51" s="29">
        <f>(dadosPOS!I51-MIN(dadosPOS!I$2:dadosPOS!I$163))/(MAX(dadosPOS!I$2:dadosPOS!I$163)-MIN(dadosPOS!I$2:dadosPOS!I$163))</f>
        <v>0.03306071266</v>
      </c>
      <c r="J51" s="29">
        <f>(dadosPOS!J51-MIN(dadosPOS!J$2:dadosPOS!J$163))/(MAX(dadosPOS!J$2:dadosPOS!J$163)-MIN(dadosPOS!J$2:dadosPOS!J$163))</f>
        <v>0.2732797002</v>
      </c>
      <c r="K51" s="29">
        <f>(dadosPOS!K51-MIN(dadosPOS!K$2:dadosPOS!K$163))/(MAX(dadosPOS!K$2:dadosPOS!K$163)-MIN(dadosPOS!K$2:dadosPOS!K$163))</f>
        <v>0.003811510022</v>
      </c>
      <c r="L51" s="29">
        <f>(dadosPOS!L51-MIN(dadosPOS!L$2:dadosPOS!L$163))/(MAX(dadosPOS!L$2:dadosPOS!L$163)-MIN(dadosPOS!L$2:dadosPOS!L$163))</f>
        <v>0.421875</v>
      </c>
      <c r="M51" s="29">
        <f>(dadosPOS!M51-MIN(dadosPOS!M$2:dadosPOS!M$163))/(MAX(dadosPOS!M$2:dadosPOS!M$163)-MIN(dadosPOS!M$2:dadosPOS!M$163))</f>
        <v>0.3819095477</v>
      </c>
      <c r="N51" s="29">
        <f>(dadosPOS!N51-MIN(dadosPOS!N$2:dadosPOS!N$163))/(MAX(dadosPOS!N$2:dadosPOS!N$163)-MIN(dadosPOS!N$2:dadosPOS!N$163))</f>
        <v>0.261627907</v>
      </c>
      <c r="O51" s="29">
        <f>(dadosPOS!O51-MIN(dadosPOS!O$2:dadosPOS!O$163))/(MAX(dadosPOS!O$2:dadosPOS!O$163)-MIN(dadosPOS!O$2:dadosPOS!O$163))</f>
        <v>0.179245283</v>
      </c>
      <c r="P51" s="2">
        <v>1.0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B52" s="29">
        <f>(dadosPOS!B52-MIN(dadosPOS!B$2:dadosPOS!B$163))/(MAX(dadosPOS!B$2:dadosPOS!B$163)-MIN(dadosPOS!B$2:dadosPOS!B$163))</f>
        <v>0.002801997857</v>
      </c>
      <c r="C52" s="29">
        <f>(dadosPOS!C52-MIN(dadosPOS!C$2:dadosPOS!C$163))/(MAX(dadosPOS!C$2:dadosPOS!C$163)-MIN(dadosPOS!C$2:dadosPOS!C$163))</f>
        <v>0.002906487402</v>
      </c>
      <c r="D52" s="29">
        <f>(dadosPOS!D52-MIN(dadosPOS!D$2:dadosPOS!D$163))/(MAX(dadosPOS!D$2:dadosPOS!D$163)-MIN(dadosPOS!D$2:dadosPOS!D$163))</f>
        <v>0.02437495458</v>
      </c>
      <c r="E52" s="29">
        <f>(dadosPOS!E52-MIN(dadosPOS!E$2:dadosPOS!E$163))/(MAX(dadosPOS!E$2:dadosPOS!E$163)-MIN(dadosPOS!E$2:dadosPOS!E$163))</f>
        <v>0.04707205284</v>
      </c>
      <c r="F52" s="29">
        <f>(dadosPOS!F52-MIN(dadosPOS!F$2:dadosPOS!F$163))/(MAX(dadosPOS!F$2:dadosPOS!F$163)-MIN(dadosPOS!F$2:dadosPOS!F$163))</f>
        <v>0.003889793183</v>
      </c>
      <c r="G52" s="29">
        <f>(dadosPOS!G52-MIN(dadosPOS!G$2:dadosPOS!G$163))/(MAX(dadosPOS!G$2:dadosPOS!G$163)-MIN(dadosPOS!G$2:dadosPOS!G$163))</f>
        <v>0.5931358419</v>
      </c>
      <c r="H52" s="29">
        <f>(dadosPOS!H52-MIN(dadosPOS!H$2:dadosPOS!H$163))/(MAX(dadosPOS!H$2:dadosPOS!H$163)-MIN(dadosPOS!H$2:dadosPOS!H$163))</f>
        <v>0.1875</v>
      </c>
      <c r="I52" s="29">
        <f>(dadosPOS!I52-MIN(dadosPOS!I$2:dadosPOS!I$163))/(MAX(dadosPOS!I$2:dadosPOS!I$163)-MIN(dadosPOS!I$2:dadosPOS!I$163))</f>
        <v>0.03306071266</v>
      </c>
      <c r="J52" s="29">
        <f>(dadosPOS!J52-MIN(dadosPOS!J$2:dadosPOS!J$163))/(MAX(dadosPOS!J$2:dadosPOS!J$163)-MIN(dadosPOS!J$2:dadosPOS!J$163))</f>
        <v>0.1650713461</v>
      </c>
      <c r="K52" s="29">
        <f>(dadosPOS!K52-MIN(dadosPOS!K$2:dadosPOS!K$163))/(MAX(dadosPOS!K$2:dadosPOS!K$163)-MIN(dadosPOS!K$2:dadosPOS!K$163))</f>
        <v>0.00138331982</v>
      </c>
      <c r="L52" s="29">
        <f>(dadosPOS!L52-MIN(dadosPOS!L$2:dadosPOS!L$163))/(MAX(dadosPOS!L$2:dadosPOS!L$163)-MIN(dadosPOS!L$2:dadosPOS!L$163))</f>
        <v>0.1875</v>
      </c>
      <c r="M52" s="29">
        <f>(dadosPOS!M52-MIN(dadosPOS!M$2:dadosPOS!M$163))/(MAX(dadosPOS!M$2:dadosPOS!M$163)-MIN(dadosPOS!M$2:dadosPOS!M$163))</f>
        <v>0</v>
      </c>
      <c r="N52" s="29">
        <f>(dadosPOS!N52-MIN(dadosPOS!N$2:dadosPOS!N$163))/(MAX(dadosPOS!N$2:dadosPOS!N$163)-MIN(dadosPOS!N$2:dadosPOS!N$163))</f>
        <v>0.261627907</v>
      </c>
      <c r="O52" s="29">
        <f>(dadosPOS!O52-MIN(dadosPOS!O$2:dadosPOS!O$163))/(MAX(dadosPOS!O$2:dadosPOS!O$163)-MIN(dadosPOS!O$2:dadosPOS!O$163))</f>
        <v>0.179245283</v>
      </c>
      <c r="P52" s="2">
        <v>1.0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B53" s="29">
        <f>(dadosPOS!B53-MIN(dadosPOS!B$2:dadosPOS!B$163))/(MAX(dadosPOS!B$2:dadosPOS!B$163)-MIN(dadosPOS!B$2:dadosPOS!B$163))</f>
        <v>0.01752061702</v>
      </c>
      <c r="C53" s="29">
        <f>(dadosPOS!C53-MIN(dadosPOS!C$2:dadosPOS!C$163))/(MAX(dadosPOS!C$2:dadosPOS!C$163)-MIN(dadosPOS!C$2:dadosPOS!C$163))</f>
        <v>0.01806634967</v>
      </c>
      <c r="D53" s="29">
        <f>(dadosPOS!D53-MIN(dadosPOS!D$2:dadosPOS!D$163))/(MAX(dadosPOS!D$2:dadosPOS!D$163)-MIN(dadosPOS!D$2:dadosPOS!D$163))</f>
        <v>0.1235312644</v>
      </c>
      <c r="E53" s="29">
        <f>(dadosPOS!E53-MIN(dadosPOS!E$2:dadosPOS!E$163))/(MAX(dadosPOS!E$2:dadosPOS!E$163)-MIN(dadosPOS!E$2:dadosPOS!E$163))</f>
        <v>0.09981400822</v>
      </c>
      <c r="F53" s="29">
        <f>(dadosPOS!F53-MIN(dadosPOS!F$2:dadosPOS!F$163))/(MAX(dadosPOS!F$2:dadosPOS!F$163)-MIN(dadosPOS!F$2:dadosPOS!F$163))</f>
        <v>0.01859235651</v>
      </c>
      <c r="G53" s="29">
        <f>(dadosPOS!G53-MIN(dadosPOS!G$2:dadosPOS!G$163))/(MAX(dadosPOS!G$2:dadosPOS!G$163)-MIN(dadosPOS!G$2:dadosPOS!G$163))</f>
        <v>0.03290577014</v>
      </c>
      <c r="H53" s="29">
        <f>(dadosPOS!H53-MIN(dadosPOS!H$2:dadosPOS!H$163))/(MAX(dadosPOS!H$2:dadosPOS!H$163)-MIN(dadosPOS!H$2:dadosPOS!H$163))</f>
        <v>0.421875</v>
      </c>
      <c r="I53" s="29">
        <f>(dadosPOS!I53-MIN(dadosPOS!I$2:dadosPOS!I$163))/(MAX(dadosPOS!I$2:dadosPOS!I$163)-MIN(dadosPOS!I$2:dadosPOS!I$163))</f>
        <v>0.004551252267</v>
      </c>
      <c r="J53" s="29">
        <f>(dadosPOS!J53-MIN(dadosPOS!J$2:dadosPOS!J$163))/(MAX(dadosPOS!J$2:dadosPOS!J$163)-MIN(dadosPOS!J$2:dadosPOS!J$163))</f>
        <v>0.1480514347</v>
      </c>
      <c r="K53" s="29">
        <f>(dadosPOS!K53-MIN(dadosPOS!K$2:dadosPOS!K$163))/(MAX(dadosPOS!K$2:dadosPOS!K$163)-MIN(dadosPOS!K$2:dadosPOS!K$163))</f>
        <v>0.003448810313</v>
      </c>
      <c r="L53" s="29">
        <f>(dadosPOS!L53-MIN(dadosPOS!L$2:dadosPOS!L$163))/(MAX(dadosPOS!L$2:dadosPOS!L$163)-MIN(dadosPOS!L$2:dadosPOS!L$163))</f>
        <v>0.421875</v>
      </c>
      <c r="M53" s="29">
        <f>(dadosPOS!M53-MIN(dadosPOS!M$2:dadosPOS!M$163))/(MAX(dadosPOS!M$2:dadosPOS!M$163)-MIN(dadosPOS!M$2:dadosPOS!M$163))</f>
        <v>0.4422110553</v>
      </c>
      <c r="N53" s="29">
        <f>(dadosPOS!N53-MIN(dadosPOS!N$2:dadosPOS!N$163))/(MAX(dadosPOS!N$2:dadosPOS!N$163)-MIN(dadosPOS!N$2:dadosPOS!N$163))</f>
        <v>0.3372093023</v>
      </c>
      <c r="O53" s="29">
        <f>(dadosPOS!O53-MIN(dadosPOS!O$2:dadosPOS!O$163))/(MAX(dadosPOS!O$2:dadosPOS!O$163)-MIN(dadosPOS!O$2:dadosPOS!O$163))</f>
        <v>0.1603773585</v>
      </c>
      <c r="P53" s="2">
        <v>1.0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B54" s="29">
        <f>(dadosPOS!B54-MIN(dadosPOS!B$2:dadosPOS!B$163))/(MAX(dadosPOS!B$2:dadosPOS!B$163)-MIN(dadosPOS!B$2:dadosPOS!B$163))</f>
        <v>0.2651439683</v>
      </c>
      <c r="C54" s="29">
        <f>(dadosPOS!C54-MIN(dadosPOS!C$2:dadosPOS!C$163))/(MAX(dadosPOS!C$2:dadosPOS!C$163)-MIN(dadosPOS!C$2:dadosPOS!C$163))</f>
        <v>0.009255069137</v>
      </c>
      <c r="D54" s="29">
        <f>(dadosPOS!D54-MIN(dadosPOS!D$2:dadosPOS!D$163))/(MAX(dadosPOS!D$2:dadosPOS!D$163)-MIN(dadosPOS!D$2:dadosPOS!D$163))</f>
        <v>0.07870303074</v>
      </c>
      <c r="E54" s="29">
        <f>(dadosPOS!E54-MIN(dadosPOS!E$2:dadosPOS!E$163))/(MAX(dadosPOS!E$2:dadosPOS!E$163)-MIN(dadosPOS!E$2:dadosPOS!E$163))</f>
        <v>0.1092108634</v>
      </c>
      <c r="F54" s="29">
        <f>(dadosPOS!F54-MIN(dadosPOS!F$2:dadosPOS!F$163))/(MAX(dadosPOS!F$2:dadosPOS!F$163)-MIN(dadosPOS!F$2:dadosPOS!F$163))</f>
        <v>0.2659455874</v>
      </c>
      <c r="G54" s="29">
        <f>(dadosPOS!G54-MIN(dadosPOS!G$2:dadosPOS!G$163))/(MAX(dadosPOS!G$2:dadosPOS!G$163)-MIN(dadosPOS!G$2:dadosPOS!G$163))</f>
        <v>0.02779597505</v>
      </c>
      <c r="H54" s="29">
        <f>(dadosPOS!H54-MIN(dadosPOS!H$2:dadosPOS!H$163))/(MAX(dadosPOS!H$2:dadosPOS!H$163)-MIN(dadosPOS!H$2:dadosPOS!H$163))</f>
        <v>0.265625</v>
      </c>
      <c r="I54" s="29">
        <f>(dadosPOS!I54-MIN(dadosPOS!I$2:dadosPOS!I$163))/(MAX(dadosPOS!I$2:dadosPOS!I$163)-MIN(dadosPOS!I$2:dadosPOS!I$163))</f>
        <v>0.0001937466476</v>
      </c>
      <c r="J54" s="29">
        <f>(dadosPOS!J54-MIN(dadosPOS!J$2:dadosPOS!J$163))/(MAX(dadosPOS!J$2:dadosPOS!J$163)-MIN(dadosPOS!J$2:dadosPOS!J$163))</f>
        <v>0.1159717513</v>
      </c>
      <c r="K54" s="29">
        <f>(dadosPOS!K54-MIN(dadosPOS!K$2:dadosPOS!K$163))/(MAX(dadosPOS!K$2:dadosPOS!K$163)-MIN(dadosPOS!K$2:dadosPOS!K$163))</f>
        <v>0.162775201</v>
      </c>
      <c r="L54" s="29">
        <f>(dadosPOS!L54-MIN(dadosPOS!L$2:dadosPOS!L$163))/(MAX(dadosPOS!L$2:dadosPOS!L$163)-MIN(dadosPOS!L$2:dadosPOS!L$163))</f>
        <v>0.265625</v>
      </c>
      <c r="M54" s="29">
        <f>(dadosPOS!M54-MIN(dadosPOS!M$2:dadosPOS!M$163))/(MAX(dadosPOS!M$2:dadosPOS!M$163)-MIN(dadosPOS!M$2:dadosPOS!M$163))</f>
        <v>0.7487437186</v>
      </c>
      <c r="N54" s="29">
        <f>(dadosPOS!N54-MIN(dadosPOS!N$2:dadosPOS!N$163))/(MAX(dadosPOS!N$2:dadosPOS!N$163)-MIN(dadosPOS!N$2:dadosPOS!N$163))</f>
        <v>0.7790697674</v>
      </c>
      <c r="O54" s="29">
        <f>(dadosPOS!O54-MIN(dadosPOS!O$2:dadosPOS!O$163))/(MAX(dadosPOS!O$2:dadosPOS!O$163)-MIN(dadosPOS!O$2:dadosPOS!O$163))</f>
        <v>0.5801886792</v>
      </c>
      <c r="P54" s="2">
        <v>1.0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B55" s="29">
        <f>(dadosPOS!B55-MIN(dadosPOS!B$2:dadosPOS!B$163))/(MAX(dadosPOS!B$2:dadosPOS!B$163)-MIN(dadosPOS!B$2:dadosPOS!B$163))</f>
        <v>0.08843495497</v>
      </c>
      <c r="C55" s="29">
        <f>(dadosPOS!C55-MIN(dadosPOS!C$2:dadosPOS!C$163))/(MAX(dadosPOS!C$2:dadosPOS!C$163)-MIN(dadosPOS!C$2:dadosPOS!C$163))</f>
        <v>0.0003552494945</v>
      </c>
      <c r="D55" s="29">
        <f>(dadosPOS!D55-MIN(dadosPOS!D$2:dadosPOS!D$163))/(MAX(dadosPOS!D$2:dadosPOS!D$163)-MIN(dadosPOS!D$2:dadosPOS!D$163))</f>
        <v>0.02685212104</v>
      </c>
      <c r="E55" s="29">
        <f>(dadosPOS!E55-MIN(dadosPOS!E$2:dadosPOS!E$163))/(MAX(dadosPOS!E$2:dadosPOS!E$163)-MIN(dadosPOS!E$2:dadosPOS!E$163))</f>
        <v>0.103927653</v>
      </c>
      <c r="F55" s="29">
        <f>(dadosPOS!F55-MIN(dadosPOS!F$2:dadosPOS!F$163))/(MAX(dadosPOS!F$2:dadosPOS!F$163)-MIN(dadosPOS!F$2:dadosPOS!F$163))</f>
        <v>0.08942933742</v>
      </c>
      <c r="G55" s="29">
        <f>(dadosPOS!G55-MIN(dadosPOS!G$2:dadosPOS!G$163))/(MAX(dadosPOS!G$2:dadosPOS!G$163)-MIN(dadosPOS!G$2:dadosPOS!G$163))</f>
        <v>0.004172999319</v>
      </c>
      <c r="H55" s="29">
        <f>(dadosPOS!H55-MIN(dadosPOS!H$2:dadosPOS!H$163))/(MAX(dadosPOS!H$2:dadosPOS!H$163)-MIN(dadosPOS!H$2:dadosPOS!H$163))</f>
        <v>0.265625</v>
      </c>
      <c r="I55" s="29">
        <f>(dadosPOS!I55-MIN(dadosPOS!I$2:dadosPOS!I$163))/(MAX(dadosPOS!I$2:dadosPOS!I$163)-MIN(dadosPOS!I$2:dadosPOS!I$163))</f>
        <v>0.0005220395781</v>
      </c>
      <c r="J55" s="29">
        <f>(dadosPOS!J55-MIN(dadosPOS!J$2:dadosPOS!J$163))/(MAX(dadosPOS!J$2:dadosPOS!J$163)-MIN(dadosPOS!J$2:dadosPOS!J$163))</f>
        <v>0.07243175047</v>
      </c>
      <c r="K55" s="29">
        <f>(dadosPOS!K55-MIN(dadosPOS!K$2:dadosPOS!K$163))/(MAX(dadosPOS!K$2:dadosPOS!K$163)-MIN(dadosPOS!K$2:dadosPOS!K$163))</f>
        <v>0.05485727661</v>
      </c>
      <c r="L55" s="29">
        <f>(dadosPOS!L55-MIN(dadosPOS!L$2:dadosPOS!L$163))/(MAX(dadosPOS!L$2:dadosPOS!L$163)-MIN(dadosPOS!L$2:dadosPOS!L$163))</f>
        <v>0.265625</v>
      </c>
      <c r="M55" s="29">
        <f>(dadosPOS!M55-MIN(dadosPOS!M$2:dadosPOS!M$163))/(MAX(dadosPOS!M$2:dadosPOS!M$163)-MIN(dadosPOS!M$2:dadosPOS!M$163))</f>
        <v>0.5929648241</v>
      </c>
      <c r="N55" s="29">
        <f>(dadosPOS!N55-MIN(dadosPOS!N$2:dadosPOS!N$163))/(MAX(dadosPOS!N$2:dadosPOS!N$163)-MIN(dadosPOS!N$2:dadosPOS!N$163))</f>
        <v>0.5639534884</v>
      </c>
      <c r="O55" s="29">
        <f>(dadosPOS!O55-MIN(dadosPOS!O$2:dadosPOS!O$163))/(MAX(dadosPOS!O$2:dadosPOS!O$163)-MIN(dadosPOS!O$2:dadosPOS!O$163))</f>
        <v>0.4764150943</v>
      </c>
      <c r="P55" s="2">
        <v>1.0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B56" s="29">
        <f>(dadosPOS!B56-MIN(dadosPOS!B$2:dadosPOS!B$163))/(MAX(dadosPOS!B$2:dadosPOS!B$163)-MIN(dadosPOS!B$2:dadosPOS!B$163))</f>
        <v>0.04401721252</v>
      </c>
      <c r="C56" s="29">
        <f>(dadosPOS!C56-MIN(dadosPOS!C$2:dadosPOS!C$163))/(MAX(dadosPOS!C$2:dadosPOS!C$163)-MIN(dadosPOS!C$2:dadosPOS!C$163))</f>
        <v>0.03558397552</v>
      </c>
      <c r="D56" s="29">
        <f>(dadosPOS!D56-MIN(dadosPOS!D$2:dadosPOS!D$163))/(MAX(dadosPOS!D$2:dadosPOS!D$163)-MIN(dadosPOS!D$2:dadosPOS!D$163))</f>
        <v>0.07341861085</v>
      </c>
      <c r="E56" s="29">
        <f>(dadosPOS!E56-MIN(dadosPOS!E$2:dadosPOS!E$163))/(MAX(dadosPOS!E$2:dadosPOS!E$163)-MIN(dadosPOS!E$2:dadosPOS!E$163))</f>
        <v>0.124882569</v>
      </c>
      <c r="F56" s="29">
        <f>(dadosPOS!F56-MIN(dadosPOS!F$2:dadosPOS!F$163))/(MAX(dadosPOS!F$2:dadosPOS!F$163)-MIN(dadosPOS!F$2:dadosPOS!F$163))</f>
        <v>0.04506004815</v>
      </c>
      <c r="G56" s="29">
        <f>(dadosPOS!G56-MIN(dadosPOS!G$2:dadosPOS!G$163))/(MAX(dadosPOS!G$2:dadosPOS!G$163)-MIN(dadosPOS!G$2:dadosPOS!G$163))</f>
        <v>0.5780815995</v>
      </c>
      <c r="H56" s="29">
        <f>(dadosPOS!H56-MIN(dadosPOS!H$2:dadosPOS!H$163))/(MAX(dadosPOS!H$2:dadosPOS!H$163)-MIN(dadosPOS!H$2:dadosPOS!H$163))</f>
        <v>0.46875</v>
      </c>
      <c r="I56" s="29">
        <f>(dadosPOS!I56-MIN(dadosPOS!I$2:dadosPOS!I$163))/(MAX(dadosPOS!I$2:dadosPOS!I$163)-MIN(dadosPOS!I$2:dadosPOS!I$163))</f>
        <v>0.0704879007</v>
      </c>
      <c r="J56" s="29">
        <f>(dadosPOS!J56-MIN(dadosPOS!J$2:dadosPOS!J$163))/(MAX(dadosPOS!J$2:dadosPOS!J$163)-MIN(dadosPOS!J$2:dadosPOS!J$163))</f>
        <v>0.2175199635</v>
      </c>
      <c r="K56" s="29">
        <f>(dadosPOS!K56-MIN(dadosPOS!K$2:dadosPOS!K$163))/(MAX(dadosPOS!K$2:dadosPOS!K$163)-MIN(dadosPOS!K$2:dadosPOS!K$163))</f>
        <v>0.02524453235</v>
      </c>
      <c r="L56" s="29">
        <f>(dadosPOS!L56-MIN(dadosPOS!L$2:dadosPOS!L$163))/(MAX(dadosPOS!L$2:dadosPOS!L$163)-MIN(dadosPOS!L$2:dadosPOS!L$163))</f>
        <v>0.46875</v>
      </c>
      <c r="M56" s="29">
        <f>(dadosPOS!M56-MIN(dadosPOS!M$2:dadosPOS!M$163))/(MAX(dadosPOS!M$2:dadosPOS!M$163)-MIN(dadosPOS!M$2:dadosPOS!M$163))</f>
        <v>0.2663316583</v>
      </c>
      <c r="N56" s="29">
        <f>(dadosPOS!N56-MIN(dadosPOS!N$2:dadosPOS!N$163))/(MAX(dadosPOS!N$2:dadosPOS!N$163)-MIN(dadosPOS!N$2:dadosPOS!N$163))</f>
        <v>0.1279069767</v>
      </c>
      <c r="O56" s="29">
        <f>(dadosPOS!O56-MIN(dadosPOS!O$2:dadosPOS!O$163))/(MAX(dadosPOS!O$2:dadosPOS!O$163)-MIN(dadosPOS!O$2:dadosPOS!O$163))</f>
        <v>0.2688679245</v>
      </c>
      <c r="P56" s="2">
        <v>1.0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B57" s="29">
        <f>(dadosPOS!B57-MIN(dadosPOS!B$2:dadosPOS!B$163))/(MAX(dadosPOS!B$2:dadosPOS!B$163)-MIN(dadosPOS!B$2:dadosPOS!B$163))</f>
        <v>0.04401721252</v>
      </c>
      <c r="C57" s="29">
        <f>(dadosPOS!C57-MIN(dadosPOS!C$2:dadosPOS!C$163))/(MAX(dadosPOS!C$2:dadosPOS!C$163)-MIN(dadosPOS!C$2:dadosPOS!C$163))</f>
        <v>0.007127944472</v>
      </c>
      <c r="D57" s="29">
        <f>(dadosPOS!D57-MIN(dadosPOS!D$2:dadosPOS!D$163))/(MAX(dadosPOS!D$2:dadosPOS!D$163)-MIN(dadosPOS!D$2:dadosPOS!D$163))</f>
        <v>0.0726857572</v>
      </c>
      <c r="E57" s="29">
        <f>(dadosPOS!E57-MIN(dadosPOS!E$2:dadosPOS!E$163))/(MAX(dadosPOS!E$2:dadosPOS!E$163)-MIN(dadosPOS!E$2:dadosPOS!E$163))</f>
        <v>0.1735251136</v>
      </c>
      <c r="F57" s="29">
        <f>(dadosPOS!F57-MIN(dadosPOS!F$2:dadosPOS!F$163))/(MAX(dadosPOS!F$2:dadosPOS!F$163)-MIN(dadosPOS!F$2:dadosPOS!F$163))</f>
        <v>0.0007369234557</v>
      </c>
      <c r="G57" s="29">
        <f>(dadosPOS!G57-MIN(dadosPOS!G$2:dadosPOS!G$163))/(MAX(dadosPOS!G$2:dadosPOS!G$163)-MIN(dadosPOS!G$2:dadosPOS!G$163))</f>
        <v>0.6755214611</v>
      </c>
      <c r="H57" s="29">
        <f>(dadosPOS!H57-MIN(dadosPOS!H$2:dadosPOS!H$163))/(MAX(dadosPOS!H$2:dadosPOS!H$163)-MIN(dadosPOS!H$2:dadosPOS!H$163))</f>
        <v>0.125</v>
      </c>
      <c r="I57" s="29">
        <f>(dadosPOS!I57-MIN(dadosPOS!I$2:dadosPOS!I$163))/(MAX(dadosPOS!I$2:dadosPOS!I$163)-MIN(dadosPOS!I$2:dadosPOS!I$163))</f>
        <v>0.03650150961</v>
      </c>
      <c r="J57" s="29">
        <f>(dadosPOS!J57-MIN(dadosPOS!J$2:dadosPOS!J$163))/(MAX(dadosPOS!J$2:dadosPOS!J$163)-MIN(dadosPOS!J$2:dadosPOS!J$163))</f>
        <v>0.2502331727</v>
      </c>
      <c r="K57" s="29">
        <f>(dadosPOS!K57-MIN(dadosPOS!K$2:dadosPOS!K$163))/(MAX(dadosPOS!K$2:dadosPOS!K$163)-MIN(dadosPOS!K$2:dadosPOS!K$163))</f>
        <v>0.002005391995</v>
      </c>
      <c r="L57" s="29">
        <f>(dadosPOS!L57-MIN(dadosPOS!L$2:dadosPOS!L$163))/(MAX(dadosPOS!L$2:dadosPOS!L$163)-MIN(dadosPOS!L$2:dadosPOS!L$163))</f>
        <v>0.125</v>
      </c>
      <c r="M57" s="29">
        <f>(dadosPOS!M57-MIN(dadosPOS!M$2:dadosPOS!M$163))/(MAX(dadosPOS!M$2:dadosPOS!M$163)-MIN(dadosPOS!M$2:dadosPOS!M$163))</f>
        <v>0.5929648241</v>
      </c>
      <c r="N57" s="29">
        <f>(dadosPOS!N57-MIN(dadosPOS!N$2:dadosPOS!N$163))/(MAX(dadosPOS!N$2:dadosPOS!N$163)-MIN(dadosPOS!N$2:dadosPOS!N$163))</f>
        <v>0</v>
      </c>
      <c r="O57" s="29">
        <f>(dadosPOS!O57-MIN(dadosPOS!O$2:dadosPOS!O$163))/(MAX(dadosPOS!O$2:dadosPOS!O$163)-MIN(dadosPOS!O$2:dadosPOS!O$163))</f>
        <v>0.141509434</v>
      </c>
      <c r="P57" s="2">
        <v>1.0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B58" s="29">
        <f>(dadosPOS!B58-MIN(dadosPOS!B$2:dadosPOS!B$163))/(MAX(dadosPOS!B$2:dadosPOS!B$163)-MIN(dadosPOS!B$2:dadosPOS!B$163))</f>
        <v>0.01304803278</v>
      </c>
      <c r="C58" s="29">
        <f>(dadosPOS!C58-MIN(dadosPOS!C$2:dadosPOS!C$163))/(MAX(dadosPOS!C$2:dadosPOS!C$163)-MIN(dadosPOS!C$2:dadosPOS!C$163))</f>
        <v>0.03325791113</v>
      </c>
      <c r="D58" s="29">
        <f>(dadosPOS!D58-MIN(dadosPOS!D$2:dadosPOS!D$163))/(MAX(dadosPOS!D$2:dadosPOS!D$163)-MIN(dadosPOS!D$2:dadosPOS!D$163))</f>
        <v>0.1358958984</v>
      </c>
      <c r="E58" s="29">
        <f>(dadosPOS!E58-MIN(dadosPOS!E$2:dadosPOS!E$163))/(MAX(dadosPOS!E$2:dadosPOS!E$163)-MIN(dadosPOS!E$2:dadosPOS!E$163))</f>
        <v>0.1261754965</v>
      </c>
      <c r="F58" s="29">
        <f>(dadosPOS!F58-MIN(dadosPOS!F$2:dadosPOS!F$163))/(MAX(dadosPOS!F$2:dadosPOS!F$163)-MIN(dadosPOS!F$2:dadosPOS!F$163))</f>
        <v>0.0141246512</v>
      </c>
      <c r="G58" s="29">
        <f>(dadosPOS!G58-MIN(dadosPOS!G$2:dadosPOS!G$163))/(MAX(dadosPOS!G$2:dadosPOS!G$163)-MIN(dadosPOS!G$2:dadosPOS!G$163))</f>
        <v>0.5338294639</v>
      </c>
      <c r="H58" s="29">
        <f>(dadosPOS!H58-MIN(dadosPOS!H$2:dadosPOS!H$163))/(MAX(dadosPOS!H$2:dadosPOS!H$163)-MIN(dadosPOS!H$2:dadosPOS!H$163))</f>
        <v>0.484375</v>
      </c>
      <c r="I58" s="29">
        <f>(dadosPOS!I58-MIN(dadosPOS!I$2:dadosPOS!I$163))/(MAX(dadosPOS!I$2:dadosPOS!I$163)-MIN(dadosPOS!I$2:dadosPOS!I$163))</f>
        <v>0.02437440463</v>
      </c>
      <c r="J58" s="29">
        <f>(dadosPOS!J58-MIN(dadosPOS!J$2:dadosPOS!J$163))/(MAX(dadosPOS!J$2:dadosPOS!J$163)-MIN(dadosPOS!J$2:dadosPOS!J$163))</f>
        <v>0.2670351404</v>
      </c>
      <c r="K58" s="29">
        <f>(dadosPOS!K58-MIN(dadosPOS!K$2:dadosPOS!K$163))/(MAX(dadosPOS!K$2:dadosPOS!K$163)-MIN(dadosPOS!K$2:dadosPOS!K$163))</f>
        <v>0.007665194429</v>
      </c>
      <c r="L58" s="29">
        <f>(dadosPOS!L58-MIN(dadosPOS!L$2:dadosPOS!L$163))/(MAX(dadosPOS!L$2:dadosPOS!L$163)-MIN(dadosPOS!L$2:dadosPOS!L$163))</f>
        <v>0.484375</v>
      </c>
      <c r="M58" s="29">
        <f>(dadosPOS!M58-MIN(dadosPOS!M$2:dadosPOS!M$163))/(MAX(dadosPOS!M$2:dadosPOS!M$163)-MIN(dadosPOS!M$2:dadosPOS!M$163))</f>
        <v>0.2110552764</v>
      </c>
      <c r="N58" s="29">
        <f>(dadosPOS!N58-MIN(dadosPOS!N$2:dadosPOS!N$163))/(MAX(dadosPOS!N$2:dadosPOS!N$163)-MIN(dadosPOS!N$2:dadosPOS!N$163))</f>
        <v>0.1279069767</v>
      </c>
      <c r="O58" s="29">
        <f>(dadosPOS!O58-MIN(dadosPOS!O$2:dadosPOS!O$163))/(MAX(dadosPOS!O$2:dadosPOS!O$163)-MIN(dadosPOS!O$2:dadosPOS!O$163))</f>
        <v>0.179245283</v>
      </c>
      <c r="P58" s="2">
        <v>1.0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B59" s="29">
        <f>(dadosPOS!B59-MIN(dadosPOS!B$2:dadosPOS!B$163))/(MAX(dadosPOS!B$2:dadosPOS!B$163)-MIN(dadosPOS!B$2:dadosPOS!B$163))</f>
        <v>0.003245319448</v>
      </c>
      <c r="C59" s="29">
        <f>(dadosPOS!C59-MIN(dadosPOS!C$2:dadosPOS!C$163))/(MAX(dadosPOS!C$2:dadosPOS!C$163)-MIN(dadosPOS!C$2:dadosPOS!C$163))</f>
        <v>0.006220691917</v>
      </c>
      <c r="D59" s="29">
        <f>(dadosPOS!D59-MIN(dadosPOS!D$2:dadosPOS!D$163))/(MAX(dadosPOS!D$2:dadosPOS!D$163)-MIN(dadosPOS!D$2:dadosPOS!D$163))</f>
        <v>0.05934600383</v>
      </c>
      <c r="E59" s="29">
        <f>(dadosPOS!E59-MIN(dadosPOS!E$2:dadosPOS!E$163))/(MAX(dadosPOS!E$2:dadosPOS!E$163)-MIN(dadosPOS!E$2:dadosPOS!E$163))</f>
        <v>0.1824569894</v>
      </c>
      <c r="F59" s="29">
        <f>(dadosPOS!F59-MIN(dadosPOS!F$2:dadosPOS!F$163))/(MAX(dadosPOS!F$2:dadosPOS!F$163)-MIN(dadosPOS!F$2:dadosPOS!F$163))</f>
        <v>0.004332631176</v>
      </c>
      <c r="G59" s="29">
        <f>(dadosPOS!G59-MIN(dadosPOS!G$2:dadosPOS!G$163))/(MAX(dadosPOS!G$2:dadosPOS!G$163)-MIN(dadosPOS!G$2:dadosPOS!G$163))</f>
        <v>0.08587731251</v>
      </c>
      <c r="H59" s="29">
        <f>(dadosPOS!H59-MIN(dadosPOS!H$2:dadosPOS!H$163))/(MAX(dadosPOS!H$2:dadosPOS!H$163)-MIN(dadosPOS!H$2:dadosPOS!H$163))</f>
        <v>0.078125</v>
      </c>
      <c r="I59" s="29">
        <f>(dadosPOS!I59-MIN(dadosPOS!I$2:dadosPOS!I$163))/(MAX(dadosPOS!I$2:dadosPOS!I$163)-MIN(dadosPOS!I$2:dadosPOS!I$163))</f>
        <v>0.001736544026</v>
      </c>
      <c r="J59" s="29">
        <f>(dadosPOS!J59-MIN(dadosPOS!J$2:dadosPOS!J$163))/(MAX(dadosPOS!J$2:dadosPOS!J$163)-MIN(dadosPOS!J$2:dadosPOS!J$163))</f>
        <v>0.1552828327</v>
      </c>
      <c r="K59" s="29">
        <f>(dadosPOS!K59-MIN(dadosPOS!K$2:dadosPOS!K$163))/(MAX(dadosPOS!K$2:dadosPOS!K$163)-MIN(dadosPOS!K$2:dadosPOS!K$163))</f>
        <v>0.002159328499</v>
      </c>
      <c r="L59" s="29">
        <f>(dadosPOS!L59-MIN(dadosPOS!L$2:dadosPOS!L$163))/(MAX(dadosPOS!L$2:dadosPOS!L$163)-MIN(dadosPOS!L$2:dadosPOS!L$163))</f>
        <v>0.078125</v>
      </c>
      <c r="M59" s="29">
        <f>(dadosPOS!M59-MIN(dadosPOS!M$2:dadosPOS!M$163))/(MAX(dadosPOS!M$2:dadosPOS!M$163)-MIN(dadosPOS!M$2:dadosPOS!M$163))</f>
        <v>0.1658291457</v>
      </c>
      <c r="N59" s="29">
        <f>(dadosPOS!N59-MIN(dadosPOS!N$2:dadosPOS!N$163))/(MAX(dadosPOS!N$2:dadosPOS!N$163)-MIN(dadosPOS!N$2:dadosPOS!N$163))</f>
        <v>0.1511627907</v>
      </c>
      <c r="O59" s="29">
        <f>(dadosPOS!O59-MIN(dadosPOS!O$2:dadosPOS!O$163))/(MAX(dadosPOS!O$2:dadosPOS!O$163)-MIN(dadosPOS!O$2:dadosPOS!O$163))</f>
        <v>0.1556603774</v>
      </c>
      <c r="P59" s="2">
        <v>1.0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B60" s="29">
        <f>(dadosPOS!B60-MIN(dadosPOS!B$2:dadosPOS!B$163))/(MAX(dadosPOS!B$2:dadosPOS!B$163)-MIN(dadosPOS!B$2:dadosPOS!B$163))</f>
        <v>0.1178396716</v>
      </c>
      <c r="C60" s="29">
        <f>(dadosPOS!C60-MIN(dadosPOS!C$2:dadosPOS!C$163))/(MAX(dadosPOS!C$2:dadosPOS!C$163)-MIN(dadosPOS!C$2:dadosPOS!C$163))</f>
        <v>0.001128053779</v>
      </c>
      <c r="D60" s="29">
        <f>(dadosPOS!D60-MIN(dadosPOS!D$2:dadosPOS!D$163))/(MAX(dadosPOS!D$2:dadosPOS!D$163)-MIN(dadosPOS!D$2:dadosPOS!D$163))</f>
        <v>0.02913850328</v>
      </c>
      <c r="E60" s="29">
        <f>(dadosPOS!E60-MIN(dadosPOS!E$2:dadosPOS!E$163))/(MAX(dadosPOS!E$2:dadosPOS!E$163)-MIN(dadosPOS!E$2:dadosPOS!E$163))</f>
        <v>0.1114195159</v>
      </c>
      <c r="F60" s="29">
        <f>(dadosPOS!F60-MIN(dadosPOS!F$2:dadosPOS!F$163))/(MAX(dadosPOS!F$2:dadosPOS!F$163)-MIN(dadosPOS!F$2:dadosPOS!F$163))</f>
        <v>0.1188019779</v>
      </c>
      <c r="G60" s="29">
        <f>(dadosPOS!G60-MIN(dadosPOS!G$2:dadosPOS!G$163))/(MAX(dadosPOS!G$2:dadosPOS!G$163)-MIN(dadosPOS!G$2:dadosPOS!G$163))</f>
        <v>0.1430808134</v>
      </c>
      <c r="H60" s="29">
        <f>(dadosPOS!H60-MIN(dadosPOS!H$2:dadosPOS!H$163))/(MAX(dadosPOS!H$2:dadosPOS!H$163)-MIN(dadosPOS!H$2:dadosPOS!H$163))</f>
        <v>0</v>
      </c>
      <c r="I60" s="29">
        <f>(dadosPOS!I60-MIN(dadosPOS!I$2:dadosPOS!I$163))/(MAX(dadosPOS!I$2:dadosPOS!I$163)-MIN(dadosPOS!I$2:dadosPOS!I$163))</f>
        <v>0.001268322961</v>
      </c>
      <c r="J60" s="29">
        <f>(dadosPOS!J60-MIN(dadosPOS!J$2:dadosPOS!J$163))/(MAX(dadosPOS!J$2:dadosPOS!J$163)-MIN(dadosPOS!J$2:dadosPOS!J$163))</f>
        <v>0.1064133647</v>
      </c>
      <c r="K60" s="29">
        <f>(dadosPOS!K60-MIN(dadosPOS!K$2:dadosPOS!K$163))/(MAX(dadosPOS!K$2:dadosPOS!K$163)-MIN(dadosPOS!K$2:dadosPOS!K$163))</f>
        <v>0.07329170019</v>
      </c>
      <c r="L60" s="29">
        <f>(dadosPOS!L60-MIN(dadosPOS!L$2:dadosPOS!L$163))/(MAX(dadosPOS!L$2:dadosPOS!L$163)-MIN(dadosPOS!L$2:dadosPOS!L$163))</f>
        <v>0</v>
      </c>
      <c r="M60" s="29">
        <f>(dadosPOS!M60-MIN(dadosPOS!M$2:dadosPOS!M$163))/(MAX(dadosPOS!M$2:dadosPOS!M$163)-MIN(dadosPOS!M$2:dadosPOS!M$163))</f>
        <v>0.6030150754</v>
      </c>
      <c r="N60" s="29">
        <f>(dadosPOS!N60-MIN(dadosPOS!N$2:dadosPOS!N$163))/(MAX(dadosPOS!N$2:dadosPOS!N$163)-MIN(dadosPOS!N$2:dadosPOS!N$163))</f>
        <v>0.511627907</v>
      </c>
      <c r="O60" s="29">
        <f>(dadosPOS!O60-MIN(dadosPOS!O$2:dadosPOS!O$163))/(MAX(dadosPOS!O$2:dadosPOS!O$163)-MIN(dadosPOS!O$2:dadosPOS!O$163))</f>
        <v>0.5283018868</v>
      </c>
      <c r="P60" s="2">
        <v>1.0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B61" s="29">
        <f>(dadosPOS!B61-MIN(dadosPOS!B$2:dadosPOS!B$163))/(MAX(dadosPOS!B$2:dadosPOS!B$163)-MIN(dadosPOS!B$2:dadosPOS!B$163))</f>
        <v>0.01682396881</v>
      </c>
      <c r="C61" s="29">
        <f>(dadosPOS!C61-MIN(dadosPOS!C$2:dadosPOS!C$163))/(MAX(dadosPOS!C$2:dadosPOS!C$163)-MIN(dadosPOS!C$2:dadosPOS!C$163))</f>
        <v>0.05170574411</v>
      </c>
      <c r="D61" s="29">
        <f>(dadosPOS!D61-MIN(dadosPOS!D$2:dadosPOS!D$163))/(MAX(dadosPOS!D$2:dadosPOS!D$163)-MIN(dadosPOS!D$2:dadosPOS!D$163))</f>
        <v>0.2313909683</v>
      </c>
      <c r="E61" s="29">
        <f>(dadosPOS!E61-MIN(dadosPOS!E$2:dadosPOS!E$163))/(MAX(dadosPOS!E$2:dadosPOS!E$163)-MIN(dadosPOS!E$2:dadosPOS!E$163))</f>
        <v>0.1934551769</v>
      </c>
      <c r="F61" s="29">
        <f>(dadosPOS!F61-MIN(dadosPOS!F$2:dadosPOS!F$163))/(MAX(dadosPOS!F$2:dadosPOS!F$163)-MIN(dadosPOS!F$2:dadosPOS!F$163))</f>
        <v>0.01789646824</v>
      </c>
      <c r="G61" s="29">
        <f>(dadosPOS!G61-MIN(dadosPOS!G$2:dadosPOS!G$163))/(MAX(dadosPOS!G$2:dadosPOS!G$163)-MIN(dadosPOS!G$2:dadosPOS!G$163))</f>
        <v>0.4306967664</v>
      </c>
      <c r="H61" s="29">
        <f>(dadosPOS!H61-MIN(dadosPOS!H$2:dadosPOS!H$163))/(MAX(dadosPOS!H$2:dadosPOS!H$163)-MIN(dadosPOS!H$2:dadosPOS!H$163))</f>
        <v>0.484375</v>
      </c>
      <c r="I61" s="29">
        <f>(dadosPOS!I61-MIN(dadosPOS!I$2:dadosPOS!I$163))/(MAX(dadosPOS!I$2:dadosPOS!I$163)-MIN(dadosPOS!I$2:dadosPOS!I$163))</f>
        <v>0.06657350084</v>
      </c>
      <c r="J61" s="29">
        <f>(dadosPOS!J61-MIN(dadosPOS!J$2:dadosPOS!J$163))/(MAX(dadosPOS!J$2:dadosPOS!J$163)-MIN(dadosPOS!J$2:dadosPOS!J$163))</f>
        <v>0.3205301581</v>
      </c>
      <c r="K61" s="29">
        <f>(dadosPOS!K61-MIN(dadosPOS!K$2:dadosPOS!K$163))/(MAX(dadosPOS!K$2:dadosPOS!K$163)-MIN(dadosPOS!K$2:dadosPOS!K$163))</f>
        <v>0.007868685836</v>
      </c>
      <c r="L61" s="29">
        <f>(dadosPOS!L61-MIN(dadosPOS!L$2:dadosPOS!L$163))/(MAX(dadosPOS!L$2:dadosPOS!L$163)-MIN(dadosPOS!L$2:dadosPOS!L$163))</f>
        <v>0.484375</v>
      </c>
      <c r="M61" s="29">
        <f>(dadosPOS!M61-MIN(dadosPOS!M$2:dadosPOS!M$163))/(MAX(dadosPOS!M$2:dadosPOS!M$163)-MIN(dadosPOS!M$2:dadosPOS!M$163))</f>
        <v>0.2512562814</v>
      </c>
      <c r="N61" s="29">
        <f>(dadosPOS!N61-MIN(dadosPOS!N$2:dadosPOS!N$163))/(MAX(dadosPOS!N$2:dadosPOS!N$163)-MIN(dadosPOS!N$2:dadosPOS!N$163))</f>
        <v>0.2209302326</v>
      </c>
      <c r="O61" s="29">
        <f>(dadosPOS!O61-MIN(dadosPOS!O$2:dadosPOS!O$163))/(MAX(dadosPOS!O$2:dadosPOS!O$163)-MIN(dadosPOS!O$2:dadosPOS!O$163))</f>
        <v>0.2594339623</v>
      </c>
      <c r="P61" s="2">
        <v>1.0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B62" s="29">
        <f>(dadosPOS!B62-MIN(dadosPOS!B$2:dadosPOS!B$163))/(MAX(dadosPOS!B$2:dadosPOS!B$163)-MIN(dadosPOS!B$2:dadosPOS!B$163))</f>
        <v>0.04233464447</v>
      </c>
      <c r="C62" s="29">
        <f>(dadosPOS!C62-MIN(dadosPOS!C$2:dadosPOS!C$163))/(MAX(dadosPOS!C$2:dadosPOS!C$163)-MIN(dadosPOS!C$2:dadosPOS!C$163))</f>
        <v>0.05094387058</v>
      </c>
      <c r="D62" s="29">
        <f>(dadosPOS!D62-MIN(dadosPOS!D$2:dadosPOS!D$163))/(MAX(dadosPOS!D$2:dadosPOS!D$163)-MIN(dadosPOS!D$2:dadosPOS!D$163))</f>
        <v>0.1373646341</v>
      </c>
      <c r="E62" s="29">
        <f>(dadosPOS!E62-MIN(dadosPOS!E$2:dadosPOS!E$163))/(MAX(dadosPOS!E$2:dadosPOS!E$163)-MIN(dadosPOS!E$2:dadosPOS!E$163))</f>
        <v>0.1069974663</v>
      </c>
      <c r="F62" s="29">
        <f>(dadosPOS!F62-MIN(dadosPOS!F$2:dadosPOS!F$163))/(MAX(dadosPOS!F$2:dadosPOS!F$163)-MIN(dadosPOS!F$2:dadosPOS!F$163))</f>
        <v>0.04337931553</v>
      </c>
      <c r="G62" s="29">
        <f>(dadosPOS!G62-MIN(dadosPOS!G$2:dadosPOS!G$163))/(MAX(dadosPOS!G$2:dadosPOS!G$163)-MIN(dadosPOS!G$2:dadosPOS!G$163))</f>
        <v>0.7797743829</v>
      </c>
      <c r="H62" s="29">
        <f>(dadosPOS!H62-MIN(dadosPOS!H$2:dadosPOS!H$163))/(MAX(dadosPOS!H$2:dadosPOS!H$163)-MIN(dadosPOS!H$2:dadosPOS!H$163))</f>
        <v>0.625</v>
      </c>
      <c r="I62" s="29">
        <f>(dadosPOS!I62-MIN(dadosPOS!I$2:dadosPOS!I$163))/(MAX(dadosPOS!I$2:dadosPOS!I$163)-MIN(dadosPOS!I$2:dadosPOS!I$163))</f>
        <v>0.01265990826</v>
      </c>
      <c r="J62" s="29">
        <f>(dadosPOS!J62-MIN(dadosPOS!J$2:dadosPOS!J$163))/(MAX(dadosPOS!J$2:dadosPOS!J$163)-MIN(dadosPOS!J$2:dadosPOS!J$163))</f>
        <v>0.3534017487</v>
      </c>
      <c r="K62" s="29">
        <f>(dadosPOS!K62-MIN(dadosPOS!K$2:dadosPOS!K$163))/(MAX(dadosPOS!K$2:dadosPOS!K$163)-MIN(dadosPOS!K$2:dadosPOS!K$163))</f>
        <v>0.01395234084</v>
      </c>
      <c r="L62" s="29">
        <f>(dadosPOS!L62-MIN(dadosPOS!L$2:dadosPOS!L$163))/(MAX(dadosPOS!L$2:dadosPOS!L$163)-MIN(dadosPOS!L$2:dadosPOS!L$163))</f>
        <v>0.625</v>
      </c>
      <c r="M62" s="29">
        <f>(dadosPOS!M62-MIN(dadosPOS!M$2:dadosPOS!M$163))/(MAX(dadosPOS!M$2:dadosPOS!M$163)-MIN(dadosPOS!M$2:dadosPOS!M$163))</f>
        <v>0.1859296482</v>
      </c>
      <c r="N62" s="29">
        <f>(dadosPOS!N62-MIN(dadosPOS!N$2:dadosPOS!N$163))/(MAX(dadosPOS!N$2:dadosPOS!N$163)-MIN(dadosPOS!N$2:dadosPOS!N$163))</f>
        <v>0.2093023256</v>
      </c>
      <c r="O62" s="29">
        <f>(dadosPOS!O62-MIN(dadosPOS!O$2:dadosPOS!O$163))/(MAX(dadosPOS!O$2:dadosPOS!O$163)-MIN(dadosPOS!O$2:dadosPOS!O$163))</f>
        <v>0.2028301887</v>
      </c>
      <c r="P62" s="2">
        <v>1.0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B63" s="29">
        <f>(dadosPOS!B63-MIN(dadosPOS!B$2:dadosPOS!B$163))/(MAX(dadosPOS!B$2:dadosPOS!B$163)-MIN(dadosPOS!B$2:dadosPOS!B$163))</f>
        <v>0.02027297655</v>
      </c>
      <c r="C63" s="29">
        <f>(dadosPOS!C63-MIN(dadosPOS!C$2:dadosPOS!C$163))/(MAX(dadosPOS!C$2:dadosPOS!C$163)-MIN(dadosPOS!C$2:dadosPOS!C$163))</f>
        <v>0.0519101492</v>
      </c>
      <c r="D63" s="29">
        <f>(dadosPOS!D63-MIN(dadosPOS!D$2:dadosPOS!D$163))/(MAX(dadosPOS!D$2:dadosPOS!D$163)-MIN(dadosPOS!D$2:dadosPOS!D$163))</f>
        <v>0.1964532306</v>
      </c>
      <c r="E63" s="29">
        <f>(dadosPOS!E63-MIN(dadosPOS!E$2:dadosPOS!E$163))/(MAX(dadosPOS!E$2:dadosPOS!E$163)-MIN(dadosPOS!E$2:dadosPOS!E$163))</f>
        <v>0.103334567</v>
      </c>
      <c r="F63" s="29">
        <f>(dadosPOS!F63-MIN(dadosPOS!F$2:dadosPOS!F$163))/(MAX(dadosPOS!F$2:dadosPOS!F$163)-MIN(dadosPOS!F$2:dadosPOS!F$163))</f>
        <v>0.02134171363</v>
      </c>
      <c r="G63" s="29">
        <f>(dadosPOS!G63-MIN(dadosPOS!G$2:dadosPOS!G$163))/(MAX(dadosPOS!G$2:dadosPOS!G$163)-MIN(dadosPOS!G$2:dadosPOS!G$163))</f>
        <v>0.7407106546</v>
      </c>
      <c r="H63" s="29">
        <f>(dadosPOS!H63-MIN(dadosPOS!H$2:dadosPOS!H$163))/(MAX(dadosPOS!H$2:dadosPOS!H$163)-MIN(dadosPOS!H$2:dadosPOS!H$163))</f>
        <v>0.640625</v>
      </c>
      <c r="I63" s="29">
        <f>(dadosPOS!I63-MIN(dadosPOS!I$2:dadosPOS!I$163))/(MAX(dadosPOS!I$2:dadosPOS!I$163)-MIN(dadosPOS!I$2:dadosPOS!I$163))</f>
        <v>0.01187415796</v>
      </c>
      <c r="J63" s="29">
        <f>(dadosPOS!J63-MIN(dadosPOS!J$2:dadosPOS!J$163))/(MAX(dadosPOS!J$2:dadosPOS!J$163)-MIN(dadosPOS!J$2:dadosPOS!J$163))</f>
        <v>0.365338564</v>
      </c>
      <c r="K63" s="29">
        <f>(dadosPOS!K63-MIN(dadosPOS!K$2:dadosPOS!K$163))/(MAX(dadosPOS!K$2:dadosPOS!K$163)-MIN(dadosPOS!K$2:dadosPOS!K$163))</f>
        <v>0.00511680723</v>
      </c>
      <c r="L63" s="29">
        <f>(dadosPOS!L63-MIN(dadosPOS!L$2:dadosPOS!L$163))/(MAX(dadosPOS!L$2:dadosPOS!L$163)-MIN(dadosPOS!L$2:dadosPOS!L$163))</f>
        <v>0.640625</v>
      </c>
      <c r="M63" s="29">
        <f>(dadosPOS!M63-MIN(dadosPOS!M$2:dadosPOS!M$163))/(MAX(dadosPOS!M$2:dadosPOS!M$163)-MIN(dadosPOS!M$2:dadosPOS!M$163))</f>
        <v>0.1658291457</v>
      </c>
      <c r="N63" s="29">
        <f>(dadosPOS!N63-MIN(dadosPOS!N$2:dadosPOS!N$163))/(MAX(dadosPOS!N$2:dadosPOS!N$163)-MIN(dadosPOS!N$2:dadosPOS!N$163))</f>
        <v>0.1918604651</v>
      </c>
      <c r="O63" s="29">
        <f>(dadosPOS!O63-MIN(dadosPOS!O$2:dadosPOS!O$163))/(MAX(dadosPOS!O$2:dadosPOS!O$163)-MIN(dadosPOS!O$2:dadosPOS!O$163))</f>
        <v>0.1839622642</v>
      </c>
      <c r="P63" s="2">
        <v>1.0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B64" s="29">
        <f>(dadosPOS!B64-MIN(dadosPOS!B$2:dadosPOS!B$163))/(MAX(dadosPOS!B$2:dadosPOS!B$163)-MIN(dadosPOS!B$2:dadosPOS!B$163))</f>
        <v>0.04118953966</v>
      </c>
      <c r="C64" s="29">
        <f>(dadosPOS!C64-MIN(dadosPOS!C$2:dadosPOS!C$163))/(MAX(dadosPOS!C$2:dadosPOS!C$163)-MIN(dadosPOS!C$2:dadosPOS!C$163))</f>
        <v>0.03882057168</v>
      </c>
      <c r="D64" s="29">
        <f>(dadosPOS!D64-MIN(dadosPOS!D$2:dadosPOS!D$163))/(MAX(dadosPOS!D$2:dadosPOS!D$163)-MIN(dadosPOS!D$2:dadosPOS!D$163))</f>
        <v>0.1182105046</v>
      </c>
      <c r="E64" s="29">
        <f>(dadosPOS!E64-MIN(dadosPOS!E$2:dadosPOS!E$163))/(MAX(dadosPOS!E$2:dadosPOS!E$163)-MIN(dadosPOS!E$2:dadosPOS!E$163))</f>
        <v>0.1063616781</v>
      </c>
      <c r="F64" s="29">
        <f>(dadosPOS!F64-MIN(dadosPOS!F$2:dadosPOS!F$163))/(MAX(dadosPOS!F$2:dadosPOS!F$163)-MIN(dadosPOS!F$2:dadosPOS!F$163))</f>
        <v>0.04223545987</v>
      </c>
      <c r="G64" s="29">
        <f>(dadosPOS!G64-MIN(dadosPOS!G$2:dadosPOS!G$163))/(MAX(dadosPOS!G$2:dadosPOS!G$163)-MIN(dadosPOS!G$2:dadosPOS!G$163))</f>
        <v>0.9000052408</v>
      </c>
      <c r="H64" s="29">
        <f>(dadosPOS!H64-MIN(dadosPOS!H$2:dadosPOS!H$163))/(MAX(dadosPOS!H$2:dadosPOS!H$163)-MIN(dadosPOS!H$2:dadosPOS!H$163))</f>
        <v>0.5625</v>
      </c>
      <c r="I64" s="29">
        <f>(dadosPOS!I64-MIN(dadosPOS!I$2:dadosPOS!I$163))/(MAX(dadosPOS!I$2:dadosPOS!I$163)-MIN(dadosPOS!I$2:dadosPOS!I$163))</f>
        <v>0.0138349458</v>
      </c>
      <c r="J64" s="29">
        <f>(dadosPOS!J64-MIN(dadosPOS!J$2:dadosPOS!J$163))/(MAX(dadosPOS!J$2:dadosPOS!J$163)-MIN(dadosPOS!J$2:dadosPOS!J$163))</f>
        <v>0.3561795152</v>
      </c>
      <c r="K64" s="29">
        <f>(dadosPOS!K64-MIN(dadosPOS!K$2:dadosPOS!K$163))/(MAX(dadosPOS!K$2:dadosPOS!K$163)-MIN(dadosPOS!K$2:dadosPOS!K$163))</f>
        <v>0.01109818935</v>
      </c>
      <c r="L64" s="29">
        <f>(dadosPOS!L64-MIN(dadosPOS!L$2:dadosPOS!L$163))/(MAX(dadosPOS!L$2:dadosPOS!L$163)-MIN(dadosPOS!L$2:dadosPOS!L$163))</f>
        <v>0.5625</v>
      </c>
      <c r="M64" s="29">
        <f>(dadosPOS!M64-MIN(dadosPOS!M$2:dadosPOS!M$163))/(MAX(dadosPOS!M$2:dadosPOS!M$163)-MIN(dadosPOS!M$2:dadosPOS!M$163))</f>
        <v>0.1608040201</v>
      </c>
      <c r="N64" s="29">
        <f>(dadosPOS!N64-MIN(dadosPOS!N$2:dadosPOS!N$163))/(MAX(dadosPOS!N$2:dadosPOS!N$163)-MIN(dadosPOS!N$2:dadosPOS!N$163))</f>
        <v>0.1511627907</v>
      </c>
      <c r="O64" s="29">
        <f>(dadosPOS!O64-MIN(dadosPOS!O$2:dadosPOS!O$163))/(MAX(dadosPOS!O$2:dadosPOS!O$163)-MIN(dadosPOS!O$2:dadosPOS!O$163))</f>
        <v>0.1509433962</v>
      </c>
      <c r="P64" s="2">
        <v>1.0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B65" s="29">
        <f>(dadosPOS!B65-MIN(dadosPOS!B$2:dadosPOS!B$163))/(MAX(dadosPOS!B$2:dadosPOS!B$163)-MIN(dadosPOS!B$2:dadosPOS!B$163))</f>
        <v>0.00260686789</v>
      </c>
      <c r="C65" s="29">
        <f>(dadosPOS!C65-MIN(dadosPOS!C$2:dadosPOS!C$163))/(MAX(dadosPOS!C$2:dadosPOS!C$163)-MIN(dadosPOS!C$2:dadosPOS!C$163))</f>
        <v>0.02079138657</v>
      </c>
      <c r="D65" s="29">
        <f>(dadosPOS!D65-MIN(dadosPOS!D$2:dadosPOS!D$163))/(MAX(dadosPOS!D$2:dadosPOS!D$163)-MIN(dadosPOS!D$2:dadosPOS!D$163))</f>
        <v>0.1182105046</v>
      </c>
      <c r="E65" s="29">
        <f>(dadosPOS!E65-MIN(dadosPOS!E$2:dadosPOS!E$163))/(MAX(dadosPOS!E$2:dadosPOS!E$163)-MIN(dadosPOS!E$2:dadosPOS!E$163))</f>
        <v>0.2358133819</v>
      </c>
      <c r="F65" s="29">
        <f>(dadosPOS!F65-MIN(dadosPOS!F$2:dadosPOS!F$163))/(MAX(dadosPOS!F$2:dadosPOS!F$163)-MIN(dadosPOS!F$2:dadosPOS!F$163))</f>
        <v>0.003694876074</v>
      </c>
      <c r="G65" s="29">
        <f>(dadosPOS!G65-MIN(dadosPOS!G$2:dadosPOS!G$163))/(MAX(dadosPOS!G$2:dadosPOS!G$163)-MIN(dadosPOS!G$2:dadosPOS!G$163))</f>
        <v>0.01646926262</v>
      </c>
      <c r="H65" s="29">
        <f>(dadosPOS!H65-MIN(dadosPOS!H$2:dadosPOS!H$163))/(MAX(dadosPOS!H$2:dadosPOS!H$163)-MIN(dadosPOS!H$2:dadosPOS!H$163))</f>
        <v>0.390625</v>
      </c>
      <c r="I65" s="29">
        <f>(dadosPOS!I65-MIN(dadosPOS!I$2:dadosPOS!I$163))/(MAX(dadosPOS!I$2:dadosPOS!I$163)-MIN(dadosPOS!I$2:dadosPOS!I$163))</f>
        <v>0.01047667057</v>
      </c>
      <c r="J65" s="29">
        <f>(dadosPOS!J65-MIN(dadosPOS!J$2:dadosPOS!J$163))/(MAX(dadosPOS!J$2:dadosPOS!J$163)-MIN(dadosPOS!J$2:dadosPOS!J$163))</f>
        <v>0.3705001739</v>
      </c>
      <c r="K65" s="29">
        <f>(dadosPOS!K65-MIN(dadosPOS!K$2:dadosPOS!K$163))/(MAX(dadosPOS!K$2:dadosPOS!K$163)-MIN(dadosPOS!K$2:dadosPOS!K$163))</f>
        <v>0.001917880147</v>
      </c>
      <c r="L65" s="29">
        <f>(dadosPOS!L65-MIN(dadosPOS!L$2:dadosPOS!L$163))/(MAX(dadosPOS!L$2:dadosPOS!L$163)-MIN(dadosPOS!L$2:dadosPOS!L$163))</f>
        <v>0.390625</v>
      </c>
      <c r="M65" s="29">
        <f>(dadosPOS!M65-MIN(dadosPOS!M$2:dadosPOS!M$163))/(MAX(dadosPOS!M$2:dadosPOS!M$163)-MIN(dadosPOS!M$2:dadosPOS!M$163))</f>
        <v>0.2361809045</v>
      </c>
      <c r="N65" s="29">
        <f>(dadosPOS!N65-MIN(dadosPOS!N$2:dadosPOS!N$163))/(MAX(dadosPOS!N$2:dadosPOS!N$163)-MIN(dadosPOS!N$2:dadosPOS!N$163))</f>
        <v>0.3372093023</v>
      </c>
      <c r="O65" s="29">
        <f>(dadosPOS!O65-MIN(dadosPOS!O$2:dadosPOS!O$163))/(MAX(dadosPOS!O$2:dadosPOS!O$163)-MIN(dadosPOS!O$2:dadosPOS!O$163))</f>
        <v>0.2547169811</v>
      </c>
      <c r="P65" s="2">
        <v>1.0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B66" s="29">
        <f>(dadosPOS!B66-MIN(dadosPOS!B$2:dadosPOS!B$163))/(MAX(dadosPOS!B$2:dadosPOS!B$163)-MIN(dadosPOS!B$2:dadosPOS!B$163))</f>
        <v>0.03436854916</v>
      </c>
      <c r="C66" s="29">
        <f>(dadosPOS!C66-MIN(dadosPOS!C$2:dadosPOS!C$163))/(MAX(dadosPOS!C$2:dadosPOS!C$163)-MIN(dadosPOS!C$2:dadosPOS!C$163))</f>
        <v>0.02219926764</v>
      </c>
      <c r="D66" s="29">
        <f>(dadosPOS!D66-MIN(dadosPOS!D$2:dadosPOS!D$163))/(MAX(dadosPOS!D$2:dadosPOS!D$163)-MIN(dadosPOS!D$2:dadosPOS!D$163))</f>
        <v>0.1656279526</v>
      </c>
      <c r="E66" s="29">
        <f>(dadosPOS!E66-MIN(dadosPOS!E$2:dadosPOS!E$163))/(MAX(dadosPOS!E$2:dadosPOS!E$163)-MIN(dadosPOS!E$2:dadosPOS!E$163))</f>
        <v>0.3891830596</v>
      </c>
      <c r="F66" s="29">
        <f>(dadosPOS!F66-MIN(dadosPOS!F$2:dadosPOS!F$163))/(MAX(dadosPOS!F$2:dadosPOS!F$163)-MIN(dadosPOS!F$2:dadosPOS!F$163))</f>
        <v>0.03542191005</v>
      </c>
      <c r="G66" s="29">
        <f>(dadosPOS!G66-MIN(dadosPOS!G$2:dadosPOS!G$163))/(MAX(dadosPOS!G$2:dadosPOS!G$163)-MIN(dadosPOS!G$2:dadosPOS!G$163))</f>
        <v>0.1421636707</v>
      </c>
      <c r="H66" s="29">
        <f>(dadosPOS!H66-MIN(dadosPOS!H$2:dadosPOS!H$163))/(MAX(dadosPOS!H$2:dadosPOS!H$163)-MIN(dadosPOS!H$2:dadosPOS!H$163))</f>
        <v>0.15625</v>
      </c>
      <c r="I66" s="29">
        <f>(dadosPOS!I66-MIN(dadosPOS!I$2:dadosPOS!I$163))/(MAX(dadosPOS!I$2:dadosPOS!I$163)-MIN(dadosPOS!I$2:dadosPOS!I$163))</f>
        <v>0.003508967061</v>
      </c>
      <c r="J66" s="29">
        <f>(dadosPOS!J66-MIN(dadosPOS!J$2:dadosPOS!J$163))/(MAX(dadosPOS!J$2:dadosPOS!J$163)-MIN(dadosPOS!J$2:dadosPOS!J$163))</f>
        <v>0.3613681989</v>
      </c>
      <c r="K66" s="29">
        <f>(dadosPOS!K66-MIN(dadosPOS!K$2:dadosPOS!K$163))/(MAX(dadosPOS!K$2:dadosPOS!K$163)-MIN(dadosPOS!K$2:dadosPOS!K$163))</f>
        <v>0.0131257229</v>
      </c>
      <c r="L66" s="29">
        <f>(dadosPOS!L66-MIN(dadosPOS!L$2:dadosPOS!L$163))/(MAX(dadosPOS!L$2:dadosPOS!L$163)-MIN(dadosPOS!L$2:dadosPOS!L$163))</f>
        <v>0.15625</v>
      </c>
      <c r="M66" s="29">
        <f>(dadosPOS!M66-MIN(dadosPOS!M$2:dadosPOS!M$163))/(MAX(dadosPOS!M$2:dadosPOS!M$163)-MIN(dadosPOS!M$2:dadosPOS!M$163))</f>
        <v>0.2361809045</v>
      </c>
      <c r="N66" s="29">
        <f>(dadosPOS!N66-MIN(dadosPOS!N$2:dadosPOS!N$163))/(MAX(dadosPOS!N$2:dadosPOS!N$163)-MIN(dadosPOS!N$2:dadosPOS!N$163))</f>
        <v>0.261627907</v>
      </c>
      <c r="O66" s="29">
        <f>(dadosPOS!O66-MIN(dadosPOS!O$2:dadosPOS!O$163))/(MAX(dadosPOS!O$2:dadosPOS!O$163)-MIN(dadosPOS!O$2:dadosPOS!O$163))</f>
        <v>0.1367924528</v>
      </c>
      <c r="P66" s="2">
        <v>1.0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B67" s="29">
        <f>(dadosPOS!B67-MIN(dadosPOS!B$2:dadosPOS!B$163))/(MAX(dadosPOS!B$2:dadosPOS!B$163)-MIN(dadosPOS!B$2:dadosPOS!B$163))</f>
        <v>0.06358669419</v>
      </c>
      <c r="C67" s="29">
        <f>(dadosPOS!C67-MIN(dadosPOS!C$2:dadosPOS!C$163))/(MAX(dadosPOS!C$2:dadosPOS!C$163)-MIN(dadosPOS!C$2:dadosPOS!C$163))</f>
        <v>0.03192545226</v>
      </c>
      <c r="D67" s="29">
        <f>(dadosPOS!D67-MIN(dadosPOS!D$2:dadosPOS!D$163))/(MAX(dadosPOS!D$2:dadosPOS!D$163)-MIN(dadosPOS!D$2:dadosPOS!D$163))</f>
        <v>0.1363228917</v>
      </c>
      <c r="E67" s="29">
        <f>(dadosPOS!E67-MIN(dadosPOS!E$2:dadosPOS!E$163))/(MAX(dadosPOS!E$2:dadosPOS!E$163)-MIN(dadosPOS!E$2:dadosPOS!E$163))</f>
        <v>0.2104103206</v>
      </c>
      <c r="F67" s="29">
        <f>(dadosPOS!F67-MIN(dadosPOS!F$2:dadosPOS!F$163))/(MAX(dadosPOS!F$2:dadosPOS!F$163)-MIN(dadosPOS!F$2:dadosPOS!F$163))</f>
        <v>0.06460818242</v>
      </c>
      <c r="G67" s="29">
        <f>(dadosPOS!G67-MIN(dadosPOS!G$2:dadosPOS!G$163))/(MAX(dadosPOS!G$2:dadosPOS!G$163)-MIN(dadosPOS!G$2:dadosPOS!G$163))</f>
        <v>0.5291061789</v>
      </c>
      <c r="H67" s="29">
        <f>(dadosPOS!H67-MIN(dadosPOS!H$2:dadosPOS!H$163))/(MAX(dadosPOS!H$2:dadosPOS!H$163)-MIN(dadosPOS!H$2:dadosPOS!H$163))</f>
        <v>0.328125</v>
      </c>
      <c r="I67" s="29">
        <f>(dadosPOS!I67-MIN(dadosPOS!I$2:dadosPOS!I$163))/(MAX(dadosPOS!I$2:dadosPOS!I$163)-MIN(dadosPOS!I$2:dadosPOS!I$163))</f>
        <v>0.007279850887</v>
      </c>
      <c r="J67" s="29">
        <f>(dadosPOS!J67-MIN(dadosPOS!J$2:dadosPOS!J$163))/(MAX(dadosPOS!J$2:dadosPOS!J$163)-MIN(dadosPOS!J$2:dadosPOS!J$163))</f>
        <v>0.3497481465</v>
      </c>
      <c r="K67" s="29">
        <f>(dadosPOS!K67-MIN(dadosPOS!K$2:dadosPOS!K$163))/(MAX(dadosPOS!K$2:dadosPOS!K$163)-MIN(dadosPOS!K$2:dadosPOS!K$163))</f>
        <v>0.01996008194</v>
      </c>
      <c r="L67" s="29">
        <f>(dadosPOS!L67-MIN(dadosPOS!L$2:dadosPOS!L$163))/(MAX(dadosPOS!L$2:dadosPOS!L$163)-MIN(dadosPOS!L$2:dadosPOS!L$163))</f>
        <v>0.328125</v>
      </c>
      <c r="M67" s="29">
        <f>(dadosPOS!M67-MIN(dadosPOS!M$2:dadosPOS!M$163))/(MAX(dadosPOS!M$2:dadosPOS!M$163)-MIN(dadosPOS!M$2:dadosPOS!M$163))</f>
        <v>0.256281407</v>
      </c>
      <c r="N67" s="29">
        <f>(dadosPOS!N67-MIN(dadosPOS!N$2:dadosPOS!N$163))/(MAX(dadosPOS!N$2:dadosPOS!N$163)-MIN(dadosPOS!N$2:dadosPOS!N$163))</f>
        <v>0.2848837209</v>
      </c>
      <c r="O67" s="29">
        <f>(dadosPOS!O67-MIN(dadosPOS!O$2:dadosPOS!O$163))/(MAX(dadosPOS!O$2:dadosPOS!O$163)-MIN(dadosPOS!O$2:dadosPOS!O$163))</f>
        <v>0.1179245283</v>
      </c>
      <c r="P67" s="2">
        <v>1.0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B68" s="29">
        <f>(dadosPOS!B68-MIN(dadosPOS!B$2:dadosPOS!B$163))/(MAX(dadosPOS!B$2:dadosPOS!B$163)-MIN(dadosPOS!B$2:dadosPOS!B$163))</f>
        <v>0.05030416311</v>
      </c>
      <c r="C68" s="29">
        <f>(dadosPOS!C68-MIN(dadosPOS!C$2:dadosPOS!C$163))/(MAX(dadosPOS!C$2:dadosPOS!C$163)-MIN(dadosPOS!C$2:dadosPOS!C$163))</f>
        <v>0.02147018637</v>
      </c>
      <c r="D68" s="29">
        <f>(dadosPOS!D68-MIN(dadosPOS!D$2:dadosPOS!D$163))/(MAX(dadosPOS!D$2:dadosPOS!D$163)-MIN(dadosPOS!D$2:dadosPOS!D$163))</f>
        <v>0.1357777939</v>
      </c>
      <c r="E68" s="29">
        <f>(dadosPOS!E68-MIN(dadosPOS!E$2:dadosPOS!E$163))/(MAX(dadosPOS!E$2:dadosPOS!E$163)-MIN(dadosPOS!E$2:dadosPOS!E$163))</f>
        <v>0.3824052723</v>
      </c>
      <c r="F68" s="29">
        <f>(dadosPOS!F68-MIN(dadosPOS!F$2:dadosPOS!F$163))/(MAX(dadosPOS!F$2:dadosPOS!F$163)-MIN(dadosPOS!F$2:dadosPOS!F$163))</f>
        <v>0.05134014061</v>
      </c>
      <c r="G68" s="29">
        <f>(dadosPOS!G68-MIN(dadosPOS!G$2:dadosPOS!G$163))/(MAX(dadosPOS!G$2:dadosPOS!G$163)-MIN(dadosPOS!G$2:dadosPOS!G$163))</f>
        <v>0.1688328704</v>
      </c>
      <c r="H68" s="29">
        <f>(dadosPOS!H68-MIN(dadosPOS!H$2:dadosPOS!H$163))/(MAX(dadosPOS!H$2:dadosPOS!H$163)-MIN(dadosPOS!H$2:dadosPOS!H$163))</f>
        <v>0.125</v>
      </c>
      <c r="I68" s="29">
        <f>(dadosPOS!I68-MIN(dadosPOS!I$2:dadosPOS!I$163))/(MAX(dadosPOS!I$2:dadosPOS!I$163)-MIN(dadosPOS!I$2:dadosPOS!I$163))</f>
        <v>0.007245765828</v>
      </c>
      <c r="J68" s="29">
        <f>(dadosPOS!J68-MIN(dadosPOS!J$2:dadosPOS!J$163))/(MAX(dadosPOS!J$2:dadosPOS!J$163)-MIN(dadosPOS!J$2:dadosPOS!J$163))</f>
        <v>0.3473236924</v>
      </c>
      <c r="K68" s="29">
        <f>(dadosPOS!K68-MIN(dadosPOS!K$2:dadosPOS!K$163))/(MAX(dadosPOS!K$2:dadosPOS!K$163)-MIN(dadosPOS!K$2:dadosPOS!K$163))</f>
        <v>0.02186847285</v>
      </c>
      <c r="L68" s="29">
        <f>(dadosPOS!L68-MIN(dadosPOS!L$2:dadosPOS!L$163))/(MAX(dadosPOS!L$2:dadosPOS!L$163)-MIN(dadosPOS!L$2:dadosPOS!L$163))</f>
        <v>0.125</v>
      </c>
      <c r="M68" s="29">
        <f>(dadosPOS!M68-MIN(dadosPOS!M$2:dadosPOS!M$163))/(MAX(dadosPOS!M$2:dadosPOS!M$163)-MIN(dadosPOS!M$2:dadosPOS!M$163))</f>
        <v>0.2361809045</v>
      </c>
      <c r="N68" s="29">
        <f>(dadosPOS!N68-MIN(dadosPOS!N$2:dadosPOS!N$163))/(MAX(dadosPOS!N$2:dadosPOS!N$163)-MIN(dadosPOS!N$2:dadosPOS!N$163))</f>
        <v>0.2674418605</v>
      </c>
      <c r="O68" s="29">
        <f>(dadosPOS!O68-MIN(dadosPOS!O$2:dadosPOS!O$163))/(MAX(dadosPOS!O$2:dadosPOS!O$163)-MIN(dadosPOS!O$2:dadosPOS!O$163))</f>
        <v>0.2122641509</v>
      </c>
      <c r="P68" s="2">
        <v>1.0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B69" s="29">
        <f>(dadosPOS!B69-MIN(dadosPOS!B$2:dadosPOS!B$163))/(MAX(dadosPOS!B$2:dadosPOS!B$163)-MIN(dadosPOS!B$2:dadosPOS!B$163))</f>
        <v>0.0852717955</v>
      </c>
      <c r="C69" s="29">
        <f>(dadosPOS!C69-MIN(dadosPOS!C$2:dadosPOS!C$163))/(MAX(dadosPOS!C$2:dadosPOS!C$163)-MIN(dadosPOS!C$2:dadosPOS!C$163))</f>
        <v>0.0395430945</v>
      </c>
      <c r="D69" s="29">
        <f>(dadosPOS!D69-MIN(dadosPOS!D$2:dadosPOS!D$163))/(MAX(dadosPOS!D$2:dadosPOS!D$163)-MIN(dadosPOS!D$2:dadosPOS!D$163))</f>
        <v>0.1181529665</v>
      </c>
      <c r="E69" s="29">
        <f>(dadosPOS!E69-MIN(dadosPOS!E$2:dadosPOS!E$163))/(MAX(dadosPOS!E$2:dadosPOS!E$163)-MIN(dadosPOS!E$2:dadosPOS!E$163))</f>
        <v>0.1781464401</v>
      </c>
      <c r="F69" s="29">
        <f>(dadosPOS!F69-MIN(dadosPOS!F$2:dadosPOS!F$163))/(MAX(dadosPOS!F$2:dadosPOS!F$163)-MIN(dadosPOS!F$2:dadosPOS!F$163))</f>
        <v>0.08626962849</v>
      </c>
      <c r="G69" s="29">
        <f>(dadosPOS!G69-MIN(dadosPOS!G$2:dadosPOS!G$163))/(MAX(dadosPOS!G$2:dadosPOS!G$163)-MIN(dadosPOS!G$2:dadosPOS!G$163))</f>
        <v>0.5288572402</v>
      </c>
      <c r="H69" s="29">
        <f>(dadosPOS!H69-MIN(dadosPOS!H$2:dadosPOS!H$163))/(MAX(dadosPOS!H$2:dadosPOS!H$163)-MIN(dadosPOS!H$2:dadosPOS!H$163))</f>
        <v>0.421875</v>
      </c>
      <c r="I69" s="29">
        <f>(dadosPOS!I69-MIN(dadosPOS!I$2:dadosPOS!I$163))/(MAX(dadosPOS!I$2:dadosPOS!I$163)-MIN(dadosPOS!I$2:dadosPOS!I$163))</f>
        <v>0.02634595617</v>
      </c>
      <c r="J69" s="29">
        <f>(dadosPOS!J69-MIN(dadosPOS!J$2:dadosPOS!J$163))/(MAX(dadosPOS!J$2:dadosPOS!J$163)-MIN(dadosPOS!J$2:dadosPOS!J$163))</f>
        <v>0.3075564183</v>
      </c>
      <c r="K69" s="29">
        <f>(dadosPOS!K69-MIN(dadosPOS!K$2:dadosPOS!K$163))/(MAX(dadosPOS!K$2:dadosPOS!K$163)-MIN(dadosPOS!K$2:dadosPOS!K$163))</f>
        <v>0.04161662852</v>
      </c>
      <c r="L69" s="29">
        <f>(dadosPOS!L69-MIN(dadosPOS!L$2:dadosPOS!L$163))/(MAX(dadosPOS!L$2:dadosPOS!L$163)-MIN(dadosPOS!L$2:dadosPOS!L$163))</f>
        <v>0.421875</v>
      </c>
      <c r="M69" s="29">
        <f>(dadosPOS!M69-MIN(dadosPOS!M$2:dadosPOS!M$163))/(MAX(dadosPOS!M$2:dadosPOS!M$163)-MIN(dadosPOS!M$2:dadosPOS!M$163))</f>
        <v>0.3115577889</v>
      </c>
      <c r="N69" s="29">
        <f>(dadosPOS!N69-MIN(dadosPOS!N$2:dadosPOS!N$163))/(MAX(dadosPOS!N$2:dadosPOS!N$163)-MIN(dadosPOS!N$2:dadosPOS!N$163))</f>
        <v>0.2965116279</v>
      </c>
      <c r="O69" s="29">
        <f>(dadosPOS!O69-MIN(dadosPOS!O$2:dadosPOS!O$163))/(MAX(dadosPOS!O$2:dadosPOS!O$163)-MIN(dadosPOS!O$2:dadosPOS!O$163))</f>
        <v>0.2735849057</v>
      </c>
      <c r="P69" s="2">
        <v>1.0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B70" s="29">
        <f>(dadosPOS!B70-MIN(dadosPOS!B$2:dadosPOS!B$163))/(MAX(dadosPOS!B$2:dadosPOS!B$163)-MIN(dadosPOS!B$2:dadosPOS!B$163))</f>
        <v>0.0852717955</v>
      </c>
      <c r="C70" s="29">
        <f>(dadosPOS!C70-MIN(dadosPOS!C$2:dadosPOS!C$163))/(MAX(dadosPOS!C$2:dadosPOS!C$163)-MIN(dadosPOS!C$2:dadosPOS!C$163))</f>
        <v>0.01446685249</v>
      </c>
      <c r="D70" s="29">
        <f>(dadosPOS!D70-MIN(dadosPOS!D$2:dadosPOS!D$163))/(MAX(dadosPOS!D$2:dadosPOS!D$163)-MIN(dadosPOS!D$2:dadosPOS!D$163))</f>
        <v>0.2331897909</v>
      </c>
      <c r="E70" s="29">
        <f>(dadosPOS!E70-MIN(dadosPOS!E$2:dadosPOS!E$163))/(MAX(dadosPOS!E$2:dadosPOS!E$163)-MIN(dadosPOS!E$2:dadosPOS!E$163))</f>
        <v>0.394459153</v>
      </c>
      <c r="F70" s="29">
        <f>(dadosPOS!F70-MIN(dadosPOS!F$2:dadosPOS!F$163))/(MAX(dadosPOS!F$2:dadosPOS!F$163)-MIN(dadosPOS!F$2:dadosPOS!F$163))</f>
        <v>0.08626962849</v>
      </c>
      <c r="G70" s="29">
        <f>(dadosPOS!G70-MIN(dadosPOS!G$2:dadosPOS!G$163))/(MAX(dadosPOS!G$2:dadosPOS!G$163)-MIN(dadosPOS!G$2:dadosPOS!G$163))</f>
        <v>0.04655809444</v>
      </c>
      <c r="H70" s="29">
        <f>(dadosPOS!H70-MIN(dadosPOS!H$2:dadosPOS!H$163))/(MAX(dadosPOS!H$2:dadosPOS!H$163)-MIN(dadosPOS!H$2:dadosPOS!H$163))</f>
        <v>0.15625</v>
      </c>
      <c r="I70" s="29">
        <f>(dadosPOS!I70-MIN(dadosPOS!I$2:dadosPOS!I$163))/(MAX(dadosPOS!I$2:dadosPOS!I$163)-MIN(dadosPOS!I$2:dadosPOS!I$163))</f>
        <v>0.01217374769</v>
      </c>
      <c r="J70" s="29">
        <f>(dadosPOS!J70-MIN(dadosPOS!J$2:dadosPOS!J$163))/(MAX(dadosPOS!J$2:dadosPOS!J$163)-MIN(dadosPOS!J$2:dadosPOS!J$163))</f>
        <v>0.3075564183</v>
      </c>
      <c r="K70" s="29">
        <f>(dadosPOS!K70-MIN(dadosPOS!K$2:dadosPOS!K$163))/(MAX(dadosPOS!K$2:dadosPOS!K$163)-MIN(dadosPOS!K$2:dadosPOS!K$163))</f>
        <v>0.01439306316</v>
      </c>
      <c r="L70" s="29">
        <f>(dadosPOS!L70-MIN(dadosPOS!L$2:dadosPOS!L$163))/(MAX(dadosPOS!L$2:dadosPOS!L$163)-MIN(dadosPOS!L$2:dadosPOS!L$163))</f>
        <v>0.15625</v>
      </c>
      <c r="M70" s="29">
        <f>(dadosPOS!M70-MIN(dadosPOS!M$2:dadosPOS!M$163))/(MAX(dadosPOS!M$2:dadosPOS!M$163)-MIN(dadosPOS!M$2:dadosPOS!M$163))</f>
        <v>0.2261306533</v>
      </c>
      <c r="N70" s="29">
        <f>(dadosPOS!N70-MIN(dadosPOS!N$2:dadosPOS!N$163))/(MAX(dadosPOS!N$2:dadosPOS!N$163)-MIN(dadosPOS!N$2:dadosPOS!N$163))</f>
        <v>0.25</v>
      </c>
      <c r="O70" s="29">
        <f>(dadosPOS!O70-MIN(dadosPOS!O$2:dadosPOS!O$163))/(MAX(dadosPOS!O$2:dadosPOS!O$163)-MIN(dadosPOS!O$2:dadosPOS!O$163))</f>
        <v>0.2688679245</v>
      </c>
      <c r="P70" s="2">
        <v>1.0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B71" s="29">
        <f>(dadosPOS!B71-MIN(dadosPOS!B$2:dadosPOS!B$163))/(MAX(dadosPOS!B$2:dadosPOS!B$163)-MIN(dadosPOS!B$2:dadosPOS!B$163))</f>
        <v>0.03044540982</v>
      </c>
      <c r="C71" s="29">
        <f>(dadosPOS!C71-MIN(dadosPOS!C$2:dadosPOS!C$163))/(MAX(dadosPOS!C$2:dadosPOS!C$163)-MIN(dadosPOS!C$2:dadosPOS!C$163))</f>
        <v>0.03040826365</v>
      </c>
      <c r="D71" s="29">
        <f>(dadosPOS!D71-MIN(dadosPOS!D$2:dadosPOS!D$163))/(MAX(dadosPOS!D$2:dadosPOS!D$163)-MIN(dadosPOS!D$2:dadosPOS!D$163))</f>
        <v>0.1456501199</v>
      </c>
      <c r="E71" s="29">
        <f>(dadosPOS!E71-MIN(dadosPOS!E$2:dadosPOS!E$163))/(MAX(dadosPOS!E$2:dadosPOS!E$163)-MIN(dadosPOS!E$2:dadosPOS!E$163))</f>
        <v>0.3986131276</v>
      </c>
      <c r="F71" s="29">
        <f>(dadosPOS!F71-MIN(dadosPOS!F$2:dadosPOS!F$163))/(MAX(dadosPOS!F$2:dadosPOS!F$163)-MIN(dadosPOS!F$2:dadosPOS!F$163))</f>
        <v>0.03150305028</v>
      </c>
      <c r="G71" s="29">
        <f>(dadosPOS!G71-MIN(dadosPOS!G$2:dadosPOS!G$163))/(MAX(dadosPOS!G$2:dadosPOS!G$163)-MIN(dadosPOS!G$2:dadosPOS!G$163))</f>
        <v>0.1251572245</v>
      </c>
      <c r="H71" s="29">
        <f>(dadosPOS!H71-MIN(dadosPOS!H$2:dadosPOS!H$163))/(MAX(dadosPOS!H$2:dadosPOS!H$163)-MIN(dadosPOS!H$2:dadosPOS!H$163))</f>
        <v>0.171875</v>
      </c>
      <c r="I71" s="29">
        <f>(dadosPOS!I71-MIN(dadosPOS!I$2:dadosPOS!I$163))/(MAX(dadosPOS!I$2:dadosPOS!I$163)-MIN(dadosPOS!I$2:dadosPOS!I$163))</f>
        <v>0.002516912468</v>
      </c>
      <c r="J71" s="29">
        <f>(dadosPOS!J71-MIN(dadosPOS!J$2:dadosPOS!J$163))/(MAX(dadosPOS!J$2:dadosPOS!J$163)-MIN(dadosPOS!J$2:dadosPOS!J$163))</f>
        <v>0.3678361172</v>
      </c>
      <c r="K71" s="29">
        <f>(dadosPOS!K71-MIN(dadosPOS!K$2:dadosPOS!K$163))/(MAX(dadosPOS!K$2:dadosPOS!K$163)-MIN(dadosPOS!K$2:dadosPOS!K$163))</f>
        <v>0.008671053506</v>
      </c>
      <c r="L71" s="29">
        <f>(dadosPOS!L71-MIN(dadosPOS!L$2:dadosPOS!L$163))/(MAX(dadosPOS!L$2:dadosPOS!L$163)-MIN(dadosPOS!L$2:dadosPOS!L$163))</f>
        <v>0.171875</v>
      </c>
      <c r="M71" s="29">
        <f>(dadosPOS!M71-MIN(dadosPOS!M$2:dadosPOS!M$163))/(MAX(dadosPOS!M$2:dadosPOS!M$163)-MIN(dadosPOS!M$2:dadosPOS!M$163))</f>
        <v>0.1909547739</v>
      </c>
      <c r="N71" s="29">
        <f>(dadosPOS!N71-MIN(dadosPOS!N$2:dadosPOS!N$163))/(MAX(dadosPOS!N$2:dadosPOS!N$163)-MIN(dadosPOS!N$2:dadosPOS!N$163))</f>
        <v>0.2674418605</v>
      </c>
      <c r="O71" s="29">
        <f>(dadosPOS!O71-MIN(dadosPOS!O$2:dadosPOS!O$163))/(MAX(dadosPOS!O$2:dadosPOS!O$163)-MIN(dadosPOS!O$2:dadosPOS!O$163))</f>
        <v>0.1462264151</v>
      </c>
      <c r="P71" s="2">
        <v>1.0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B72" s="29">
        <f>(dadosPOS!B72-MIN(dadosPOS!B$2:dadosPOS!B$163))/(MAX(dadosPOS!B$2:dadosPOS!B$163)-MIN(dadosPOS!B$2:dadosPOS!B$163))</f>
        <v>0.04467620407</v>
      </c>
      <c r="C72" s="29">
        <f>(dadosPOS!C72-MIN(dadosPOS!C$2:dadosPOS!C$163))/(MAX(dadosPOS!C$2:dadosPOS!C$163)-MIN(dadosPOS!C$2:dadosPOS!C$163))</f>
        <v>0.02040662404</v>
      </c>
      <c r="D72" s="29">
        <f>(dadosPOS!D72-MIN(dadosPOS!D$2:dadosPOS!D$163))/(MAX(dadosPOS!D$2:dadosPOS!D$163)-MIN(dadosPOS!D$2:dadosPOS!D$163))</f>
        <v>0.2133240061</v>
      </c>
      <c r="E72" s="29">
        <f>(dadosPOS!E72-MIN(dadosPOS!E$2:dadosPOS!E$163))/(MAX(dadosPOS!E$2:dadosPOS!E$163)-MIN(dadosPOS!E$2:dadosPOS!E$163))</f>
        <v>0.3490074112</v>
      </c>
      <c r="F72" s="29">
        <f>(dadosPOS!F72-MIN(dadosPOS!F$2:dadosPOS!F$163))/(MAX(dadosPOS!F$2:dadosPOS!F$163)-MIN(dadosPOS!F$2:dadosPOS!F$163))</f>
        <v>0.04571832084</v>
      </c>
      <c r="G72" s="29">
        <f>(dadosPOS!G72-MIN(dadosPOS!G$2:dadosPOS!G$163))/(MAX(dadosPOS!G$2:dadosPOS!G$163)-MIN(dadosPOS!G$2:dadosPOS!G$163))</f>
        <v>0.1212200618</v>
      </c>
      <c r="H72" s="29">
        <f>(dadosPOS!H72-MIN(dadosPOS!H$2:dadosPOS!H$163))/(MAX(dadosPOS!H$2:dadosPOS!H$163)-MIN(dadosPOS!H$2:dadosPOS!H$163))</f>
        <v>0.1875</v>
      </c>
      <c r="I72" s="29">
        <f>(dadosPOS!I72-MIN(dadosPOS!I$2:dadosPOS!I$163))/(MAX(dadosPOS!I$2:dadosPOS!I$163)-MIN(dadosPOS!I$2:dadosPOS!I$163))</f>
        <v>0.002357250879</v>
      </c>
      <c r="J72" s="29">
        <f>(dadosPOS!J72-MIN(dadosPOS!J$2:dadosPOS!J$163))/(MAX(dadosPOS!J$2:dadosPOS!J$163)-MIN(dadosPOS!J$2:dadosPOS!J$163))</f>
        <v>0.3572435135</v>
      </c>
      <c r="K72" s="29">
        <f>(dadosPOS!K72-MIN(dadosPOS!K$2:dadosPOS!K$163))/(MAX(dadosPOS!K$2:dadosPOS!K$163)-MIN(dadosPOS!K$2:dadosPOS!K$163))</f>
        <v>0.01701525553</v>
      </c>
      <c r="L72" s="29">
        <f>(dadosPOS!L72-MIN(dadosPOS!L$2:dadosPOS!L$163))/(MAX(dadosPOS!L$2:dadosPOS!L$163)-MIN(dadosPOS!L$2:dadosPOS!L$163))</f>
        <v>0.1875</v>
      </c>
      <c r="M72" s="29">
        <f>(dadosPOS!M72-MIN(dadosPOS!M$2:dadosPOS!M$163))/(MAX(dadosPOS!M$2:dadosPOS!M$163)-MIN(dadosPOS!M$2:dadosPOS!M$163))</f>
        <v>0.256281407</v>
      </c>
      <c r="N72" s="29">
        <f>(dadosPOS!N72-MIN(dadosPOS!N$2:dadosPOS!N$163))/(MAX(dadosPOS!N$2:dadosPOS!N$163)-MIN(dadosPOS!N$2:dadosPOS!N$163))</f>
        <v>0.3197674419</v>
      </c>
      <c r="O72" s="29">
        <f>(dadosPOS!O72-MIN(dadosPOS!O$2:dadosPOS!O$163))/(MAX(dadosPOS!O$2:dadosPOS!O$163)-MIN(dadosPOS!O$2:dadosPOS!O$163))</f>
        <v>0.1981132075</v>
      </c>
      <c r="P72" s="2">
        <v>1.0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B73" s="29">
        <f>(dadosPOS!B73-MIN(dadosPOS!B$2:dadosPOS!B$163))/(MAX(dadosPOS!B$2:dadosPOS!B$163)-MIN(dadosPOS!B$2:dadosPOS!B$163))</f>
        <v>0.03148952631</v>
      </c>
      <c r="C73" s="29">
        <f>(dadosPOS!C73-MIN(dadosPOS!C$2:dadosPOS!C$163))/(MAX(dadosPOS!C$2:dadosPOS!C$163)-MIN(dadosPOS!C$2:dadosPOS!C$163))</f>
        <v>0.01699185659</v>
      </c>
      <c r="D73" s="29">
        <f>(dadosPOS!D73-MIN(dadosPOS!D$2:dadosPOS!D$163))/(MAX(dadosPOS!D$2:dadosPOS!D$163)-MIN(dadosPOS!D$2:dadosPOS!D$163))</f>
        <v>0.1104610316</v>
      </c>
      <c r="E73" s="29">
        <f>(dadosPOS!E73-MIN(dadosPOS!E$2:dadosPOS!E$163))/(MAX(dadosPOS!E$2:dadosPOS!E$163)-MIN(dadosPOS!E$2:dadosPOS!E$163))</f>
        <v>0.4164579004</v>
      </c>
      <c r="F73" s="29">
        <f>(dadosPOS!F73-MIN(dadosPOS!F$2:dadosPOS!F$163))/(MAX(dadosPOS!F$2:dadosPOS!F$163)-MIN(dadosPOS!F$2:dadosPOS!F$163))</f>
        <v>0.03254602779</v>
      </c>
      <c r="G73" s="29">
        <f>(dadosPOS!G73-MIN(dadosPOS!G$2:dadosPOS!G$163))/(MAX(dadosPOS!G$2:dadosPOS!G$163)-MIN(dadosPOS!G$2:dadosPOS!G$163))</f>
        <v>0.2284143913</v>
      </c>
      <c r="H73" s="29">
        <f>(dadosPOS!H73-MIN(dadosPOS!H$2:dadosPOS!H$163))/(MAX(dadosPOS!H$2:dadosPOS!H$163)-MIN(dadosPOS!H$2:dadosPOS!H$163))</f>
        <v>0.078125</v>
      </c>
      <c r="I73" s="29">
        <f>(dadosPOS!I73-MIN(dadosPOS!I$2:dadosPOS!I$163))/(MAX(dadosPOS!I$2:dadosPOS!I$163)-MIN(dadosPOS!I$2:dadosPOS!I$163))</f>
        <v>0.003168116478</v>
      </c>
      <c r="J73" s="29">
        <f>(dadosPOS!J73-MIN(dadosPOS!J$2:dadosPOS!J$163))/(MAX(dadosPOS!J$2:dadosPOS!J$163)-MIN(dadosPOS!J$2:dadosPOS!J$163))</f>
        <v>0.3626068229</v>
      </c>
      <c r="K73" s="29">
        <f>(dadosPOS!K73-MIN(dadosPOS!K$2:dadosPOS!K$163))/(MAX(dadosPOS!K$2:dadosPOS!K$163)-MIN(dadosPOS!K$2:dadosPOS!K$163))</f>
        <v>0.01236131217</v>
      </c>
      <c r="L73" s="29">
        <f>(dadosPOS!L73-MIN(dadosPOS!L$2:dadosPOS!L$163))/(MAX(dadosPOS!L$2:dadosPOS!L$163)-MIN(dadosPOS!L$2:dadosPOS!L$163))</f>
        <v>0.078125</v>
      </c>
      <c r="M73" s="29">
        <f>(dadosPOS!M73-MIN(dadosPOS!M$2:dadosPOS!M$163))/(MAX(dadosPOS!M$2:dadosPOS!M$163)-MIN(dadosPOS!M$2:dadosPOS!M$163))</f>
        <v>0.1859296482</v>
      </c>
      <c r="N73" s="29">
        <f>(dadosPOS!N73-MIN(dadosPOS!N$2:dadosPOS!N$163))/(MAX(dadosPOS!N$2:dadosPOS!N$163)-MIN(dadosPOS!N$2:dadosPOS!N$163))</f>
        <v>0.2151162791</v>
      </c>
      <c r="O73" s="29">
        <f>(dadosPOS!O73-MIN(dadosPOS!O$2:dadosPOS!O$163))/(MAX(dadosPOS!O$2:dadosPOS!O$163)-MIN(dadosPOS!O$2:dadosPOS!O$163))</f>
        <v>0.09433962264</v>
      </c>
      <c r="P73" s="2">
        <v>1.0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B74" s="29">
        <f>(dadosPOS!B74-MIN(dadosPOS!B$2:dadosPOS!B$163))/(MAX(dadosPOS!B$2:dadosPOS!B$163)-MIN(dadosPOS!B$2:dadosPOS!B$163))</f>
        <v>0.02995758491</v>
      </c>
      <c r="C74" s="29">
        <f>(dadosPOS!C74-MIN(dadosPOS!C$2:dadosPOS!C$163))/(MAX(dadosPOS!C$2:dadosPOS!C$163)-MIN(dadosPOS!C$2:dadosPOS!C$163))</f>
        <v>0.006606547521</v>
      </c>
      <c r="D74" s="29">
        <f>(dadosPOS!D74-MIN(dadosPOS!D$2:dadosPOS!D$163))/(MAX(dadosPOS!D$2:dadosPOS!D$163)-MIN(dadosPOS!D$2:dadosPOS!D$163))</f>
        <v>0.04473435569</v>
      </c>
      <c r="E74" s="29">
        <f>(dadosPOS!E74-MIN(dadosPOS!E$2:dadosPOS!E$163))/(MAX(dadosPOS!E$2:dadosPOS!E$163)-MIN(dadosPOS!E$2:dadosPOS!E$163))</f>
        <v>0.4595183192</v>
      </c>
      <c r="F74" s="29">
        <f>(dadosPOS!F74-MIN(dadosPOS!F$2:dadosPOS!F$163))/(MAX(dadosPOS!F$2:dadosPOS!F$163)-MIN(dadosPOS!F$2:dadosPOS!F$163))</f>
        <v>0.03101575751</v>
      </c>
      <c r="G74" s="29">
        <f>(dadosPOS!G74-MIN(dadosPOS!G$2:dadosPOS!G$163))/(MAX(dadosPOS!G$2:dadosPOS!G$163)-MIN(dadosPOS!G$2:dadosPOS!G$163))</f>
        <v>0.31979456</v>
      </c>
      <c r="H74" s="29">
        <f>(dadosPOS!H74-MIN(dadosPOS!H$2:dadosPOS!H$163))/(MAX(dadosPOS!H$2:dadosPOS!H$163)-MIN(dadosPOS!H$2:dadosPOS!H$163))</f>
        <v>0.078125</v>
      </c>
      <c r="I74" s="29">
        <f>(dadosPOS!I74-MIN(dadosPOS!I$2:dadosPOS!I$163))/(MAX(dadosPOS!I$2:dadosPOS!I$163)-MIN(dadosPOS!I$2:dadosPOS!I$163))</f>
        <v>0.002773447381</v>
      </c>
      <c r="J74" s="29">
        <f>(dadosPOS!J74-MIN(dadosPOS!J$2:dadosPOS!J$163))/(MAX(dadosPOS!J$2:dadosPOS!J$163)-MIN(dadosPOS!J$2:dadosPOS!J$163))</f>
        <v>0.3590994189</v>
      </c>
      <c r="K74" s="29">
        <f>(dadosPOS!K74-MIN(dadosPOS!K$2:dadosPOS!K$163))/(MAX(dadosPOS!K$2:dadosPOS!K$163)-MIN(dadosPOS!K$2:dadosPOS!K$163))</f>
        <v>0.01532511706</v>
      </c>
      <c r="L74" s="29">
        <f>(dadosPOS!L74-MIN(dadosPOS!L$2:dadosPOS!L$163))/(MAX(dadosPOS!L$2:dadosPOS!L$163)-MIN(dadosPOS!L$2:dadosPOS!L$163))</f>
        <v>0.078125</v>
      </c>
      <c r="M74" s="29">
        <f>(dadosPOS!M74-MIN(dadosPOS!M$2:dadosPOS!M$163))/(MAX(dadosPOS!M$2:dadosPOS!M$163)-MIN(dadosPOS!M$2:dadosPOS!M$163))</f>
        <v>0.08542713568</v>
      </c>
      <c r="N74" s="29">
        <f>(dadosPOS!N74-MIN(dadosPOS!N$2:dadosPOS!N$163))/(MAX(dadosPOS!N$2:dadosPOS!N$163)-MIN(dadosPOS!N$2:dadosPOS!N$163))</f>
        <v>0.1511627907</v>
      </c>
      <c r="O74" s="29">
        <f>(dadosPOS!O74-MIN(dadosPOS!O$2:dadosPOS!O$163))/(MAX(dadosPOS!O$2:dadosPOS!O$163)-MIN(dadosPOS!O$2:dadosPOS!O$163))</f>
        <v>0.1650943396</v>
      </c>
      <c r="P74" s="2">
        <v>1.0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B75" s="29">
        <f>(dadosPOS!B75-MIN(dadosPOS!B$2:dadosPOS!B$163))/(MAX(dadosPOS!B$2:dadosPOS!B$163)-MIN(dadosPOS!B$2:dadosPOS!B$163))</f>
        <v>0.05043938476</v>
      </c>
      <c r="C75" s="29">
        <f>(dadosPOS!C75-MIN(dadosPOS!C$2:dadosPOS!C$163))/(MAX(dadosPOS!C$2:dadosPOS!C$163)-MIN(dadosPOS!C$2:dadosPOS!C$163))</f>
        <v>0.02076078046</v>
      </c>
      <c r="D75" s="29">
        <f>(dadosPOS!D75-MIN(dadosPOS!D$2:dadosPOS!D$163))/(MAX(dadosPOS!D$2:dadosPOS!D$163)-MIN(dadosPOS!D$2:dadosPOS!D$163))</f>
        <v>0.08744276474</v>
      </c>
      <c r="E75" s="29">
        <f>(dadosPOS!E75-MIN(dadosPOS!E$2:dadosPOS!E$163))/(MAX(dadosPOS!E$2:dadosPOS!E$163)-MIN(dadosPOS!E$2:dadosPOS!E$163))</f>
        <v>0.3364600829</v>
      </c>
      <c r="F75" s="29">
        <f>(dadosPOS!F75-MIN(dadosPOS!F$2:dadosPOS!F$163))/(MAX(dadosPOS!F$2:dadosPOS!F$163)-MIN(dadosPOS!F$2:dadosPOS!F$163))</f>
        <v>0.05147521475</v>
      </c>
      <c r="G75" s="29">
        <f>(dadosPOS!G75-MIN(dadosPOS!G$2:dadosPOS!G$163))/(MAX(dadosPOS!G$2:dadosPOS!G$163)-MIN(dadosPOS!G$2:dadosPOS!G$163))</f>
        <v>0.4040013626</v>
      </c>
      <c r="H75" s="29">
        <f>(dadosPOS!H75-MIN(dadosPOS!H$2:dadosPOS!H$163))/(MAX(dadosPOS!H$2:dadosPOS!H$163)-MIN(dadosPOS!H$2:dadosPOS!H$163))</f>
        <v>0.109375</v>
      </c>
      <c r="I75" s="29">
        <f>(dadosPOS!I75-MIN(dadosPOS!I$2:dadosPOS!I$163))/(MAX(dadosPOS!I$2:dadosPOS!I$163)-MIN(dadosPOS!I$2:dadosPOS!I$163))</f>
        <v>0.015094299</v>
      </c>
      <c r="J75" s="29">
        <f>(dadosPOS!J75-MIN(dadosPOS!J$2:dadosPOS!J$163))/(MAX(dadosPOS!J$2:dadosPOS!J$163)-MIN(dadosPOS!J$2:dadosPOS!J$163))</f>
        <v>0.336599781</v>
      </c>
      <c r="K75" s="29">
        <f>(dadosPOS!K75-MIN(dadosPOS!K$2:dadosPOS!K$163))/(MAX(dadosPOS!K$2:dadosPOS!K$163)-MIN(dadosPOS!K$2:dadosPOS!K$163))</f>
        <v>0.02560828642</v>
      </c>
      <c r="L75" s="29">
        <f>(dadosPOS!L75-MIN(dadosPOS!L$2:dadosPOS!L$163))/(MAX(dadosPOS!L$2:dadosPOS!L$163)-MIN(dadosPOS!L$2:dadosPOS!L$163))</f>
        <v>0.109375</v>
      </c>
      <c r="M75" s="29">
        <f>(dadosPOS!M75-MIN(dadosPOS!M$2:dadosPOS!M$163))/(MAX(dadosPOS!M$2:dadosPOS!M$163)-MIN(dadosPOS!M$2:dadosPOS!M$163))</f>
        <v>0.1909547739</v>
      </c>
      <c r="N75" s="29">
        <f>(dadosPOS!N75-MIN(dadosPOS!N$2:dadosPOS!N$163))/(MAX(dadosPOS!N$2:dadosPOS!N$163)-MIN(dadosPOS!N$2:dadosPOS!N$163))</f>
        <v>0.2034883721</v>
      </c>
      <c r="O75" s="29">
        <f>(dadosPOS!O75-MIN(dadosPOS!O$2:dadosPOS!O$163))/(MAX(dadosPOS!O$2:dadosPOS!O$163)-MIN(dadosPOS!O$2:dadosPOS!O$163))</f>
        <v>0.1981132075</v>
      </c>
      <c r="P75" s="2">
        <v>1.0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B76" s="29">
        <f>(dadosPOS!B76-MIN(dadosPOS!B$2:dadosPOS!B$163))/(MAX(dadosPOS!B$2:dadosPOS!B$163)-MIN(dadosPOS!B$2:dadosPOS!B$163))</f>
        <v>0.03794250855</v>
      </c>
      <c r="C76" s="29">
        <f>(dadosPOS!C76-MIN(dadosPOS!C$2:dadosPOS!C$163))/(MAX(dadosPOS!C$2:dadosPOS!C$163)-MIN(dadosPOS!C$2:dadosPOS!C$163))</f>
        <v>0.01610100016</v>
      </c>
      <c r="D76" s="29">
        <f>(dadosPOS!D76-MIN(dadosPOS!D$2:dadosPOS!D$163))/(MAX(dadosPOS!D$2:dadosPOS!D$163)-MIN(dadosPOS!D$2:dadosPOS!D$163))</f>
        <v>0.1640683674</v>
      </c>
      <c r="E76" s="29">
        <f>(dadosPOS!E76-MIN(dadosPOS!E$2:dadosPOS!E$163))/(MAX(dadosPOS!E$2:dadosPOS!E$163)-MIN(dadosPOS!E$2:dadosPOS!E$163))</f>
        <v>0.3734876306</v>
      </c>
      <c r="F76" s="29">
        <f>(dadosPOS!F76-MIN(dadosPOS!F$2:dadosPOS!F$163))/(MAX(dadosPOS!F$2:dadosPOS!F$163)-MIN(dadosPOS!F$2:dadosPOS!F$163))</f>
        <v>0.03899197078</v>
      </c>
      <c r="G76" s="29">
        <f>(dadosPOS!G76-MIN(dadosPOS!G$2:dadosPOS!G$163))/(MAX(dadosPOS!G$2:dadosPOS!G$163)-MIN(dadosPOS!G$2:dadosPOS!G$163))</f>
        <v>0.2117485981</v>
      </c>
      <c r="H76" s="29">
        <f>(dadosPOS!H76-MIN(dadosPOS!H$2:dadosPOS!H$163))/(MAX(dadosPOS!H$2:dadosPOS!H$163)-MIN(dadosPOS!H$2:dadosPOS!H$163))</f>
        <v>0.125</v>
      </c>
      <c r="I76" s="29">
        <f>(dadosPOS!I76-MIN(dadosPOS!I$2:dadosPOS!I$163))/(MAX(dadosPOS!I$2:dadosPOS!I$163)-MIN(dadosPOS!I$2:dadosPOS!I$163))</f>
        <v>0.006741665755</v>
      </c>
      <c r="J76" s="29">
        <f>(dadosPOS!J76-MIN(dadosPOS!J$2:dadosPOS!J$163))/(MAX(dadosPOS!J$2:dadosPOS!J$163)-MIN(dadosPOS!J$2:dadosPOS!J$163))</f>
        <v>0.3522267481</v>
      </c>
      <c r="K76" s="29">
        <f>(dadosPOS!K76-MIN(dadosPOS!K$2:dadosPOS!K$163))/(MAX(dadosPOS!K$2:dadosPOS!K$163)-MIN(dadosPOS!K$2:dadosPOS!K$163))</f>
        <v>0.01834585737</v>
      </c>
      <c r="L76" s="29">
        <f>(dadosPOS!L76-MIN(dadosPOS!L$2:dadosPOS!L$163))/(MAX(dadosPOS!L$2:dadosPOS!L$163)-MIN(dadosPOS!L$2:dadosPOS!L$163))</f>
        <v>0.125</v>
      </c>
      <c r="M76" s="29">
        <f>(dadosPOS!M76-MIN(dadosPOS!M$2:dadosPOS!M$163))/(MAX(dadosPOS!M$2:dadosPOS!M$163)-MIN(dadosPOS!M$2:dadosPOS!M$163))</f>
        <v>0.2261306533</v>
      </c>
      <c r="N76" s="29">
        <f>(dadosPOS!N76-MIN(dadosPOS!N$2:dadosPOS!N$163))/(MAX(dadosPOS!N$2:dadosPOS!N$163)-MIN(dadosPOS!N$2:dadosPOS!N$163))</f>
        <v>0.25</v>
      </c>
      <c r="O76" s="29">
        <f>(dadosPOS!O76-MIN(dadosPOS!O$2:dadosPOS!O$163))/(MAX(dadosPOS!O$2:dadosPOS!O$163)-MIN(dadosPOS!O$2:dadosPOS!O$163))</f>
        <v>0.1650943396</v>
      </c>
      <c r="P76" s="2">
        <v>1.0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B77" s="29">
        <f>(dadosPOS!B77-MIN(dadosPOS!B$2:dadosPOS!B$163))/(MAX(dadosPOS!B$2:dadosPOS!B$163)-MIN(dadosPOS!B$2:dadosPOS!B$163))</f>
        <v>0.06226528775</v>
      </c>
      <c r="C77" s="29">
        <f>(dadosPOS!C77-MIN(dadosPOS!C$2:dadosPOS!C$163))/(MAX(dadosPOS!C$2:dadosPOS!C$163)-MIN(dadosPOS!C$2:dadosPOS!C$163))</f>
        <v>0.04326392305</v>
      </c>
      <c r="D77" s="29">
        <f>(dadosPOS!D77-MIN(dadosPOS!D$2:dadosPOS!D$163))/(MAX(dadosPOS!D$2:dadosPOS!D$163)-MIN(dadosPOS!D$2:dadosPOS!D$163))</f>
        <v>0.118043947</v>
      </c>
      <c r="E77" s="29">
        <f>(dadosPOS!E77-MIN(dadosPOS!E$2:dadosPOS!E$163))/(MAX(dadosPOS!E$2:dadosPOS!E$163)-MIN(dadosPOS!E$2:dadosPOS!E$163))</f>
        <v>0.132920071</v>
      </c>
      <c r="F77" s="29">
        <f>(dadosPOS!F77-MIN(dadosPOS!F$2:dadosPOS!F$163))/(MAX(dadosPOS!F$2:dadosPOS!F$163)-MIN(dadosPOS!F$2:dadosPOS!F$163))</f>
        <v>0.06328821743</v>
      </c>
      <c r="G77" s="29">
        <f>(dadosPOS!G77-MIN(dadosPOS!G$2:dadosPOS!G$163))/(MAX(dadosPOS!G$2:dadosPOS!G$163)-MIN(dadosPOS!G$2:dadosPOS!G$163))</f>
        <v>0.7197342907</v>
      </c>
      <c r="H77" s="29">
        <f>(dadosPOS!H77-MIN(dadosPOS!H$2:dadosPOS!H$163))/(MAX(dadosPOS!H$2:dadosPOS!H$163)-MIN(dadosPOS!H$2:dadosPOS!H$163))</f>
        <v>0.515625</v>
      </c>
      <c r="I77" s="29">
        <f>(dadosPOS!I77-MIN(dadosPOS!I$2:dadosPOS!I$163))/(MAX(dadosPOS!I$2:dadosPOS!I$163)-MIN(dadosPOS!I$2:dadosPOS!I$163))</f>
        <v>0.01491669791</v>
      </c>
      <c r="J77" s="29">
        <f>(dadosPOS!J77-MIN(dadosPOS!J$2:dadosPOS!J$163))/(MAX(dadosPOS!J$2:dadosPOS!J$163)-MIN(dadosPOS!J$2:dadosPOS!J$163))</f>
        <v>0.3408070413</v>
      </c>
      <c r="K77" s="29">
        <f>(dadosPOS!K77-MIN(dadosPOS!K$2:dadosPOS!K$163))/(MAX(dadosPOS!K$2:dadosPOS!K$163)-MIN(dadosPOS!K$2:dadosPOS!K$163))</f>
        <v>0.02243571833</v>
      </c>
      <c r="L77" s="29">
        <f>(dadosPOS!L77-MIN(dadosPOS!L$2:dadosPOS!L$163))/(MAX(dadosPOS!L$2:dadosPOS!L$163)-MIN(dadosPOS!L$2:dadosPOS!L$163))</f>
        <v>0.515625</v>
      </c>
      <c r="M77" s="29">
        <f>(dadosPOS!M77-MIN(dadosPOS!M$2:dadosPOS!M$163))/(MAX(dadosPOS!M$2:dadosPOS!M$163)-MIN(dadosPOS!M$2:dadosPOS!M$163))</f>
        <v>0.2110552764</v>
      </c>
      <c r="N77" s="29">
        <f>(dadosPOS!N77-MIN(dadosPOS!N$2:dadosPOS!N$163))/(MAX(dadosPOS!N$2:dadosPOS!N$163)-MIN(dadosPOS!N$2:dadosPOS!N$163))</f>
        <v>0.25</v>
      </c>
      <c r="O77" s="29">
        <f>(dadosPOS!O77-MIN(dadosPOS!O$2:dadosPOS!O$163))/(MAX(dadosPOS!O$2:dadosPOS!O$163)-MIN(dadosPOS!O$2:dadosPOS!O$163))</f>
        <v>0.2311320755</v>
      </c>
      <c r="P77" s="2">
        <v>1.0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B78" s="29">
        <f>(dadosPOS!B78-MIN(dadosPOS!B$2:dadosPOS!B$163))/(MAX(dadosPOS!B$2:dadosPOS!B$163)-MIN(dadosPOS!B$2:dadosPOS!B$163))</f>
        <v>0.03399540589</v>
      </c>
      <c r="C78" s="29">
        <f>(dadosPOS!C78-MIN(dadosPOS!C$2:dadosPOS!C$163))/(MAX(dadosPOS!C$2:dadosPOS!C$163)-MIN(dadosPOS!C$2:dadosPOS!C$163))</f>
        <v>0.05313111439</v>
      </c>
      <c r="D78" s="29">
        <f>(dadosPOS!D78-MIN(dadosPOS!D$2:dadosPOS!D$163))/(MAX(dadosPOS!D$2:dadosPOS!D$163)-MIN(dadosPOS!D$2:dadosPOS!D$163))</f>
        <v>0.2087088451</v>
      </c>
      <c r="E78" s="29">
        <f>(dadosPOS!E78-MIN(dadosPOS!E$2:dadosPOS!E$163))/(MAX(dadosPOS!E$2:dadosPOS!E$163)-MIN(dadosPOS!E$2:dadosPOS!E$163))</f>
        <v>0.1385709948</v>
      </c>
      <c r="F78" s="29">
        <f>(dadosPOS!F78-MIN(dadosPOS!F$2:dadosPOS!F$163))/(MAX(dadosPOS!F$2:dadosPOS!F$163)-MIN(dadosPOS!F$2:dadosPOS!F$163))</f>
        <v>0.03504917383</v>
      </c>
      <c r="G78" s="29">
        <f>(dadosPOS!G78-MIN(dadosPOS!G$2:dadosPOS!G$163))/(MAX(dadosPOS!G$2:dadosPOS!G$163)-MIN(dadosPOS!G$2:dadosPOS!G$163))</f>
        <v>0.5570593784</v>
      </c>
      <c r="H78" s="29">
        <f>(dadosPOS!H78-MIN(dadosPOS!H$2:dadosPOS!H$163))/(MAX(dadosPOS!H$2:dadosPOS!H$163)-MIN(dadosPOS!H$2:dadosPOS!H$163))</f>
        <v>0.578125</v>
      </c>
      <c r="I78" s="29">
        <f>(dadosPOS!I78-MIN(dadosPOS!I$2:dadosPOS!I$163))/(MAX(dadosPOS!I$2:dadosPOS!I$163)-MIN(dadosPOS!I$2:dadosPOS!I$163))</f>
        <v>0.02599254793</v>
      </c>
      <c r="J78" s="29">
        <f>(dadosPOS!J78-MIN(dadosPOS!J$2:dadosPOS!J$163))/(MAX(dadosPOS!J$2:dadosPOS!J$163)-MIN(dadosPOS!J$2:dadosPOS!J$163))</f>
        <v>0.3532474283</v>
      </c>
      <c r="K78" s="29">
        <f>(dadosPOS!K78-MIN(dadosPOS!K$2:dadosPOS!K$163))/(MAX(dadosPOS!K$2:dadosPOS!K$163)-MIN(dadosPOS!K$2:dadosPOS!K$163))</f>
        <v>0.006236537146</v>
      </c>
      <c r="L78" s="29">
        <f>(dadosPOS!L78-MIN(dadosPOS!L$2:dadosPOS!L$163))/(MAX(dadosPOS!L$2:dadosPOS!L$163)-MIN(dadosPOS!L$2:dadosPOS!L$163))</f>
        <v>0.578125</v>
      </c>
      <c r="M78" s="29">
        <f>(dadosPOS!M78-MIN(dadosPOS!M$2:dadosPOS!M$163))/(MAX(dadosPOS!M$2:dadosPOS!M$163)-MIN(dadosPOS!M$2:dadosPOS!M$163))</f>
        <v>0.2512562814</v>
      </c>
      <c r="N78" s="29">
        <f>(dadosPOS!N78-MIN(dadosPOS!N$2:dadosPOS!N$163))/(MAX(dadosPOS!N$2:dadosPOS!N$163)-MIN(dadosPOS!N$2:dadosPOS!N$163))</f>
        <v>0.25</v>
      </c>
      <c r="O78" s="29">
        <f>(dadosPOS!O78-MIN(dadosPOS!O$2:dadosPOS!O$163))/(MAX(dadosPOS!O$2:dadosPOS!O$163)-MIN(dadosPOS!O$2:dadosPOS!O$163))</f>
        <v>0.2028301887</v>
      </c>
      <c r="P78" s="2">
        <v>1.0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B79" s="29">
        <f>(dadosPOS!B79-MIN(dadosPOS!B$2:dadosPOS!B$163))/(MAX(dadosPOS!B$2:dadosPOS!B$163)-MIN(dadosPOS!B$2:dadosPOS!B$163))</f>
        <v>0.07604249041</v>
      </c>
      <c r="C79" s="29">
        <f>(dadosPOS!C79-MIN(dadosPOS!C$2:dadosPOS!C$163))/(MAX(dadosPOS!C$2:dadosPOS!C$163)-MIN(dadosPOS!C$2:dadosPOS!C$163))</f>
        <v>0.04219489534</v>
      </c>
      <c r="D79" s="29">
        <f>(dadosPOS!D79-MIN(dadosPOS!D$2:dadosPOS!D$163))/(MAX(dadosPOS!D$2:dadosPOS!D$163)-MIN(dadosPOS!D$2:dadosPOS!D$163))</f>
        <v>0.1050887904</v>
      </c>
      <c r="E79" s="29">
        <f>(dadosPOS!E79-MIN(dadosPOS!E$2:dadosPOS!E$163))/(MAX(dadosPOS!E$2:dadosPOS!E$163)-MIN(dadosPOS!E$2:dadosPOS!E$163))</f>
        <v>0.1341892751</v>
      </c>
      <c r="F79" s="29">
        <f>(dadosPOS!F79-MIN(dadosPOS!F$2:dadosPOS!F$163))/(MAX(dadosPOS!F$2:dadosPOS!F$163)-MIN(dadosPOS!F$2:dadosPOS!F$163))</f>
        <v>0.0770503912</v>
      </c>
      <c r="G79" s="29">
        <f>(dadosPOS!G79-MIN(dadosPOS!G$2:dadosPOS!G$163))/(MAX(dadosPOS!G$2:dadosPOS!G$163)-MIN(dadosPOS!G$2:dadosPOS!G$163))</f>
        <v>0.6979324983</v>
      </c>
      <c r="H79" s="29">
        <f>(dadosPOS!H79-MIN(dadosPOS!H$2:dadosPOS!H$163))/(MAX(dadosPOS!H$2:dadosPOS!H$163)-MIN(dadosPOS!H$2:dadosPOS!H$163))</f>
        <v>0.515625</v>
      </c>
      <c r="I79" s="29">
        <f>(dadosPOS!I79-MIN(dadosPOS!I$2:dadosPOS!I$163))/(MAX(dadosPOS!I$2:dadosPOS!I$163)-MIN(dadosPOS!I$2:dadosPOS!I$163))</f>
        <v>0.04027777529</v>
      </c>
      <c r="J79" s="29">
        <f>(dadosPOS!J79-MIN(dadosPOS!J$2:dadosPOS!J$163))/(MAX(dadosPOS!J$2:dadosPOS!J$163)-MIN(dadosPOS!J$2:dadosPOS!J$163))</f>
        <v>0.3113589261</v>
      </c>
      <c r="K79" s="29">
        <f>(dadosPOS!K79-MIN(dadosPOS!K$2:dadosPOS!K$163))/(MAX(dadosPOS!K$2:dadosPOS!K$163)-MIN(dadosPOS!K$2:dadosPOS!K$163))</f>
        <v>0.03046677555</v>
      </c>
      <c r="L79" s="29">
        <f>(dadosPOS!L79-MIN(dadosPOS!L$2:dadosPOS!L$163))/(MAX(dadosPOS!L$2:dadosPOS!L$163)-MIN(dadosPOS!L$2:dadosPOS!L$163))</f>
        <v>0.515625</v>
      </c>
      <c r="M79" s="29">
        <f>(dadosPOS!M79-MIN(dadosPOS!M$2:dadosPOS!M$163))/(MAX(dadosPOS!M$2:dadosPOS!M$163)-MIN(dadosPOS!M$2:dadosPOS!M$163))</f>
        <v>0.2864321608</v>
      </c>
      <c r="N79" s="29">
        <f>(dadosPOS!N79-MIN(dadosPOS!N$2:dadosPOS!N$163))/(MAX(dadosPOS!N$2:dadosPOS!N$163)-MIN(dadosPOS!N$2:dadosPOS!N$163))</f>
        <v>0.226744186</v>
      </c>
      <c r="O79" s="29">
        <f>(dadosPOS!O79-MIN(dadosPOS!O$2:dadosPOS!O$163))/(MAX(dadosPOS!O$2:dadosPOS!O$163)-MIN(dadosPOS!O$2:dadosPOS!O$163))</f>
        <v>0.2311320755</v>
      </c>
      <c r="P79" s="2">
        <v>1.0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B80" s="29">
        <f>(dadosPOS!B80-MIN(dadosPOS!B$2:dadosPOS!B$163))/(MAX(dadosPOS!B$2:dadosPOS!B$163)-MIN(dadosPOS!B$2:dadosPOS!B$163))</f>
        <v>0.03976372157</v>
      </c>
      <c r="C80" s="29">
        <f>(dadosPOS!C80-MIN(dadosPOS!C$2:dadosPOS!C$163))/(MAX(dadosPOS!C$2:dadosPOS!C$163)-MIN(dadosPOS!C$2:dadosPOS!C$163))</f>
        <v>0.00583046401</v>
      </c>
      <c r="D80" s="29">
        <f>(dadosPOS!D80-MIN(dadosPOS!D$2:dadosPOS!D$163))/(MAX(dadosPOS!D$2:dadosPOS!D$163)-MIN(dadosPOS!D$2:dadosPOS!D$163))</f>
        <v>0.07144717397</v>
      </c>
      <c r="E80" s="29">
        <f>(dadosPOS!E80-MIN(dadosPOS!E$2:dadosPOS!E$163))/(MAX(dadosPOS!E$2:dadosPOS!E$163)-MIN(dadosPOS!E$2:dadosPOS!E$163))</f>
        <v>0.4747345347</v>
      </c>
      <c r="F80" s="29">
        <f>(dadosPOS!F80-MIN(dadosPOS!F$2:dadosPOS!F$163))/(MAX(dadosPOS!F$2:dadosPOS!F$163)-MIN(dadosPOS!F$2:dadosPOS!F$163))</f>
        <v>0.04081119713</v>
      </c>
      <c r="G80" s="29">
        <f>(dadosPOS!G80-MIN(dadosPOS!G$2:dadosPOS!G$163))/(MAX(dadosPOS!G$2:dadosPOS!G$163)-MIN(dadosPOS!G$2:dadosPOS!G$163))</f>
        <v>0.1871102143</v>
      </c>
      <c r="H80" s="29">
        <f>(dadosPOS!H80-MIN(dadosPOS!H$2:dadosPOS!H$163))/(MAX(dadosPOS!H$2:dadosPOS!H$163)-MIN(dadosPOS!H$2:dadosPOS!H$163))</f>
        <v>0.515625</v>
      </c>
      <c r="I80" s="29">
        <f>(dadosPOS!I80-MIN(dadosPOS!I$2:dadosPOS!I$163))/(MAX(dadosPOS!I$2:dadosPOS!I$163)-MIN(dadosPOS!I$2:dadosPOS!I$163))</f>
        <v>0.003770883826</v>
      </c>
      <c r="J80" s="29">
        <f>(dadosPOS!J80-MIN(dadosPOS!J$2:dadosPOS!J$163))/(MAX(dadosPOS!J$2:dadosPOS!J$163)-MIN(dadosPOS!J$2:dadosPOS!J$163))</f>
        <v>0.3490916081</v>
      </c>
      <c r="K80" s="29">
        <f>(dadosPOS!K80-MIN(dadosPOS!K$2:dadosPOS!K$163))/(MAX(dadosPOS!K$2:dadosPOS!K$163)-MIN(dadosPOS!K$2:dadosPOS!K$163))</f>
        <v>0.02253377377</v>
      </c>
      <c r="L80" s="29">
        <f>(dadosPOS!L80-MIN(dadosPOS!L$2:dadosPOS!L$163))/(MAX(dadosPOS!L$2:dadosPOS!L$163)-MIN(dadosPOS!L$2:dadosPOS!L$163))</f>
        <v>0.515625</v>
      </c>
      <c r="M80" s="29">
        <f>(dadosPOS!M80-MIN(dadosPOS!M$2:dadosPOS!M$163))/(MAX(dadosPOS!M$2:dadosPOS!M$163)-MIN(dadosPOS!M$2:dadosPOS!M$163))</f>
        <v>0.1306532663</v>
      </c>
      <c r="N80" s="29">
        <f>(dadosPOS!N80-MIN(dadosPOS!N$2:dadosPOS!N$163))/(MAX(dadosPOS!N$2:dadosPOS!N$163)-MIN(dadosPOS!N$2:dadosPOS!N$163))</f>
        <v>0.2034883721</v>
      </c>
      <c r="O80" s="29">
        <f>(dadosPOS!O80-MIN(dadosPOS!O$2:dadosPOS!O$163))/(MAX(dadosPOS!O$2:dadosPOS!O$163)-MIN(dadosPOS!O$2:dadosPOS!O$163))</f>
        <v>0.2028301887</v>
      </c>
      <c r="P80" s="2">
        <v>1.0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B81" s="29">
        <f>(dadosPOS!B81-MIN(dadosPOS!B$2:dadosPOS!B$163))/(MAX(dadosPOS!B$2:dadosPOS!B$163)-MIN(dadosPOS!B$2:dadosPOS!B$163))</f>
        <v>0.05384388918</v>
      </c>
      <c r="C81" s="29">
        <f>(dadosPOS!C81-MIN(dadosPOS!C$2:dadosPOS!C$163))/(MAX(dadosPOS!C$2:dadosPOS!C$163)-MIN(dadosPOS!C$2:dadosPOS!C$163))</f>
        <v>0.03998141772</v>
      </c>
      <c r="D81" s="29">
        <f>(dadosPOS!D81-MIN(dadosPOS!D$2:dadosPOS!D$163))/(MAX(dadosPOS!D$2:dadosPOS!D$163)-MIN(dadosPOS!D$2:dadosPOS!D$163))</f>
        <v>0.1524335586</v>
      </c>
      <c r="E81" s="29">
        <f>(dadosPOS!E81-MIN(dadosPOS!E$2:dadosPOS!E$163))/(MAX(dadosPOS!E$2:dadosPOS!E$163)-MIN(dadosPOS!E$2:dadosPOS!E$163))</f>
        <v>0.2656171416</v>
      </c>
      <c r="F81" s="29">
        <f>(dadosPOS!F81-MIN(dadosPOS!F$2:dadosPOS!F$163))/(MAX(dadosPOS!F$2:dadosPOS!F$163)-MIN(dadosPOS!F$2:dadosPOS!F$163))</f>
        <v>0.05487600536</v>
      </c>
      <c r="G81" s="29">
        <f>(dadosPOS!G81-MIN(dadosPOS!G$2:dadosPOS!G$163))/(MAX(dadosPOS!G$2:dadosPOS!G$163)-MIN(dadosPOS!G$2:dadosPOS!G$163))</f>
        <v>0.3308133746</v>
      </c>
      <c r="H81" s="29">
        <f>(dadosPOS!H81-MIN(dadosPOS!H$2:dadosPOS!H$163))/(MAX(dadosPOS!H$2:dadosPOS!H$163)-MIN(dadosPOS!H$2:dadosPOS!H$163))</f>
        <v>0.328125</v>
      </c>
      <c r="I81" s="29">
        <f>(dadosPOS!I81-MIN(dadosPOS!I$2:dadosPOS!I$163))/(MAX(dadosPOS!I$2:dadosPOS!I$163)-MIN(dadosPOS!I$2:dadosPOS!I$163))</f>
        <v>0.03345538176</v>
      </c>
      <c r="J81" s="29">
        <f>(dadosPOS!J81-MIN(dadosPOS!J$2:dadosPOS!J$163))/(MAX(dadosPOS!J$2:dadosPOS!J$163)-MIN(dadosPOS!J$2:dadosPOS!J$163))</f>
        <v>0.3219772499</v>
      </c>
      <c r="K81" s="29">
        <f>(dadosPOS!K81-MIN(dadosPOS!K$2:dadosPOS!K$163))/(MAX(dadosPOS!K$2:dadosPOS!K$163)-MIN(dadosPOS!K$2:dadosPOS!K$163))</f>
        <v>0.02620610833</v>
      </c>
      <c r="L81" s="29">
        <f>(dadosPOS!L81-MIN(dadosPOS!L$2:dadosPOS!L$163))/(MAX(dadosPOS!L$2:dadosPOS!L$163)-MIN(dadosPOS!L$2:dadosPOS!L$163))</f>
        <v>0.328125</v>
      </c>
      <c r="M81" s="29">
        <f>(dadosPOS!M81-MIN(dadosPOS!M$2:dadosPOS!M$163))/(MAX(dadosPOS!M$2:dadosPOS!M$163)-MIN(dadosPOS!M$2:dadosPOS!M$163))</f>
        <v>0.2864321608</v>
      </c>
      <c r="N81" s="29">
        <f>(dadosPOS!N81-MIN(dadosPOS!N$2:dadosPOS!N$163))/(MAX(dadosPOS!N$2:dadosPOS!N$163)-MIN(dadosPOS!N$2:dadosPOS!N$163))</f>
        <v>0.2790697674</v>
      </c>
      <c r="O81" s="29">
        <f>(dadosPOS!O81-MIN(dadosPOS!O$2:dadosPOS!O$163))/(MAX(dadosPOS!O$2:dadosPOS!O$163)-MIN(dadosPOS!O$2:dadosPOS!O$163))</f>
        <v>0.2405660377</v>
      </c>
      <c r="P81" s="2">
        <v>1.0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B82" s="29">
        <f>(dadosPOS!B82-MIN(dadosPOS!B$2:dadosPOS!B$163))/(MAX(dadosPOS!B$2:dadosPOS!B$163)-MIN(dadosPOS!B$2:dadosPOS!B$163))</f>
        <v>0.05384388918</v>
      </c>
      <c r="C82" s="29">
        <f>(dadosPOS!C82-MIN(dadosPOS!C$2:dadosPOS!C$163))/(MAX(dadosPOS!C$2:dadosPOS!C$163)-MIN(dadosPOS!C$2:dadosPOS!C$163))</f>
        <v>0.0156823523</v>
      </c>
      <c r="D82" s="29">
        <f>(dadosPOS!D82-MIN(dadosPOS!D$2:dadosPOS!D$163))/(MAX(dadosPOS!D$2:dadosPOS!D$163)-MIN(dadosPOS!D$2:dadosPOS!D$163))</f>
        <v>0.06477578312</v>
      </c>
      <c r="E82" s="29">
        <f>(dadosPOS!E82-MIN(dadosPOS!E$2:dadosPOS!E$163))/(MAX(dadosPOS!E$2:dadosPOS!E$163)-MIN(dadosPOS!E$2:dadosPOS!E$163))</f>
        <v>0.0180179539</v>
      </c>
      <c r="F82" s="29">
        <f>(dadosPOS!F82-MIN(dadosPOS!F$2:dadosPOS!F$163))/(MAX(dadosPOS!F$2:dadosPOS!F$163)-MIN(dadosPOS!F$2:dadosPOS!F$163))</f>
        <v>0.0007181156645</v>
      </c>
      <c r="G82" s="29">
        <f>(dadosPOS!G82-MIN(dadosPOS!G$2:dadosPOS!G$163))/(MAX(dadosPOS!G$2:dadosPOS!G$163)-MIN(dadosPOS!G$2:dadosPOS!G$163))</f>
        <v>0.7776977098</v>
      </c>
      <c r="H82" s="29">
        <f>(dadosPOS!H82-MIN(dadosPOS!H$2:dadosPOS!H$163))/(MAX(dadosPOS!H$2:dadosPOS!H$163)-MIN(dadosPOS!H$2:dadosPOS!H$163))</f>
        <v>0.734375</v>
      </c>
      <c r="I82" s="29">
        <f>(dadosPOS!I82-MIN(dadosPOS!I$2:dadosPOS!I$163))/(MAX(dadosPOS!I$2:dadosPOS!I$163)-MIN(dadosPOS!I$2:dadosPOS!I$163))</f>
        <v>0.01213607473</v>
      </c>
      <c r="J82" s="29">
        <f>(dadosPOS!J82-MIN(dadosPOS!J$2:dadosPOS!J$163))/(MAX(dadosPOS!J$2:dadosPOS!J$163)-MIN(dadosPOS!J$2:dadosPOS!J$163))</f>
        <v>0.2099623269</v>
      </c>
      <c r="K82" s="29">
        <f>(dadosPOS!K82-MIN(dadosPOS!K$2:dadosPOS!K$163))/(MAX(dadosPOS!K$2:dadosPOS!K$163)-MIN(dadosPOS!K$2:dadosPOS!K$163))</f>
        <v>0.0005092556959</v>
      </c>
      <c r="L82" s="29">
        <f>(dadosPOS!L82-MIN(dadosPOS!L$2:dadosPOS!L$163))/(MAX(dadosPOS!L$2:dadosPOS!L$163)-MIN(dadosPOS!L$2:dadosPOS!L$163))</f>
        <v>0.734375</v>
      </c>
      <c r="M82" s="29">
        <f>(dadosPOS!M82-MIN(dadosPOS!M$2:dadosPOS!M$163))/(MAX(dadosPOS!M$2:dadosPOS!M$163)-MIN(dadosPOS!M$2:dadosPOS!M$163))</f>
        <v>0.2864321608</v>
      </c>
      <c r="N82" s="29">
        <f>(dadosPOS!N82-MIN(dadosPOS!N$2:dadosPOS!N$163))/(MAX(dadosPOS!N$2:dadosPOS!N$163)-MIN(dadosPOS!N$2:dadosPOS!N$163))</f>
        <v>0.2790697674</v>
      </c>
      <c r="O82" s="29">
        <f>(dadosPOS!O82-MIN(dadosPOS!O$2:dadosPOS!O$163))/(MAX(dadosPOS!O$2:dadosPOS!O$163)-MIN(dadosPOS!O$2:dadosPOS!O$163))</f>
        <v>0.08962264151</v>
      </c>
      <c r="P82" s="2">
        <v>1.0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B83" s="29">
        <f>(dadosPOS!B83-MIN(dadosPOS!B$2:dadosPOS!B$163))/(MAX(dadosPOS!B$2:dadosPOS!B$163)-MIN(dadosPOS!B$2:dadosPOS!B$163))</f>
        <v>0.03675118875</v>
      </c>
      <c r="C83" s="29">
        <f>(dadosPOS!C83-MIN(dadosPOS!C$2:dadosPOS!C$163))/(MAX(dadosPOS!C$2:dadosPOS!C$163)-MIN(dadosPOS!C$2:dadosPOS!C$163))</f>
        <v>0.03732961688</v>
      </c>
      <c r="D83" s="29">
        <f>(dadosPOS!D83-MIN(dadosPOS!D$2:dadosPOS!D$163))/(MAX(dadosPOS!D$2:dadosPOS!D$163)-MIN(dadosPOS!D$2:dadosPOS!D$163))</f>
        <v>0.1143554522</v>
      </c>
      <c r="E83" s="29">
        <f>(dadosPOS!E83-MIN(dadosPOS!E$2:dadosPOS!E$163))/(MAX(dadosPOS!E$2:dadosPOS!E$163)-MIN(dadosPOS!E$2:dadosPOS!E$163))</f>
        <v>0.1014105958</v>
      </c>
      <c r="F83" s="29">
        <f>(dadosPOS!F83-MIN(dadosPOS!F$2:dadosPOS!F$163))/(MAX(dadosPOS!F$2:dadosPOS!F$163)-MIN(dadosPOS!F$2:dadosPOS!F$163))</f>
        <v>0.03780195054</v>
      </c>
      <c r="G83" s="29">
        <f>(dadosPOS!G83-MIN(dadosPOS!G$2:dadosPOS!G$163))/(MAX(dadosPOS!G$2:dadosPOS!G$163)-MIN(dadosPOS!G$2:dadosPOS!G$163))</f>
        <v>0.6020845344</v>
      </c>
      <c r="H83" s="29">
        <f>(dadosPOS!H83-MIN(dadosPOS!H$2:dadosPOS!H$163))/(MAX(dadosPOS!H$2:dadosPOS!H$163)-MIN(dadosPOS!H$2:dadosPOS!H$163))</f>
        <v>0.5625</v>
      </c>
      <c r="I83" s="29">
        <f>(dadosPOS!I83-MIN(dadosPOS!I$2:dadosPOS!I$163))/(MAX(dadosPOS!I$2:dadosPOS!I$163)-MIN(dadosPOS!I$2:dadosPOS!I$163))</f>
        <v>0.02857763051</v>
      </c>
      <c r="J83" s="29">
        <f>(dadosPOS!J83-MIN(dadosPOS!J$2:dadosPOS!J$163))/(MAX(dadosPOS!J$2:dadosPOS!J$163)-MIN(dadosPOS!J$2:dadosPOS!J$163))</f>
        <v>0.267465613</v>
      </c>
      <c r="K83" s="29">
        <f>(dadosPOS!K83-MIN(dadosPOS!K$2:dadosPOS!K$163))/(MAX(dadosPOS!K$2:dadosPOS!K$163)-MIN(dadosPOS!K$2:dadosPOS!K$163))</f>
        <v>0.0158670579</v>
      </c>
      <c r="L83" s="29">
        <f>(dadosPOS!L83-MIN(dadosPOS!L$2:dadosPOS!L$163))/(MAX(dadosPOS!L$2:dadosPOS!L$163)-MIN(dadosPOS!L$2:dadosPOS!L$163))</f>
        <v>0.5625</v>
      </c>
      <c r="M83" s="29">
        <f>(dadosPOS!M83-MIN(dadosPOS!M$2:dadosPOS!M$163))/(MAX(dadosPOS!M$2:dadosPOS!M$163)-MIN(dadosPOS!M$2:dadosPOS!M$163))</f>
        <v>0.4422110553</v>
      </c>
      <c r="N83" s="29">
        <f>(dadosPOS!N83-MIN(dadosPOS!N$2:dadosPOS!N$163))/(MAX(dadosPOS!N$2:dadosPOS!N$163)-MIN(dadosPOS!N$2:dadosPOS!N$163))</f>
        <v>0.09302325581</v>
      </c>
      <c r="O83" s="29">
        <f>(dadosPOS!O83-MIN(dadosPOS!O$2:dadosPOS!O$163))/(MAX(dadosPOS!O$2:dadosPOS!O$163)-MIN(dadosPOS!O$2:dadosPOS!O$163))</f>
        <v>0.1603773585</v>
      </c>
      <c r="P83" s="2">
        <v>1.0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B84" s="29">
        <f>(dadosPOS!B84-MIN(dadosPOS!B$2:dadosPOS!B$163))/(MAX(dadosPOS!B$2:dadosPOS!B$163)-MIN(dadosPOS!B$2:dadosPOS!B$163))</f>
        <v>0.00655054722</v>
      </c>
      <c r="C84" s="29">
        <f>(dadosPOS!C84-MIN(dadosPOS!C$2:dadosPOS!C$163))/(MAX(dadosPOS!C$2:dadosPOS!C$163)-MIN(dadosPOS!C$2:dadosPOS!C$163))</f>
        <v>0.05647264579</v>
      </c>
      <c r="D84" s="29">
        <f>(dadosPOS!D84-MIN(dadosPOS!D$2:dadosPOS!D$163))/(MAX(dadosPOS!D$2:dadosPOS!D$163)-MIN(dadosPOS!D$2:dadosPOS!D$163))</f>
        <v>0.2603174892</v>
      </c>
      <c r="E84" s="29">
        <f>(dadosPOS!E84-MIN(dadosPOS!E$2:dadosPOS!E$163))/(MAX(dadosPOS!E$2:dadosPOS!E$163)-MIN(dadosPOS!E$2:dadosPOS!E$163))</f>
        <v>0.1808746358</v>
      </c>
      <c r="F84" s="29">
        <f>(dadosPOS!F84-MIN(dadosPOS!F$2:dadosPOS!F$163))/(MAX(dadosPOS!F$2:dadosPOS!F$163)-MIN(dadosPOS!F$2:dadosPOS!F$163))</f>
        <v>0.007634253433</v>
      </c>
      <c r="G84" s="29">
        <f>(dadosPOS!G84-MIN(dadosPOS!G$2:dadosPOS!G$163))/(MAX(dadosPOS!G$2:dadosPOS!G$163)-MIN(dadosPOS!G$2:dadosPOS!G$163))</f>
        <v>0.3223298045</v>
      </c>
      <c r="H84" s="29">
        <f>(dadosPOS!H84-MIN(dadosPOS!H$2:dadosPOS!H$163))/(MAX(dadosPOS!H$2:dadosPOS!H$163)-MIN(dadosPOS!H$2:dadosPOS!H$163))</f>
        <v>0.53125</v>
      </c>
      <c r="I84" s="29">
        <f>(dadosPOS!I84-MIN(dadosPOS!I$2:dadosPOS!I$163))/(MAX(dadosPOS!I$2:dadosPOS!I$163)-MIN(dadosPOS!I$2:dadosPOS!I$163))</f>
        <v>0.02459864844</v>
      </c>
      <c r="J84" s="29">
        <f>(dadosPOS!J84-MIN(dadosPOS!J$2:dadosPOS!J$163))/(MAX(dadosPOS!J$2:dadosPOS!J$163)-MIN(dadosPOS!J$2:dadosPOS!J$163))</f>
        <v>0.3410953768</v>
      </c>
      <c r="K84" s="29">
        <f>(dadosPOS!K84-MIN(dadosPOS!K$2:dadosPOS!K$163))/(MAX(dadosPOS!K$2:dadosPOS!K$163)-MIN(dadosPOS!K$2:dadosPOS!K$163))</f>
        <v>0.001829313939</v>
      </c>
      <c r="L84" s="29">
        <f>(dadosPOS!L84-MIN(dadosPOS!L$2:dadosPOS!L$163))/(MAX(dadosPOS!L$2:dadosPOS!L$163)-MIN(dadosPOS!L$2:dadosPOS!L$163))</f>
        <v>0.53125</v>
      </c>
      <c r="M84" s="29">
        <f>(dadosPOS!M84-MIN(dadosPOS!M$2:dadosPOS!M$163))/(MAX(dadosPOS!M$2:dadosPOS!M$163)-MIN(dadosPOS!M$2:dadosPOS!M$163))</f>
        <v>0.4221105528</v>
      </c>
      <c r="N84" s="29">
        <f>(dadosPOS!N84-MIN(dadosPOS!N$2:dadosPOS!N$163))/(MAX(dadosPOS!N$2:dadosPOS!N$163)-MIN(dadosPOS!N$2:dadosPOS!N$163))</f>
        <v>0.1860465116</v>
      </c>
      <c r="O84" s="29">
        <f>(dadosPOS!O84-MIN(dadosPOS!O$2:dadosPOS!O$163))/(MAX(dadosPOS!O$2:dadosPOS!O$163)-MIN(dadosPOS!O$2:dadosPOS!O$163))</f>
        <v>0.1603773585</v>
      </c>
      <c r="P84" s="2">
        <v>1.0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B85" s="29">
        <f>(dadosPOS!B85-MIN(dadosPOS!B$2:dadosPOS!B$163))/(MAX(dadosPOS!B$2:dadosPOS!B$163)-MIN(dadosPOS!B$2:dadosPOS!B$163))</f>
        <v>0.00655054722</v>
      </c>
      <c r="C85" s="29">
        <f>(dadosPOS!C85-MIN(dadosPOS!C$2:dadosPOS!C$163))/(MAX(dadosPOS!C$2:dadosPOS!C$163)-MIN(dadosPOS!C$2:dadosPOS!C$163))</f>
        <v>0.008191506804</v>
      </c>
      <c r="D85" s="29">
        <f>(dadosPOS!D85-MIN(dadosPOS!D$2:dadosPOS!D$163))/(MAX(dadosPOS!D$2:dadosPOS!D$163)-MIN(dadosPOS!D$2:dadosPOS!D$163))</f>
        <v>0.2549694745</v>
      </c>
      <c r="E85" s="29">
        <f>(dadosPOS!E85-MIN(dadosPOS!E$2:dadosPOS!E$163))/(MAX(dadosPOS!E$2:dadosPOS!E$163)-MIN(dadosPOS!E$2:dadosPOS!E$163))</f>
        <v>0.0650662833</v>
      </c>
      <c r="F85" s="29">
        <f>(dadosPOS!F85-MIN(dadosPOS!F$2:dadosPOS!F$163))/(MAX(dadosPOS!F$2:dadosPOS!F$163)-MIN(dadosPOS!F$2:dadosPOS!F$163))</f>
        <v>0.0005061005635</v>
      </c>
      <c r="G85" s="29">
        <f>(dadosPOS!G85-MIN(dadosPOS!G$2:dadosPOS!G$163))/(MAX(dadosPOS!G$2:dadosPOS!G$163)-MIN(dadosPOS!G$2:dadosPOS!G$163))</f>
        <v>0.003629264714</v>
      </c>
      <c r="H85" s="29">
        <f>(dadosPOS!H85-MIN(dadosPOS!H$2:dadosPOS!H$163))/(MAX(dadosPOS!H$2:dadosPOS!H$163)-MIN(dadosPOS!H$2:dadosPOS!H$163))</f>
        <v>0.484375</v>
      </c>
      <c r="I85" s="29">
        <f>(dadosPOS!I85-MIN(dadosPOS!I$2:dadosPOS!I$163))/(MAX(dadosPOS!I$2:dadosPOS!I$163)-MIN(dadosPOS!I$2:dadosPOS!I$163))</f>
        <v>0.07789512207</v>
      </c>
      <c r="J85" s="29">
        <f>(dadosPOS!J85-MIN(dadosPOS!J$2:dadosPOS!J$163))/(MAX(dadosPOS!J$2:dadosPOS!J$163)-MIN(dadosPOS!J$2:dadosPOS!J$163))</f>
        <v>0.1037763817</v>
      </c>
      <c r="K85" s="29">
        <f>(dadosPOS!K85-MIN(dadosPOS!K$2:dadosPOS!K$163))/(MAX(dadosPOS!K$2:dadosPOS!K$163)-MIN(dadosPOS!K$2:dadosPOS!K$163))</f>
        <v>0.07329170019</v>
      </c>
      <c r="L85" s="29">
        <f>(dadosPOS!L85-MIN(dadosPOS!L$2:dadosPOS!L$163))/(MAX(dadosPOS!L$2:dadosPOS!L$163)-MIN(dadosPOS!L$2:dadosPOS!L$163))</f>
        <v>0.484375</v>
      </c>
      <c r="M85" s="29">
        <f>(dadosPOS!M85-MIN(dadosPOS!M$2:dadosPOS!M$163))/(MAX(dadosPOS!M$2:dadosPOS!M$163)-MIN(dadosPOS!M$2:dadosPOS!M$163))</f>
        <v>0.216080402</v>
      </c>
      <c r="N85" s="29">
        <f>(dadosPOS!N85-MIN(dadosPOS!N$2:dadosPOS!N$163))/(MAX(dadosPOS!N$2:dadosPOS!N$163)-MIN(dadosPOS!N$2:dadosPOS!N$163))</f>
        <v>0.3372093023</v>
      </c>
      <c r="O85" s="29">
        <f>(dadosPOS!O85-MIN(dadosPOS!O$2:dadosPOS!O$163))/(MAX(dadosPOS!O$2:dadosPOS!O$163)-MIN(dadosPOS!O$2:dadosPOS!O$163))</f>
        <v>0.3537735849</v>
      </c>
      <c r="P85" s="2">
        <v>1.0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B86" s="29">
        <f>(dadosPOS!B86-MIN(dadosPOS!B$2:dadosPOS!B$163))/(MAX(dadosPOS!B$2:dadosPOS!B$163)-MIN(dadosPOS!B$2:dadosPOS!B$163))</f>
        <v>0.006269833934</v>
      </c>
      <c r="C86" s="29">
        <f>(dadosPOS!C86-MIN(dadosPOS!C$2:dadosPOS!C$163))/(MAX(dadosPOS!C$2:dadosPOS!C$163)-MIN(dadosPOS!C$2:dadosPOS!C$163))</f>
        <v>0.0623872766</v>
      </c>
      <c r="D86" s="29">
        <f>(dadosPOS!D86-MIN(dadosPOS!D$2:dadosPOS!D$163))/(MAX(dadosPOS!D$2:dadosPOS!D$163)-MIN(dadosPOS!D$2:dadosPOS!D$163))</f>
        <v>0.1521882647</v>
      </c>
      <c r="E86" s="29">
        <f>(dadosPOS!E86-MIN(dadosPOS!E$2:dadosPOS!E$163))/(MAX(dadosPOS!E$2:dadosPOS!E$163)-MIN(dadosPOS!E$2:dadosPOS!E$163))</f>
        <v>0.1483450527</v>
      </c>
      <c r="F86" s="29">
        <f>(dadosPOS!F86-MIN(dadosPOS!F$2:dadosPOS!F$163))/(MAX(dadosPOS!F$2:dadosPOS!F$163)-MIN(dadosPOS!F$2:dadosPOS!F$163))</f>
        <v>0.007353846364</v>
      </c>
      <c r="G86" s="29">
        <f>(dadosPOS!G86-MIN(dadosPOS!G$2:dadosPOS!G$163))/(MAX(dadosPOS!G$2:dadosPOS!G$163)-MIN(dadosPOS!G$2:dadosPOS!G$163))</f>
        <v>0.3305251297</v>
      </c>
      <c r="H86" s="29">
        <f>(dadosPOS!H86-MIN(dadosPOS!H$2:dadosPOS!H$163))/(MAX(dadosPOS!H$2:dadosPOS!H$163)-MIN(dadosPOS!H$2:dadosPOS!H$163))</f>
        <v>0.59375</v>
      </c>
      <c r="I86" s="29">
        <f>(dadosPOS!I86-MIN(dadosPOS!I$2:dadosPOS!I$163))/(MAX(dadosPOS!I$2:dadosPOS!I$163)-MIN(dadosPOS!I$2:dadosPOS!I$163))</f>
        <v>0.007931054897</v>
      </c>
      <c r="J86" s="29">
        <f>(dadosPOS!J86-MIN(dadosPOS!J$2:dadosPOS!J$163))/(MAX(dadosPOS!J$2:dadosPOS!J$163)-MIN(dadosPOS!J$2:dadosPOS!J$163))</f>
        <v>0.2978125766</v>
      </c>
      <c r="K86" s="29">
        <f>(dadosPOS!K86-MIN(dadosPOS!K$2:dadosPOS!K$163))/(MAX(dadosPOS!K$2:dadosPOS!K$163)-MIN(dadosPOS!K$2:dadosPOS!K$163))</f>
        <v>0.00008434876951</v>
      </c>
      <c r="L86" s="29">
        <f>(dadosPOS!L86-MIN(dadosPOS!L$2:dadosPOS!L$163))/(MAX(dadosPOS!L$2:dadosPOS!L$163)-MIN(dadosPOS!L$2:dadosPOS!L$163))</f>
        <v>0.59375</v>
      </c>
      <c r="M86" s="29">
        <f>(dadosPOS!M86-MIN(dadosPOS!M$2:dadosPOS!M$163))/(MAX(dadosPOS!M$2:dadosPOS!M$163)-MIN(dadosPOS!M$2:dadosPOS!M$163))</f>
        <v>0.3266331658</v>
      </c>
      <c r="N86" s="29">
        <f>(dadosPOS!N86-MIN(dadosPOS!N$2:dadosPOS!N$163))/(MAX(dadosPOS!N$2:dadosPOS!N$163)-MIN(dadosPOS!N$2:dadosPOS!N$163))</f>
        <v>0.2441860465</v>
      </c>
      <c r="O86" s="29">
        <f>(dadosPOS!O86-MIN(dadosPOS!O$2:dadosPOS!O$163))/(MAX(dadosPOS!O$2:dadosPOS!O$163)-MIN(dadosPOS!O$2:dadosPOS!O$163))</f>
        <v>0.1839622642</v>
      </c>
      <c r="P86" s="2">
        <v>1.0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B87" s="29">
        <f>(dadosPOS!B87-MIN(dadosPOS!B$2:dadosPOS!B$163))/(MAX(dadosPOS!B$2:dadosPOS!B$163)-MIN(dadosPOS!B$2:dadosPOS!B$163))</f>
        <v>0.0011759148</v>
      </c>
      <c r="C87" s="29">
        <f>(dadosPOS!C87-MIN(dadosPOS!C$2:dadosPOS!C$163))/(MAX(dadosPOS!C$2:dadosPOS!C$163)-MIN(dadosPOS!C$2:dadosPOS!C$163))</f>
        <v>0.01942504236</v>
      </c>
      <c r="D87" s="29">
        <f>(dadosPOS!D87-MIN(dadosPOS!D$2:dadosPOS!D$163))/(MAX(dadosPOS!D$2:dadosPOS!D$163)-MIN(dadosPOS!D$2:dadosPOS!D$163))</f>
        <v>0.1639956877</v>
      </c>
      <c r="E87" s="29">
        <f>(dadosPOS!E87-MIN(dadosPOS!E$2:dadosPOS!E$163))/(MAX(dadosPOS!E$2:dadosPOS!E$163)-MIN(dadosPOS!E$2:dadosPOS!E$163))</f>
        <v>0.1184748674</v>
      </c>
      <c r="F87" s="29">
        <f>(dadosPOS!F87-MIN(dadosPOS!F$2:dadosPOS!F$163))/(MAX(dadosPOS!F$2:dadosPOS!F$163)-MIN(dadosPOS!F$2:dadosPOS!F$163))</f>
        <v>0.002265483942</v>
      </c>
      <c r="G87" s="29">
        <f>(dadosPOS!G87-MIN(dadosPOS!G$2:dadosPOS!G$163))/(MAX(dadosPOS!G$2:dadosPOS!G$163)-MIN(dadosPOS!G$2:dadosPOS!G$163))</f>
        <v>0.6454457314</v>
      </c>
      <c r="H87" s="29">
        <f>(dadosPOS!H87-MIN(dadosPOS!H$2:dadosPOS!H$163))/(MAX(dadosPOS!H$2:dadosPOS!H$163)-MIN(dadosPOS!H$2:dadosPOS!H$163))</f>
        <v>0.40625</v>
      </c>
      <c r="I87" s="29">
        <f>(dadosPOS!I87-MIN(dadosPOS!I$2:dadosPOS!I$163))/(MAX(dadosPOS!I$2:dadosPOS!I$163)-MIN(dadosPOS!I$2:dadosPOS!I$163))</f>
        <v>0.00741439717</v>
      </c>
      <c r="J87" s="29">
        <f>(dadosPOS!J87-MIN(dadosPOS!J$2:dadosPOS!J$163))/(MAX(dadosPOS!J$2:dadosPOS!J$163)-MIN(dadosPOS!J$2:dadosPOS!J$163))</f>
        <v>0.2937149649</v>
      </c>
      <c r="K87" s="29">
        <f>(dadosPOS!K87-MIN(dadosPOS!K$2:dadosPOS!K$163))/(MAX(dadosPOS!K$2:dadosPOS!K$163)-MIN(dadosPOS!K$2:dadosPOS!K$163))</f>
        <v>0.0005219080113</v>
      </c>
      <c r="L87" s="29">
        <f>(dadosPOS!L87-MIN(dadosPOS!L$2:dadosPOS!L$163))/(MAX(dadosPOS!L$2:dadosPOS!L$163)-MIN(dadosPOS!L$2:dadosPOS!L$163))</f>
        <v>0.40625</v>
      </c>
      <c r="M87" s="29">
        <f>(dadosPOS!M87-MIN(dadosPOS!M$2:dadosPOS!M$163))/(MAX(dadosPOS!M$2:dadosPOS!M$163)-MIN(dadosPOS!M$2:dadosPOS!M$163))</f>
        <v>0.3266331658</v>
      </c>
      <c r="N87" s="29">
        <f>(dadosPOS!N87-MIN(dadosPOS!N$2:dadosPOS!N$163))/(MAX(dadosPOS!N$2:dadosPOS!N$163)-MIN(dadosPOS!N$2:dadosPOS!N$163))</f>
        <v>0.08720930233</v>
      </c>
      <c r="O87" s="29">
        <f>(dadosPOS!O87-MIN(dadosPOS!O$2:dadosPOS!O$163))/(MAX(dadosPOS!O$2:dadosPOS!O$163)-MIN(dadosPOS!O$2:dadosPOS!O$163))</f>
        <v>0.1603773585</v>
      </c>
      <c r="P87" s="2">
        <v>1.0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B88" s="29">
        <f>(dadosPOS!B88-MIN(dadosPOS!B$2:dadosPOS!B$163))/(MAX(dadosPOS!B$2:dadosPOS!B$163)-MIN(dadosPOS!B$2:dadosPOS!B$163))</f>
        <v>0.0005631382376</v>
      </c>
      <c r="C88" s="29">
        <f>(dadosPOS!C88-MIN(dadosPOS!C$2:dadosPOS!C$163))/(MAX(dadosPOS!C$2:dadosPOS!C$163)-MIN(dadosPOS!C$2:dadosPOS!C$163))</f>
        <v>0.01655025414</v>
      </c>
      <c r="D88" s="29">
        <f>(dadosPOS!D88-MIN(dadosPOS!D$2:dadosPOS!D$163))/(MAX(dadosPOS!D$2:dadosPOS!D$163)-MIN(dadosPOS!D$2:dadosPOS!D$163))</f>
        <v>0.125566296</v>
      </c>
      <c r="E88" s="29">
        <f>(dadosPOS!E88-MIN(dadosPOS!E$2:dadosPOS!E$163))/(MAX(dadosPOS!E$2:dadosPOS!E$163)-MIN(dadosPOS!E$2:dadosPOS!E$163))</f>
        <v>0.1205577856</v>
      </c>
      <c r="F88" s="29">
        <f>(dadosPOS!F88-MIN(dadosPOS!F$2:dadosPOS!F$163))/(MAX(dadosPOS!F$2:dadosPOS!F$163)-MIN(dadosPOS!F$2:dadosPOS!F$163))</f>
        <v>0.001653375828</v>
      </c>
      <c r="G88" s="29">
        <f>(dadosPOS!G88-MIN(dadosPOS!G$2:dadosPOS!G$163))/(MAX(dadosPOS!G$2:dadosPOS!G$163)-MIN(dadosPOS!G$2:dadosPOS!G$163))</f>
        <v>0.7082044966</v>
      </c>
      <c r="H88" s="29">
        <f>(dadosPOS!H88-MIN(dadosPOS!H$2:dadosPOS!H$163))/(MAX(dadosPOS!H$2:dadosPOS!H$163)-MIN(dadosPOS!H$2:dadosPOS!H$163))</f>
        <v>0.359375</v>
      </c>
      <c r="I88" s="29">
        <f>(dadosPOS!I88-MIN(dadosPOS!I$2:dadosPOS!I$163))/(MAX(dadosPOS!I$2:dadosPOS!I$163)-MIN(dadosPOS!I$2:dadosPOS!I$163))</f>
        <v>0.001124806926</v>
      </c>
      <c r="J88" s="29">
        <f>(dadosPOS!J88-MIN(dadosPOS!J$2:dadosPOS!J$163))/(MAX(dadosPOS!J$2:dadosPOS!J$163)-MIN(dadosPOS!J$2:dadosPOS!J$163))</f>
        <v>0.2914732586</v>
      </c>
      <c r="K88" s="29">
        <f>(dadosPOS!K88-MIN(dadosPOS!K$2:dadosPOS!K$163))/(MAX(dadosPOS!K$2:dadosPOS!K$163)-MIN(dadosPOS!K$2:dadosPOS!K$163))</f>
        <v>0.0004607551534</v>
      </c>
      <c r="L88" s="29">
        <f>(dadosPOS!L88-MIN(dadosPOS!L$2:dadosPOS!L$163))/(MAX(dadosPOS!L$2:dadosPOS!L$163)-MIN(dadosPOS!L$2:dadosPOS!L$163))</f>
        <v>0.359375</v>
      </c>
      <c r="M88" s="29">
        <f>(dadosPOS!M88-MIN(dadosPOS!M$2:dadosPOS!M$163))/(MAX(dadosPOS!M$2:dadosPOS!M$163)-MIN(dadosPOS!M$2:dadosPOS!M$163))</f>
        <v>0.3266331658</v>
      </c>
      <c r="N88" s="29">
        <f>(dadosPOS!N88-MIN(dadosPOS!N$2:dadosPOS!N$163))/(MAX(dadosPOS!N$2:dadosPOS!N$163)-MIN(dadosPOS!N$2:dadosPOS!N$163))</f>
        <v>0.04651162791</v>
      </c>
      <c r="O88" s="29">
        <f>(dadosPOS!O88-MIN(dadosPOS!O$2:dadosPOS!O$163))/(MAX(dadosPOS!O$2:dadosPOS!O$163)-MIN(dadosPOS!O$2:dadosPOS!O$163))</f>
        <v>0.08018867925</v>
      </c>
      <c r="P88" s="2">
        <v>1.0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B89" s="29">
        <f>(dadosPOS!B89-MIN(dadosPOS!B$2:dadosPOS!B$163))/(MAX(dadosPOS!B$2:dadosPOS!B$163)-MIN(dadosPOS!B$2:dadosPOS!B$163))</f>
        <v>0.007841143667</v>
      </c>
      <c r="C89" s="29">
        <f>(dadosPOS!C89-MIN(dadosPOS!C$2:dadosPOS!C$163))/(MAX(dadosPOS!C$2:dadosPOS!C$163)-MIN(dadosPOS!C$2:dadosPOS!C$163))</f>
        <v>0.01301634148</v>
      </c>
      <c r="D89" s="29">
        <f>(dadosPOS!D89-MIN(dadosPOS!D$2:dadosPOS!D$163))/(MAX(dadosPOS!D$2:dadosPOS!D$163)-MIN(dadosPOS!D$2:dadosPOS!D$163))</f>
        <v>0.04778690312</v>
      </c>
      <c r="E89" s="29">
        <f>(dadosPOS!E89-MIN(dadosPOS!E$2:dadosPOS!E$163))/(MAX(dadosPOS!E$2:dadosPOS!E$163)-MIN(dadosPOS!E$2:dadosPOS!E$163))</f>
        <v>0.09504322411</v>
      </c>
      <c r="F89" s="29">
        <f>(dadosPOS!F89-MIN(dadosPOS!F$2:dadosPOS!F$163))/(MAX(dadosPOS!F$2:dadosPOS!F$163)-MIN(dadosPOS!F$2:dadosPOS!F$163))</f>
        <v>0.008923442031</v>
      </c>
      <c r="G89" s="29">
        <f>(dadosPOS!G89-MIN(dadosPOS!G$2:dadosPOS!G$163))/(MAX(dadosPOS!G$2:dadosPOS!G$163)-MIN(dadosPOS!G$2:dadosPOS!G$163))</f>
        <v>0.2995191552</v>
      </c>
      <c r="H89" s="29">
        <f>(dadosPOS!H89-MIN(dadosPOS!H$2:dadosPOS!H$163))/(MAX(dadosPOS!H$2:dadosPOS!H$163)-MIN(dadosPOS!H$2:dadosPOS!H$163))</f>
        <v>0.296875</v>
      </c>
      <c r="I89" s="29">
        <f>(dadosPOS!I89-MIN(dadosPOS!I$2:dadosPOS!I$163))/(MAX(dadosPOS!I$2:dadosPOS!I$163)-MIN(dadosPOS!I$2:dadosPOS!I$163))</f>
        <v>0.007184771514</v>
      </c>
      <c r="J89" s="29">
        <f>(dadosPOS!J89-MIN(dadosPOS!J$2:dadosPOS!J$163))/(MAX(dadosPOS!J$2:dadosPOS!J$163)-MIN(dadosPOS!J$2:dadosPOS!J$163))</f>
        <v>0.1519852502</v>
      </c>
      <c r="K89" s="29">
        <f>(dadosPOS!K89-MIN(dadosPOS!K$2:dadosPOS!K$163))/(MAX(dadosPOS!K$2:dadosPOS!K$163)-MIN(dadosPOS!K$2:dadosPOS!K$163))</f>
        <v>0.002421864045</v>
      </c>
      <c r="L89" s="29">
        <f>(dadosPOS!L89-MIN(dadosPOS!L$2:dadosPOS!L$163))/(MAX(dadosPOS!L$2:dadosPOS!L$163)-MIN(dadosPOS!L$2:dadosPOS!L$163))</f>
        <v>0.296875</v>
      </c>
      <c r="M89" s="29">
        <f>(dadosPOS!M89-MIN(dadosPOS!M$2:dadosPOS!M$163))/(MAX(dadosPOS!M$2:dadosPOS!M$163)-MIN(dadosPOS!M$2:dadosPOS!M$163))</f>
        <v>0.2311557789</v>
      </c>
      <c r="N89" s="29">
        <f>(dadosPOS!N89-MIN(dadosPOS!N$2:dadosPOS!N$163))/(MAX(dadosPOS!N$2:dadosPOS!N$163)-MIN(dadosPOS!N$2:dadosPOS!N$163))</f>
        <v>0.05813953488</v>
      </c>
      <c r="O89" s="29">
        <f>(dadosPOS!O89-MIN(dadosPOS!O$2:dadosPOS!O$163))/(MAX(dadosPOS!O$2:dadosPOS!O$163)-MIN(dadosPOS!O$2:dadosPOS!O$163))</f>
        <v>0.08490566038</v>
      </c>
      <c r="P89" s="2">
        <v>1.0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B90" s="29">
        <f>(dadosPOS!B90-MIN(dadosPOS!B$2:dadosPOS!B$163))/(MAX(dadosPOS!B$2:dadosPOS!B$163)-MIN(dadosPOS!B$2:dadosPOS!B$163))</f>
        <v>0.007841143667</v>
      </c>
      <c r="C90" s="29">
        <f>(dadosPOS!C90-MIN(dadosPOS!C$2:dadosPOS!C$163))/(MAX(dadosPOS!C$2:dadosPOS!C$163)-MIN(dadosPOS!C$2:dadosPOS!C$163))</f>
        <v>0.04366289556</v>
      </c>
      <c r="D90" s="29">
        <f>(dadosPOS!D90-MIN(dadosPOS!D$2:dadosPOS!D$163))/(MAX(dadosPOS!D$2:dadosPOS!D$163)-MIN(dadosPOS!D$2:dadosPOS!D$163))</f>
        <v>0.1003403833</v>
      </c>
      <c r="E90" s="29">
        <f>(dadosPOS!E90-MIN(dadosPOS!E$2:dadosPOS!E$163))/(MAX(dadosPOS!E$2:dadosPOS!E$163)-MIN(dadosPOS!E$2:dadosPOS!E$163))</f>
        <v>0.04480171948</v>
      </c>
      <c r="F90" s="29">
        <f>(dadosPOS!F90-MIN(dadosPOS!F$2:dadosPOS!F$163))/(MAX(dadosPOS!F$2:dadosPOS!F$163)-MIN(dadosPOS!F$2:dadosPOS!F$163))</f>
        <v>0.0005454259452</v>
      </c>
      <c r="G90" s="29">
        <f>(dadosPOS!G90-MIN(dadosPOS!G$2:dadosPOS!G$163))/(MAX(dadosPOS!G$2:dadosPOS!G$163)-MIN(dadosPOS!G$2:dadosPOS!G$163))</f>
        <v>0.1702151355</v>
      </c>
      <c r="H90" s="29">
        <f>(dadosPOS!H90-MIN(dadosPOS!H$2:dadosPOS!H$163))/(MAX(dadosPOS!H$2:dadosPOS!H$163)-MIN(dadosPOS!H$2:dadosPOS!H$163))</f>
        <v>0.796875</v>
      </c>
      <c r="I90" s="29">
        <f>(dadosPOS!I90-MIN(dadosPOS!I$2:dadosPOS!I$163))/(MAX(dadosPOS!I$2:dadosPOS!I$163)-MIN(dadosPOS!I$2:dadosPOS!I$163))</f>
        <v>0.00138492974</v>
      </c>
      <c r="J90" s="29">
        <f>(dadosPOS!J90-MIN(dadosPOS!J$2:dadosPOS!J$163))/(MAX(dadosPOS!J$2:dadosPOS!J$163)-MIN(dadosPOS!J$2:dadosPOS!J$163))</f>
        <v>0.1592396609</v>
      </c>
      <c r="K90" s="29">
        <f>(dadosPOS!K90-MIN(dadosPOS!K$2:dadosPOS!K$163))/(MAX(dadosPOS!K$2:dadosPOS!K$163)-MIN(dadosPOS!K$2:dadosPOS!K$163))</f>
        <v>0.002421864045</v>
      </c>
      <c r="L90" s="29">
        <f>(dadosPOS!L90-MIN(dadosPOS!L$2:dadosPOS!L$163))/(MAX(dadosPOS!L$2:dadosPOS!L$163)-MIN(dadosPOS!L$2:dadosPOS!L$163))</f>
        <v>0.796875</v>
      </c>
      <c r="M90" s="29">
        <f>(dadosPOS!M90-MIN(dadosPOS!M$2:dadosPOS!M$163))/(MAX(dadosPOS!M$2:dadosPOS!M$163)-MIN(dadosPOS!M$2:dadosPOS!M$163))</f>
        <v>0.2512562814</v>
      </c>
      <c r="N90" s="29">
        <f>(dadosPOS!N90-MIN(dadosPOS!N$2:dadosPOS!N$163))/(MAX(dadosPOS!N$2:dadosPOS!N$163)-MIN(dadosPOS!N$2:dadosPOS!N$163))</f>
        <v>0.3488372093</v>
      </c>
      <c r="O90" s="29">
        <f>(dadosPOS!O90-MIN(dadosPOS!O$2:dadosPOS!O$163))/(MAX(dadosPOS!O$2:dadosPOS!O$163)-MIN(dadosPOS!O$2:dadosPOS!O$163))</f>
        <v>0.1933962264</v>
      </c>
      <c r="P90" s="2">
        <v>1.0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B91" s="29">
        <f>(dadosPOS!B91-MIN(dadosPOS!B$2:dadosPOS!B$163))/(MAX(dadosPOS!B$2:dadosPOS!B$163)-MIN(dadosPOS!B$2:dadosPOS!B$163))</f>
        <v>0.008696976855</v>
      </c>
      <c r="C91" s="29">
        <f>(dadosPOS!C91-MIN(dadosPOS!C$2:dadosPOS!C$163))/(MAX(dadosPOS!C$2:dadosPOS!C$163)-MIN(dadosPOS!C$2:dadosPOS!C$163))</f>
        <v>0.01076679237</v>
      </c>
      <c r="D91" s="29">
        <f>(dadosPOS!D91-MIN(dadosPOS!D$2:dadosPOS!D$163))/(MAX(dadosPOS!D$2:dadosPOS!D$163)-MIN(dadosPOS!D$2:dadosPOS!D$163))</f>
        <v>0.01987486978</v>
      </c>
      <c r="E91" s="29">
        <f>(dadosPOS!E91-MIN(dadosPOS!E$2:dadosPOS!E$163))/(MAX(dadosPOS!E$2:dadosPOS!E$163)-MIN(dadosPOS!E$2:dadosPOS!E$163))</f>
        <v>0.009783547319</v>
      </c>
      <c r="F91" s="29">
        <f>(dadosPOS!F91-MIN(dadosPOS!F$2:dadosPOS!F$163))/(MAX(dadosPOS!F$2:dadosPOS!F$163)-MIN(dadosPOS!F$2:dadosPOS!F$163))</f>
        <v>0.009778341632</v>
      </c>
      <c r="G91" s="29">
        <f>(dadosPOS!G91-MIN(dadosPOS!G$2:dadosPOS!G$163))/(MAX(dadosPOS!G$2:dadosPOS!G$163)-MIN(dadosPOS!G$2:dadosPOS!G$163))</f>
        <v>0.611111839</v>
      </c>
      <c r="H91" s="29">
        <f>(dadosPOS!H91-MIN(dadosPOS!H$2:dadosPOS!H$163))/(MAX(dadosPOS!H$2:dadosPOS!H$163)-MIN(dadosPOS!H$2:dadosPOS!H$163))</f>
        <v>0.828125</v>
      </c>
      <c r="I91" s="29">
        <f>(dadosPOS!I91-MIN(dadosPOS!I$2:dadosPOS!I$163))/(MAX(dadosPOS!I$2:dadosPOS!I$163)-MIN(dadosPOS!I$2:dadosPOS!I$163))</f>
        <v>0.007705017141</v>
      </c>
      <c r="J91" s="29">
        <f>(dadosPOS!J91-MIN(dadosPOS!J$2:dadosPOS!J$163))/(MAX(dadosPOS!J$2:dadosPOS!J$163)-MIN(dadosPOS!J$2:dadosPOS!J$163))</f>
        <v>0.1470415839</v>
      </c>
      <c r="K91" s="29">
        <f>(dadosPOS!K91-MIN(dadosPOS!K$2:dadosPOS!K$163))/(MAX(dadosPOS!K$2:dadosPOS!K$163)-MIN(dadosPOS!K$2:dadosPOS!K$163))</f>
        <v>0.006862826759</v>
      </c>
      <c r="L91" s="29">
        <f>(dadosPOS!L91-MIN(dadosPOS!L$2:dadosPOS!L$163))/(MAX(dadosPOS!L$2:dadosPOS!L$163)-MIN(dadosPOS!L$2:dadosPOS!L$163))</f>
        <v>0.828125</v>
      </c>
      <c r="M91" s="29">
        <f>(dadosPOS!M91-MIN(dadosPOS!M$2:dadosPOS!M$163))/(MAX(dadosPOS!M$2:dadosPOS!M$163)-MIN(dadosPOS!M$2:dadosPOS!M$163))</f>
        <v>0.2512562814</v>
      </c>
      <c r="N91" s="29">
        <f>(dadosPOS!N91-MIN(dadosPOS!N$2:dadosPOS!N$163))/(MAX(dadosPOS!N$2:dadosPOS!N$163)-MIN(dadosPOS!N$2:dadosPOS!N$163))</f>
        <v>0.3488372093</v>
      </c>
      <c r="O91" s="29">
        <f>(dadosPOS!O91-MIN(dadosPOS!O$2:dadosPOS!O$163))/(MAX(dadosPOS!O$2:dadosPOS!O$163)-MIN(dadosPOS!O$2:dadosPOS!O$163))</f>
        <v>0.05188679245</v>
      </c>
      <c r="P91" s="2">
        <v>1.0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B92" s="29">
        <f>(dadosPOS!B92-MIN(dadosPOS!B$2:dadosPOS!B$163))/(MAX(dadosPOS!B$2:dadosPOS!B$163)-MIN(dadosPOS!B$2:dadosPOS!B$163))</f>
        <v>0.006459828902</v>
      </c>
      <c r="C92" s="29">
        <f>(dadosPOS!C92-MIN(dadosPOS!C$2:dadosPOS!C$163))/(MAX(dadosPOS!C$2:dadosPOS!C$163)-MIN(dadosPOS!C$2:dadosPOS!C$163))</f>
        <v>0.03778761546</v>
      </c>
      <c r="D92" s="29">
        <f>(dadosPOS!D92-MIN(dadosPOS!D$2:dadosPOS!D$163))/(MAX(dadosPOS!D$2:dadosPOS!D$163)-MIN(dadosPOS!D$2:dadosPOS!D$163))</f>
        <v>0.262298011</v>
      </c>
      <c r="E92" s="29">
        <f>(dadosPOS!E92-MIN(dadosPOS!E$2:dadosPOS!E$163))/(MAX(dadosPOS!E$2:dadosPOS!E$163)-MIN(dadosPOS!E$2:dadosPOS!E$163))</f>
        <v>0.199907953</v>
      </c>
      <c r="F92" s="29">
        <f>(dadosPOS!F92-MIN(dadosPOS!F$2:dadosPOS!F$163))/(MAX(dadosPOS!F$2:dadosPOS!F$163)-MIN(dadosPOS!F$2:dadosPOS!F$163))</f>
        <v>0.007543634076</v>
      </c>
      <c r="G92" s="29">
        <f>(dadosPOS!G92-MIN(dadosPOS!G$2:dadosPOS!G$163))/(MAX(dadosPOS!G$2:dadosPOS!G$163)-MIN(dadosPOS!G$2:dadosPOS!G$163))</f>
        <v>0.09284759709</v>
      </c>
      <c r="H92" s="29">
        <f>(dadosPOS!H92-MIN(dadosPOS!H$2:dadosPOS!H$163))/(MAX(dadosPOS!H$2:dadosPOS!H$163)-MIN(dadosPOS!H$2:dadosPOS!H$163))</f>
        <v>0.421875</v>
      </c>
      <c r="I92" s="29">
        <f>(dadosPOS!I92-MIN(dadosPOS!I$2:dadosPOS!I$163))/(MAX(dadosPOS!I$2:dadosPOS!I$163)-MIN(dadosPOS!I$2:dadosPOS!I$163))</f>
        <v>0.03313605858</v>
      </c>
      <c r="J92" s="29">
        <f>(dadosPOS!J92-MIN(dadosPOS!J$2:dadosPOS!J$163))/(MAX(dadosPOS!J$2:dadosPOS!J$163)-MIN(dadosPOS!J$2:dadosPOS!J$163))</f>
        <v>0.273306774</v>
      </c>
      <c r="K92" s="29">
        <f>(dadosPOS!K92-MIN(dadosPOS!K$2:dadosPOS!K$163))/(MAX(dadosPOS!K$2:dadosPOS!K$163)-MIN(dadosPOS!K$2:dadosPOS!K$163))</f>
        <v>0.003746139726</v>
      </c>
      <c r="L92" s="29">
        <f>(dadosPOS!L92-MIN(dadosPOS!L$2:dadosPOS!L$163))/(MAX(dadosPOS!L$2:dadosPOS!L$163)-MIN(dadosPOS!L$2:dadosPOS!L$163))</f>
        <v>0.421875</v>
      </c>
      <c r="M92" s="29">
        <f>(dadosPOS!M92-MIN(dadosPOS!M$2:dadosPOS!M$163))/(MAX(dadosPOS!M$2:dadosPOS!M$163)-MIN(dadosPOS!M$2:dadosPOS!M$163))</f>
        <v>0.3819095477</v>
      </c>
      <c r="N92" s="29">
        <f>(dadosPOS!N92-MIN(dadosPOS!N$2:dadosPOS!N$163))/(MAX(dadosPOS!N$2:dadosPOS!N$163)-MIN(dadosPOS!N$2:dadosPOS!N$163))</f>
        <v>0.261627907</v>
      </c>
      <c r="O92" s="29">
        <f>(dadosPOS!O92-MIN(dadosPOS!O$2:dadosPOS!O$163))/(MAX(dadosPOS!O$2:dadosPOS!O$163)-MIN(dadosPOS!O$2:dadosPOS!O$163))</f>
        <v>0.179245283</v>
      </c>
      <c r="P92" s="2">
        <v>1.0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B93" s="29">
        <f>(dadosPOS!B93-MIN(dadosPOS!B$2:dadosPOS!B$163))/(MAX(dadosPOS!B$2:dadosPOS!B$163)-MIN(dadosPOS!B$2:dadosPOS!B$163))</f>
        <v>0.006459828902</v>
      </c>
      <c r="C93" s="29">
        <f>(dadosPOS!C93-MIN(dadosPOS!C$2:dadosPOS!C$163))/(MAX(dadosPOS!C$2:dadosPOS!C$163)-MIN(dadosPOS!C$2:dadosPOS!C$163))</f>
        <v>0.005220527955</v>
      </c>
      <c r="D93" s="29">
        <f>(dadosPOS!D93-MIN(dadosPOS!D$2:dadosPOS!D$163))/(MAX(dadosPOS!D$2:dadosPOS!D$163)-MIN(dadosPOS!D$2:dadosPOS!D$163))</f>
        <v>0.06114785474</v>
      </c>
      <c r="E93" s="29">
        <f>(dadosPOS!E93-MIN(dadosPOS!E$2:dadosPOS!E$163))/(MAX(dadosPOS!E$2:dadosPOS!E$163)-MIN(dadosPOS!E$2:dadosPOS!E$163))</f>
        <v>0.02103083098</v>
      </c>
      <c r="F93" s="29">
        <f>(dadosPOS!F93-MIN(dadosPOS!F$2:dadosPOS!F$163))/(MAX(dadosPOS!F$2:dadosPOS!F$163)-MIN(dadosPOS!F$2:dadosPOS!F$163))</f>
        <v>0.0002068857033</v>
      </c>
      <c r="G93" s="29">
        <f>(dadosPOS!G93-MIN(dadosPOS!G$2:dadosPOS!G$163))/(MAX(dadosPOS!G$2:dadosPOS!G$163)-MIN(dadosPOS!G$2:dadosPOS!G$163))</f>
        <v>0.6971070699</v>
      </c>
      <c r="H93" s="29">
        <f>(dadosPOS!H93-MIN(dadosPOS!H$2:dadosPOS!H$163))/(MAX(dadosPOS!H$2:dadosPOS!H$163)-MIN(dadosPOS!H$2:dadosPOS!H$163))</f>
        <v>0.53125</v>
      </c>
      <c r="I93" s="29">
        <f>(dadosPOS!I93-MIN(dadosPOS!I$2:dadosPOS!I$163))/(MAX(dadosPOS!I$2:dadosPOS!I$163)-MIN(dadosPOS!I$2:dadosPOS!I$163))</f>
        <v>0.003132237469</v>
      </c>
      <c r="J93" s="29">
        <f>(dadosPOS!J93-MIN(dadosPOS!J$2:dadosPOS!J$163))/(MAX(dadosPOS!J$2:dadosPOS!J$163)-MIN(dadosPOS!J$2:dadosPOS!J$163))</f>
        <v>0.1876237778</v>
      </c>
      <c r="K93" s="29">
        <f>(dadosPOS!K93-MIN(dadosPOS!K$2:dadosPOS!K$163))/(MAX(dadosPOS!K$2:dadosPOS!K$163)-MIN(dadosPOS!K$2:dadosPOS!K$163))</f>
        <v>0.003746139726</v>
      </c>
      <c r="L93" s="29">
        <f>(dadosPOS!L93-MIN(dadosPOS!L$2:dadosPOS!L$163))/(MAX(dadosPOS!L$2:dadosPOS!L$163)-MIN(dadosPOS!L$2:dadosPOS!L$163))</f>
        <v>0.53125</v>
      </c>
      <c r="M93" s="29">
        <f>(dadosPOS!M93-MIN(dadosPOS!M$2:dadosPOS!M$163))/(MAX(dadosPOS!M$2:dadosPOS!M$163)-MIN(dadosPOS!M$2:dadosPOS!M$163))</f>
        <v>0.3819095477</v>
      </c>
      <c r="N93" s="29">
        <f>(dadosPOS!N93-MIN(dadosPOS!N$2:dadosPOS!N$163))/(MAX(dadosPOS!N$2:dadosPOS!N$163)-MIN(dadosPOS!N$2:dadosPOS!N$163))</f>
        <v>0.261627907</v>
      </c>
      <c r="O93" s="29">
        <f>(dadosPOS!O93-MIN(dadosPOS!O$2:dadosPOS!O$163))/(MAX(dadosPOS!O$2:dadosPOS!O$163)-MIN(dadosPOS!O$2:dadosPOS!O$163))</f>
        <v>0</v>
      </c>
      <c r="P93" s="2">
        <v>1.0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B94" s="29">
        <f>(dadosPOS!B94-MIN(dadosPOS!B$2:dadosPOS!B$163))/(MAX(dadosPOS!B$2:dadosPOS!B$163)-MIN(dadosPOS!B$2:dadosPOS!B$163))</f>
        <v>0.003173429461</v>
      </c>
      <c r="C94" s="29">
        <f>(dadosPOS!C94-MIN(dadosPOS!C$2:dadosPOS!C$163))/(MAX(dadosPOS!C$2:dadosPOS!C$163)-MIN(dadosPOS!C$2:dadosPOS!C$163))</f>
        <v>0.01852434825</v>
      </c>
      <c r="D94" s="29">
        <f>(dadosPOS!D94-MIN(dadosPOS!D$2:dadosPOS!D$163))/(MAX(dadosPOS!D$2:dadosPOS!D$163)-MIN(dadosPOS!D$2:dadosPOS!D$163))</f>
        <v>0.05757746445</v>
      </c>
      <c r="E94" s="29">
        <f>(dadosPOS!E94-MIN(dadosPOS!E$2:dadosPOS!E$163))/(MAX(dadosPOS!E$2:dadosPOS!E$163)-MIN(dadosPOS!E$2:dadosPOS!E$163))</f>
        <v>0.1152816921</v>
      </c>
      <c r="F94" s="29">
        <f>(dadosPOS!F94-MIN(dadosPOS!F$2:dadosPOS!F$163))/(MAX(dadosPOS!F$2:dadosPOS!F$163)-MIN(dadosPOS!F$2:dadosPOS!F$163))</f>
        <v>0.004260819609</v>
      </c>
      <c r="G94" s="29">
        <f>(dadosPOS!G94-MIN(dadosPOS!G$2:dadosPOS!G$163))/(MAX(dadosPOS!G$2:dadosPOS!G$163)-MIN(dadosPOS!G$2:dadosPOS!G$163))</f>
        <v>0.207307007</v>
      </c>
      <c r="H94" s="29">
        <f>(dadosPOS!H94-MIN(dadosPOS!H$2:dadosPOS!H$163))/(MAX(dadosPOS!H$2:dadosPOS!H$163)-MIN(dadosPOS!H$2:dadosPOS!H$163))</f>
        <v>0.328125</v>
      </c>
      <c r="I94" s="29">
        <f>(dadosPOS!I94-MIN(dadosPOS!I$2:dadosPOS!I$163))/(MAX(dadosPOS!I$2:dadosPOS!I$163)-MIN(dadosPOS!I$2:dadosPOS!I$163))</f>
        <v>0.00354484607</v>
      </c>
      <c r="J94" s="29">
        <f>(dadosPOS!J94-MIN(dadosPOS!J$2:dadosPOS!J$163))/(MAX(dadosPOS!J$2:dadosPOS!J$163)-MIN(dadosPOS!J$2:dadosPOS!J$163))</f>
        <v>0.1565214566</v>
      </c>
      <c r="K94" s="29">
        <f>(dadosPOS!K94-MIN(dadosPOS!K$2:dadosPOS!K$163))/(MAX(dadosPOS!K$2:dadosPOS!K$163)-MIN(dadosPOS!K$2:dadosPOS!K$163))</f>
        <v>0.001028000628</v>
      </c>
      <c r="L94" s="29">
        <f>(dadosPOS!L94-MIN(dadosPOS!L$2:dadosPOS!L$163))/(MAX(dadosPOS!L$2:dadosPOS!L$163)-MIN(dadosPOS!L$2:dadosPOS!L$163))</f>
        <v>0.328125</v>
      </c>
      <c r="M94" s="29">
        <f>(dadosPOS!M94-MIN(dadosPOS!M$2:dadosPOS!M$163))/(MAX(dadosPOS!M$2:dadosPOS!M$163)-MIN(dadosPOS!M$2:dadosPOS!M$163))</f>
        <v>0.2361809045</v>
      </c>
      <c r="N94" s="29">
        <f>(dadosPOS!N94-MIN(dadosPOS!N$2:dadosPOS!N$163))/(MAX(dadosPOS!N$2:dadosPOS!N$163)-MIN(dadosPOS!N$2:dadosPOS!N$163))</f>
        <v>0.1279069767</v>
      </c>
      <c r="O94" s="29">
        <f>(dadosPOS!O94-MIN(dadosPOS!O$2:dadosPOS!O$163))/(MAX(dadosPOS!O$2:dadosPOS!O$163)-MIN(dadosPOS!O$2:dadosPOS!O$163))</f>
        <v>0.2122641509</v>
      </c>
      <c r="P94" s="2">
        <v>1.0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B95" s="29">
        <f>(dadosPOS!B95-MIN(dadosPOS!B$2:dadosPOS!B$163))/(MAX(dadosPOS!B$2:dadosPOS!B$163)-MIN(dadosPOS!B$2:dadosPOS!B$163))</f>
        <v>0.004207275951</v>
      </c>
      <c r="C95" s="29">
        <f>(dadosPOS!C95-MIN(dadosPOS!C$2:dadosPOS!C$163))/(MAX(dadosPOS!C$2:dadosPOS!C$163)-MIN(dadosPOS!C$2:dadosPOS!C$163))</f>
        <v>0.02183745969</v>
      </c>
      <c r="D95" s="29">
        <f>(dadosPOS!D95-MIN(dadosPOS!D$2:dadosPOS!D$163))/(MAX(dadosPOS!D$2:dadosPOS!D$163)-MIN(dadosPOS!D$2:dadosPOS!D$163))</f>
        <v>0.1491448022</v>
      </c>
      <c r="E95" s="29">
        <f>(dadosPOS!E95-MIN(dadosPOS!E$2:dadosPOS!E$163))/(MAX(dadosPOS!E$2:dadosPOS!E$163)-MIN(dadosPOS!E$2:dadosPOS!E$163))</f>
        <v>0.2869753561</v>
      </c>
      <c r="F95" s="29">
        <f>(dadosPOS!F95-MIN(dadosPOS!F$2:dadosPOS!F$163))/(MAX(dadosPOS!F$2:dadosPOS!F$163)-MIN(dadosPOS!F$2:dadosPOS!F$163))</f>
        <v>0.005293538327</v>
      </c>
      <c r="G95" s="29">
        <f>(dadosPOS!G95-MIN(dadosPOS!G$2:dadosPOS!G$163))/(MAX(dadosPOS!G$2:dadosPOS!G$163)-MIN(dadosPOS!G$2:dadosPOS!G$163))</f>
        <v>0.1900123159</v>
      </c>
      <c r="H95" s="29">
        <f>(dadosPOS!H95-MIN(dadosPOS!H$2:dadosPOS!H$163))/(MAX(dadosPOS!H$2:dadosPOS!H$163)-MIN(dadosPOS!H$2:dadosPOS!H$163))</f>
        <v>0.203125</v>
      </c>
      <c r="I95" s="29">
        <f>(dadosPOS!I95-MIN(dadosPOS!I$2:dadosPOS!I$163))/(MAX(dadosPOS!I$2:dadosPOS!I$163)-MIN(dadosPOS!I$2:dadosPOS!I$163))</f>
        <v>0.008033310072</v>
      </c>
      <c r="J95" s="29">
        <f>(dadosPOS!J95-MIN(dadosPOS!J$2:dadosPOS!J$163))/(MAX(dadosPOS!J$2:dadosPOS!J$163)-MIN(dadosPOS!J$2:dadosPOS!J$163))</f>
        <v>0.2918888406</v>
      </c>
      <c r="K95" s="29">
        <f>(dadosPOS!K95-MIN(dadosPOS!K$2:dadosPOS!K$163))/(MAX(dadosPOS!K$2:dadosPOS!K$163)-MIN(dadosPOS!K$2:dadosPOS!K$163))</f>
        <v>0.002192013648</v>
      </c>
      <c r="L95" s="29">
        <f>(dadosPOS!L95-MIN(dadosPOS!L$2:dadosPOS!L$163))/(MAX(dadosPOS!L$2:dadosPOS!L$163)-MIN(dadosPOS!L$2:dadosPOS!L$163))</f>
        <v>0.203125</v>
      </c>
      <c r="M95" s="29">
        <f>(dadosPOS!M95-MIN(dadosPOS!M$2:dadosPOS!M$163))/(MAX(dadosPOS!M$2:dadosPOS!M$163)-MIN(dadosPOS!M$2:dadosPOS!M$163))</f>
        <v>0.2512562814</v>
      </c>
      <c r="N95" s="29">
        <f>(dadosPOS!N95-MIN(dadosPOS!N$2:dadosPOS!N$163))/(MAX(dadosPOS!N$2:dadosPOS!N$163)-MIN(dadosPOS!N$2:dadosPOS!N$163))</f>
        <v>0.1511627907</v>
      </c>
      <c r="O95" s="29">
        <f>(dadosPOS!O95-MIN(dadosPOS!O$2:dadosPOS!O$163))/(MAX(dadosPOS!O$2:dadosPOS!O$163)-MIN(dadosPOS!O$2:dadosPOS!O$163))</f>
        <v>0.2358490566</v>
      </c>
      <c r="P95" s="2">
        <v>1.0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B96" s="29">
        <f>(dadosPOS!B96-MIN(dadosPOS!B$2:dadosPOS!B$163))/(MAX(dadosPOS!B$2:dadosPOS!B$163)-MIN(dadosPOS!B$2:dadosPOS!B$163))</f>
        <v>0.01664424384</v>
      </c>
      <c r="C96" s="29">
        <f>(dadosPOS!C96-MIN(dadosPOS!C$2:dadosPOS!C$163))/(MAX(dadosPOS!C$2:dadosPOS!C$163)-MIN(dadosPOS!C$2:dadosPOS!C$163))</f>
        <v>0.01728152156</v>
      </c>
      <c r="D96" s="29">
        <f>(dadosPOS!D96-MIN(dadosPOS!D$2:dadosPOS!D$163))/(MAX(dadosPOS!D$2:dadosPOS!D$163)-MIN(dadosPOS!D$2:dadosPOS!D$163))</f>
        <v>0.02643724108</v>
      </c>
      <c r="E96" s="29">
        <f>(dadosPOS!E96-MIN(dadosPOS!E$2:dadosPOS!E$163))/(MAX(dadosPOS!E$2:dadosPOS!E$163)-MIN(dadosPOS!E$2:dadosPOS!E$163))</f>
        <v>0.04021360587</v>
      </c>
      <c r="F96" s="29">
        <f>(dadosPOS!F96-MIN(dadosPOS!F$2:dadosPOS!F$163))/(MAX(dadosPOS!F$2:dadosPOS!F$163)-MIN(dadosPOS!F$2:dadosPOS!F$163))</f>
        <v>0.01771693932</v>
      </c>
      <c r="G96" s="29">
        <f>(dadosPOS!G96-MIN(dadosPOS!G$2:dadosPOS!G$163))/(MAX(dadosPOS!G$2:dadosPOS!G$163)-MIN(dadosPOS!G$2:dadosPOS!G$163))</f>
        <v>0.4406412138</v>
      </c>
      <c r="H96" s="29">
        <f>(dadosPOS!H96-MIN(dadosPOS!H$2:dadosPOS!H$163))/(MAX(dadosPOS!H$2:dadosPOS!H$163)-MIN(dadosPOS!H$2:dadosPOS!H$163))</f>
        <v>0.59375</v>
      </c>
      <c r="I96" s="29">
        <f>(dadosPOS!I96-MIN(dadosPOS!I$2:dadosPOS!I$163))/(MAX(dadosPOS!I$2:dadosPOS!I$163)-MIN(dadosPOS!I$2:dadosPOS!I$163))</f>
        <v>0.03108916113</v>
      </c>
      <c r="J96" s="29">
        <f>(dadosPOS!J96-MIN(dadosPOS!J$2:dadosPOS!J$163))/(MAX(dadosPOS!J$2:dadosPOS!J$163)-MIN(dadosPOS!J$2:dadosPOS!J$163))</f>
        <v>0.1221919447</v>
      </c>
      <c r="K96" s="29">
        <f>(dadosPOS!K96-MIN(dadosPOS!K$2:dadosPOS!K$163))/(MAX(dadosPOS!K$2:dadosPOS!K$163)-MIN(dadosPOS!K$2:dadosPOS!K$163))</f>
        <v>0.01202602581</v>
      </c>
      <c r="L96" s="29">
        <f>(dadosPOS!L96-MIN(dadosPOS!L$2:dadosPOS!L$163))/(MAX(dadosPOS!L$2:dadosPOS!L$163)-MIN(dadosPOS!L$2:dadosPOS!L$163))</f>
        <v>0.59375</v>
      </c>
      <c r="M96" s="29">
        <f>(dadosPOS!M96-MIN(dadosPOS!M$2:dadosPOS!M$163))/(MAX(dadosPOS!M$2:dadosPOS!M$163)-MIN(dadosPOS!M$2:dadosPOS!M$163))</f>
        <v>0.2412060302</v>
      </c>
      <c r="N96" s="29">
        <f>(dadosPOS!N96-MIN(dadosPOS!N$2:dadosPOS!N$163))/(MAX(dadosPOS!N$2:dadosPOS!N$163)-MIN(dadosPOS!N$2:dadosPOS!N$163))</f>
        <v>0.03488372093</v>
      </c>
      <c r="O96" s="29">
        <f>(dadosPOS!O96-MIN(dadosPOS!O$2:dadosPOS!O$163))/(MAX(dadosPOS!O$2:dadosPOS!O$163)-MIN(dadosPOS!O$2:dadosPOS!O$163))</f>
        <v>0.1603773585</v>
      </c>
      <c r="P96" s="2">
        <v>1.0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B97" s="29">
        <f>(dadosPOS!B97-MIN(dadosPOS!B$2:dadosPOS!B$163))/(MAX(dadosPOS!B$2:dadosPOS!B$163)-MIN(dadosPOS!B$2:dadosPOS!B$163))</f>
        <v>0.01664424384</v>
      </c>
      <c r="C97" s="29">
        <f>(dadosPOS!C97-MIN(dadosPOS!C$2:dadosPOS!C$163))/(MAX(dadosPOS!C$2:dadosPOS!C$163)-MIN(dadosPOS!C$2:dadosPOS!C$163))</f>
        <v>0.01688692135</v>
      </c>
      <c r="D97" s="29">
        <f>(dadosPOS!D97-MIN(dadosPOS!D$2:dadosPOS!D$163))/(MAX(dadosPOS!D$2:dadosPOS!D$163)-MIN(dadosPOS!D$2:dadosPOS!D$163))</f>
        <v>0.2125850958</v>
      </c>
      <c r="E97" s="29">
        <f>(dadosPOS!E97-MIN(dadosPOS!E$2:dadosPOS!E$163))/(MAX(dadosPOS!E$2:dadosPOS!E$163)-MIN(dadosPOS!E$2:dadosPOS!E$163))</f>
        <v>0.1979436521</v>
      </c>
      <c r="F97" s="29">
        <f>(dadosPOS!F97-MIN(dadosPOS!F$2:dadosPOS!F$163))/(MAX(dadosPOS!F$2:dadosPOS!F$163)-MIN(dadosPOS!F$2:dadosPOS!F$163))</f>
        <v>0.0006753706845</v>
      </c>
      <c r="G97" s="29">
        <f>(dadosPOS!G97-MIN(dadosPOS!G$2:dadosPOS!G$163))/(MAX(dadosPOS!G$2:dadosPOS!G$163)-MIN(dadosPOS!G$2:dadosPOS!G$163))</f>
        <v>0.3877875897</v>
      </c>
      <c r="H97" s="29">
        <f>(dadosPOS!H97-MIN(dadosPOS!H$2:dadosPOS!H$163))/(MAX(dadosPOS!H$2:dadosPOS!H$163)-MIN(dadosPOS!H$2:dadosPOS!H$163))</f>
        <v>0.3125</v>
      </c>
      <c r="I97" s="29">
        <f>(dadosPOS!I97-MIN(dadosPOS!I$2:dadosPOS!I$163))/(MAX(dadosPOS!I$2:dadosPOS!I$163)-MIN(dadosPOS!I$2:dadosPOS!I$163))</f>
        <v>0.01353894397</v>
      </c>
      <c r="J97" s="29">
        <f>(dadosPOS!J97-MIN(dadosPOS!J$2:dadosPOS!J$163))/(MAX(dadosPOS!J$2:dadosPOS!J$163)-MIN(dadosPOS!J$2:dadosPOS!J$163))</f>
        <v>0.2995222837</v>
      </c>
      <c r="K97" s="29">
        <f>(dadosPOS!K97-MIN(dadosPOS!K$2:dadosPOS!K$163))/(MAX(dadosPOS!K$2:dadosPOS!K$163)-MIN(dadosPOS!K$2:dadosPOS!K$163))</f>
        <v>0.01202602581</v>
      </c>
      <c r="L97" s="29">
        <f>(dadosPOS!L97-MIN(dadosPOS!L$2:dadosPOS!L$163))/(MAX(dadosPOS!L$2:dadosPOS!L$163)-MIN(dadosPOS!L$2:dadosPOS!L$163))</f>
        <v>0.3125</v>
      </c>
      <c r="M97" s="29">
        <f>(dadosPOS!M97-MIN(dadosPOS!M$2:dadosPOS!M$163))/(MAX(dadosPOS!M$2:dadosPOS!M$163)-MIN(dadosPOS!M$2:dadosPOS!M$163))</f>
        <v>0.2462311558</v>
      </c>
      <c r="N97" s="29">
        <f>(dadosPOS!N97-MIN(dadosPOS!N$2:dadosPOS!N$163))/(MAX(dadosPOS!N$2:dadosPOS!N$163)-MIN(dadosPOS!N$2:dadosPOS!N$163))</f>
        <v>0.09302325581</v>
      </c>
      <c r="O97" s="29">
        <f>(dadosPOS!O97-MIN(dadosPOS!O$2:dadosPOS!O$163))/(MAX(dadosPOS!O$2:dadosPOS!O$163)-MIN(dadosPOS!O$2:dadosPOS!O$163))</f>
        <v>0.108490566</v>
      </c>
      <c r="P97" s="2">
        <v>1.0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B98" s="29">
        <f>(dadosPOS!B98-MIN(dadosPOS!B$2:dadosPOS!B$163))/(MAX(dadosPOS!B$2:dadosPOS!B$163)-MIN(dadosPOS!B$2:dadosPOS!B$163))</f>
        <v>0.005761469021</v>
      </c>
      <c r="C98" s="29">
        <f>(dadosPOS!C98-MIN(dadosPOS!C$2:dadosPOS!C$163))/(MAX(dadosPOS!C$2:dadosPOS!C$163)-MIN(dadosPOS!C$2:dadosPOS!C$163))</f>
        <v>0.02496037602</v>
      </c>
      <c r="D98" s="29">
        <f>(dadosPOS!D98-MIN(dadosPOS!D$2:dadosPOS!D$163))/(MAX(dadosPOS!D$2:dadosPOS!D$163)-MIN(dadosPOS!D$2:dadosPOS!D$163))</f>
        <v>0.1280283209</v>
      </c>
      <c r="E98" s="29">
        <f>(dadosPOS!E98-MIN(dadosPOS!E$2:dadosPOS!E$163))/(MAX(dadosPOS!E$2:dadosPOS!E$163)-MIN(dadosPOS!E$2:dadosPOS!E$163))</f>
        <v>0.1312238449</v>
      </c>
      <c r="F98" s="29">
        <f>(dadosPOS!F98-MIN(dadosPOS!F$2:dadosPOS!F$163))/(MAX(dadosPOS!F$2:dadosPOS!F$163)-MIN(dadosPOS!F$2:dadosPOS!F$163))</f>
        <v>0.006846036002</v>
      </c>
      <c r="G98" s="29">
        <f>(dadosPOS!G98-MIN(dadosPOS!G$2:dadosPOS!G$163))/(MAX(dadosPOS!G$2:dadosPOS!G$163)-MIN(dadosPOS!G$2:dadosPOS!G$163))</f>
        <v>0.6639196059</v>
      </c>
      <c r="H98" s="29">
        <f>(dadosPOS!H98-MIN(dadosPOS!H$2:dadosPOS!H$163))/(MAX(dadosPOS!H$2:dadosPOS!H$163)-MIN(dadosPOS!H$2:dadosPOS!H$163))</f>
        <v>0.40625</v>
      </c>
      <c r="I98" s="29">
        <f>(dadosPOS!I98-MIN(dadosPOS!I$2:dadosPOS!I$163))/(MAX(dadosPOS!I$2:dadosPOS!I$163)-MIN(dadosPOS!I$2:dadosPOS!I$163))</f>
        <v>0.000330086881</v>
      </c>
      <c r="J98" s="29">
        <f>(dadosPOS!J98-MIN(dadosPOS!J$2:dadosPOS!J$163))/(MAX(dadosPOS!J$2:dadosPOS!J$163)-MIN(dadosPOS!J$2:dadosPOS!J$163))</f>
        <v>0.3051333179</v>
      </c>
      <c r="K98" s="29">
        <f>(dadosPOS!K98-MIN(dadosPOS!K$2:dadosPOS!K$163))/(MAX(dadosPOS!K$2:dadosPOS!K$163)-MIN(dadosPOS!K$2:dadosPOS!K$163))</f>
        <v>0.0000727508137</v>
      </c>
      <c r="L98" s="29">
        <f>(dadosPOS!L98-MIN(dadosPOS!L$2:dadosPOS!L$163))/(MAX(dadosPOS!L$2:dadosPOS!L$163)-MIN(dadosPOS!L$2:dadosPOS!L$163))</f>
        <v>0.40625</v>
      </c>
      <c r="M98" s="29">
        <f>(dadosPOS!M98-MIN(dadosPOS!M$2:dadosPOS!M$163))/(MAX(dadosPOS!M$2:dadosPOS!M$163)-MIN(dadosPOS!M$2:dadosPOS!M$163))</f>
        <v>0.1909547739</v>
      </c>
      <c r="N98" s="29">
        <f>(dadosPOS!N98-MIN(dadosPOS!N$2:dadosPOS!N$163))/(MAX(dadosPOS!N$2:dadosPOS!N$163)-MIN(dadosPOS!N$2:dadosPOS!N$163))</f>
        <v>0.02906976744</v>
      </c>
      <c r="O98" s="29">
        <f>(dadosPOS!O98-MIN(dadosPOS!O$2:dadosPOS!O$163))/(MAX(dadosPOS!O$2:dadosPOS!O$163)-MIN(dadosPOS!O$2:dadosPOS!O$163))</f>
        <v>0.03773584906</v>
      </c>
      <c r="P98" s="2">
        <v>1.0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B99" s="29">
        <f>(dadosPOS!B99-MIN(dadosPOS!B$2:dadosPOS!B$163))/(MAX(dadosPOS!B$2:dadosPOS!B$163)-MIN(dadosPOS!B$2:dadosPOS!B$163))</f>
        <v>0.005761469021</v>
      </c>
      <c r="C99" s="29">
        <f>(dadosPOS!C99-MIN(dadosPOS!C$2:dadosPOS!C$163))/(MAX(dadosPOS!C$2:dadosPOS!C$163)-MIN(dadosPOS!C$2:dadosPOS!C$163))</f>
        <v>0.07055364267</v>
      </c>
      <c r="D99" s="29">
        <f>(dadosPOS!D99-MIN(dadosPOS!D$2:dadosPOS!D$163))/(MAX(dadosPOS!D$2:dadosPOS!D$163)-MIN(dadosPOS!D$2:dadosPOS!D$163))</f>
        <v>0.2202194927</v>
      </c>
      <c r="E99" s="29">
        <f>(dadosPOS!E99-MIN(dadosPOS!E$2:dadosPOS!E$163))/(MAX(dadosPOS!E$2:dadosPOS!E$163)-MIN(dadosPOS!E$2:dadosPOS!E$163))</f>
        <v>0.2061543352</v>
      </c>
      <c r="F99" s="29">
        <f>(dadosPOS!F99-MIN(dadosPOS!F$2:dadosPOS!F$163))/(MAX(dadosPOS!F$2:dadosPOS!F$163)-MIN(dadosPOS!F$2:dadosPOS!F$163))</f>
        <v>0.0001487525305</v>
      </c>
      <c r="G99" s="29">
        <f>(dadosPOS!G99-MIN(dadosPOS!G$2:dadosPOS!G$163))/(MAX(dadosPOS!G$2:dadosPOS!G$163)-MIN(dadosPOS!G$2:dadosPOS!G$163))</f>
        <v>0.002384571039</v>
      </c>
      <c r="H99" s="29">
        <f>(dadosPOS!H99-MIN(dadosPOS!H$2:dadosPOS!H$163))/(MAX(dadosPOS!H$2:dadosPOS!H$163)-MIN(dadosPOS!H$2:dadosPOS!H$163))</f>
        <v>0.546875</v>
      </c>
      <c r="I99" s="29">
        <f>(dadosPOS!I99-MIN(dadosPOS!I$2:dadosPOS!I$163))/(MAX(dadosPOS!I$2:dadosPOS!I$163)-MIN(dadosPOS!I$2:dadosPOS!I$163))</f>
        <v>0.1235403971</v>
      </c>
      <c r="J99" s="29">
        <f>(dadosPOS!J99-MIN(dadosPOS!J$2:dadosPOS!J$163))/(MAX(dadosPOS!J$2:dadosPOS!J$163)-MIN(dadosPOS!J$2:dadosPOS!J$163))</f>
        <v>0.2106838423</v>
      </c>
      <c r="K99" s="29">
        <f>(dadosPOS!K99-MIN(dadosPOS!K$2:dadosPOS!K$163))/(MAX(dadosPOS!K$2:dadosPOS!K$163)-MIN(dadosPOS!K$2:dadosPOS!K$163))</f>
        <v>0</v>
      </c>
      <c r="L99" s="29">
        <f>(dadosPOS!L99-MIN(dadosPOS!L$2:dadosPOS!L$163))/(MAX(dadosPOS!L$2:dadosPOS!L$163)-MIN(dadosPOS!L$2:dadosPOS!L$163))</f>
        <v>0.546875</v>
      </c>
      <c r="M99" s="29">
        <f>(dadosPOS!M99-MIN(dadosPOS!M$2:dadosPOS!M$163))/(MAX(dadosPOS!M$2:dadosPOS!M$163)-MIN(dadosPOS!M$2:dadosPOS!M$163))</f>
        <v>0.4170854271</v>
      </c>
      <c r="N99" s="29">
        <f>(dadosPOS!N99-MIN(dadosPOS!N$2:dadosPOS!N$163))/(MAX(dadosPOS!N$2:dadosPOS!N$163)-MIN(dadosPOS!N$2:dadosPOS!N$163))</f>
        <v>0.3081395349</v>
      </c>
      <c r="O99" s="29">
        <f>(dadosPOS!O99-MIN(dadosPOS!O$2:dadosPOS!O$163))/(MAX(dadosPOS!O$2:dadosPOS!O$163)-MIN(dadosPOS!O$2:dadosPOS!O$163))</f>
        <v>0.3632075472</v>
      </c>
      <c r="P99" s="2">
        <v>1.0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B100" s="29">
        <f>(dadosPOS!B100-MIN(dadosPOS!B$2:dadosPOS!B$163))/(MAX(dadosPOS!B$2:dadosPOS!B$163)-MIN(dadosPOS!B$2:dadosPOS!B$163))</f>
        <v>0.1694275845</v>
      </c>
      <c r="C100" s="29">
        <f>(dadosPOS!C100-MIN(dadosPOS!C$2:dadosPOS!C$163))/(MAX(dadosPOS!C$2:dadosPOS!C$163)-MIN(dadosPOS!C$2:dadosPOS!C$163))</f>
        <v>0.03527572826</v>
      </c>
      <c r="D100" s="29">
        <f>(dadosPOS!D100-MIN(dadosPOS!D$2:dadosPOS!D$163))/(MAX(dadosPOS!D$2:dadosPOS!D$163)-MIN(dadosPOS!D$2:dadosPOS!D$163))</f>
        <v>0.1609491969</v>
      </c>
      <c r="E100" s="29">
        <f>(dadosPOS!E100-MIN(dadosPOS!E$2:dadosPOS!E$163))/(MAX(dadosPOS!E$2:dadosPOS!E$163)-MIN(dadosPOS!E$2:dadosPOS!E$163))</f>
        <v>0.05970478549</v>
      </c>
      <c r="F100" s="29">
        <f>(dadosPOS!F100-MIN(dadosPOS!F$2:dadosPOS!F$163))/(MAX(dadosPOS!F$2:dadosPOS!F$163)-MIN(dadosPOS!F$2:dadosPOS!F$163))</f>
        <v>0.170333616</v>
      </c>
      <c r="G100" s="29">
        <f>(dadosPOS!G100-MIN(dadosPOS!G$2:dadosPOS!G$163))/(MAX(dadosPOS!G$2:dadosPOS!G$163)-MIN(dadosPOS!G$2:dadosPOS!G$163))</f>
        <v>0.08678135318</v>
      </c>
      <c r="H100" s="29">
        <f>(dadosPOS!H100-MIN(dadosPOS!H$2:dadosPOS!H$163))/(MAX(dadosPOS!H$2:dadosPOS!H$163)-MIN(dadosPOS!H$2:dadosPOS!H$163))</f>
        <v>0.671875</v>
      </c>
      <c r="I100" s="29">
        <f>(dadosPOS!I100-MIN(dadosPOS!I$2:dadosPOS!I$163))/(MAX(dadosPOS!I$2:dadosPOS!I$163)-MIN(dadosPOS!I$2:dadosPOS!I$163))</f>
        <v>0.06172983465</v>
      </c>
      <c r="J100" s="29">
        <f>(dadosPOS!J100-MIN(dadosPOS!J$2:dadosPOS!J$163))/(MAX(dadosPOS!J$2:dadosPOS!J$163)-MIN(dadosPOS!J$2:dadosPOS!J$163))</f>
        <v>0.1505598174</v>
      </c>
      <c r="K100" s="29">
        <f>(dadosPOS!K100-MIN(dadosPOS!K$2:dadosPOS!K$163))/(MAX(dadosPOS!K$2:dadosPOS!K$163)-MIN(dadosPOS!K$2:dadosPOS!K$163))</f>
        <v>0.08193428598</v>
      </c>
      <c r="L100" s="29">
        <f>(dadosPOS!L100-MIN(dadosPOS!L$2:dadosPOS!L$163))/(MAX(dadosPOS!L$2:dadosPOS!L$163)-MIN(dadosPOS!L$2:dadosPOS!L$163))</f>
        <v>0.671875</v>
      </c>
      <c r="M100" s="29">
        <f>(dadosPOS!M100-MIN(dadosPOS!M$2:dadosPOS!M$163))/(MAX(dadosPOS!M$2:dadosPOS!M$163)-MIN(dadosPOS!M$2:dadosPOS!M$163))</f>
        <v>0.7185929648</v>
      </c>
      <c r="N100" s="29">
        <f>(dadosPOS!N100-MIN(dadosPOS!N$2:dadosPOS!N$163))/(MAX(dadosPOS!N$2:dadosPOS!N$163)-MIN(dadosPOS!N$2:dadosPOS!N$163))</f>
        <v>0.5465116279</v>
      </c>
      <c r="O100" s="29">
        <f>(dadosPOS!O100-MIN(dadosPOS!O$2:dadosPOS!O$163))/(MAX(dadosPOS!O$2:dadosPOS!O$163)-MIN(dadosPOS!O$2:dadosPOS!O$163))</f>
        <v>0.4764150943</v>
      </c>
      <c r="P100" s="2">
        <v>1.0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B101" s="29">
        <f>(dadosPOS!B101-MIN(dadosPOS!B$2:dadosPOS!B$163))/(MAX(dadosPOS!B$2:dadosPOS!B$163)-MIN(dadosPOS!B$2:dadosPOS!B$163))</f>
        <v>0.02581192895</v>
      </c>
      <c r="C101" s="29">
        <f>(dadosPOS!C101-MIN(dadosPOS!C$2:dadosPOS!C$163))/(MAX(dadosPOS!C$2:dadosPOS!C$163)-MIN(dadosPOS!C$2:dadosPOS!C$163))</f>
        <v>0.1061245013</v>
      </c>
      <c r="D101" s="29">
        <f>(dadosPOS!D101-MIN(dadosPOS!D$2:dadosPOS!D$163))/(MAX(dadosPOS!D$2:dadosPOS!D$163)-MIN(dadosPOS!D$2:dadosPOS!D$163))</f>
        <v>0.2650083582</v>
      </c>
      <c r="E101" s="29">
        <f>(dadosPOS!E101-MIN(dadosPOS!E$2:dadosPOS!E$163))/(MAX(dadosPOS!E$2:dadosPOS!E$163)-MIN(dadosPOS!E$2:dadosPOS!E$163))</f>
        <v>0.04374602632</v>
      </c>
      <c r="F101" s="29">
        <f>(dadosPOS!F101-MIN(dadosPOS!F$2:dadosPOS!F$163))/(MAX(dadosPOS!F$2:dadosPOS!F$163)-MIN(dadosPOS!F$2:dadosPOS!F$163))</f>
        <v>0.02687462384</v>
      </c>
      <c r="G101" s="29">
        <f>(dadosPOS!G101-MIN(dadosPOS!G$2:dadosPOS!G$163))/(MAX(dadosPOS!G$2:dadosPOS!G$163)-MIN(dadosPOS!G$2:dadosPOS!G$163))</f>
        <v>0.04978774697</v>
      </c>
      <c r="H101" s="29">
        <f>(dadosPOS!H101-MIN(dadosPOS!H$2:dadosPOS!H$163))/(MAX(dadosPOS!H$2:dadosPOS!H$163)-MIN(dadosPOS!H$2:dadosPOS!H$163))</f>
        <v>0.921875</v>
      </c>
      <c r="I101" s="29">
        <f>(dadosPOS!I101-MIN(dadosPOS!I$2:dadosPOS!I$163))/(MAX(dadosPOS!I$2:dadosPOS!I$163)-MIN(dadosPOS!I$2:dadosPOS!I$163))</f>
        <v>0.003946690969</v>
      </c>
      <c r="J101" s="29">
        <f>(dadosPOS!J101-MIN(dadosPOS!J$2:dadosPOS!J$163))/(MAX(dadosPOS!J$2:dadosPOS!J$163)-MIN(dadosPOS!J$2:dadosPOS!J$163))</f>
        <v>0.2910874577</v>
      </c>
      <c r="K101" s="29">
        <f>(dadosPOS!K101-MIN(dadosPOS!K$2:dadosPOS!K$163))/(MAX(dadosPOS!K$2:dadosPOS!K$163)-MIN(dadosPOS!K$2:dadosPOS!K$163))</f>
        <v>0.009498725806</v>
      </c>
      <c r="L101" s="29">
        <f>(dadosPOS!L101-MIN(dadosPOS!L$2:dadosPOS!L$163))/(MAX(dadosPOS!L$2:dadosPOS!L$163)-MIN(dadosPOS!L$2:dadosPOS!L$163))</f>
        <v>0.921875</v>
      </c>
      <c r="M101" s="29">
        <f>(dadosPOS!M101-MIN(dadosPOS!M$2:dadosPOS!M$163))/(MAX(dadosPOS!M$2:dadosPOS!M$163)-MIN(dadosPOS!M$2:dadosPOS!M$163))</f>
        <v>0.6633165829</v>
      </c>
      <c r="N101" s="29">
        <f>(dadosPOS!N101-MIN(dadosPOS!N$2:dadosPOS!N$163))/(MAX(dadosPOS!N$2:dadosPOS!N$163)-MIN(dadosPOS!N$2:dadosPOS!N$163))</f>
        <v>0.4360465116</v>
      </c>
      <c r="O101" s="29">
        <f>(dadosPOS!O101-MIN(dadosPOS!O$2:dadosPOS!O$163))/(MAX(dadosPOS!O$2:dadosPOS!O$163)-MIN(dadosPOS!O$2:dadosPOS!O$163))</f>
        <v>0.2264150943</v>
      </c>
      <c r="P101" s="2">
        <v>1.0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B102" s="29">
        <f>(dadosPOS!B102-MIN(dadosPOS!B$2:dadosPOS!B$163))/(MAX(dadosPOS!B$2:dadosPOS!B$163)-MIN(dadosPOS!B$2:dadosPOS!B$163))</f>
        <v>0.02581192895</v>
      </c>
      <c r="C102" s="29">
        <f>(dadosPOS!C102-MIN(dadosPOS!C$2:dadosPOS!C$163))/(MAX(dadosPOS!C$2:dadosPOS!C$163)-MIN(dadosPOS!C$2:dadosPOS!C$163))</f>
        <v>0.005090451987</v>
      </c>
      <c r="D102" s="29">
        <f>(dadosPOS!D102-MIN(dadosPOS!D$2:dadosPOS!D$163))/(MAX(dadosPOS!D$2:dadosPOS!D$163)-MIN(dadosPOS!D$2:dadosPOS!D$163))</f>
        <v>0.1751187102</v>
      </c>
      <c r="E102" s="29">
        <f>(dadosPOS!E102-MIN(dadosPOS!E$2:dadosPOS!E$163))/(MAX(dadosPOS!E$2:dadosPOS!E$163)-MIN(dadosPOS!E$2:dadosPOS!E$163))</f>
        <v>0.1244436853</v>
      </c>
      <c r="F102" s="29">
        <f>(dadosPOS!F102-MIN(dadosPOS!F$2:dadosPOS!F$163))/(MAX(dadosPOS!F$2:dadosPOS!F$163)-MIN(dadosPOS!F$2:dadosPOS!F$163))</f>
        <v>0.0003915440171</v>
      </c>
      <c r="G102" s="29">
        <f>(dadosPOS!G102-MIN(dadosPOS!G$2:dadosPOS!G$163))/(MAX(dadosPOS!G$2:dadosPOS!G$163)-MIN(dadosPOS!G$2:dadosPOS!G$163))</f>
        <v>0.03142523977</v>
      </c>
      <c r="H102" s="29">
        <f>(dadosPOS!H102-MIN(dadosPOS!H$2:dadosPOS!H$163))/(MAX(dadosPOS!H$2:dadosPOS!H$163)-MIN(dadosPOS!H$2:dadosPOS!H$163))</f>
        <v>0.296875</v>
      </c>
      <c r="I102" s="29">
        <f>(dadosPOS!I102-MIN(dadosPOS!I$2:dadosPOS!I$163))/(MAX(dadosPOS!I$2:dadosPOS!I$163)-MIN(dadosPOS!I$2:dadosPOS!I$163))</f>
        <v>0.0004771908171</v>
      </c>
      <c r="J102" s="29">
        <f>(dadosPOS!J102-MIN(dadosPOS!J$2:dadosPOS!J$163))/(MAX(dadosPOS!J$2:dadosPOS!J$163)-MIN(dadosPOS!J$2:dadosPOS!J$163))</f>
        <v>0.1619876462</v>
      </c>
      <c r="K102" s="29">
        <f>(dadosPOS!K102-MIN(dadosPOS!K$2:dadosPOS!K$163))/(MAX(dadosPOS!K$2:dadosPOS!K$163)-MIN(dadosPOS!K$2:dadosPOS!K$163))</f>
        <v>0.009498725806</v>
      </c>
      <c r="L102" s="29">
        <f>(dadosPOS!L102-MIN(dadosPOS!L$2:dadosPOS!L$163))/(MAX(dadosPOS!L$2:dadosPOS!L$163)-MIN(dadosPOS!L$2:dadosPOS!L$163))</f>
        <v>0.296875</v>
      </c>
      <c r="M102" s="29">
        <f>(dadosPOS!M102-MIN(dadosPOS!M$2:dadosPOS!M$163))/(MAX(dadosPOS!M$2:dadosPOS!M$163)-MIN(dadosPOS!M$2:dadosPOS!M$163))</f>
        <v>0.2814070352</v>
      </c>
      <c r="N102" s="29">
        <f>(dadosPOS!N102-MIN(dadosPOS!N$2:dadosPOS!N$163))/(MAX(dadosPOS!N$2:dadosPOS!N$163)-MIN(dadosPOS!N$2:dadosPOS!N$163))</f>
        <v>0.2441860465</v>
      </c>
      <c r="O102" s="29">
        <f>(dadosPOS!O102-MIN(dadosPOS!O$2:dadosPOS!O$163))/(MAX(dadosPOS!O$2:dadosPOS!O$163)-MIN(dadosPOS!O$2:dadosPOS!O$163))</f>
        <v>0.1745283019</v>
      </c>
      <c r="P102" s="2">
        <v>1.0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B103" s="29">
        <f>(dadosPOS!B103-MIN(dadosPOS!B$2:dadosPOS!B$163))/(MAX(dadosPOS!B$2:dadosPOS!B$163)-MIN(dadosPOS!B$2:dadosPOS!B$163))</f>
        <v>0.1114260577</v>
      </c>
      <c r="C103" s="29">
        <f>(dadosPOS!C103-MIN(dadosPOS!C$2:dadosPOS!C$163))/(MAX(dadosPOS!C$2:dadosPOS!C$163)-MIN(dadosPOS!C$2:dadosPOS!C$163))</f>
        <v>0.002351205116</v>
      </c>
      <c r="D103" s="29">
        <f>(dadosPOS!D103-MIN(dadosPOS!D$2:dadosPOS!D$163))/(MAX(dadosPOS!D$2:dadosPOS!D$163)-MIN(dadosPOS!D$2:dadosPOS!D$163))</f>
        <v>0.05873125469</v>
      </c>
      <c r="E103" s="29">
        <f>(dadosPOS!E103-MIN(dadosPOS!E$2:dadosPOS!E$163))/(MAX(dadosPOS!E$2:dadosPOS!E$163)-MIN(dadosPOS!E$2:dadosPOS!E$163))</f>
        <v>0.0741025422</v>
      </c>
      <c r="F103" s="29">
        <f>(dadosPOS!F103-MIN(dadosPOS!F$2:dadosPOS!F$163))/(MAX(dadosPOS!F$2:dadosPOS!F$163)-MIN(dadosPOS!F$2:dadosPOS!F$163))</f>
        <v>0.1123953603</v>
      </c>
      <c r="G103" s="29">
        <f>(dadosPOS!G103-MIN(dadosPOS!G$2:dadosPOS!G$163))/(MAX(dadosPOS!G$2:dadosPOS!G$163)-MIN(dadosPOS!G$2:dadosPOS!G$163))</f>
        <v>0.001139877365</v>
      </c>
      <c r="H103" s="29">
        <f>(dadosPOS!H103-MIN(dadosPOS!H$2:dadosPOS!H$163))/(MAX(dadosPOS!H$2:dadosPOS!H$163)-MIN(dadosPOS!H$2:dadosPOS!H$163))</f>
        <v>0.203125</v>
      </c>
      <c r="I103" s="29">
        <f>(dadosPOS!I103-MIN(dadosPOS!I$2:dadosPOS!I$163))/(MAX(dadosPOS!I$2:dadosPOS!I$163)-MIN(dadosPOS!I$2:dadosPOS!I$163))</f>
        <v>0.001677343662</v>
      </c>
      <c r="J103" s="29">
        <f>(dadosPOS!J103-MIN(dadosPOS!J$2:dadosPOS!J$163))/(MAX(dadosPOS!J$2:dadosPOS!J$163)-MIN(dadosPOS!J$2:dadosPOS!J$163))</f>
        <v>0.07147604718</v>
      </c>
      <c r="K103" s="29">
        <f>(dadosPOS!K103-MIN(dadosPOS!K$2:dadosPOS!K$163))/(MAX(dadosPOS!K$2:dadosPOS!K$163)-MIN(dadosPOS!K$2:dadosPOS!K$163))</f>
        <v>0.08193428598</v>
      </c>
      <c r="L103" s="29">
        <f>(dadosPOS!L103-MIN(dadosPOS!L$2:dadosPOS!L$163))/(MAX(dadosPOS!L$2:dadosPOS!L$163)-MIN(dadosPOS!L$2:dadosPOS!L$163))</f>
        <v>0.203125</v>
      </c>
      <c r="M103" s="29">
        <f>(dadosPOS!M103-MIN(dadosPOS!M$2:dadosPOS!M$163))/(MAX(dadosPOS!M$2:dadosPOS!M$163)-MIN(dadosPOS!M$2:dadosPOS!M$163))</f>
        <v>0.7537688442</v>
      </c>
      <c r="N103" s="29">
        <f>(dadosPOS!N103-MIN(dadosPOS!N$2:dadosPOS!N$163))/(MAX(dadosPOS!N$2:dadosPOS!N$163)-MIN(dadosPOS!N$2:dadosPOS!N$163))</f>
        <v>0.6220930233</v>
      </c>
      <c r="O103" s="29">
        <f>(dadosPOS!O103-MIN(dadosPOS!O$2:dadosPOS!O$163))/(MAX(dadosPOS!O$2:dadosPOS!O$163)-MIN(dadosPOS!O$2:dadosPOS!O$163))</f>
        <v>0.5330188679</v>
      </c>
      <c r="P103" s="2">
        <v>1.0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B104" s="29">
        <f>(dadosPOS!B104-MIN(dadosPOS!B$2:dadosPOS!B$163))/(MAX(dadosPOS!B$2:dadosPOS!B$163)-MIN(dadosPOS!B$2:dadosPOS!B$163))</f>
        <v>0.2825926953</v>
      </c>
      <c r="C104" s="29">
        <f>(dadosPOS!C104-MIN(dadosPOS!C$2:dadosPOS!C$163))/(MAX(dadosPOS!C$2:dadosPOS!C$163)-MIN(dadosPOS!C$2:dadosPOS!C$163))</f>
        <v>0.01362081215</v>
      </c>
      <c r="D104" s="29">
        <f>(dadosPOS!D104-MIN(dadosPOS!D$2:dadosPOS!D$163))/(MAX(dadosPOS!D$2:dadosPOS!D$163)-MIN(dadosPOS!D$2:dadosPOS!D$163))</f>
        <v>0.3866014972</v>
      </c>
      <c r="E104" s="29">
        <f>(dadosPOS!E104-MIN(dadosPOS!E$2:dadosPOS!E$163))/(MAX(dadosPOS!E$2:dadosPOS!E$163)-MIN(dadosPOS!E$2:dadosPOS!E$163))</f>
        <v>0.1764881715</v>
      </c>
      <c r="F104" s="29">
        <f>(dadosPOS!F104-MIN(dadosPOS!F$2:dadosPOS!F$163))/(MAX(dadosPOS!F$2:dadosPOS!F$163)-MIN(dadosPOS!F$2:dadosPOS!F$163))</f>
        <v>0</v>
      </c>
      <c r="G104" s="29">
        <f>(dadosPOS!G104-MIN(dadosPOS!G$2:dadosPOS!G$163))/(MAX(dadosPOS!G$2:dadosPOS!G$163)-MIN(dadosPOS!G$2:dadosPOS!G$163))</f>
        <v>0.05475997065</v>
      </c>
      <c r="H104" s="29">
        <f>(dadosPOS!H104-MIN(dadosPOS!H$2:dadosPOS!H$163))/(MAX(dadosPOS!H$2:dadosPOS!H$163)-MIN(dadosPOS!H$2:dadosPOS!H$163))</f>
        <v>0.390625</v>
      </c>
      <c r="I104" s="29">
        <f>(dadosPOS!I104-MIN(dadosPOS!I$2:dadosPOS!I$163))/(MAX(dadosPOS!I$2:dadosPOS!I$163)-MIN(dadosPOS!I$2:dadosPOS!I$163))</f>
        <v>0.001677343662</v>
      </c>
      <c r="J104" s="29">
        <f>(dadosPOS!J104-MIN(dadosPOS!J$2:dadosPOS!J$163))/(MAX(dadosPOS!J$2:dadosPOS!J$163)-MIN(dadosPOS!J$2:dadosPOS!J$163))</f>
        <v>0.3021849868</v>
      </c>
      <c r="K104" s="29">
        <f>(dadosPOS!K104-MIN(dadosPOS!K$2:dadosPOS!K$163))/(MAX(dadosPOS!K$2:dadosPOS!K$163)-MIN(dadosPOS!K$2:dadosPOS!K$163))</f>
        <v>0.08193428598</v>
      </c>
      <c r="L104" s="29">
        <f>(dadosPOS!L104-MIN(dadosPOS!L$2:dadosPOS!L$163))/(MAX(dadosPOS!L$2:dadosPOS!L$163)-MIN(dadosPOS!L$2:dadosPOS!L$163))</f>
        <v>0.390625</v>
      </c>
      <c r="M104" s="29">
        <f>(dadosPOS!M104-MIN(dadosPOS!M$2:dadosPOS!M$163))/(MAX(dadosPOS!M$2:dadosPOS!M$163)-MIN(dadosPOS!M$2:dadosPOS!M$163))</f>
        <v>0.2663316583</v>
      </c>
      <c r="N104" s="29">
        <f>(dadosPOS!N104-MIN(dadosPOS!N$2:dadosPOS!N$163))/(MAX(dadosPOS!N$2:dadosPOS!N$163)-MIN(dadosPOS!N$2:dadosPOS!N$163))</f>
        <v>0.3139534884</v>
      </c>
      <c r="O104" s="29">
        <f>(dadosPOS!O104-MIN(dadosPOS!O$2:dadosPOS!O$163))/(MAX(dadosPOS!O$2:dadosPOS!O$163)-MIN(dadosPOS!O$2:dadosPOS!O$163))</f>
        <v>0.1509433962</v>
      </c>
      <c r="P104" s="2">
        <v>1.0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B105" s="29">
        <f>(dadosPOS!B105-MIN(dadosPOS!B$2:dadosPOS!B$163))/(MAX(dadosPOS!B$2:dadosPOS!B$163)-MIN(dadosPOS!B$2:dadosPOS!B$163))</f>
        <v>0.009811271665</v>
      </c>
      <c r="C105" s="29">
        <f>(dadosPOS!C105-MIN(dadosPOS!C$2:dadosPOS!C$163))/(MAX(dadosPOS!C$2:dadosPOS!C$163)-MIN(dadosPOS!C$2:dadosPOS!C$163))</f>
        <v>0.03361206755</v>
      </c>
      <c r="D105" s="29">
        <f>(dadosPOS!D105-MIN(dadosPOS!D$2:dadosPOS!D$163))/(MAX(dadosPOS!D$2:dadosPOS!D$163)-MIN(dadosPOS!D$2:dadosPOS!D$163))</f>
        <v>0.1345180125</v>
      </c>
      <c r="E105" s="29">
        <f>(dadosPOS!E105-MIN(dadosPOS!E$2:dadosPOS!E$163))/(MAX(dadosPOS!E$2:dadosPOS!E$163)-MIN(dadosPOS!E$2:dadosPOS!E$163))</f>
        <v>0.03169214564</v>
      </c>
      <c r="F105" s="29">
        <f>(dadosPOS!F105-MIN(dadosPOS!F$2:dadosPOS!F$163))/(MAX(dadosPOS!F$2:dadosPOS!F$163)-MIN(dadosPOS!F$2:dadosPOS!F$163))</f>
        <v>0.01089142091</v>
      </c>
      <c r="G105" s="29">
        <f>(dadosPOS!G105-MIN(dadosPOS!G$2:dadosPOS!G$163))/(MAX(dadosPOS!G$2:dadosPOS!G$163)-MIN(dadosPOS!G$2:dadosPOS!G$163))</f>
        <v>0.1558618521</v>
      </c>
      <c r="H105" s="29">
        <f>(dadosPOS!H105-MIN(dadosPOS!H$2:dadosPOS!H$163))/(MAX(dadosPOS!H$2:dadosPOS!H$163)-MIN(dadosPOS!H$2:dadosPOS!H$163))</f>
        <v>0.765625</v>
      </c>
      <c r="I105" s="29">
        <f>(dadosPOS!I105-MIN(dadosPOS!I$2:dadosPOS!I$163))/(MAX(dadosPOS!I$2:dadosPOS!I$163)-MIN(dadosPOS!I$2:dadosPOS!I$163))</f>
        <v>0.0008844175671</v>
      </c>
      <c r="J105" s="29">
        <f>(dadosPOS!J105-MIN(dadosPOS!J$2:dadosPOS!J$163))/(MAX(dadosPOS!J$2:dadosPOS!J$163)-MIN(dadosPOS!J$2:dadosPOS!J$163))</f>
        <v>0.1594955078</v>
      </c>
      <c r="K105" s="29">
        <f>(dadosPOS!K105-MIN(dadosPOS!K$2:dadosPOS!K$163))/(MAX(dadosPOS!K$2:dadosPOS!K$163)-MIN(dadosPOS!K$2:dadosPOS!K$163))</f>
        <v>0.001949510935</v>
      </c>
      <c r="L105" s="29">
        <f>(dadosPOS!L105-MIN(dadosPOS!L$2:dadosPOS!L$163))/(MAX(dadosPOS!L$2:dadosPOS!L$163)-MIN(dadosPOS!L$2:dadosPOS!L$163))</f>
        <v>0.765625</v>
      </c>
      <c r="M105" s="29">
        <f>(dadosPOS!M105-MIN(dadosPOS!M$2:dadosPOS!M$163))/(MAX(dadosPOS!M$2:dadosPOS!M$163)-MIN(dadosPOS!M$2:dadosPOS!M$163))</f>
        <v>0.4773869347</v>
      </c>
      <c r="N105" s="29">
        <f>(dadosPOS!N105-MIN(dadosPOS!N$2:dadosPOS!N$163))/(MAX(dadosPOS!N$2:dadosPOS!N$163)-MIN(dadosPOS!N$2:dadosPOS!N$163))</f>
        <v>0.2906976744</v>
      </c>
      <c r="O105" s="29">
        <f>(dadosPOS!O105-MIN(dadosPOS!O$2:dadosPOS!O$163))/(MAX(dadosPOS!O$2:dadosPOS!O$163)-MIN(dadosPOS!O$2:dadosPOS!O$163))</f>
        <v>0.179245283</v>
      </c>
      <c r="P105" s="2">
        <v>1.0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B106" s="29">
        <f>(dadosPOS!B106-MIN(dadosPOS!B$2:dadosPOS!B$163))/(MAX(dadosPOS!B$2:dadosPOS!B$163)-MIN(dadosPOS!B$2:dadosPOS!B$163))</f>
        <v>0.006175692283</v>
      </c>
      <c r="C106" s="29">
        <f>(dadosPOS!C106-MIN(dadosPOS!C$2:dadosPOS!C$163))/(MAX(dadosPOS!C$2:dadosPOS!C$163)-MIN(dadosPOS!C$2:dadosPOS!C$163))</f>
        <v>0.01598076187</v>
      </c>
      <c r="D106" s="29">
        <f>(dadosPOS!D106-MIN(dadosPOS!D$2:dadosPOS!D$163))/(MAX(dadosPOS!D$2:dadosPOS!D$163)-MIN(dadosPOS!D$2:dadosPOS!D$163))</f>
        <v>0.04057949948</v>
      </c>
      <c r="E106" s="29">
        <f>(dadosPOS!E106-MIN(dadosPOS!E$2:dadosPOS!E$163))/(MAX(dadosPOS!E$2:dadosPOS!E$163)-MIN(dadosPOS!E$2:dadosPOS!E$163))</f>
        <v>0.009577153377</v>
      </c>
      <c r="F106" s="29">
        <f>(dadosPOS!F106-MIN(dadosPOS!F$2:dadosPOS!F$163))/(MAX(dadosPOS!F$2:dadosPOS!F$163)-MIN(dadosPOS!F$2:dadosPOS!F$163))</f>
        <v>0.007259807408</v>
      </c>
      <c r="G106" s="29">
        <f>(dadosPOS!G106-MIN(dadosPOS!G$2:dadosPOS!G$163))/(MAX(dadosPOS!G$2:dadosPOS!G$163)-MIN(dadosPOS!G$2:dadosPOS!G$163))</f>
        <v>0.65109271</v>
      </c>
      <c r="H106" s="29">
        <f>(dadosPOS!H106-MIN(dadosPOS!H$2:dadosPOS!H$163))/(MAX(dadosPOS!H$2:dadosPOS!H$163)-MIN(dadosPOS!H$2:dadosPOS!H$163))</f>
        <v>0.875</v>
      </c>
      <c r="I106" s="29">
        <f>(dadosPOS!I106-MIN(dadosPOS!I$2:dadosPOS!I$163))/(MAX(dadosPOS!I$2:dadosPOS!I$163)-MIN(dadosPOS!I$2:dadosPOS!I$163))</f>
        <v>0.002247819902</v>
      </c>
      <c r="J106" s="29">
        <f>(dadosPOS!J106-MIN(dadosPOS!J$2:dadosPOS!J$163))/(MAX(dadosPOS!J$2:dadosPOS!J$163)-MIN(dadosPOS!J$2:dadosPOS!J$163))</f>
        <v>0.1793297352</v>
      </c>
      <c r="K106" s="29">
        <f>(dadosPOS!K106-MIN(dadosPOS!K$2:dadosPOS!K$163))/(MAX(dadosPOS!K$2:dadosPOS!K$163)-MIN(dadosPOS!K$2:dadosPOS!K$163))</f>
        <v>0.001949510935</v>
      </c>
      <c r="L106" s="29">
        <f>(dadosPOS!L106-MIN(dadosPOS!L$2:dadosPOS!L$163))/(MAX(dadosPOS!L$2:dadosPOS!L$163)-MIN(dadosPOS!L$2:dadosPOS!L$163))</f>
        <v>0.875</v>
      </c>
      <c r="M106" s="29">
        <f>(dadosPOS!M106-MIN(dadosPOS!M$2:dadosPOS!M$163))/(MAX(dadosPOS!M$2:dadosPOS!M$163)-MIN(dadosPOS!M$2:dadosPOS!M$163))</f>
        <v>0.01507537688</v>
      </c>
      <c r="N106" s="29">
        <f>(dadosPOS!N106-MIN(dadosPOS!N$2:dadosPOS!N$163))/(MAX(dadosPOS!N$2:dadosPOS!N$163)-MIN(dadosPOS!N$2:dadosPOS!N$163))</f>
        <v>0.2906976744</v>
      </c>
      <c r="O106" s="29">
        <f>(dadosPOS!O106-MIN(dadosPOS!O$2:dadosPOS!O$163))/(MAX(dadosPOS!O$2:dadosPOS!O$163)-MIN(dadosPOS!O$2:dadosPOS!O$163))</f>
        <v>0.03773584906</v>
      </c>
      <c r="P106" s="2">
        <v>1.0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B107" s="29">
        <f>(dadosPOS!B107-MIN(dadosPOS!B$2:dadosPOS!B$163))/(MAX(dadosPOS!B$2:dadosPOS!B$163)-MIN(dadosPOS!B$2:dadosPOS!B$163))</f>
        <v>0.007033237138</v>
      </c>
      <c r="C107" s="29">
        <f>(dadosPOS!C107-MIN(dadosPOS!C$2:dadosPOS!C$163))/(MAX(dadosPOS!C$2:dadosPOS!C$163)-MIN(dadosPOS!C$2:dadosPOS!C$163))</f>
        <v>0.007076569929</v>
      </c>
      <c r="D107" s="29">
        <f>(dadosPOS!D107-MIN(dadosPOS!D$2:dadosPOS!D$163))/(MAX(dadosPOS!D$2:dadosPOS!D$163)-MIN(dadosPOS!D$2:dadosPOS!D$163))</f>
        <v>0.02211885554</v>
      </c>
      <c r="E107" s="29">
        <f>(dadosPOS!E107-MIN(dadosPOS!E$2:dadosPOS!E$163))/(MAX(dadosPOS!E$2:dadosPOS!E$163)-MIN(dadosPOS!E$2:dadosPOS!E$163))</f>
        <v>0.03351885065</v>
      </c>
      <c r="F107" s="29">
        <f>(dadosPOS!F107-MIN(dadosPOS!F$2:dadosPOS!F$163))/(MAX(dadosPOS!F$2:dadosPOS!F$163)-MIN(dadosPOS!F$2:dadosPOS!F$163))</f>
        <v>0.008116416808</v>
      </c>
      <c r="G107" s="29">
        <f>(dadosPOS!G107-MIN(dadosPOS!G$2:dadosPOS!G$163))/(MAX(dadosPOS!G$2:dadosPOS!G$163)-MIN(dadosPOS!G$2:dadosPOS!G$163))</f>
        <v>0.1065850846</v>
      </c>
      <c r="H107" s="29">
        <f>(dadosPOS!H107-MIN(dadosPOS!H$2:dadosPOS!H$163))/(MAX(dadosPOS!H$2:dadosPOS!H$163)-MIN(dadosPOS!H$2:dadosPOS!H$163))</f>
        <v>0.40625</v>
      </c>
      <c r="I107" s="29">
        <f>(dadosPOS!I107-MIN(dadosPOS!I$2:dadosPOS!I$163))/(MAX(dadosPOS!I$2:dadosPOS!I$163)-MIN(dadosPOS!I$2:dadosPOS!I$163))</f>
        <v>0.0006978467213</v>
      </c>
      <c r="J107" s="29">
        <f>(dadosPOS!J107-MIN(dadosPOS!J$2:dadosPOS!J$163))/(MAX(dadosPOS!J$2:dadosPOS!J$163)-MIN(dadosPOS!J$2:dadosPOS!J$163))</f>
        <v>0.06220328865</v>
      </c>
      <c r="K107" s="29">
        <f>(dadosPOS!K107-MIN(dadosPOS!K$2:dadosPOS!K$163))/(MAX(dadosPOS!K$2:dadosPOS!K$163)-MIN(dadosPOS!K$2:dadosPOS!K$163))</f>
        <v>0.002604268259</v>
      </c>
      <c r="L107" s="29">
        <f>(dadosPOS!L107-MIN(dadosPOS!L$2:dadosPOS!L$163))/(MAX(dadosPOS!L$2:dadosPOS!L$163)-MIN(dadosPOS!L$2:dadosPOS!L$163))</f>
        <v>0.40625</v>
      </c>
      <c r="M107" s="29">
        <f>(dadosPOS!M107-MIN(dadosPOS!M$2:dadosPOS!M$163))/(MAX(dadosPOS!M$2:dadosPOS!M$163)-MIN(dadosPOS!M$2:dadosPOS!M$163))</f>
        <v>0.1557788945</v>
      </c>
      <c r="N107" s="29">
        <f>(dadosPOS!N107-MIN(dadosPOS!N$2:dadosPOS!N$163))/(MAX(dadosPOS!N$2:dadosPOS!N$163)-MIN(dadosPOS!N$2:dadosPOS!N$163))</f>
        <v>0.2325581395</v>
      </c>
      <c r="O107" s="29">
        <f>(dadosPOS!O107-MIN(dadosPOS!O$2:dadosPOS!O$163))/(MAX(dadosPOS!O$2:dadosPOS!O$163)-MIN(dadosPOS!O$2:dadosPOS!O$163))</f>
        <v>0.2641509434</v>
      </c>
      <c r="P107" s="2">
        <v>0.0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B108" s="29">
        <f>(dadosPOS!B108-MIN(dadosPOS!B$2:dadosPOS!B$163))/(MAX(dadosPOS!B$2:dadosPOS!B$163)-MIN(dadosPOS!B$2:dadosPOS!B$163))</f>
        <v>0.005718677361</v>
      </c>
      <c r="C108" s="29">
        <f>(dadosPOS!C108-MIN(dadosPOS!C$2:dadosPOS!C$163))/(MAX(dadosPOS!C$2:dadosPOS!C$163)-MIN(dadosPOS!C$2:dadosPOS!C$163))</f>
        <v>0.00243755807</v>
      </c>
      <c r="D108" s="29">
        <f>(dadosPOS!D108-MIN(dadosPOS!D$2:dadosPOS!D$163))/(MAX(dadosPOS!D$2:dadosPOS!D$163)-MIN(dadosPOS!D$2:dadosPOS!D$163))</f>
        <v>0.05477021101</v>
      </c>
      <c r="E108" s="29">
        <f>(dadosPOS!E108-MIN(dadosPOS!E$2:dadosPOS!E$163))/(MAX(dadosPOS!E$2:dadosPOS!E$163)-MIN(dadosPOS!E$2:dadosPOS!E$163))</f>
        <v>0.05948890217</v>
      </c>
      <c r="F108" s="29">
        <f>(dadosPOS!F108-MIN(dadosPOS!F$2:dadosPOS!F$163))/(MAX(dadosPOS!F$2:dadosPOS!F$163)-MIN(dadosPOS!F$2:dadosPOS!F$163))</f>
        <v>0.006803291022</v>
      </c>
      <c r="G108" s="29">
        <f>(dadosPOS!G108-MIN(dadosPOS!G$2:dadosPOS!G$163))/(MAX(dadosPOS!G$2:dadosPOS!G$163)-MIN(dadosPOS!G$2:dadosPOS!G$163))</f>
        <v>0.2309561868</v>
      </c>
      <c r="H108" s="29">
        <f>(dadosPOS!H108-MIN(dadosPOS!H$2:dadosPOS!H$163))/(MAX(dadosPOS!H$2:dadosPOS!H$163)-MIN(dadosPOS!H$2:dadosPOS!H$163))</f>
        <v>0.234375</v>
      </c>
      <c r="I108" s="29">
        <f>(dadosPOS!I108-MIN(dadosPOS!I$2:dadosPOS!I$163))/(MAX(dadosPOS!I$2:dadosPOS!I$163)-MIN(dadosPOS!I$2:dadosPOS!I$163))</f>
        <v>0.0003121473766</v>
      </c>
      <c r="J108" s="29">
        <f>(dadosPOS!J108-MIN(dadosPOS!J$2:dadosPOS!J$163))/(MAX(dadosPOS!J$2:dadosPOS!J$163)-MIN(dadosPOS!J$2:dadosPOS!J$163))</f>
        <v>0.1089894318</v>
      </c>
      <c r="K108" s="29">
        <f>(dadosPOS!K108-MIN(dadosPOS!K$2:dadosPOS!K$163))/(MAX(dadosPOS!K$2:dadosPOS!K$163)-MIN(dadosPOS!K$2:dadosPOS!K$163))</f>
        <v>0.004032925542</v>
      </c>
      <c r="L108" s="29">
        <f>(dadosPOS!L108-MIN(dadosPOS!L$2:dadosPOS!L$163))/(MAX(dadosPOS!L$2:dadosPOS!L$163)-MIN(dadosPOS!L$2:dadosPOS!L$163))</f>
        <v>0.234375</v>
      </c>
      <c r="M108" s="29">
        <f>(dadosPOS!M108-MIN(dadosPOS!M$2:dadosPOS!M$163))/(MAX(dadosPOS!M$2:dadosPOS!M$163)-MIN(dadosPOS!M$2:dadosPOS!M$163))</f>
        <v>0.1206030151</v>
      </c>
      <c r="N108" s="29">
        <f>(dadosPOS!N108-MIN(dadosPOS!N$2:dadosPOS!N$163))/(MAX(dadosPOS!N$2:dadosPOS!N$163)-MIN(dadosPOS!N$2:dadosPOS!N$163))</f>
        <v>0.1046511628</v>
      </c>
      <c r="O108" s="29">
        <f>(dadosPOS!O108-MIN(dadosPOS!O$2:dadosPOS!O$163))/(MAX(dadosPOS!O$2:dadosPOS!O$163)-MIN(dadosPOS!O$2:dadosPOS!O$163))</f>
        <v>0.09905660377</v>
      </c>
      <c r="P108" s="2">
        <v>0.0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B109" s="29">
        <f>(dadosPOS!B109-MIN(dadosPOS!B$2:dadosPOS!B$163))/(MAX(dadosPOS!B$2:dadosPOS!B$163)-MIN(dadosPOS!B$2:dadosPOS!B$163))</f>
        <v>0.01368306101</v>
      </c>
      <c r="C109" s="29">
        <f>(dadosPOS!C109-MIN(dadosPOS!C$2:dadosPOS!C$163))/(MAX(dadosPOS!C$2:dadosPOS!C$163)-MIN(dadosPOS!C$2:dadosPOS!C$163))</f>
        <v>0.0007520358529</v>
      </c>
      <c r="D109" s="29">
        <f>(dadosPOS!D109-MIN(dadosPOS!D$2:dadosPOS!D$163))/(MAX(dadosPOS!D$2:dadosPOS!D$163)-MIN(dadosPOS!D$2:dadosPOS!D$163))</f>
        <v>0.09114337282</v>
      </c>
      <c r="E109" s="29">
        <f>(dadosPOS!E109-MIN(dadosPOS!E$2:dadosPOS!E$163))/(MAX(dadosPOS!E$2:dadosPOS!E$163)-MIN(dadosPOS!E$2:dadosPOS!E$163))</f>
        <v>0.07063891973</v>
      </c>
      <c r="F109" s="29">
        <f>(dadosPOS!F109-MIN(dadosPOS!F$2:dadosPOS!F$163))/(MAX(dadosPOS!F$2:dadosPOS!F$163)-MIN(dadosPOS!F$2:dadosPOS!F$163))</f>
        <v>0.0147589867</v>
      </c>
      <c r="G109" s="29">
        <f>(dadosPOS!G109-MIN(dadosPOS!G$2:dadosPOS!G$163))/(MAX(dadosPOS!G$2:dadosPOS!G$163)-MIN(dadosPOS!G$2:dadosPOS!G$163))</f>
        <v>0.1164312667</v>
      </c>
      <c r="H109" s="29">
        <f>(dadosPOS!H109-MIN(dadosPOS!H$2:dadosPOS!H$163))/(MAX(dadosPOS!H$2:dadosPOS!H$163)-MIN(dadosPOS!H$2:dadosPOS!H$163))</f>
        <v>0.25</v>
      </c>
      <c r="I109" s="29">
        <f>(dadosPOS!I109-MIN(dadosPOS!I$2:dadosPOS!I$163))/(MAX(dadosPOS!I$2:dadosPOS!I$163)-MIN(dadosPOS!I$2:dadosPOS!I$163))</f>
        <v>0.0004090207004</v>
      </c>
      <c r="J109" s="29">
        <f>(dadosPOS!J109-MIN(dadosPOS!J$2:dadosPOS!J$163))/(MAX(dadosPOS!J$2:dadosPOS!J$163)-MIN(dadosPOS!J$2:dadosPOS!J$163))</f>
        <v>0.105606567</v>
      </c>
      <c r="K109" s="29">
        <f>(dadosPOS!K109-MIN(dadosPOS!K$2:dadosPOS!K$163))/(MAX(dadosPOS!K$2:dadosPOS!K$163)-MIN(dadosPOS!K$2:dadosPOS!K$163))</f>
        <v>0.009078036318</v>
      </c>
      <c r="L109" s="29">
        <f>(dadosPOS!L109-MIN(dadosPOS!L$2:dadosPOS!L$163))/(MAX(dadosPOS!L$2:dadosPOS!L$163)-MIN(dadosPOS!L$2:dadosPOS!L$163))</f>
        <v>0.25</v>
      </c>
      <c r="M109" s="29">
        <f>(dadosPOS!M109-MIN(dadosPOS!M$2:dadosPOS!M$163))/(MAX(dadosPOS!M$2:dadosPOS!M$163)-MIN(dadosPOS!M$2:dadosPOS!M$163))</f>
        <v>0.2462311558</v>
      </c>
      <c r="N109" s="29">
        <f>(dadosPOS!N109-MIN(dadosPOS!N$2:dadosPOS!N$163))/(MAX(dadosPOS!N$2:dadosPOS!N$163)-MIN(dadosPOS!N$2:dadosPOS!N$163))</f>
        <v>0.238372093</v>
      </c>
      <c r="O109" s="29">
        <f>(dadosPOS!O109-MIN(dadosPOS!O$2:dadosPOS!O$163))/(MAX(dadosPOS!O$2:dadosPOS!O$163)-MIN(dadosPOS!O$2:dadosPOS!O$163))</f>
        <v>0.2122641509</v>
      </c>
      <c r="P109" s="2">
        <v>0.0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B110" s="29">
        <f>(dadosPOS!B110-MIN(dadosPOS!B$2:dadosPOS!B$163))/(MAX(dadosPOS!B$2:dadosPOS!B$163)-MIN(dadosPOS!B$2:dadosPOS!B$163))</f>
        <v>0.01137402307</v>
      </c>
      <c r="C110" s="29">
        <f>(dadosPOS!C110-MIN(dadosPOS!C$2:dadosPOS!C$163))/(MAX(dadosPOS!C$2:dadosPOS!C$163)-MIN(dadosPOS!C$2:dadosPOS!C$163))</f>
        <v>0.001196917527</v>
      </c>
      <c r="D110" s="29">
        <f>(dadosPOS!D110-MIN(dadosPOS!D$2:dadosPOS!D$163))/(MAX(dadosPOS!D$2:dadosPOS!D$163)-MIN(dadosPOS!D$2:dadosPOS!D$163))</f>
        <v>0.07063255566</v>
      </c>
      <c r="E110" s="29">
        <f>(dadosPOS!E110-MIN(dadosPOS!E$2:dadosPOS!E$163))/(MAX(dadosPOS!E$2:dadosPOS!E$163)-MIN(dadosPOS!E$2:dadosPOS!E$163))</f>
        <v>0.06499036828</v>
      </c>
      <c r="F110" s="29">
        <f>(dadosPOS!F110-MIN(dadosPOS!F$2:dadosPOS!F$163))/(MAX(dadosPOS!F$2:dadosPOS!F$163)-MIN(dadosPOS!F$2:dadosPOS!F$163))</f>
        <v>0.01245246758</v>
      </c>
      <c r="G110" s="29">
        <f>(dadosPOS!G110-MIN(dadosPOS!G$2:dadosPOS!G$163))/(MAX(dadosPOS!G$2:dadosPOS!G$163)-MIN(dadosPOS!G$2:dadosPOS!G$163))</f>
        <v>0.1825703579</v>
      </c>
      <c r="H110" s="29">
        <f>(dadosPOS!H110-MIN(dadosPOS!H$2:dadosPOS!H$163))/(MAX(dadosPOS!H$2:dadosPOS!H$163)-MIN(dadosPOS!H$2:dadosPOS!H$163))</f>
        <v>0.234375</v>
      </c>
      <c r="I110" s="29">
        <f>(dadosPOS!I110-MIN(dadosPOS!I$2:dadosPOS!I$163))/(MAX(dadosPOS!I$2:dadosPOS!I$163)-MIN(dadosPOS!I$2:dadosPOS!I$163))</f>
        <v>0.00003946690969</v>
      </c>
      <c r="J110" s="29">
        <f>(dadosPOS!J110-MIN(dadosPOS!J$2:dadosPOS!J$163))/(MAX(dadosPOS!J$2:dadosPOS!J$163)-MIN(dadosPOS!J$2:dadosPOS!J$163))</f>
        <v>0.1078293217</v>
      </c>
      <c r="K110" s="29">
        <f>(dadosPOS!K110-MIN(dadosPOS!K$2:dadosPOS!K$163))/(MAX(dadosPOS!K$2:dadosPOS!K$163)-MIN(dadosPOS!K$2:dadosPOS!K$163))</f>
        <v>0.007563975906</v>
      </c>
      <c r="L110" s="29">
        <f>(dadosPOS!L110-MIN(dadosPOS!L$2:dadosPOS!L$163))/(MAX(dadosPOS!L$2:dadosPOS!L$163)-MIN(dadosPOS!L$2:dadosPOS!L$163))</f>
        <v>0.234375</v>
      </c>
      <c r="M110" s="29">
        <f>(dadosPOS!M110-MIN(dadosPOS!M$2:dadosPOS!M$163))/(MAX(dadosPOS!M$2:dadosPOS!M$163)-MIN(dadosPOS!M$2:dadosPOS!M$163))</f>
        <v>0.1809045226</v>
      </c>
      <c r="N110" s="29">
        <f>(dadosPOS!N110-MIN(dadosPOS!N$2:dadosPOS!N$163))/(MAX(dadosPOS!N$2:dadosPOS!N$163)-MIN(dadosPOS!N$2:dadosPOS!N$163))</f>
        <v>0.1918604651</v>
      </c>
      <c r="O110" s="29">
        <f>(dadosPOS!O110-MIN(dadosPOS!O$2:dadosPOS!O$163))/(MAX(dadosPOS!O$2:dadosPOS!O$163)-MIN(dadosPOS!O$2:dadosPOS!O$163))</f>
        <v>0.1367924528</v>
      </c>
      <c r="P110" s="2">
        <v>0.0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B111" s="29">
        <f>(dadosPOS!B111-MIN(dadosPOS!B$2:dadosPOS!B$163))/(MAX(dadosPOS!B$2:dadosPOS!B$163)-MIN(dadosPOS!B$2:dadosPOS!B$163))</f>
        <v>0.01137402307</v>
      </c>
      <c r="C111" s="29">
        <f>(dadosPOS!C111-MIN(dadosPOS!C$2:dadosPOS!C$163))/(MAX(dadosPOS!C$2:dadosPOS!C$163)-MIN(dadosPOS!C$2:dadosPOS!C$163))</f>
        <v>0.001196917527</v>
      </c>
      <c r="D111" s="29">
        <f>(dadosPOS!D111-MIN(dadosPOS!D$2:dadosPOS!D$163))/(MAX(dadosPOS!D$2:dadosPOS!D$163)-MIN(dadosPOS!D$2:dadosPOS!D$163))</f>
        <v>0.0129521283</v>
      </c>
      <c r="E111" s="29">
        <f>(dadosPOS!E111-MIN(dadosPOS!E$2:dadosPOS!E$163))/(MAX(dadosPOS!E$2:dadosPOS!E$163)-MIN(dadosPOS!E$2:dadosPOS!E$163))</f>
        <v>0.006239265143</v>
      </c>
      <c r="F111" s="29">
        <f>(dadosPOS!F111-MIN(dadosPOS!F$2:dadosPOS!F$163))/(MAX(dadosPOS!F$2:dadosPOS!F$163)-MIN(dadosPOS!F$2:dadosPOS!F$163))</f>
        <v>0.01245246758</v>
      </c>
      <c r="G111" s="29">
        <f>(dadosPOS!G111-MIN(dadosPOS!G$2:dadosPOS!G$163))/(MAX(dadosPOS!G$2:dadosPOS!G$163)-MIN(dadosPOS!G$2:dadosPOS!G$163))</f>
        <v>0.009826529008</v>
      </c>
      <c r="H111" s="29">
        <f>(dadosPOS!H111-MIN(dadosPOS!H$2:dadosPOS!H$163))/(MAX(dadosPOS!H$2:dadosPOS!H$163)-MIN(dadosPOS!H$2:dadosPOS!H$163))</f>
        <v>0.328125</v>
      </c>
      <c r="I111" s="29">
        <f>(dadosPOS!I111-MIN(dadosPOS!I$2:dadosPOS!I$163))/(MAX(dadosPOS!I$2:dadosPOS!I$163)-MIN(dadosPOS!I$2:dadosPOS!I$163))</f>
        <v>0.04436798229</v>
      </c>
      <c r="J111" s="29">
        <f>(dadosPOS!J111-MIN(dadosPOS!J$2:dadosPOS!J$163))/(MAX(dadosPOS!J$2:dadosPOS!J$163)-MIN(dadosPOS!J$2:dadosPOS!J$163))</f>
        <v>0.01142918252</v>
      </c>
      <c r="K111" s="29">
        <f>(dadosPOS!K111-MIN(dadosPOS!K$2:dadosPOS!K$163))/(MAX(dadosPOS!K$2:dadosPOS!K$163)-MIN(dadosPOS!K$2:dadosPOS!K$163))</f>
        <v>0.007563975906</v>
      </c>
      <c r="L111" s="29">
        <f>(dadosPOS!L111-MIN(dadosPOS!L$2:dadosPOS!L$163))/(MAX(dadosPOS!L$2:dadosPOS!L$163)-MIN(dadosPOS!L$2:dadosPOS!L$163))</f>
        <v>0.328125</v>
      </c>
      <c r="M111" s="29">
        <f>(dadosPOS!M111-MIN(dadosPOS!M$2:dadosPOS!M$163))/(MAX(dadosPOS!M$2:dadosPOS!M$163)-MIN(dadosPOS!M$2:dadosPOS!M$163))</f>
        <v>0.1557788945</v>
      </c>
      <c r="N111" s="29">
        <f>(dadosPOS!N111-MIN(dadosPOS!N$2:dadosPOS!N$163))/(MAX(dadosPOS!N$2:dadosPOS!N$163)-MIN(dadosPOS!N$2:dadosPOS!N$163))</f>
        <v>0.226744186</v>
      </c>
      <c r="O111" s="29">
        <f>(dadosPOS!O111-MIN(dadosPOS!O$2:dadosPOS!O$163))/(MAX(dadosPOS!O$2:dadosPOS!O$163)-MIN(dadosPOS!O$2:dadosPOS!O$163))</f>
        <v>0.09905660377</v>
      </c>
      <c r="P111" s="2">
        <v>0.0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B112" s="29">
        <f>(dadosPOS!B112-MIN(dadosPOS!B$2:dadosPOS!B$163))/(MAX(dadosPOS!B$2:dadosPOS!B$163)-MIN(dadosPOS!B$2:dadosPOS!B$163))</f>
        <v>0.02805078856</v>
      </c>
      <c r="C112" s="29">
        <f>(dadosPOS!C112-MIN(dadosPOS!C$2:dadosPOS!C$163))/(MAX(dadosPOS!C$2:dadosPOS!C$163)-MIN(dadosPOS!C$2:dadosPOS!C$163))</f>
        <v>0.03475761054</v>
      </c>
      <c r="D112" s="29">
        <f>(dadosPOS!D112-MIN(dadosPOS!D$2:dadosPOS!D$163))/(MAX(dadosPOS!D$2:dadosPOS!D$163)-MIN(dadosPOS!D$2:dadosPOS!D$163))</f>
        <v>0.1872501635</v>
      </c>
      <c r="E112" s="29">
        <f>(dadosPOS!E112-MIN(dadosPOS!E$2:dadosPOS!E$163))/(MAX(dadosPOS!E$2:dadosPOS!E$163)-MIN(dadosPOS!E$2:dadosPOS!E$163))</f>
        <v>0.2261033773</v>
      </c>
      <c r="F112" s="29">
        <f>(dadosPOS!F112-MIN(dadosPOS!F$2:dadosPOS!F$163))/(MAX(dadosPOS!F$2:dadosPOS!F$163)-MIN(dadosPOS!F$2:dadosPOS!F$163))</f>
        <v>0.0291110412</v>
      </c>
      <c r="G112" s="29">
        <f>(dadosPOS!G112-MIN(dadosPOS!G$2:dadosPOS!G$163))/(MAX(dadosPOS!G$2:dadosPOS!G$163)-MIN(dadosPOS!G$2:dadosPOS!G$163))</f>
        <v>0.4946347152</v>
      </c>
      <c r="H112" s="29">
        <f>(dadosPOS!H112-MIN(dadosPOS!H$2:dadosPOS!H$163))/(MAX(dadosPOS!H$2:dadosPOS!H$163)-MIN(dadosPOS!H$2:dadosPOS!H$163))</f>
        <v>0.359375</v>
      </c>
      <c r="I112" s="29">
        <f>(dadosPOS!I112-MIN(dadosPOS!I$2:dadosPOS!I$163))/(MAX(dadosPOS!I$2:dadosPOS!I$163)-MIN(dadosPOS!I$2:dadosPOS!I$163))</f>
        <v>0.04436798229</v>
      </c>
      <c r="J112" s="29">
        <f>(dadosPOS!J112-MIN(dadosPOS!J$2:dadosPOS!J$163))/(MAX(dadosPOS!J$2:dadosPOS!J$163)-MIN(dadosPOS!J$2:dadosPOS!J$163))</f>
        <v>0.3297338786</v>
      </c>
      <c r="K112" s="29">
        <f>(dadosPOS!K112-MIN(dadosPOS!K$2:dadosPOS!K$163))/(MAX(dadosPOS!K$2:dadosPOS!K$163)-MIN(dadosPOS!K$2:dadosPOS!K$163))</f>
        <v>0.01375095815</v>
      </c>
      <c r="L112" s="29">
        <f>(dadosPOS!L112-MIN(dadosPOS!L$2:dadosPOS!L$163))/(MAX(dadosPOS!L$2:dadosPOS!L$163)-MIN(dadosPOS!L$2:dadosPOS!L$163))</f>
        <v>0.359375</v>
      </c>
      <c r="M112" s="29">
        <f>(dadosPOS!M112-MIN(dadosPOS!M$2:dadosPOS!M$163))/(MAX(dadosPOS!M$2:dadosPOS!M$163)-MIN(dadosPOS!M$2:dadosPOS!M$163))</f>
        <v>0.2361809045</v>
      </c>
      <c r="N112" s="29">
        <f>(dadosPOS!N112-MIN(dadosPOS!N$2:dadosPOS!N$163))/(MAX(dadosPOS!N$2:dadosPOS!N$163)-MIN(dadosPOS!N$2:dadosPOS!N$163))</f>
        <v>0.1918604651</v>
      </c>
      <c r="O112" s="29">
        <f>(dadosPOS!O112-MIN(dadosPOS!O$2:dadosPOS!O$163))/(MAX(dadosPOS!O$2:dadosPOS!O$163)-MIN(dadosPOS!O$2:dadosPOS!O$163))</f>
        <v>0.1933962264</v>
      </c>
      <c r="P112" s="2">
        <v>0.0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B113" s="29">
        <f>(dadosPOS!B113-MIN(dadosPOS!B$2:dadosPOS!B$163))/(MAX(dadosPOS!B$2:dadosPOS!B$163)-MIN(dadosPOS!B$2:dadosPOS!B$163))</f>
        <v>0.06204277112</v>
      </c>
      <c r="C113" s="29">
        <f>(dadosPOS!C113-MIN(dadosPOS!C$2:dadosPOS!C$163))/(MAX(dadosPOS!C$2:dadosPOS!C$163)-MIN(dadosPOS!C$2:dadosPOS!C$163))</f>
        <v>0.03630321911</v>
      </c>
      <c r="D113" s="29">
        <f>(dadosPOS!D113-MIN(dadosPOS!D$2:dadosPOS!D$163))/(MAX(dadosPOS!D$2:dadosPOS!D$163)-MIN(dadosPOS!D$2:dadosPOS!D$163))</f>
        <v>0.1283099547</v>
      </c>
      <c r="E113" s="29">
        <f>(dadosPOS!E113-MIN(dadosPOS!E$2:dadosPOS!E$163))/(MAX(dadosPOS!E$2:dadosPOS!E$163)-MIN(dadosPOS!E$2:dadosPOS!E$163))</f>
        <v>0.1699618527</v>
      </c>
      <c r="F113" s="29">
        <f>(dadosPOS!F113-MIN(dadosPOS!F$2:dadosPOS!F$163))/(MAX(dadosPOS!F$2:dadosPOS!F$163)-MIN(dadosPOS!F$2:dadosPOS!F$163))</f>
        <v>0.06306594354</v>
      </c>
      <c r="G113" s="29">
        <f>(dadosPOS!G113-MIN(dadosPOS!G$2:dadosPOS!G$163))/(MAX(dadosPOS!G$2:dadosPOS!G$163)-MIN(dadosPOS!G$2:dadosPOS!G$163))</f>
        <v>0.6378072428</v>
      </c>
      <c r="H113" s="29">
        <f>(dadosPOS!H113-MIN(dadosPOS!H$2:dadosPOS!H$163))/(MAX(dadosPOS!H$2:dadosPOS!H$163)-MIN(dadosPOS!H$2:dadosPOS!H$163))</f>
        <v>0.421875</v>
      </c>
      <c r="I113" s="29">
        <f>(dadosPOS!I113-MIN(dadosPOS!I$2:dadosPOS!I$163))/(MAX(dadosPOS!I$2:dadosPOS!I$163)-MIN(dadosPOS!I$2:dadosPOS!I$163))</f>
        <v>0.03374241383</v>
      </c>
      <c r="J113" s="29">
        <f>(dadosPOS!J113-MIN(dadosPOS!J$2:dadosPOS!J$163))/(MAX(dadosPOS!J$2:dadosPOS!J$163)-MIN(dadosPOS!J$2:dadosPOS!J$163))</f>
        <v>0.3144724071</v>
      </c>
      <c r="K113" s="29">
        <f>(dadosPOS!K113-MIN(dadosPOS!K$2:dadosPOS!K$163))/(MAX(dadosPOS!K$2:dadosPOS!K$163)-MIN(dadosPOS!K$2:dadosPOS!K$163))</f>
        <v>0.03188278052</v>
      </c>
      <c r="L113" s="29">
        <f>(dadosPOS!L113-MIN(dadosPOS!L$2:dadosPOS!L$163))/(MAX(dadosPOS!L$2:dadosPOS!L$163)-MIN(dadosPOS!L$2:dadosPOS!L$163))</f>
        <v>0.421875</v>
      </c>
      <c r="M113" s="29">
        <f>(dadosPOS!M113-MIN(dadosPOS!M$2:dadosPOS!M$163))/(MAX(dadosPOS!M$2:dadosPOS!M$163)-MIN(dadosPOS!M$2:dadosPOS!M$163))</f>
        <v>0.2412060302</v>
      </c>
      <c r="N113" s="29">
        <f>(dadosPOS!N113-MIN(dadosPOS!N$2:dadosPOS!N$163))/(MAX(dadosPOS!N$2:dadosPOS!N$163)-MIN(dadosPOS!N$2:dadosPOS!N$163))</f>
        <v>0.238372093</v>
      </c>
      <c r="O113" s="29">
        <f>(dadosPOS!O113-MIN(dadosPOS!O$2:dadosPOS!O$163))/(MAX(dadosPOS!O$2:dadosPOS!O$163)-MIN(dadosPOS!O$2:dadosPOS!O$163))</f>
        <v>0.2216981132</v>
      </c>
      <c r="P113" s="2">
        <v>0.0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B114" s="29">
        <f>(dadosPOS!B114-MIN(dadosPOS!B$2:dadosPOS!B$163))/(MAX(dadosPOS!B$2:dadosPOS!B$163)-MIN(dadosPOS!B$2:dadosPOS!B$163))</f>
        <v>0.06105000462</v>
      </c>
      <c r="C114" s="29">
        <f>(dadosPOS!C114-MIN(dadosPOS!C$2:dadosPOS!C$163))/(MAX(dadosPOS!C$2:dadosPOS!C$163)-MIN(dadosPOS!C$2:dadosPOS!C$163))</f>
        <v>0.03568563152</v>
      </c>
      <c r="D114" s="29">
        <f>(dadosPOS!D114-MIN(dadosPOS!D$2:dadosPOS!D$163))/(MAX(dadosPOS!D$2:dadosPOS!D$163)-MIN(dadosPOS!D$2:dadosPOS!D$163))</f>
        <v>0.1321831771</v>
      </c>
      <c r="E114" s="29">
        <f>(dadosPOS!E114-MIN(dadosPOS!E$2:dadosPOS!E$163))/(MAX(dadosPOS!E$2:dadosPOS!E$163)-MIN(dadosPOS!E$2:dadosPOS!E$163))</f>
        <v>0.1893866067</v>
      </c>
      <c r="F114" s="29">
        <f>(dadosPOS!F114-MIN(dadosPOS!F$2:dadosPOS!F$163))/(MAX(dadosPOS!F$2:dadosPOS!F$163)-MIN(dadosPOS!F$2:dadosPOS!F$163))</f>
        <v>0.06207426</v>
      </c>
      <c r="G114" s="29">
        <f>(dadosPOS!G114-MIN(dadosPOS!G$2:dadosPOS!G$163))/(MAX(dadosPOS!G$2:dadosPOS!G$163)-MIN(dadosPOS!G$2:dadosPOS!G$163))</f>
        <v>0.5832896599</v>
      </c>
      <c r="H114" s="29">
        <f>(dadosPOS!H114-MIN(dadosPOS!H$2:dadosPOS!H$163))/(MAX(dadosPOS!H$2:dadosPOS!H$163)-MIN(dadosPOS!H$2:dadosPOS!H$163))</f>
        <v>0.390625</v>
      </c>
      <c r="I114" s="29">
        <f>(dadosPOS!I114-MIN(dadosPOS!I$2:dadosPOS!I$163))/(MAX(dadosPOS!I$2:dadosPOS!I$163)-MIN(dadosPOS!I$2:dadosPOS!I$163))</f>
        <v>0.02449459931</v>
      </c>
      <c r="J114" s="29">
        <f>(dadosPOS!J114-MIN(dadosPOS!J$2:dadosPOS!J$163))/(MAX(dadosPOS!J$2:dadosPOS!J$163)-MIN(dadosPOS!J$2:dadosPOS!J$163))</f>
        <v>0.3212746862</v>
      </c>
      <c r="K114" s="29">
        <f>(dadosPOS!K114-MIN(dadosPOS!K$2:dadosPOS!K$163))/(MAX(dadosPOS!K$2:dadosPOS!K$163)-MIN(dadosPOS!K$2:dadosPOS!K$163))</f>
        <v>0.03201984727</v>
      </c>
      <c r="L114" s="29">
        <f>(dadosPOS!L114-MIN(dadosPOS!L$2:dadosPOS!L$163))/(MAX(dadosPOS!L$2:dadosPOS!L$163)-MIN(dadosPOS!L$2:dadosPOS!L$163))</f>
        <v>0.390625</v>
      </c>
      <c r="M114" s="29">
        <f>(dadosPOS!M114-MIN(dadosPOS!M$2:dadosPOS!M$163))/(MAX(dadosPOS!M$2:dadosPOS!M$163)-MIN(dadosPOS!M$2:dadosPOS!M$163))</f>
        <v>0.256281407</v>
      </c>
      <c r="N114" s="29">
        <f>(dadosPOS!N114-MIN(dadosPOS!N$2:dadosPOS!N$163))/(MAX(dadosPOS!N$2:dadosPOS!N$163)-MIN(dadosPOS!N$2:dadosPOS!N$163))</f>
        <v>0.2558139535</v>
      </c>
      <c r="O114" s="29">
        <f>(dadosPOS!O114-MIN(dadosPOS!O$2:dadosPOS!O$163))/(MAX(dadosPOS!O$2:dadosPOS!O$163)-MIN(dadosPOS!O$2:dadosPOS!O$163))</f>
        <v>0.2122641509</v>
      </c>
      <c r="P114" s="2">
        <v>0.0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B115" s="29">
        <f>(dadosPOS!B115-MIN(dadosPOS!B$2:dadosPOS!B$163))/(MAX(dadosPOS!B$2:dadosPOS!B$163)-MIN(dadosPOS!B$2:dadosPOS!B$163))</f>
        <v>0.03038721317</v>
      </c>
      <c r="C115" s="29">
        <f>(dadosPOS!C115-MIN(dadosPOS!C$2:dadosPOS!C$163))/(MAX(dadosPOS!C$2:dadosPOS!C$163)-MIN(dadosPOS!C$2:dadosPOS!C$163))</f>
        <v>0.02153030551</v>
      </c>
      <c r="D115" s="29">
        <f>(dadosPOS!D115-MIN(dadosPOS!D$2:dadosPOS!D$163))/(MAX(dadosPOS!D$2:dadosPOS!D$163)-MIN(dadosPOS!D$2:dadosPOS!D$163))</f>
        <v>0.1142222061</v>
      </c>
      <c r="E115" s="29">
        <f>(dadosPOS!E115-MIN(dadosPOS!E$2:dadosPOS!E$163))/(MAX(dadosPOS!E$2:dadosPOS!E$163)-MIN(dadosPOS!E$2:dadosPOS!E$163))</f>
        <v>0.4242795191</v>
      </c>
      <c r="F115" s="29">
        <f>(dadosPOS!F115-MIN(dadosPOS!F$2:dadosPOS!F$163))/(MAX(dadosPOS!F$2:dadosPOS!F$163)-MIN(dadosPOS!F$2:dadosPOS!F$163))</f>
        <v>0.03144491711</v>
      </c>
      <c r="G115" s="29">
        <f>(dadosPOS!G115-MIN(dadosPOS!G$2:dadosPOS!G$163))/(MAX(dadosPOS!G$2:dadosPOS!G$163)-MIN(dadosPOS!G$2:dadosPOS!G$163))</f>
        <v>0.1756983387</v>
      </c>
      <c r="H115" s="29">
        <f>(dadosPOS!H115-MIN(dadosPOS!H$2:dadosPOS!H$163))/(MAX(dadosPOS!H$2:dadosPOS!H$163)-MIN(dadosPOS!H$2:dadosPOS!H$163))</f>
        <v>0.09375</v>
      </c>
      <c r="I115" s="29">
        <f>(dadosPOS!I115-MIN(dadosPOS!I$2:dadosPOS!I$163))/(MAX(dadosPOS!I$2:dadosPOS!I$163)-MIN(dadosPOS!I$2:dadosPOS!I$163))</f>
        <v>0.008752684198</v>
      </c>
      <c r="J115" s="29">
        <f>(dadosPOS!J115-MIN(dadosPOS!J$2:dadosPOS!J$163))/(MAX(dadosPOS!J$2:dadosPOS!J$163)-MIN(dadosPOS!J$2:dadosPOS!J$163))</f>
        <v>0.359523123</v>
      </c>
      <c r="K115" s="29">
        <f>(dadosPOS!K115-MIN(dadosPOS!K$2:dadosPOS!K$163))/(MAX(dadosPOS!K$2:dadosPOS!K$163)-MIN(dadosPOS!K$2:dadosPOS!K$163))</f>
        <v>0.01148092189</v>
      </c>
      <c r="L115" s="29">
        <f>(dadosPOS!L115-MIN(dadosPOS!L$2:dadosPOS!L$163))/(MAX(dadosPOS!L$2:dadosPOS!L$163)-MIN(dadosPOS!L$2:dadosPOS!L$163))</f>
        <v>0.09375</v>
      </c>
      <c r="M115" s="29">
        <f>(dadosPOS!M115-MIN(dadosPOS!M$2:dadosPOS!M$163))/(MAX(dadosPOS!M$2:dadosPOS!M$163)-MIN(dadosPOS!M$2:dadosPOS!M$163))</f>
        <v>0.1959798995</v>
      </c>
      <c r="N115" s="29">
        <f>(dadosPOS!N115-MIN(dadosPOS!N$2:dadosPOS!N$163))/(MAX(dadosPOS!N$2:dadosPOS!N$163)-MIN(dadosPOS!N$2:dadosPOS!N$163))</f>
        <v>0.2209302326</v>
      </c>
      <c r="O115" s="29">
        <f>(dadosPOS!O115-MIN(dadosPOS!O$2:dadosPOS!O$163))/(MAX(dadosPOS!O$2:dadosPOS!O$163)-MIN(dadosPOS!O$2:dadosPOS!O$163))</f>
        <v>0.1603773585</v>
      </c>
      <c r="P115" s="2">
        <v>0.0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B116" s="29">
        <f>(dadosPOS!B116-MIN(dadosPOS!B$2:dadosPOS!B$163))/(MAX(dadosPOS!B$2:dadosPOS!B$163)-MIN(dadosPOS!B$2:dadosPOS!B$163))</f>
        <v>0.03818898851</v>
      </c>
      <c r="C116" s="29">
        <f>(dadosPOS!C116-MIN(dadosPOS!C$2:dadosPOS!C$163))/(MAX(dadosPOS!C$2:dadosPOS!C$163)-MIN(dadosPOS!C$2:dadosPOS!C$163))</f>
        <v>0.03375526043</v>
      </c>
      <c r="D116" s="29">
        <f>(dadosPOS!D116-MIN(dadosPOS!D$2:dadosPOS!D$163))/(MAX(dadosPOS!D$2:dadosPOS!D$163)-MIN(dadosPOS!D$2:dadosPOS!D$163))</f>
        <v>0.152115585</v>
      </c>
      <c r="E116" s="29">
        <f>(dadosPOS!E116-MIN(dadosPOS!E$2:dadosPOS!E$163))/(MAX(dadosPOS!E$2:dadosPOS!E$163)-MIN(dadosPOS!E$2:dadosPOS!E$163))</f>
        <v>0.2409779752</v>
      </c>
      <c r="F116" s="29">
        <f>(dadosPOS!F116-MIN(dadosPOS!F$2:dadosPOS!F$163))/(MAX(dadosPOS!F$2:dadosPOS!F$163)-MIN(dadosPOS!F$2:dadosPOS!F$163))</f>
        <v>0.03923818187</v>
      </c>
      <c r="G116" s="29">
        <f>(dadosPOS!G116-MIN(dadosPOS!G$2:dadosPOS!G$163))/(MAX(dadosPOS!G$2:dadosPOS!G$163)-MIN(dadosPOS!G$2:dadosPOS!G$163))</f>
        <v>0.4967703475</v>
      </c>
      <c r="H116" s="29">
        <f>(dadosPOS!H116-MIN(dadosPOS!H$2:dadosPOS!H$163))/(MAX(dadosPOS!H$2:dadosPOS!H$163)-MIN(dadosPOS!H$2:dadosPOS!H$163))</f>
        <v>0.3125</v>
      </c>
      <c r="I116" s="29">
        <f>(dadosPOS!I116-MIN(dadosPOS!I$2:dadosPOS!I$163))/(MAX(dadosPOS!I$2:dadosPOS!I$163)-MIN(dadosPOS!I$2:dadosPOS!I$163))</f>
        <v>0.03215297374</v>
      </c>
      <c r="J116" s="29">
        <f>(dadosPOS!J116-MIN(dadosPOS!J$2:dadosPOS!J$163))/(MAX(dadosPOS!J$2:dadosPOS!J$163)-MIN(dadosPOS!J$2:dadosPOS!J$163))</f>
        <v>0.3335621065</v>
      </c>
      <c r="K116" s="29">
        <f>(dadosPOS!K116-MIN(dadosPOS!K$2:dadosPOS!K$163))/(MAX(dadosPOS!K$2:dadosPOS!K$163)-MIN(dadosPOS!K$2:dadosPOS!K$163))</f>
        <v>0.01794836379</v>
      </c>
      <c r="L116" s="29">
        <f>(dadosPOS!L116-MIN(dadosPOS!L$2:dadosPOS!L$163))/(MAX(dadosPOS!L$2:dadosPOS!L$163)-MIN(dadosPOS!L$2:dadosPOS!L$163))</f>
        <v>0.3125</v>
      </c>
      <c r="M116" s="29">
        <f>(dadosPOS!M116-MIN(dadosPOS!M$2:dadosPOS!M$163))/(MAX(dadosPOS!M$2:dadosPOS!M$163)-MIN(dadosPOS!M$2:dadosPOS!M$163))</f>
        <v>0.216080402</v>
      </c>
      <c r="N116" s="29">
        <f>(dadosPOS!N116-MIN(dadosPOS!N$2:dadosPOS!N$163))/(MAX(dadosPOS!N$2:dadosPOS!N$163)-MIN(dadosPOS!N$2:dadosPOS!N$163))</f>
        <v>0.2209302326</v>
      </c>
      <c r="O116" s="29">
        <f>(dadosPOS!O116-MIN(dadosPOS!O$2:dadosPOS!O$163))/(MAX(dadosPOS!O$2:dadosPOS!O$163)-MIN(dadosPOS!O$2:dadosPOS!O$163))</f>
        <v>0.1839622642</v>
      </c>
      <c r="P116" s="2">
        <v>0.0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B117" s="29">
        <f>(dadosPOS!B117-MIN(dadosPOS!B$2:dadosPOS!B$163))/(MAX(dadosPOS!B$2:dadosPOS!B$163)-MIN(dadosPOS!B$2:dadosPOS!B$163))</f>
        <v>0.01188238798</v>
      </c>
      <c r="C117" s="29">
        <f>(dadosPOS!C117-MIN(dadosPOS!C$2:dadosPOS!C$163))/(MAX(dadosPOS!C$2:dadosPOS!C$163)-MIN(dadosPOS!C$2:dadosPOS!C$163))</f>
        <v>0.05891894846</v>
      </c>
      <c r="D117" s="29">
        <f>(dadosPOS!D117-MIN(dadosPOS!D$2:dadosPOS!D$163))/(MAX(dadosPOS!D$2:dadosPOS!D$163)-MIN(dadosPOS!D$2:dadosPOS!D$163))</f>
        <v>0.2754015553</v>
      </c>
      <c r="E117" s="29">
        <f>(dadosPOS!E117-MIN(dadosPOS!E$2:dadosPOS!E$163))/(MAX(dadosPOS!E$2:dadosPOS!E$163)-MIN(dadosPOS!E$2:dadosPOS!E$163))</f>
        <v>0.1704031087</v>
      </c>
      <c r="F117" s="29">
        <f>(dadosPOS!F117-MIN(dadosPOS!F$2:dadosPOS!F$163))/(MAX(dadosPOS!F$2:dadosPOS!F$163)-MIN(dadosPOS!F$2:dadosPOS!F$163))</f>
        <v>0.01296027794</v>
      </c>
      <c r="G117" s="29">
        <f>(dadosPOS!G117-MIN(dadosPOS!G$2:dadosPOS!G$163))/(MAX(dadosPOS!G$2:dadosPOS!G$163)-MIN(dadosPOS!G$2:dadosPOS!G$163))</f>
        <v>0.3748296735</v>
      </c>
      <c r="H117" s="29">
        <f>(dadosPOS!H117-MIN(dadosPOS!H$2:dadosPOS!H$163))/(MAX(dadosPOS!H$2:dadosPOS!H$163)-MIN(dadosPOS!H$2:dadosPOS!H$163))</f>
        <v>0.546875</v>
      </c>
      <c r="I117" s="29">
        <f>(dadosPOS!I117-MIN(dadosPOS!I$2:dadosPOS!I$163))/(MAX(dadosPOS!I$2:dadosPOS!I$163)-MIN(dadosPOS!I$2:dadosPOS!I$163))</f>
        <v>0.018931559</v>
      </c>
      <c r="J117" s="29">
        <f>(dadosPOS!J117-MIN(dadosPOS!J$2:dadosPOS!J$163))/(MAX(dadosPOS!J$2:dadosPOS!J$163)-MIN(dadosPOS!J$2:dadosPOS!J$163))</f>
        <v>0.3633012645</v>
      </c>
      <c r="K117" s="29">
        <f>(dadosPOS!K117-MIN(dadosPOS!K$2:dadosPOS!K$163))/(MAX(dadosPOS!K$2:dadosPOS!K$163)-MIN(dadosPOS!K$2:dadosPOS!K$163))</f>
        <v>0.002555767716</v>
      </c>
      <c r="L117" s="29">
        <f>(dadosPOS!L117-MIN(dadosPOS!L$2:dadosPOS!L$163))/(MAX(dadosPOS!L$2:dadosPOS!L$163)-MIN(dadosPOS!L$2:dadosPOS!L$163))</f>
        <v>0.546875</v>
      </c>
      <c r="M117" s="29">
        <f>(dadosPOS!M117-MIN(dadosPOS!M$2:dadosPOS!M$163))/(MAX(dadosPOS!M$2:dadosPOS!M$163)-MIN(dadosPOS!M$2:dadosPOS!M$163))</f>
        <v>0.2613065327</v>
      </c>
      <c r="N117" s="29">
        <f>(dadosPOS!N117-MIN(dadosPOS!N$2:dadosPOS!N$163))/(MAX(dadosPOS!N$2:dadosPOS!N$163)-MIN(dadosPOS!N$2:dadosPOS!N$163))</f>
        <v>0.2848837209</v>
      </c>
      <c r="O117" s="29">
        <f>(dadosPOS!O117-MIN(dadosPOS!O$2:dadosPOS!O$163))/(MAX(dadosPOS!O$2:dadosPOS!O$163)-MIN(dadosPOS!O$2:dadosPOS!O$163))</f>
        <v>0.2216981132</v>
      </c>
      <c r="P117" s="2">
        <v>0.0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B118" s="29">
        <f>(dadosPOS!B118-MIN(dadosPOS!B$2:dadosPOS!B$163))/(MAX(dadosPOS!B$2:dadosPOS!B$163)-MIN(dadosPOS!B$2:dadosPOS!B$163))</f>
        <v>0.03946417996</v>
      </c>
      <c r="C118" s="29">
        <f>(dadosPOS!C118-MIN(dadosPOS!C$2:dadosPOS!C$163))/(MAX(dadosPOS!C$2:dadosPOS!C$163)-MIN(dadosPOS!C$2:dadosPOS!C$163))</f>
        <v>0.03651964803</v>
      </c>
      <c r="D118" s="29">
        <f>(dadosPOS!D118-MIN(dadosPOS!D$2:dadosPOS!D$163))/(MAX(dadosPOS!D$2:dadosPOS!D$163)-MIN(dadosPOS!D$2:dadosPOS!D$163))</f>
        <v>0.1166933159</v>
      </c>
      <c r="E118" s="29">
        <f>(dadosPOS!E118-MIN(dadosPOS!E$2:dadosPOS!E$163))/(MAX(dadosPOS!E$2:dadosPOS!E$163)-MIN(dadosPOS!E$2:dadosPOS!E$163))</f>
        <v>0.09036970611</v>
      </c>
      <c r="F118" s="29">
        <f>(dadosPOS!F118-MIN(dadosPOS!F$2:dadosPOS!F$163))/(MAX(dadosPOS!F$2:dadosPOS!F$163)-MIN(dadosPOS!F$2:dadosPOS!F$163))</f>
        <v>0.04051198227</v>
      </c>
      <c r="G118" s="29">
        <f>(dadosPOS!G118-MIN(dadosPOS!G$2:dadosPOS!G$163))/(MAX(dadosPOS!G$2:dadosPOS!G$163)-MIN(dadosPOS!G$2:dadosPOS!G$163))</f>
        <v>0.9678410461</v>
      </c>
      <c r="H118" s="29">
        <f>(dadosPOS!H118-MIN(dadosPOS!H$2:dadosPOS!H$163))/(MAX(dadosPOS!H$2:dadosPOS!H$163)-MIN(dadosPOS!H$2:dadosPOS!H$163))</f>
        <v>0.578125</v>
      </c>
      <c r="I118" s="29">
        <f>(dadosPOS!I118-MIN(dadosPOS!I$2:dadosPOS!I$163))/(MAX(dadosPOS!I$2:dadosPOS!I$163)-MIN(dadosPOS!I$2:dadosPOS!I$163))</f>
        <v>0.006225008028</v>
      </c>
      <c r="J118" s="29">
        <f>(dadosPOS!J118-MIN(dadosPOS!J$2:dadosPOS!J$163))/(MAX(dadosPOS!J$2:dadosPOS!J$163)-MIN(dadosPOS!J$2:dadosPOS!J$163))</f>
        <v>0.3591251389</v>
      </c>
      <c r="K118" s="29">
        <f>(dadosPOS!K118-MIN(dadosPOS!K$2:dadosPOS!K$163))/(MAX(dadosPOS!K$2:dadosPOS!K$163)-MIN(dadosPOS!K$2:dadosPOS!K$163))</f>
        <v>0.01327649632</v>
      </c>
      <c r="L118" s="29">
        <f>(dadosPOS!L118-MIN(dadosPOS!L$2:dadosPOS!L$163))/(MAX(dadosPOS!L$2:dadosPOS!L$163)-MIN(dadosPOS!L$2:dadosPOS!L$163))</f>
        <v>0.578125</v>
      </c>
      <c r="M118" s="29">
        <f>(dadosPOS!M118-MIN(dadosPOS!M$2:dadosPOS!M$163))/(MAX(dadosPOS!M$2:dadosPOS!M$163)-MIN(dadosPOS!M$2:dadosPOS!M$163))</f>
        <v>0.1256281407</v>
      </c>
      <c r="N118" s="29">
        <f>(dadosPOS!N118-MIN(dadosPOS!N$2:dadosPOS!N$163))/(MAX(dadosPOS!N$2:dadosPOS!N$163)-MIN(dadosPOS!N$2:dadosPOS!N$163))</f>
        <v>0.1395348837</v>
      </c>
      <c r="O118" s="29">
        <f>(dadosPOS!O118-MIN(dadosPOS!O$2:dadosPOS!O$163))/(MAX(dadosPOS!O$2:dadosPOS!O$163)-MIN(dadosPOS!O$2:dadosPOS!O$163))</f>
        <v>0.1698113208</v>
      </c>
      <c r="P118" s="2">
        <v>0.0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B119" s="29">
        <f>(dadosPOS!B119-MIN(dadosPOS!B$2:dadosPOS!B$163))/(MAX(dadosPOS!B$2:dadosPOS!B$163)-MIN(dadosPOS!B$2:dadosPOS!B$163))</f>
        <v>0.03488376074</v>
      </c>
      <c r="C119" s="29">
        <f>(dadosPOS!C119-MIN(dadosPOS!C$2:dadosPOS!C$163))/(MAX(dadosPOS!C$2:dadosPOS!C$163)-MIN(dadosPOS!C$2:dadosPOS!C$163))</f>
        <v>0.03651964803</v>
      </c>
      <c r="D119" s="29">
        <f>(dadosPOS!D119-MIN(dadosPOS!D$2:dadosPOS!D$163))/(MAX(dadosPOS!D$2:dadosPOS!D$163)-MIN(dadosPOS!D$2:dadosPOS!D$163))</f>
        <v>0.1276043559</v>
      </c>
      <c r="E119" s="29">
        <f>(dadosPOS!E119-MIN(dadosPOS!E$2:dadosPOS!E$163))/(MAX(dadosPOS!E$2:dadosPOS!E$163)-MIN(dadosPOS!E$2:dadosPOS!E$163))</f>
        <v>0.4141472372</v>
      </c>
      <c r="F119" s="29">
        <f>(dadosPOS!F119-MIN(dadosPOS!F$2:dadosPOS!F$163))/(MAX(dadosPOS!F$2:dadosPOS!F$163)-MIN(dadosPOS!F$2:dadosPOS!F$163))</f>
        <v>0.03593655961</v>
      </c>
      <c r="G119" s="29">
        <f>(dadosPOS!G119-MIN(dadosPOS!G$2:dadosPOS!G$163))/(MAX(dadosPOS!G$2:dadosPOS!G$163)-MIN(dadosPOS!G$2:dadosPOS!G$163))</f>
        <v>0.1469000576</v>
      </c>
      <c r="H119" s="29">
        <f>(dadosPOS!H119-MIN(dadosPOS!H$2:dadosPOS!H$163))/(MAX(dadosPOS!H$2:dadosPOS!H$163)-MIN(dadosPOS!H$2:dadosPOS!H$163))</f>
        <v>0.109375</v>
      </c>
      <c r="I119" s="29">
        <f>(dadosPOS!I119-MIN(dadosPOS!I$2:dadosPOS!I$163))/(MAX(dadosPOS!I$2:dadosPOS!I$163)-MIN(dadosPOS!I$2:dadosPOS!I$163))</f>
        <v>0.007351608904</v>
      </c>
      <c r="J119" s="29">
        <f>(dadosPOS!J119-MIN(dadosPOS!J$2:dadosPOS!J$163))/(MAX(dadosPOS!J$2:dadosPOS!J$163)-MIN(dadosPOS!J$2:dadosPOS!J$163))</f>
        <v>0.3586838368</v>
      </c>
      <c r="K119" s="29">
        <f>(dadosPOS!K119-MIN(dadosPOS!K$2:dadosPOS!K$163))/(MAX(dadosPOS!K$2:dadosPOS!K$163)-MIN(dadosPOS!K$2:dadosPOS!K$163))</f>
        <v>0.01295807972</v>
      </c>
      <c r="L119" s="29">
        <f>(dadosPOS!L119-MIN(dadosPOS!L$2:dadosPOS!L$163))/(MAX(dadosPOS!L$2:dadosPOS!L$163)-MIN(dadosPOS!L$2:dadosPOS!L$163))</f>
        <v>0.109375</v>
      </c>
      <c r="M119" s="29">
        <f>(dadosPOS!M119-MIN(dadosPOS!M$2:dadosPOS!M$163))/(MAX(dadosPOS!M$2:dadosPOS!M$163)-MIN(dadosPOS!M$2:dadosPOS!M$163))</f>
        <v>0.1859296482</v>
      </c>
      <c r="N119" s="29">
        <f>(dadosPOS!N119-MIN(dadosPOS!N$2:dadosPOS!N$163))/(MAX(dadosPOS!N$2:dadosPOS!N$163)-MIN(dadosPOS!N$2:dadosPOS!N$163))</f>
        <v>0.25</v>
      </c>
      <c r="O119" s="29">
        <f>(dadosPOS!O119-MIN(dadosPOS!O$2:dadosPOS!O$163))/(MAX(dadosPOS!O$2:dadosPOS!O$163)-MIN(dadosPOS!O$2:dadosPOS!O$163))</f>
        <v>0.1886792453</v>
      </c>
      <c r="P119" s="2">
        <v>0.0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B120" s="29">
        <f>(dadosPOS!B120-MIN(dadosPOS!B$2:dadosPOS!B$163))/(MAX(dadosPOS!B$2:dadosPOS!B$163)-MIN(dadosPOS!B$2:dadosPOS!B$163))</f>
        <v>0.04544303061</v>
      </c>
      <c r="C120" s="29">
        <f>(dadosPOS!C120-MIN(dadosPOS!C$2:dadosPOS!C$163))/(MAX(dadosPOS!C$2:dadosPOS!C$163)-MIN(dadosPOS!C$2:dadosPOS!C$163))</f>
        <v>0.04516040881</v>
      </c>
      <c r="D120" s="29">
        <f>(dadosPOS!D120-MIN(dadosPOS!D$2:dadosPOS!D$163))/(MAX(dadosPOS!D$2:dadosPOS!D$163)-MIN(dadosPOS!D$2:dadosPOS!D$163))</f>
        <v>0.1451655886</v>
      </c>
      <c r="E120" s="29">
        <f>(dadosPOS!E120-MIN(dadosPOS!E$2:dadosPOS!E$163))/(MAX(dadosPOS!E$2:dadosPOS!E$163)-MIN(dadosPOS!E$2:dadosPOS!E$163))</f>
        <v>0.1725453355</v>
      </c>
      <c r="F120" s="29">
        <f>(dadosPOS!F120-MIN(dadosPOS!F$2:dadosPOS!F$163))/(MAX(dadosPOS!F$2:dadosPOS!F$163)-MIN(dadosPOS!F$2:dadosPOS!F$163))</f>
        <v>0.04648431088</v>
      </c>
      <c r="G120" s="29">
        <f>(dadosPOS!G120-MIN(dadosPOS!G$2:dadosPOS!G$163))/(MAX(dadosPOS!G$2:dadosPOS!G$163)-MIN(dadosPOS!G$2:dadosPOS!G$163))</f>
        <v>0.604659085</v>
      </c>
      <c r="H120" s="29">
        <f>(dadosPOS!H120-MIN(dadosPOS!H$2:dadosPOS!H$163))/(MAX(dadosPOS!H$2:dadosPOS!H$163)-MIN(dadosPOS!H$2:dadosPOS!H$163))</f>
        <v>0.46875</v>
      </c>
      <c r="I120" s="29">
        <f>(dadosPOS!I120-MIN(dadosPOS!I$2:dadosPOS!I$163))/(MAX(dadosPOS!I$2:dadosPOS!I$163)-MIN(dadosPOS!I$2:dadosPOS!I$163))</f>
        <v>0.02801253613</v>
      </c>
      <c r="J120" s="29">
        <f>(dadosPOS!J120-MIN(dadosPOS!J$2:dadosPOS!J$163))/(MAX(dadosPOS!J$2:dadosPOS!J$163)-MIN(dadosPOS!J$2:dadosPOS!J$163))</f>
        <v>0.3398621676</v>
      </c>
      <c r="K120" s="29">
        <f>(dadosPOS!K120-MIN(dadosPOS!K$2:dadosPOS!K$163))/(MAX(dadosPOS!K$2:dadosPOS!K$163)-MIN(dadosPOS!K$2:dadosPOS!K$163))</f>
        <v>0.01547483613</v>
      </c>
      <c r="L120" s="29">
        <f>(dadosPOS!L120-MIN(dadosPOS!L$2:dadosPOS!L$163))/(MAX(dadosPOS!L$2:dadosPOS!L$163)-MIN(dadosPOS!L$2:dadosPOS!L$163))</f>
        <v>0.46875</v>
      </c>
      <c r="M120" s="29">
        <f>(dadosPOS!M120-MIN(dadosPOS!M$2:dadosPOS!M$163))/(MAX(dadosPOS!M$2:dadosPOS!M$163)-MIN(dadosPOS!M$2:dadosPOS!M$163))</f>
        <v>0.2311557789</v>
      </c>
      <c r="N120" s="29">
        <f>(dadosPOS!N120-MIN(dadosPOS!N$2:dadosPOS!N$163))/(MAX(dadosPOS!N$2:dadosPOS!N$163)-MIN(dadosPOS!N$2:dadosPOS!N$163))</f>
        <v>0.2325581395</v>
      </c>
      <c r="O120" s="29">
        <f>(dadosPOS!O120-MIN(dadosPOS!O$2:dadosPOS!O$163))/(MAX(dadosPOS!O$2:dadosPOS!O$163)-MIN(dadosPOS!O$2:dadosPOS!O$163))</f>
        <v>0.2075471698</v>
      </c>
      <c r="P120" s="2">
        <v>0.0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B121" s="29">
        <f>(dadosPOS!B121-MIN(dadosPOS!B$2:dadosPOS!B$163))/(MAX(dadosPOS!B$2:dadosPOS!B$163)-MIN(dadosPOS!B$2:dadosPOS!B$163))</f>
        <v>0.05853556672</v>
      </c>
      <c r="C121" s="29">
        <f>(dadosPOS!C121-MIN(dadosPOS!C$2:dadosPOS!C$163))/(MAX(dadosPOS!C$2:dadosPOS!C$163)-MIN(dadosPOS!C$2:dadosPOS!C$163))</f>
        <v>0.03776028857</v>
      </c>
      <c r="D121" s="29">
        <f>(dadosPOS!D121-MIN(dadosPOS!D$2:dadosPOS!D$163))/(MAX(dadosPOS!D$2:dadosPOS!D$163)-MIN(dadosPOS!D$2:dadosPOS!D$163))</f>
        <v>0.1374463987</v>
      </c>
      <c r="E121" s="29">
        <f>(dadosPOS!E121-MIN(dadosPOS!E$2:dadosPOS!E$163))/(MAX(dadosPOS!E$2:dadosPOS!E$163)-MIN(dadosPOS!E$2:dadosPOS!E$163))</f>
        <v>0.2149960619</v>
      </c>
      <c r="F121" s="29">
        <f>(dadosPOS!F121-MIN(dadosPOS!F$2:dadosPOS!F$163))/(MAX(dadosPOS!F$2:dadosPOS!F$163)-MIN(dadosPOS!F$2:dadosPOS!F$163))</f>
        <v>0.05956256497</v>
      </c>
      <c r="G121" s="29">
        <f>(dadosPOS!G121-MIN(dadosPOS!G$2:dadosPOS!G$163))/(MAX(dadosPOS!G$2:dadosPOS!G$163)-MIN(dadosPOS!G$2:dadosPOS!G$163))</f>
        <v>0.4983753472</v>
      </c>
      <c r="H121" s="29">
        <f>(dadosPOS!H121-MIN(dadosPOS!H$2:dadosPOS!H$163))/(MAX(dadosPOS!H$2:dadosPOS!H$163)-MIN(dadosPOS!H$2:dadosPOS!H$163))</f>
        <v>0.359375</v>
      </c>
      <c r="I121" s="29">
        <f>(dadosPOS!I121-MIN(dadosPOS!I$2:dadosPOS!I$163))/(MAX(dadosPOS!I$2:dadosPOS!I$163)-MIN(dadosPOS!I$2:dadosPOS!I$163))</f>
        <v>0.02108609348</v>
      </c>
      <c r="J121" s="29">
        <f>(dadosPOS!J121-MIN(dadosPOS!J$2:dadosPOS!J$163))/(MAX(dadosPOS!J$2:dadosPOS!J$163)-MIN(dadosPOS!J$2:dadosPOS!J$163))</f>
        <v>0.3324696808</v>
      </c>
      <c r="K121" s="29">
        <f>(dadosPOS!K121-MIN(dadosPOS!K$2:dadosPOS!K$163))/(MAX(dadosPOS!K$2:dadosPOS!K$163)-MIN(dadosPOS!K$2:dadosPOS!K$163))</f>
        <v>0.02530357649</v>
      </c>
      <c r="L121" s="29">
        <f>(dadosPOS!L121-MIN(dadosPOS!L$2:dadosPOS!L$163))/(MAX(dadosPOS!L$2:dadosPOS!L$163)-MIN(dadosPOS!L$2:dadosPOS!L$163))</f>
        <v>0.359375</v>
      </c>
      <c r="M121" s="29">
        <f>(dadosPOS!M121-MIN(dadosPOS!M$2:dadosPOS!M$163))/(MAX(dadosPOS!M$2:dadosPOS!M$163)-MIN(dadosPOS!M$2:dadosPOS!M$163))</f>
        <v>0.2462311558</v>
      </c>
      <c r="N121" s="29">
        <f>(dadosPOS!N121-MIN(dadosPOS!N$2:dadosPOS!N$163))/(MAX(dadosPOS!N$2:dadosPOS!N$163)-MIN(dadosPOS!N$2:dadosPOS!N$163))</f>
        <v>0.273255814</v>
      </c>
      <c r="O121" s="29">
        <f>(dadosPOS!O121-MIN(dadosPOS!O$2:dadosPOS!O$163))/(MAX(dadosPOS!O$2:dadosPOS!O$163)-MIN(dadosPOS!O$2:dadosPOS!O$163))</f>
        <v>0.2122641509</v>
      </c>
      <c r="P121" s="2">
        <v>0.0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B122" s="29">
        <f>(dadosPOS!B122-MIN(dadosPOS!B$2:dadosPOS!B$163))/(MAX(dadosPOS!B$2:dadosPOS!B$163)-MIN(dadosPOS!B$2:dadosPOS!B$163))</f>
        <v>0.04670795206</v>
      </c>
      <c r="C122" s="29">
        <f>(dadosPOS!C122-MIN(dadosPOS!C$2:dadosPOS!C$163))/(MAX(dadosPOS!C$2:dadosPOS!C$163)-MIN(dadosPOS!C$2:dadosPOS!C$163))</f>
        <v>0.02452970432</v>
      </c>
      <c r="D122" s="29">
        <f>(dadosPOS!D122-MIN(dadosPOS!D$2:dadosPOS!D$163))/(MAX(dadosPOS!D$2:dadosPOS!D$163)-MIN(dadosPOS!D$2:dadosPOS!D$163))</f>
        <v>0.09020459336</v>
      </c>
      <c r="E122" s="29">
        <f>(dadosPOS!E122-MIN(dadosPOS!E$2:dadosPOS!E$163))/(MAX(dadosPOS!E$2:dadosPOS!E$163)-MIN(dadosPOS!E$2:dadosPOS!E$163))</f>
        <v>0.3837859766</v>
      </c>
      <c r="F122" s="29">
        <f>(dadosPOS!F122-MIN(dadosPOS!F$2:dadosPOS!F$163))/(MAX(dadosPOS!F$2:dadosPOS!F$163)-MIN(dadosPOS!F$2:dadosPOS!F$163))</f>
        <v>0.04774785249</v>
      </c>
      <c r="G122" s="29">
        <f>(dadosPOS!G122-MIN(dadosPOS!G$2:dadosPOS!G$163))/(MAX(dadosPOS!G$2:dadosPOS!G$163)-MIN(dadosPOS!G$2:dadosPOS!G$163))</f>
        <v>0.2590338557</v>
      </c>
      <c r="H122" s="29">
        <f>(dadosPOS!H122-MIN(dadosPOS!H$2:dadosPOS!H$163))/(MAX(dadosPOS!H$2:dadosPOS!H$163)-MIN(dadosPOS!H$2:dadosPOS!H$163))</f>
        <v>0.109375</v>
      </c>
      <c r="I122" s="29">
        <f>(dadosPOS!I122-MIN(dadosPOS!I$2:dadosPOS!I$163))/(MAX(dadosPOS!I$2:dadosPOS!I$163)-MIN(dadosPOS!I$2:dadosPOS!I$163))</f>
        <v>0.002961812177</v>
      </c>
      <c r="J122" s="29">
        <f>(dadosPOS!J122-MIN(dadosPOS!J$2:dadosPOS!J$163))/(MAX(dadosPOS!J$2:dadosPOS!J$163)-MIN(dadosPOS!J$2:dadosPOS!J$163))</f>
        <v>0.3588340961</v>
      </c>
      <c r="K122" s="29">
        <f>(dadosPOS!K122-MIN(dadosPOS!K$2:dadosPOS!K$163))/(MAX(dadosPOS!K$2:dadosPOS!K$163)-MIN(dadosPOS!K$2:dadosPOS!K$163))</f>
        <v>0.01542106379</v>
      </c>
      <c r="L122" s="29">
        <f>(dadosPOS!L122-MIN(dadosPOS!L$2:dadosPOS!L$163))/(MAX(dadosPOS!L$2:dadosPOS!L$163)-MIN(dadosPOS!L$2:dadosPOS!L$163))</f>
        <v>0.109375</v>
      </c>
      <c r="M122" s="29">
        <f>(dadosPOS!M122-MIN(dadosPOS!M$2:dadosPOS!M$163))/(MAX(dadosPOS!M$2:dadosPOS!M$163)-MIN(dadosPOS!M$2:dadosPOS!M$163))</f>
        <v>0.1909547739</v>
      </c>
      <c r="N122" s="29">
        <f>(dadosPOS!N122-MIN(dadosPOS!N$2:dadosPOS!N$163))/(MAX(dadosPOS!N$2:dadosPOS!N$163)-MIN(dadosPOS!N$2:dadosPOS!N$163))</f>
        <v>0.25</v>
      </c>
      <c r="O122" s="29">
        <f>(dadosPOS!O122-MIN(dadosPOS!O$2:dadosPOS!O$163))/(MAX(dadosPOS!O$2:dadosPOS!O$163)-MIN(dadosPOS!O$2:dadosPOS!O$163))</f>
        <v>0.1745283019</v>
      </c>
      <c r="P122" s="2">
        <v>0.0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B123" s="29">
        <f>(dadosPOS!B123-MIN(dadosPOS!B$2:dadosPOS!B$163))/(MAX(dadosPOS!B$2:dadosPOS!B$163)-MIN(dadosPOS!B$2:dadosPOS!B$163))</f>
        <v>0.03077576143</v>
      </c>
      <c r="C123" s="29">
        <f>(dadosPOS!C123-MIN(dadosPOS!C$2:dadosPOS!C$163))/(MAX(dadosPOS!C$2:dadosPOS!C$163)-MIN(dadosPOS!C$2:dadosPOS!C$163))</f>
        <v>0.04517352571</v>
      </c>
      <c r="D123" s="29">
        <f>(dadosPOS!D123-MIN(dadosPOS!D$2:dadosPOS!D$163))/(MAX(dadosPOS!D$2:dadosPOS!D$163)-MIN(dadosPOS!D$2:dadosPOS!D$163))</f>
        <v>0.22208191</v>
      </c>
      <c r="E123" s="29">
        <f>(dadosPOS!E123-MIN(dadosPOS!E$2:dadosPOS!E$163))/(MAX(dadosPOS!E$2:dadosPOS!E$163)-MIN(dadosPOS!E$2:dadosPOS!E$163))</f>
        <v>0.1555593513</v>
      </c>
      <c r="F123" s="29">
        <f>(dadosPOS!F123-MIN(dadosPOS!F$2:dadosPOS!F$163))/(MAX(dadosPOS!F$2:dadosPOS!F$163)-MIN(dadosPOS!F$2:dadosPOS!F$163))</f>
        <v>0.03183304153</v>
      </c>
      <c r="G123" s="29">
        <f>(dadosPOS!G123-MIN(dadosPOS!G$2:dadosPOS!G$163))/(MAX(dadosPOS!G$2:dadosPOS!G$163)-MIN(dadosPOS!G$2:dadosPOS!G$163))</f>
        <v>0.5412321157</v>
      </c>
      <c r="H123" s="29">
        <f>(dadosPOS!H123-MIN(dadosPOS!H$2:dadosPOS!H$163))/(MAX(dadosPOS!H$2:dadosPOS!H$163)-MIN(dadosPOS!H$2:dadosPOS!H$163))</f>
        <v>0.515625</v>
      </c>
      <c r="I123" s="29">
        <f>(dadosPOS!I123-MIN(dadosPOS!I$2:dadosPOS!I$163))/(MAX(dadosPOS!I$2:dadosPOS!I$163)-MIN(dadosPOS!I$2:dadosPOS!I$163))</f>
        <v>0.01443233129</v>
      </c>
      <c r="J123" s="29">
        <f>(dadosPOS!J123-MIN(dadosPOS!J$2:dadosPOS!J$163))/(MAX(dadosPOS!J$2:dadosPOS!J$163)-MIN(dadosPOS!J$2:dadosPOS!J$163))</f>
        <v>0.354574042</v>
      </c>
      <c r="K123" s="29">
        <f>(dadosPOS!K123-MIN(dadosPOS!K$2:dadosPOS!K$163))/(MAX(dadosPOS!K$2:dadosPOS!K$163)-MIN(dadosPOS!K$2:dadosPOS!K$163))</f>
        <v>0.0119975581</v>
      </c>
      <c r="L123" s="29">
        <f>(dadosPOS!L123-MIN(dadosPOS!L$2:dadosPOS!L$163))/(MAX(dadosPOS!L$2:dadosPOS!L$163)-MIN(dadosPOS!L$2:dadosPOS!L$163))</f>
        <v>0.515625</v>
      </c>
      <c r="M123" s="29">
        <f>(dadosPOS!M123-MIN(dadosPOS!M$2:dadosPOS!M$163))/(MAX(dadosPOS!M$2:dadosPOS!M$163)-MIN(dadosPOS!M$2:dadosPOS!M$163))</f>
        <v>0.2361809045</v>
      </c>
      <c r="N123" s="29">
        <f>(dadosPOS!N123-MIN(dadosPOS!N$2:dadosPOS!N$163))/(MAX(dadosPOS!N$2:dadosPOS!N$163)-MIN(dadosPOS!N$2:dadosPOS!N$163))</f>
        <v>0.25</v>
      </c>
      <c r="O123" s="29">
        <f>(dadosPOS!O123-MIN(dadosPOS!O$2:dadosPOS!O$163))/(MAX(dadosPOS!O$2:dadosPOS!O$163)-MIN(dadosPOS!O$2:dadosPOS!O$163))</f>
        <v>0.1933962264</v>
      </c>
      <c r="P123" s="2">
        <v>0.0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B124" s="29">
        <f>(dadosPOS!B124-MIN(dadosPOS!B$2:dadosPOS!B$163))/(MAX(dadosPOS!B$2:dadosPOS!B$163)-MIN(dadosPOS!B$2:dadosPOS!B$163))</f>
        <v>0.0453163673</v>
      </c>
      <c r="C124" s="29">
        <f>(dadosPOS!C124-MIN(dadosPOS!C$2:dadosPOS!C$163))/(MAX(dadosPOS!C$2:dadosPOS!C$163)-MIN(dadosPOS!C$2:dadosPOS!C$163))</f>
        <v>0.0368005684</v>
      </c>
      <c r="D124" s="29">
        <f>(dadosPOS!D124-MIN(dadosPOS!D$2:dadosPOS!D$163))/(MAX(dadosPOS!D$2:dadosPOS!D$163)-MIN(dadosPOS!D$2:dadosPOS!D$163))</f>
        <v>0.1207633791</v>
      </c>
      <c r="E124" s="29">
        <f>(dadosPOS!E124-MIN(dadosPOS!E$2:dadosPOS!E$163))/(MAX(dadosPOS!E$2:dadosPOS!E$163)-MIN(dadosPOS!E$2:dadosPOS!E$163))</f>
        <v>0.1505703115</v>
      </c>
      <c r="F124" s="29">
        <f>(dadosPOS!F124-MIN(dadosPOS!F$2:dadosPOS!F$163))/(MAX(dadosPOS!F$2:dadosPOS!F$163)-MIN(dadosPOS!F$2:dadosPOS!F$163))</f>
        <v>0.04635778574</v>
      </c>
      <c r="G124" s="29">
        <f>(dadosPOS!G124-MIN(dadosPOS!G$2:dadosPOS!G$163))/(MAX(dadosPOS!G$2:dadosPOS!G$163)-MIN(dadosPOS!G$2:dadosPOS!G$163))</f>
        <v>0.7687162623</v>
      </c>
      <c r="H124" s="29">
        <f>(dadosPOS!H124-MIN(dadosPOS!H$2:dadosPOS!H$163))/(MAX(dadosPOS!H$2:dadosPOS!H$163)-MIN(dadosPOS!H$2:dadosPOS!H$163))</f>
        <v>0.453125</v>
      </c>
      <c r="I124" s="29">
        <f>(dadosPOS!I124-MIN(dadosPOS!I$2:dadosPOS!I$163))/(MAX(dadosPOS!I$2:dadosPOS!I$163)-MIN(dadosPOS!I$2:dadosPOS!I$163))</f>
        <v>0.01123909951</v>
      </c>
      <c r="J124" s="29">
        <f>(dadosPOS!J124-MIN(dadosPOS!J$2:dadosPOS!J$163))/(MAX(dadosPOS!J$2:dadosPOS!J$163)-MIN(dadosPOS!J$2:dadosPOS!J$163))</f>
        <v>0.3526721112</v>
      </c>
      <c r="K124" s="29">
        <f>(dadosPOS!K124-MIN(dadosPOS!K$2:dadosPOS!K$163))/(MAX(dadosPOS!K$2:dadosPOS!K$163)-MIN(dadosPOS!K$2:dadosPOS!K$163))</f>
        <v>0.01535569349</v>
      </c>
      <c r="L124" s="29">
        <f>(dadosPOS!L124-MIN(dadosPOS!L$2:dadosPOS!L$163))/(MAX(dadosPOS!L$2:dadosPOS!L$163)-MIN(dadosPOS!L$2:dadosPOS!L$163))</f>
        <v>0.453125</v>
      </c>
      <c r="M124" s="29">
        <f>(dadosPOS!M124-MIN(dadosPOS!M$2:dadosPOS!M$163))/(MAX(dadosPOS!M$2:dadosPOS!M$163)-MIN(dadosPOS!M$2:dadosPOS!M$163))</f>
        <v>0.2010050251</v>
      </c>
      <c r="N124" s="29">
        <f>(dadosPOS!N124-MIN(dadosPOS!N$2:dadosPOS!N$163))/(MAX(dadosPOS!N$2:dadosPOS!N$163)-MIN(dadosPOS!N$2:dadosPOS!N$163))</f>
        <v>0.1860465116</v>
      </c>
      <c r="O124" s="29">
        <f>(dadosPOS!O124-MIN(dadosPOS!O$2:dadosPOS!O$163))/(MAX(dadosPOS!O$2:dadosPOS!O$163)-MIN(dadosPOS!O$2:dadosPOS!O$163))</f>
        <v>0.141509434</v>
      </c>
      <c r="P124" s="2">
        <v>0.0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B125" s="29">
        <f>(dadosPOS!B125-MIN(dadosPOS!B$2:dadosPOS!B$163))/(MAX(dadosPOS!B$2:dadosPOS!B$163)-MIN(dadosPOS!B$2:dadosPOS!B$163))</f>
        <v>0.02199148959</v>
      </c>
      <c r="C125" s="29">
        <f>(dadosPOS!C125-MIN(dadosPOS!C$2:dadosPOS!C$163))/(MAX(dadosPOS!C$2:dadosPOS!C$163)-MIN(dadosPOS!C$2:dadosPOS!C$163))</f>
        <v>0.05808274581</v>
      </c>
      <c r="D125" s="29">
        <f>(dadosPOS!D125-MIN(dadosPOS!D$2:dadosPOS!D$163))/(MAX(dadosPOS!D$2:dadosPOS!D$163)-MIN(dadosPOS!D$2:dadosPOS!D$163))</f>
        <v>0.1838978123</v>
      </c>
      <c r="E125" s="29">
        <f>(dadosPOS!E125-MIN(dadosPOS!E$2:dadosPOS!E$163))/(MAX(dadosPOS!E$2:dadosPOS!E$163)-MIN(dadosPOS!E$2:dadosPOS!E$163))</f>
        <v>0.1742320722</v>
      </c>
      <c r="F125" s="29">
        <f>(dadosPOS!F125-MIN(dadosPOS!F$2:dadosPOS!F$163))/(MAX(dadosPOS!F$2:dadosPOS!F$163)-MIN(dadosPOS!F$2:dadosPOS!F$163))</f>
        <v>0.02305835203</v>
      </c>
      <c r="G125" s="29">
        <f>(dadosPOS!G125-MIN(dadosPOS!G$2:dadosPOS!G$163))/(MAX(dadosPOS!G$2:dadosPOS!G$163)-MIN(dadosPOS!G$2:dadosPOS!G$163))</f>
        <v>0.5285231382</v>
      </c>
      <c r="H125" s="29">
        <f>(dadosPOS!H125-MIN(dadosPOS!H$2:dadosPOS!H$163))/(MAX(dadosPOS!H$2:dadosPOS!H$163)-MIN(dadosPOS!H$2:dadosPOS!H$163))</f>
        <v>0.53125</v>
      </c>
      <c r="I125" s="29">
        <f>(dadosPOS!I125-MIN(dadosPOS!I$2:dadosPOS!I$163))/(MAX(dadosPOS!I$2:dadosPOS!I$163)-MIN(dadosPOS!I$2:dadosPOS!I$163))</f>
        <v>0.004949509265</v>
      </c>
      <c r="J125" s="29">
        <f>(dadosPOS!J125-MIN(dadosPOS!J$2:dadosPOS!J$163))/(MAX(dadosPOS!J$2:dadosPOS!J$163)-MIN(dadosPOS!J$2:dadosPOS!J$163))</f>
        <v>0.3732589888</v>
      </c>
      <c r="K125" s="29">
        <f>(dadosPOS!K125-MIN(dadosPOS!K$2:dadosPOS!K$163))/(MAX(dadosPOS!K$2:dadosPOS!K$163)-MIN(dadosPOS!K$2:dadosPOS!K$163))</f>
        <v>0.003017577229</v>
      </c>
      <c r="L125" s="29">
        <f>(dadosPOS!L125-MIN(dadosPOS!L$2:dadosPOS!L$163))/(MAX(dadosPOS!L$2:dadosPOS!L$163)-MIN(dadosPOS!L$2:dadosPOS!L$163))</f>
        <v>0.53125</v>
      </c>
      <c r="M125" s="29">
        <f>(dadosPOS!M125-MIN(dadosPOS!M$2:dadosPOS!M$163))/(MAX(dadosPOS!M$2:dadosPOS!M$163)-MIN(dadosPOS!M$2:dadosPOS!M$163))</f>
        <v>0.216080402</v>
      </c>
      <c r="N125" s="29">
        <f>(dadosPOS!N125-MIN(dadosPOS!N$2:dadosPOS!N$163))/(MAX(dadosPOS!N$2:dadosPOS!N$163)-MIN(dadosPOS!N$2:dadosPOS!N$163))</f>
        <v>0.261627907</v>
      </c>
      <c r="O125" s="29">
        <f>(dadosPOS!O125-MIN(dadosPOS!O$2:dadosPOS!O$163))/(MAX(dadosPOS!O$2:dadosPOS!O$163)-MIN(dadosPOS!O$2:dadosPOS!O$163))</f>
        <v>0.1886792453</v>
      </c>
      <c r="P125" s="2">
        <v>0.0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B126" s="29">
        <f>(dadosPOS!B126-MIN(dadosPOS!B$2:dadosPOS!B$163))/(MAX(dadosPOS!B$2:dadosPOS!B$163)-MIN(dadosPOS!B$2:dadosPOS!B$163))</f>
        <v>0.05267653271</v>
      </c>
      <c r="C126" s="29">
        <f>(dadosPOS!C126-MIN(dadosPOS!C$2:dadosPOS!C$163))/(MAX(dadosPOS!C$2:dadosPOS!C$163)-MIN(dadosPOS!C$2:dadosPOS!C$163))</f>
        <v>0.02841777341</v>
      </c>
      <c r="D126" s="29">
        <f>(dadosPOS!D126-MIN(dadosPOS!D$2:dadosPOS!D$163))/(MAX(dadosPOS!D$2:dadosPOS!D$163)-MIN(dadosPOS!D$2:dadosPOS!D$163))</f>
        <v>0.08415703661</v>
      </c>
      <c r="E126" s="29">
        <f>(dadosPOS!E126-MIN(dadosPOS!E$2:dadosPOS!E$163))/(MAX(dadosPOS!E$2:dadosPOS!E$163)-MIN(dadosPOS!E$2:dadosPOS!E$163))</f>
        <v>0.2152143176</v>
      </c>
      <c r="F126" s="29">
        <f>(dadosPOS!F126-MIN(dadosPOS!F$2:dadosPOS!F$163))/(MAX(dadosPOS!F$2:dadosPOS!F$163)-MIN(dadosPOS!F$2:dadosPOS!F$163))</f>
        <v>0.05370992231</v>
      </c>
      <c r="G126" s="29">
        <f>(dadosPOS!G126-MIN(dadosPOS!G$2:dadosPOS!G$163))/(MAX(dadosPOS!G$2:dadosPOS!G$163)-MIN(dadosPOS!G$2:dadosPOS!G$163))</f>
        <v>0.6914666422</v>
      </c>
      <c r="H126" s="29">
        <f>(dadosPOS!H126-MIN(dadosPOS!H$2:dadosPOS!H$163))/(MAX(dadosPOS!H$2:dadosPOS!H$163)-MIN(dadosPOS!H$2:dadosPOS!H$163))</f>
        <v>0.265625</v>
      </c>
      <c r="I126" s="29">
        <f>(dadosPOS!I126-MIN(dadosPOS!I$2:dadosPOS!I$163))/(MAX(dadosPOS!I$2:dadosPOS!I$163)-MIN(dadosPOS!I$2:dadosPOS!I$163))</f>
        <v>0.0095743135</v>
      </c>
      <c r="J126" s="29">
        <f>(dadosPOS!J126-MIN(dadosPOS!J$2:dadosPOS!J$163))/(MAX(dadosPOS!J$2:dadosPOS!J$163)-MIN(dadosPOS!J$2:dadosPOS!J$163))</f>
        <v>0.3485514868</v>
      </c>
      <c r="K126" s="29">
        <f>(dadosPOS!K126-MIN(dadosPOS!K$2:dadosPOS!K$163))/(MAX(dadosPOS!K$2:dadosPOS!K$163)-MIN(dadosPOS!K$2:dadosPOS!K$163))</f>
        <v>0.0195436099</v>
      </c>
      <c r="L126" s="29">
        <f>(dadosPOS!L126-MIN(dadosPOS!L$2:dadosPOS!L$163))/(MAX(dadosPOS!L$2:dadosPOS!L$163)-MIN(dadosPOS!L$2:dadosPOS!L$163))</f>
        <v>0.265625</v>
      </c>
      <c r="M126" s="29">
        <f>(dadosPOS!M126-MIN(dadosPOS!M$2:dadosPOS!M$163))/(MAX(dadosPOS!M$2:dadosPOS!M$163)-MIN(dadosPOS!M$2:dadosPOS!M$163))</f>
        <v>0.175879397</v>
      </c>
      <c r="N126" s="29">
        <f>(dadosPOS!N126-MIN(dadosPOS!N$2:dadosPOS!N$163))/(MAX(dadosPOS!N$2:dadosPOS!N$163)-MIN(dadosPOS!N$2:dadosPOS!N$163))</f>
        <v>0.1918604651</v>
      </c>
      <c r="O126" s="29">
        <f>(dadosPOS!O126-MIN(dadosPOS!O$2:dadosPOS!O$163))/(MAX(dadosPOS!O$2:dadosPOS!O$163)-MIN(dadosPOS!O$2:dadosPOS!O$163))</f>
        <v>0.1839622642</v>
      </c>
      <c r="P126" s="2">
        <v>0.0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B127" s="29">
        <f>(dadosPOS!B127-MIN(dadosPOS!B$2:dadosPOS!B$163))/(MAX(dadosPOS!B$2:dadosPOS!B$163)-MIN(dadosPOS!B$2:dadosPOS!B$163))</f>
        <v>0.004032685981</v>
      </c>
      <c r="C127" s="29">
        <f>(dadosPOS!C127-MIN(dadosPOS!C$2:dadosPOS!C$163))/(MAX(dadosPOS!C$2:dadosPOS!C$163)-MIN(dadosPOS!C$2:dadosPOS!C$163))</f>
        <v>0.04069956824</v>
      </c>
      <c r="D127" s="29">
        <f>(dadosPOS!D127-MIN(dadosPOS!D$2:dadosPOS!D$163))/(MAX(dadosPOS!D$2:dadosPOS!D$163)-MIN(dadosPOS!D$2:dadosPOS!D$163))</f>
        <v>0.3892876178</v>
      </c>
      <c r="E127" s="29">
        <f>(dadosPOS!E127-MIN(dadosPOS!E$2:dadosPOS!E$163))/(MAX(dadosPOS!E$2:dadosPOS!E$163)-MIN(dadosPOS!E$2:dadosPOS!E$163))</f>
        <v>0.132348336</v>
      </c>
      <c r="F127" s="29">
        <f>(dadosPOS!F127-MIN(dadosPOS!F$2:dadosPOS!F$163))/(MAX(dadosPOS!F$2:dadosPOS!F$163)-MIN(dadosPOS!F$2:dadosPOS!F$163))</f>
        <v>0.005119138808</v>
      </c>
      <c r="G127" s="29">
        <f>(dadosPOS!G127-MIN(dadosPOS!G$2:dadosPOS!G$163))/(MAX(dadosPOS!G$2:dadosPOS!G$163)-MIN(dadosPOS!G$2:dadosPOS!G$163))</f>
        <v>0.3727857555</v>
      </c>
      <c r="H127" s="29">
        <f>(dadosPOS!H127-MIN(dadosPOS!H$2:dadosPOS!H$163))/(MAX(dadosPOS!H$2:dadosPOS!H$163)-MIN(dadosPOS!H$2:dadosPOS!H$163))</f>
        <v>0.546875</v>
      </c>
      <c r="I127" s="29">
        <f>(dadosPOS!I127-MIN(dadosPOS!I$2:dadosPOS!I$163))/(MAX(dadosPOS!I$2:dadosPOS!I$163)-MIN(dadosPOS!I$2:dadosPOS!I$163))</f>
        <v>0.006381081716</v>
      </c>
      <c r="J127" s="29">
        <f>(dadosPOS!J127-MIN(dadosPOS!J$2:dadosPOS!J$163))/(MAX(dadosPOS!J$2:dadosPOS!J$163)-MIN(dadosPOS!J$2:dadosPOS!J$163))</f>
        <v>0.3734322608</v>
      </c>
      <c r="K127" s="29">
        <f>(dadosPOS!K127-MIN(dadosPOS!K$2:dadosPOS!K$163))/(MAX(dadosPOS!K$2:dadosPOS!K$163)-MIN(dadosPOS!K$2:dadosPOS!K$163))</f>
        <v>0.002041240222</v>
      </c>
      <c r="L127" s="29">
        <f>(dadosPOS!L127-MIN(dadosPOS!L$2:dadosPOS!L$163))/(MAX(dadosPOS!L$2:dadosPOS!L$163)-MIN(dadosPOS!L$2:dadosPOS!L$163))</f>
        <v>0.546875</v>
      </c>
      <c r="M127" s="29">
        <f>(dadosPOS!M127-MIN(dadosPOS!M$2:dadosPOS!M$163))/(MAX(dadosPOS!M$2:dadosPOS!M$163)-MIN(dadosPOS!M$2:dadosPOS!M$163))</f>
        <v>0.2361809045</v>
      </c>
      <c r="N127" s="29">
        <f>(dadosPOS!N127-MIN(dadosPOS!N$2:dadosPOS!N$163))/(MAX(dadosPOS!N$2:dadosPOS!N$163)-MIN(dadosPOS!N$2:dadosPOS!N$163))</f>
        <v>0.2848837209</v>
      </c>
      <c r="O127" s="29">
        <f>(dadosPOS!O127-MIN(dadosPOS!O$2:dadosPOS!O$163))/(MAX(dadosPOS!O$2:dadosPOS!O$163)-MIN(dadosPOS!O$2:dadosPOS!O$163))</f>
        <v>0.2216981132</v>
      </c>
      <c r="P127" s="2">
        <v>0.0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B128" s="29">
        <f>(dadosPOS!B128-MIN(dadosPOS!B$2:dadosPOS!B$163))/(MAX(dadosPOS!B$2:dadosPOS!B$163)-MIN(dadosPOS!B$2:dadosPOS!B$163))</f>
        <v>0.009994419968</v>
      </c>
      <c r="C128" s="29">
        <f>(dadosPOS!C128-MIN(dadosPOS!C$2:dadosPOS!C$163))/(MAX(dadosPOS!C$2:dadosPOS!C$163)-MIN(dadosPOS!C$2:dadosPOS!C$163))</f>
        <v>0.06776520741</v>
      </c>
      <c r="D128" s="29">
        <f>(dadosPOS!D128-MIN(dadosPOS!D$2:dadosPOS!D$163))/(MAX(dadosPOS!D$2:dadosPOS!D$163)-MIN(dadosPOS!D$2:dadosPOS!D$163))</f>
        <v>0.198467064</v>
      </c>
      <c r="E128" s="29">
        <f>(dadosPOS!E128-MIN(dadosPOS!E$2:dadosPOS!E$163))/(MAX(dadosPOS!E$2:dadosPOS!E$163)-MIN(dadosPOS!E$2:dadosPOS!E$163))</f>
        <v>0.1057330069</v>
      </c>
      <c r="F128" s="29">
        <f>(dadosPOS!F128-MIN(dadosPOS!F$2:dadosPOS!F$163))/(MAX(dadosPOS!F$2:dadosPOS!F$163)-MIN(dadosPOS!F$2:dadosPOS!F$163))</f>
        <v>0.01107436943</v>
      </c>
      <c r="G128" s="29">
        <f>(dadosPOS!G128-MIN(dadosPOS!G$2:dadosPOS!G$163))/(MAX(dadosPOS!G$2:dadosPOS!G$163)-MIN(dadosPOS!G$2:dadosPOS!G$163))</f>
        <v>0.6740474818</v>
      </c>
      <c r="H128" s="29">
        <f>(dadosPOS!H128-MIN(dadosPOS!H$2:dadosPOS!H$163))/(MAX(dadosPOS!H$2:dadosPOS!H$163)-MIN(dadosPOS!H$2:dadosPOS!H$163))</f>
        <v>0.703125</v>
      </c>
      <c r="I128" s="29">
        <f>(dadosPOS!I128-MIN(dadosPOS!I$2:dadosPOS!I$163))/(MAX(dadosPOS!I$2:dadosPOS!I$163)-MIN(dadosPOS!I$2:dadosPOS!I$163))</f>
        <v>0.004452584993</v>
      </c>
      <c r="J128" s="29">
        <f>(dadosPOS!J128-MIN(dadosPOS!J$2:dadosPOS!J$163))/(MAX(dadosPOS!J$2:dadosPOS!J$163)-MIN(dadosPOS!J$2:dadosPOS!J$163))</f>
        <v>0.3752448482</v>
      </c>
      <c r="K128" s="29">
        <f>(dadosPOS!K128-MIN(dadosPOS!K$2:dadosPOS!K$163))/(MAX(dadosPOS!K$2:dadosPOS!K$163)-MIN(dadosPOS!K$2:dadosPOS!K$163))</f>
        <v>0.001762889283</v>
      </c>
      <c r="L128" s="29">
        <f>(dadosPOS!L128-MIN(dadosPOS!L$2:dadosPOS!L$163))/(MAX(dadosPOS!L$2:dadosPOS!L$163)-MIN(dadosPOS!L$2:dadosPOS!L$163))</f>
        <v>0.703125</v>
      </c>
      <c r="M128" s="29">
        <f>(dadosPOS!M128-MIN(dadosPOS!M$2:dadosPOS!M$163))/(MAX(dadosPOS!M$2:dadosPOS!M$163)-MIN(dadosPOS!M$2:dadosPOS!M$163))</f>
        <v>0.175879397</v>
      </c>
      <c r="N128" s="29">
        <f>(dadosPOS!N128-MIN(dadosPOS!N$2:dadosPOS!N$163))/(MAX(dadosPOS!N$2:dadosPOS!N$163)-MIN(dadosPOS!N$2:dadosPOS!N$163))</f>
        <v>0.2209302326</v>
      </c>
      <c r="O128" s="29">
        <f>(dadosPOS!O128-MIN(dadosPOS!O$2:dadosPOS!O$163))/(MAX(dadosPOS!O$2:dadosPOS!O$163)-MIN(dadosPOS!O$2:dadosPOS!O$163))</f>
        <v>0.1981132075</v>
      </c>
      <c r="P128" s="2">
        <v>0.0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B129" s="29">
        <f>(dadosPOS!B129-MIN(dadosPOS!B$2:dadosPOS!B$163))/(MAX(dadosPOS!B$2:dadosPOS!B$163)-MIN(dadosPOS!B$2:dadosPOS!B$163))</f>
        <v>0.01273308617</v>
      </c>
      <c r="C129" s="29">
        <f>(dadosPOS!C129-MIN(dadosPOS!C$2:dadosPOS!C$163))/(MAX(dadosPOS!C$2:dadosPOS!C$163)-MIN(dadosPOS!C$2:dadosPOS!C$163))</f>
        <v>0.05027162923</v>
      </c>
      <c r="D129" s="29">
        <f>(dadosPOS!D129-MIN(dadosPOS!D$2:dadosPOS!D$163))/(MAX(dadosPOS!D$2:dadosPOS!D$163)-MIN(dadosPOS!D$2:dadosPOS!D$163))</f>
        <v>0.2459329651</v>
      </c>
      <c r="E129" s="29">
        <f>(dadosPOS!E129-MIN(dadosPOS!E$2:dadosPOS!E$163))/(MAX(dadosPOS!E$2:dadosPOS!E$163)-MIN(dadosPOS!E$2:dadosPOS!E$163))</f>
        <v>0.1863950807</v>
      </c>
      <c r="F129" s="29">
        <f>(dadosPOS!F129-MIN(dadosPOS!F$2:dadosPOS!F$163))/(MAX(dadosPOS!F$2:dadosPOS!F$163)-MIN(dadosPOS!F$2:dadosPOS!F$163))</f>
        <v>0.01381004815</v>
      </c>
      <c r="G129" s="29">
        <f>(dadosPOS!G129-MIN(dadosPOS!G$2:dadosPOS!G$163))/(MAX(dadosPOS!G$2:dadosPOS!G$163)-MIN(dadosPOS!G$2:dadosPOS!G$163))</f>
        <v>0.4429864787</v>
      </c>
      <c r="H129" s="29">
        <f>(dadosPOS!H129-MIN(dadosPOS!H$2:dadosPOS!H$163))/(MAX(dadosPOS!H$2:dadosPOS!H$163)-MIN(dadosPOS!H$2:dadosPOS!H$163))</f>
        <v>0.5</v>
      </c>
      <c r="I129" s="29">
        <f>(dadosPOS!I129-MIN(dadosPOS!I$2:dadosPOS!I$163))/(MAX(dadosPOS!I$2:dadosPOS!I$163)-MIN(dadosPOS!I$2:dadosPOS!I$163))</f>
        <v>0.02037030725</v>
      </c>
      <c r="J129" s="29">
        <f>(dadosPOS!J129-MIN(dadosPOS!J$2:dadosPOS!J$163))/(MAX(dadosPOS!J$2:dadosPOS!J$163)-MIN(dadosPOS!J$2:dadosPOS!J$163))</f>
        <v>0.3600957328</v>
      </c>
      <c r="K129" s="29">
        <f>(dadosPOS!K129-MIN(dadosPOS!K$2:dadosPOS!K$163))/(MAX(dadosPOS!K$2:dadosPOS!K$163)-MIN(dadosPOS!K$2:dadosPOS!K$163))</f>
        <v>0.004206894879</v>
      </c>
      <c r="L129" s="29">
        <f>(dadosPOS!L129-MIN(dadosPOS!L$2:dadosPOS!L$163))/(MAX(dadosPOS!L$2:dadosPOS!L$163)-MIN(dadosPOS!L$2:dadosPOS!L$163))</f>
        <v>0.5</v>
      </c>
      <c r="M129" s="29">
        <f>(dadosPOS!M129-MIN(dadosPOS!M$2:dadosPOS!M$163))/(MAX(dadosPOS!M$2:dadosPOS!M$163)-MIN(dadosPOS!M$2:dadosPOS!M$163))</f>
        <v>0.2060301508</v>
      </c>
      <c r="N129" s="29">
        <f>(dadosPOS!N129-MIN(dadosPOS!N$2:dadosPOS!N$163))/(MAX(dadosPOS!N$2:dadosPOS!N$163)-MIN(dadosPOS!N$2:dadosPOS!N$163))</f>
        <v>0.238372093</v>
      </c>
      <c r="O129" s="29">
        <f>(dadosPOS!O129-MIN(dadosPOS!O$2:dadosPOS!O$163))/(MAX(dadosPOS!O$2:dadosPOS!O$163)-MIN(dadosPOS!O$2:dadosPOS!O$163))</f>
        <v>0.2122641509</v>
      </c>
      <c r="P129" s="2">
        <v>0.0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B130" s="29">
        <f>(dadosPOS!B130-MIN(dadosPOS!B$2:dadosPOS!B$163))/(MAX(dadosPOS!B$2:dadosPOS!B$163)-MIN(dadosPOS!B$2:dadosPOS!B$163))</f>
        <v>0.04074108307</v>
      </c>
      <c r="C130" s="29">
        <f>(dadosPOS!C130-MIN(dadosPOS!C$2:dadosPOS!C$163))/(MAX(dadosPOS!C$2:dadosPOS!C$163)-MIN(dadosPOS!C$2:dadosPOS!C$163))</f>
        <v>0.03728261464</v>
      </c>
      <c r="D130" s="29">
        <f>(dadosPOS!D130-MIN(dadosPOS!D$2:dadosPOS!D$163))/(MAX(dadosPOS!D$2:dadosPOS!D$163)-MIN(dadosPOS!D$2:dadosPOS!D$163))</f>
        <v>0.1689621339</v>
      </c>
      <c r="E130" s="29">
        <f>(dadosPOS!E130-MIN(dadosPOS!E$2:dadosPOS!E$163))/(MAX(dadosPOS!E$2:dadosPOS!E$163)-MIN(dadosPOS!E$2:dadosPOS!E$163))</f>
        <v>0.2109393534</v>
      </c>
      <c r="F130" s="29">
        <f>(dadosPOS!F130-MIN(dadosPOS!F$2:dadosPOS!F$163))/(MAX(dadosPOS!F$2:dadosPOS!F$163)-MIN(dadosPOS!F$2:dadosPOS!F$163))</f>
        <v>0.04178749248</v>
      </c>
      <c r="G130" s="29">
        <f>(dadosPOS!G130-MIN(dadosPOS!G$2:dadosPOS!G$163))/(MAX(dadosPOS!G$2:dadosPOS!G$163)-MIN(dadosPOS!G$2:dadosPOS!G$163))</f>
        <v>0.5123683245</v>
      </c>
      <c r="H130" s="29">
        <f>(dadosPOS!H130-MIN(dadosPOS!H$2:dadosPOS!H$163))/(MAX(dadosPOS!H$2:dadosPOS!H$163)-MIN(dadosPOS!H$2:dadosPOS!H$163))</f>
        <v>0.375</v>
      </c>
      <c r="I130" s="29">
        <f>(dadosPOS!I130-MIN(dadosPOS!I$2:dadosPOS!I$163))/(MAX(dadosPOS!I$2:dadosPOS!I$163)-MIN(dadosPOS!I$2:dadosPOS!I$163))</f>
        <v>0.0189279711</v>
      </c>
      <c r="J130" s="29">
        <f>(dadosPOS!J130-MIN(dadosPOS!J$2:dadosPOS!J$163))/(MAX(dadosPOS!J$2:dadosPOS!J$163)-MIN(dadosPOS!J$2:dadosPOS!J$163))</f>
        <v>0.3446650504</v>
      </c>
      <c r="K130" s="29">
        <f>(dadosPOS!K130-MIN(dadosPOS!K$2:dadosPOS!K$163))/(MAX(dadosPOS!K$2:dadosPOS!K$163)-MIN(dadosPOS!K$2:dadosPOS!K$163))</f>
        <v>0.01707324531</v>
      </c>
      <c r="L130" s="29">
        <f>(dadosPOS!L130-MIN(dadosPOS!L$2:dadosPOS!L$163))/(MAX(dadosPOS!L$2:dadosPOS!L$163)-MIN(dadosPOS!L$2:dadosPOS!L$163))</f>
        <v>0.375</v>
      </c>
      <c r="M130" s="29">
        <f>(dadosPOS!M130-MIN(dadosPOS!M$2:dadosPOS!M$163))/(MAX(dadosPOS!M$2:dadosPOS!M$163)-MIN(dadosPOS!M$2:dadosPOS!M$163))</f>
        <v>0.2361809045</v>
      </c>
      <c r="N130" s="29">
        <f>(dadosPOS!N130-MIN(dadosPOS!N$2:dadosPOS!N$163))/(MAX(dadosPOS!N$2:dadosPOS!N$163)-MIN(dadosPOS!N$2:dadosPOS!N$163))</f>
        <v>0.2325581395</v>
      </c>
      <c r="O130" s="29">
        <f>(dadosPOS!O130-MIN(dadosPOS!O$2:dadosPOS!O$163))/(MAX(dadosPOS!O$2:dadosPOS!O$163)-MIN(dadosPOS!O$2:dadosPOS!O$163))</f>
        <v>0.2028301887</v>
      </c>
      <c r="P130" s="2">
        <v>0.0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B131" s="29">
        <f>(dadosPOS!B131-MIN(dadosPOS!B$2:dadosPOS!B$163))/(MAX(dadosPOS!B$2:dadosPOS!B$163)-MIN(dadosPOS!B$2:dadosPOS!B$163))</f>
        <v>0.03172573627</v>
      </c>
      <c r="C131" s="29">
        <f>(dadosPOS!C131-MIN(dadosPOS!C$2:dadosPOS!C$163))/(MAX(dadosPOS!C$2:dadosPOS!C$163)-MIN(dadosPOS!C$2:dadosPOS!C$163))</f>
        <v>0.04763731759</v>
      </c>
      <c r="D131" s="29">
        <f>(dadosPOS!D131-MIN(dadosPOS!D$2:dadosPOS!D$163))/(MAX(dadosPOS!D$2:dadosPOS!D$163)-MIN(dadosPOS!D$2:dadosPOS!D$163))</f>
        <v>0.1504984616</v>
      </c>
      <c r="E131" s="29">
        <f>(dadosPOS!E131-MIN(dadosPOS!E$2:dadosPOS!E$163))/(MAX(dadosPOS!E$2:dadosPOS!E$163)-MIN(dadosPOS!E$2:dadosPOS!E$163))</f>
        <v>0.1885776373</v>
      </c>
      <c r="F131" s="29">
        <f>(dadosPOS!F131-MIN(dadosPOS!F$2:dadosPOS!F$163))/(MAX(dadosPOS!F$2:dadosPOS!F$163)-MIN(dadosPOS!F$2:dadosPOS!F$163))</f>
        <v>0.03278198008</v>
      </c>
      <c r="G131" s="29">
        <f>(dadosPOS!G131-MIN(dadosPOS!G$2:dadosPOS!G$163))/(MAX(dadosPOS!G$2:dadosPOS!G$163)-MIN(dadosPOS!G$2:dadosPOS!G$163))</f>
        <v>0.5865062104</v>
      </c>
      <c r="H131" s="29">
        <f>(dadosPOS!H131-MIN(dadosPOS!H$2:dadosPOS!H$163))/(MAX(dadosPOS!H$2:dadosPOS!H$163)-MIN(dadosPOS!H$2:dadosPOS!H$163))</f>
        <v>0.453125</v>
      </c>
      <c r="I131" s="29">
        <f>(dadosPOS!I131-MIN(dadosPOS!I$2:dadosPOS!I$163))/(MAX(dadosPOS!I$2:dadosPOS!I$163)-MIN(dadosPOS!I$2:dadosPOS!I$163))</f>
        <v>0.01307969266</v>
      </c>
      <c r="J131" s="29">
        <f>(dadosPOS!J131-MIN(dadosPOS!J$2:dadosPOS!J$163))/(MAX(dadosPOS!J$2:dadosPOS!J$163)-MIN(dadosPOS!J$2:dadosPOS!J$163))</f>
        <v>0.3635273303</v>
      </c>
      <c r="K131" s="29">
        <f>(dadosPOS!K131-MIN(dadosPOS!K$2:dadosPOS!K$163))/(MAX(dadosPOS!K$2:dadosPOS!K$163)-MIN(dadosPOS!K$2:dadosPOS!K$163))</f>
        <v>0.005819010737</v>
      </c>
      <c r="L131" s="29">
        <f>(dadosPOS!L131-MIN(dadosPOS!L$2:dadosPOS!L$163))/(MAX(dadosPOS!L$2:dadosPOS!L$163)-MIN(dadosPOS!L$2:dadosPOS!L$163))</f>
        <v>0.453125</v>
      </c>
      <c r="M131" s="29">
        <f>(dadosPOS!M131-MIN(dadosPOS!M$2:dadosPOS!M$163))/(MAX(dadosPOS!M$2:dadosPOS!M$163)-MIN(dadosPOS!M$2:dadosPOS!M$163))</f>
        <v>0.2211055276</v>
      </c>
      <c r="N131" s="29">
        <f>(dadosPOS!N131-MIN(dadosPOS!N$2:dadosPOS!N$163))/(MAX(dadosPOS!N$2:dadosPOS!N$163)-MIN(dadosPOS!N$2:dadosPOS!N$163))</f>
        <v>0.2209302326</v>
      </c>
      <c r="O131" s="29">
        <f>(dadosPOS!O131-MIN(dadosPOS!O$2:dadosPOS!O$163))/(MAX(dadosPOS!O$2:dadosPOS!O$163)-MIN(dadosPOS!O$2:dadosPOS!O$163))</f>
        <v>0.1320754717</v>
      </c>
      <c r="P131" s="2">
        <v>0.0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B132" s="29">
        <f>(dadosPOS!B132-MIN(dadosPOS!B$2:dadosPOS!B$163))/(MAX(dadosPOS!B$2:dadosPOS!B$163)-MIN(dadosPOS!B$2:dadosPOS!B$163))</f>
        <v>0.06380578749</v>
      </c>
      <c r="C132" s="29">
        <f>(dadosPOS!C132-MIN(dadosPOS!C$2:dadosPOS!C$163))/(MAX(dadosPOS!C$2:dadosPOS!C$163)-MIN(dadosPOS!C$2:dadosPOS!C$163))</f>
        <v>0.03465595453</v>
      </c>
      <c r="D132" s="29">
        <f>(dadosPOS!D132-MIN(dadosPOS!D$2:dadosPOS!D$163))/(MAX(dadosPOS!D$2:dadosPOS!D$163)-MIN(dadosPOS!D$2:dadosPOS!D$163))</f>
        <v>0.1159604622</v>
      </c>
      <c r="E132" s="29">
        <f>(dadosPOS!E132-MIN(dadosPOS!E$2:dadosPOS!E$163))/(MAX(dadosPOS!E$2:dadosPOS!E$163)-MIN(dadosPOS!E$2:dadosPOS!E$163))</f>
        <v>0.1913295566</v>
      </c>
      <c r="F132" s="29">
        <f>(dadosPOS!F132-MIN(dadosPOS!F$2:dadosPOS!F$163))/(MAX(dadosPOS!F$2:dadosPOS!F$163)-MIN(dadosPOS!F$2:dadosPOS!F$163))</f>
        <v>0.06482703671</v>
      </c>
      <c r="G132" s="29">
        <f>(dadosPOS!G132-MIN(dadosPOS!G$2:dadosPOS!G$163))/(MAX(dadosPOS!G$2:dadosPOS!G$163)-MIN(dadosPOS!G$2:dadosPOS!G$163))</f>
        <v>0.6086421047</v>
      </c>
      <c r="H132" s="29">
        <f>(dadosPOS!H132-MIN(dadosPOS!H$2:dadosPOS!H$163))/(MAX(dadosPOS!H$2:dadosPOS!H$163)-MIN(dadosPOS!H$2:dadosPOS!H$163))</f>
        <v>0.359375</v>
      </c>
      <c r="I132" s="29">
        <f>(dadosPOS!I132-MIN(dadosPOS!I$2:dadosPOS!I$163))/(MAX(dadosPOS!I$2:dadosPOS!I$163)-MIN(dadosPOS!I$2:dadosPOS!I$163))</f>
        <v>0.004752174716</v>
      </c>
      <c r="J132" s="29">
        <f>(dadosPOS!J132-MIN(dadosPOS!J$2:dadosPOS!J$163))/(MAX(dadosPOS!J$2:dadosPOS!J$163)-MIN(dadosPOS!J$2:dadosPOS!J$163))</f>
        <v>0.3597546036</v>
      </c>
      <c r="K132" s="29">
        <f>(dadosPOS!K132-MIN(dadosPOS!K$2:dadosPOS!K$163))/(MAX(dadosPOS!K$2:dadosPOS!K$163)-MIN(dadosPOS!K$2:dadosPOS!K$163))</f>
        <v>0.01365184835</v>
      </c>
      <c r="L132" s="29">
        <f>(dadosPOS!L132-MIN(dadosPOS!L$2:dadosPOS!L$163))/(MAX(dadosPOS!L$2:dadosPOS!L$163)-MIN(dadosPOS!L$2:dadosPOS!L$163))</f>
        <v>0.359375</v>
      </c>
      <c r="M132" s="29">
        <f>(dadosPOS!M132-MIN(dadosPOS!M$2:dadosPOS!M$163))/(MAX(dadosPOS!M$2:dadosPOS!M$163)-MIN(dadosPOS!M$2:dadosPOS!M$163))</f>
        <v>0.2110552764</v>
      </c>
      <c r="N132" s="29">
        <f>(dadosPOS!N132-MIN(dadosPOS!N$2:dadosPOS!N$163))/(MAX(dadosPOS!N$2:dadosPOS!N$163)-MIN(dadosPOS!N$2:dadosPOS!N$163))</f>
        <v>0.25</v>
      </c>
      <c r="O132" s="29">
        <f>(dadosPOS!O132-MIN(dadosPOS!O$2:dadosPOS!O$163))/(MAX(dadosPOS!O$2:dadosPOS!O$163)-MIN(dadosPOS!O$2:dadosPOS!O$163))</f>
        <v>0.1745283019</v>
      </c>
      <c r="P132" s="2">
        <v>0.0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B133" s="29">
        <f>(dadosPOS!B133-MIN(dadosPOS!B$2:dadosPOS!B$163))/(MAX(dadosPOS!B$2:dadosPOS!B$163)-MIN(dadosPOS!B$2:dadosPOS!B$163))</f>
        <v>0.02847185849</v>
      </c>
      <c r="C133" s="29">
        <f>(dadosPOS!C133-MIN(dadosPOS!C$2:dadosPOS!C$163))/(MAX(dadosPOS!C$2:dadosPOS!C$163)-MIN(dadosPOS!C$2:dadosPOS!C$163))</f>
        <v>0.04471552714</v>
      </c>
      <c r="D133" s="29">
        <f>(dadosPOS!D133-MIN(dadosPOS!D$2:dadosPOS!D$163))/(MAX(dadosPOS!D$2:dadosPOS!D$163)-MIN(dadosPOS!D$2:dadosPOS!D$163))</f>
        <v>0.1694678635</v>
      </c>
      <c r="E133" s="29">
        <f>(dadosPOS!E133-MIN(dadosPOS!E$2:dadosPOS!E$163))/(MAX(dadosPOS!E$2:dadosPOS!E$163)-MIN(dadosPOS!E$2:dadosPOS!E$163))</f>
        <v>0.2045909604</v>
      </c>
      <c r="F133" s="29">
        <f>(dadosPOS!F133-MIN(dadosPOS!F$2:dadosPOS!F$163))/(MAX(dadosPOS!F$2:dadosPOS!F$163)-MIN(dadosPOS!F$2:dadosPOS!F$163))</f>
        <v>0.0295316518</v>
      </c>
      <c r="G133" s="29">
        <f>(dadosPOS!G133-MIN(dadosPOS!G$2:dadosPOS!G$163))/(MAX(dadosPOS!G$2:dadosPOS!G$163)-MIN(dadosPOS!G$2:dadosPOS!G$163))</f>
        <v>0.5312156071</v>
      </c>
      <c r="H133" s="29">
        <f>(dadosPOS!H133-MIN(dadosPOS!H$2:dadosPOS!H$163))/(MAX(dadosPOS!H$2:dadosPOS!H$163)-MIN(dadosPOS!H$2:dadosPOS!H$163))</f>
        <v>0.421875</v>
      </c>
      <c r="I133" s="29">
        <f>(dadosPOS!I133-MIN(dadosPOS!I$2:dadosPOS!I$163))/(MAX(dadosPOS!I$2:dadosPOS!I$163)-MIN(dadosPOS!I$2:dadosPOS!I$163))</f>
        <v>0.003026394393</v>
      </c>
      <c r="J133" s="29">
        <f>(dadosPOS!J133-MIN(dadosPOS!J$2:dadosPOS!J$163))/(MAX(dadosPOS!J$2:dadosPOS!J$163)-MIN(dadosPOS!J$2:dadosPOS!J$163))</f>
        <v>0.37466547</v>
      </c>
      <c r="K133" s="29">
        <f>(dadosPOS!K133-MIN(dadosPOS!K$2:dadosPOS!K$163))/(MAX(dadosPOS!K$2:dadosPOS!K$163)-MIN(dadosPOS!K$2:dadosPOS!K$163))</f>
        <v>0.003052371097</v>
      </c>
      <c r="L133" s="29">
        <f>(dadosPOS!L133-MIN(dadosPOS!L$2:dadosPOS!L$163))/(MAX(dadosPOS!L$2:dadosPOS!L$163)-MIN(dadosPOS!L$2:dadosPOS!L$163))</f>
        <v>0.421875</v>
      </c>
      <c r="M133" s="29">
        <f>(dadosPOS!M133-MIN(dadosPOS!M$2:dadosPOS!M$163))/(MAX(dadosPOS!M$2:dadosPOS!M$163)-MIN(dadosPOS!M$2:dadosPOS!M$163))</f>
        <v>0.1959798995</v>
      </c>
      <c r="N133" s="29">
        <f>(dadosPOS!N133-MIN(dadosPOS!N$2:dadosPOS!N$163))/(MAX(dadosPOS!N$2:dadosPOS!N$163)-MIN(dadosPOS!N$2:dadosPOS!N$163))</f>
        <v>0.2441860465</v>
      </c>
      <c r="O133" s="29">
        <f>(dadosPOS!O133-MIN(dadosPOS!O$2:dadosPOS!O$163))/(MAX(dadosPOS!O$2:dadosPOS!O$163)-MIN(dadosPOS!O$2:dadosPOS!O$163))</f>
        <v>0.1462264151</v>
      </c>
      <c r="P133" s="2">
        <v>0.0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B134" s="29">
        <f>(dadosPOS!B134-MIN(dadosPOS!B$2:dadosPOS!B$163))/(MAX(dadosPOS!B$2:dadosPOS!B$163)-MIN(dadosPOS!B$2:dadosPOS!B$163))</f>
        <v>0.06766559516</v>
      </c>
      <c r="C134" s="29">
        <f>(dadosPOS!C134-MIN(dadosPOS!C$2:dadosPOS!C$163))/(MAX(dadosPOS!C$2:dadosPOS!C$163)-MIN(dadosPOS!C$2:dadosPOS!C$163))</f>
        <v>0.04160244849</v>
      </c>
      <c r="D134" s="29">
        <f>(dadosPOS!D134-MIN(dadosPOS!D$2:dadosPOS!D$163))/(MAX(dadosPOS!D$2:dadosPOS!D$163)-MIN(dadosPOS!D$2:dadosPOS!D$163))</f>
        <v>0.1305721104</v>
      </c>
      <c r="E134" s="29">
        <f>(dadosPOS!E134-MIN(dadosPOS!E$2:dadosPOS!E$163))/(MAX(dadosPOS!E$2:dadosPOS!E$163)-MIN(dadosPOS!E$2:dadosPOS!E$163))</f>
        <v>0.1738548695</v>
      </c>
      <c r="F134" s="29">
        <f>(dadosPOS!F134-MIN(dadosPOS!F$2:dadosPOS!F$163))/(MAX(dadosPOS!F$2:dadosPOS!F$163)-MIN(dadosPOS!F$2:dadosPOS!F$163))</f>
        <v>0.06868263391</v>
      </c>
      <c r="G134" s="29">
        <f>(dadosPOS!G134-MIN(dadosPOS!G$2:dadosPOS!G$163))/(MAX(dadosPOS!G$2:dadosPOS!G$163)-MIN(dadosPOS!G$2:dadosPOS!G$163))</f>
        <v>0.5688839683</v>
      </c>
      <c r="H134" s="29">
        <f>(dadosPOS!H134-MIN(dadosPOS!H$2:dadosPOS!H$163))/(MAX(dadosPOS!H$2:dadosPOS!H$163)-MIN(dadosPOS!H$2:dadosPOS!H$163))</f>
        <v>0.4375</v>
      </c>
      <c r="I134" s="29">
        <f>(dadosPOS!I134-MIN(dadosPOS!I$2:dadosPOS!I$163))/(MAX(dadosPOS!I$2:dadosPOS!I$163)-MIN(dadosPOS!I$2:dadosPOS!I$163))</f>
        <v>0.003082006856</v>
      </c>
      <c r="J134" s="29">
        <f>(dadosPOS!J134-MIN(dadosPOS!J$2:dadosPOS!J$163))/(MAX(dadosPOS!J$2:dadosPOS!J$163)-MIN(dadosPOS!J$2:dadosPOS!J$163))</f>
        <v>0.3607996502</v>
      </c>
      <c r="K134" s="29">
        <f>(dadosPOS!K134-MIN(dadosPOS!K$2:dadosPOS!K$163))/(MAX(dadosPOS!K$2:dadosPOS!K$163)-MIN(dadosPOS!K$2:dadosPOS!K$163))</f>
        <v>0.01381949152</v>
      </c>
      <c r="L134" s="29">
        <f>(dadosPOS!L134-MIN(dadosPOS!L$2:dadosPOS!L$163))/(MAX(dadosPOS!L$2:dadosPOS!L$163)-MIN(dadosPOS!L$2:dadosPOS!L$163))</f>
        <v>0.4375</v>
      </c>
      <c r="M134" s="29">
        <f>(dadosPOS!M134-MIN(dadosPOS!M$2:dadosPOS!M$163))/(MAX(dadosPOS!M$2:dadosPOS!M$163)-MIN(dadosPOS!M$2:dadosPOS!M$163))</f>
        <v>0.2462311558</v>
      </c>
      <c r="N134" s="29">
        <f>(dadosPOS!N134-MIN(dadosPOS!N$2:dadosPOS!N$163))/(MAX(dadosPOS!N$2:dadosPOS!N$163)-MIN(dadosPOS!N$2:dadosPOS!N$163))</f>
        <v>0.2848837209</v>
      </c>
      <c r="O134" s="29">
        <f>(dadosPOS!O134-MIN(dadosPOS!O$2:dadosPOS!O$163))/(MAX(dadosPOS!O$2:dadosPOS!O$163)-MIN(dadosPOS!O$2:dadosPOS!O$163))</f>
        <v>0.1745283019</v>
      </c>
      <c r="P134" s="2">
        <v>0.0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B135" s="29">
        <f>(dadosPOS!B135-MIN(dadosPOS!B$2:dadosPOS!B$163))/(MAX(dadosPOS!B$2:dadosPOS!B$163)-MIN(dadosPOS!B$2:dadosPOS!B$163))</f>
        <v>0.03598778555</v>
      </c>
      <c r="C135" s="29">
        <f>(dadosPOS!C135-MIN(dadosPOS!C$2:dadosPOS!C$163))/(MAX(dadosPOS!C$2:dadosPOS!C$163)-MIN(dadosPOS!C$2:dadosPOS!C$163))</f>
        <v>0.04137727496</v>
      </c>
      <c r="D135" s="29">
        <f>(dadosPOS!D135-MIN(dadosPOS!D$2:dadosPOS!D$163))/(MAX(dadosPOS!D$2:dadosPOS!D$163)-MIN(dadosPOS!D$2:dadosPOS!D$163))</f>
        <v>0.1406927587</v>
      </c>
      <c r="E135" s="29">
        <f>(dadosPOS!E135-MIN(dadosPOS!E$2:dadosPOS!E$163))/(MAX(dadosPOS!E$2:dadosPOS!E$163)-MIN(dadosPOS!E$2:dadosPOS!E$163))</f>
        <v>0.1585722284</v>
      </c>
      <c r="F135" s="29">
        <f>(dadosPOS!F135-MIN(dadosPOS!F$2:dadosPOS!F$163))/(MAX(dadosPOS!F$2:dadosPOS!F$163)-MIN(dadosPOS!F$2:dadosPOS!F$163))</f>
        <v>0.0370393801</v>
      </c>
      <c r="G135" s="29">
        <f>(dadosPOS!G135-MIN(dadosPOS!G$2:dadosPOS!G$163))/(MAX(dadosPOS!G$2:dadosPOS!G$163)-MIN(dadosPOS!G$2:dadosPOS!G$163))</f>
        <v>0.7117813532</v>
      </c>
      <c r="H135" s="29">
        <f>(dadosPOS!H135-MIN(dadosPOS!H$2:dadosPOS!H$163))/(MAX(dadosPOS!H$2:dadosPOS!H$163)-MIN(dadosPOS!H$2:dadosPOS!H$163))</f>
        <v>0.46875</v>
      </c>
      <c r="I135" s="29">
        <f>(dadosPOS!I135-MIN(dadosPOS!I$2:dadosPOS!I$163))/(MAX(dadosPOS!I$2:dadosPOS!I$163)-MIN(dadosPOS!I$2:dadosPOS!I$163))</f>
        <v>0.006813423772</v>
      </c>
      <c r="J135" s="29">
        <f>(dadosPOS!J135-MIN(dadosPOS!J$2:dadosPOS!J$163))/(MAX(dadosPOS!J$2:dadosPOS!J$163)-MIN(dadosPOS!J$2:dadosPOS!J$163))</f>
        <v>0.3622521568</v>
      </c>
      <c r="K135" s="29">
        <f>(dadosPOS!K135-MIN(dadosPOS!K$2:dadosPOS!K$163))/(MAX(dadosPOS!K$2:dadosPOS!K$163)-MIN(dadosPOS!K$2:dadosPOS!K$163))</f>
        <v>0.01049509565</v>
      </c>
      <c r="L135" s="29">
        <f>(dadosPOS!L135-MIN(dadosPOS!L$2:dadosPOS!L$163))/(MAX(dadosPOS!L$2:dadosPOS!L$163)-MIN(dadosPOS!L$2:dadosPOS!L$163))</f>
        <v>0.46875</v>
      </c>
      <c r="M135" s="29">
        <f>(dadosPOS!M135-MIN(dadosPOS!M$2:dadosPOS!M$163))/(MAX(dadosPOS!M$2:dadosPOS!M$163)-MIN(dadosPOS!M$2:dadosPOS!M$163))</f>
        <v>0.175879397</v>
      </c>
      <c r="N135" s="29">
        <f>(dadosPOS!N135-MIN(dadosPOS!N$2:dadosPOS!N$163))/(MAX(dadosPOS!N$2:dadosPOS!N$163)-MIN(dadosPOS!N$2:dadosPOS!N$163))</f>
        <v>0.2034883721</v>
      </c>
      <c r="O135" s="29">
        <f>(dadosPOS!O135-MIN(dadosPOS!O$2:dadosPOS!O$163))/(MAX(dadosPOS!O$2:dadosPOS!O$163)-MIN(dadosPOS!O$2:dadosPOS!O$163))</f>
        <v>0.1886792453</v>
      </c>
      <c r="P135" s="2">
        <v>0.0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B136" s="29">
        <f>(dadosPOS!B136-MIN(dadosPOS!B$2:dadosPOS!B$163))/(MAX(dadosPOS!B$2:dadosPOS!B$163)-MIN(dadosPOS!B$2:dadosPOS!B$163))</f>
        <v>0.03449521247</v>
      </c>
      <c r="C136" s="29">
        <f>(dadosPOS!C136-MIN(dadosPOS!C$2:dadosPOS!C$163))/(MAX(dadosPOS!C$2:dadosPOS!C$163)-MIN(dadosPOS!C$2:dadosPOS!C$163))</f>
        <v>0.06032245723</v>
      </c>
      <c r="D136" s="29">
        <f>(dadosPOS!D136-MIN(dadosPOS!D$2:dadosPOS!D$163))/(MAX(dadosPOS!D$2:dadosPOS!D$163)-MIN(dadosPOS!D$2:dadosPOS!D$163))</f>
        <v>0.1862841292</v>
      </c>
      <c r="E136" s="29">
        <f>(dadosPOS!E136-MIN(dadosPOS!E$2:dadosPOS!E$163))/(MAX(dadosPOS!E$2:dadosPOS!E$163)-MIN(dadosPOS!E$2:dadosPOS!E$163))</f>
        <v>0.1909238857</v>
      </c>
      <c r="F136" s="29">
        <f>(dadosPOS!F136-MIN(dadosPOS!F$2:dadosPOS!F$163))/(MAX(dadosPOS!F$2:dadosPOS!F$163)-MIN(dadosPOS!F$2:dadosPOS!F$163))</f>
        <v>0.03554843519</v>
      </c>
      <c r="G136" s="29">
        <f>(dadosPOS!G136-MIN(dadosPOS!G$2:dadosPOS!G$163))/(MAX(dadosPOS!G$2:dadosPOS!G$163)-MIN(dadosPOS!G$2:dadosPOS!G$163))</f>
        <v>0.415989728</v>
      </c>
      <c r="H136" s="29">
        <f>(dadosPOS!H136-MIN(dadosPOS!H$2:dadosPOS!H$163))/(MAX(dadosPOS!H$2:dadosPOS!H$163)-MIN(dadosPOS!H$2:dadosPOS!H$163))</f>
        <v>0.515625</v>
      </c>
      <c r="I136" s="29">
        <f>(dadosPOS!I136-MIN(dadosPOS!I$2:dadosPOS!I$163))/(MAX(dadosPOS!I$2:dadosPOS!I$163)-MIN(dadosPOS!I$2:dadosPOS!I$163))</f>
        <v>0.00493156976</v>
      </c>
      <c r="J136" s="29">
        <f>(dadosPOS!J136-MIN(dadosPOS!J$2:dadosPOS!J$163))/(MAX(dadosPOS!J$2:dadosPOS!J$163)-MIN(dadosPOS!J$2:dadosPOS!J$163))</f>
        <v>0.3693224659</v>
      </c>
      <c r="K136" s="29">
        <f>(dadosPOS!K136-MIN(dadosPOS!K$2:dadosPOS!K$163))/(MAX(dadosPOS!K$2:dadosPOS!K$163)-MIN(dadosPOS!K$2:dadosPOS!K$163))</f>
        <v>0.006094198597</v>
      </c>
      <c r="L136" s="29">
        <f>(dadosPOS!L136-MIN(dadosPOS!L$2:dadosPOS!L$163))/(MAX(dadosPOS!L$2:dadosPOS!L$163)-MIN(dadosPOS!L$2:dadosPOS!L$163))</f>
        <v>0.515625</v>
      </c>
      <c r="M136" s="29">
        <f>(dadosPOS!M136-MIN(dadosPOS!M$2:dadosPOS!M$163))/(MAX(dadosPOS!M$2:dadosPOS!M$163)-MIN(dadosPOS!M$2:dadosPOS!M$163))</f>
        <v>0.2361809045</v>
      </c>
      <c r="N136" s="29">
        <f>(dadosPOS!N136-MIN(dadosPOS!N$2:dadosPOS!N$163))/(MAX(dadosPOS!N$2:dadosPOS!N$163)-MIN(dadosPOS!N$2:dadosPOS!N$163))</f>
        <v>0.3139534884</v>
      </c>
      <c r="O136" s="29">
        <f>(dadosPOS!O136-MIN(dadosPOS!O$2:dadosPOS!O$163))/(MAX(dadosPOS!O$2:dadosPOS!O$163)-MIN(dadosPOS!O$2:dadosPOS!O$163))</f>
        <v>0.2169811321</v>
      </c>
      <c r="P136" s="2">
        <v>0.0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B137" s="29">
        <f>(dadosPOS!B137-MIN(dadosPOS!B$2:dadosPOS!B$163))/(MAX(dadosPOS!B$2:dadosPOS!B$163)-MIN(dadosPOS!B$2:dadosPOS!B$163))</f>
        <v>0.07711399356</v>
      </c>
      <c r="C137" s="29">
        <f>(dadosPOS!C137-MIN(dadosPOS!C$2:dadosPOS!C$163))/(MAX(dadosPOS!C$2:dadosPOS!C$163)-MIN(dadosPOS!C$2:dadosPOS!C$163))</f>
        <v>0.02607203367</v>
      </c>
      <c r="D137" s="29">
        <f>(dadosPOS!D137-MIN(dadosPOS!D$2:dadosPOS!D$163))/(MAX(dadosPOS!D$2:dadosPOS!D$163)-MIN(dadosPOS!D$2:dadosPOS!D$163))</f>
        <v>0.08595283087</v>
      </c>
      <c r="E137" s="29">
        <f>(dadosPOS!E137-MIN(dadosPOS!E$2:dadosPOS!E$163))/(MAX(dadosPOS!E$2:dadosPOS!E$163)-MIN(dadosPOS!E$2:dadosPOS!E$163))</f>
        <v>0.1681754776</v>
      </c>
      <c r="F137" s="29">
        <f>(dadosPOS!F137-MIN(dadosPOS!F$2:dadosPOS!F$163))/(MAX(dadosPOS!F$2:dadosPOS!F$163)-MIN(dadosPOS!F$2:dadosPOS!F$163))</f>
        <v>0.0781207255</v>
      </c>
      <c r="G137" s="29">
        <f>(dadosPOS!G137-MIN(dadosPOS!G$2:dadosPOS!G$163))/(MAX(dadosPOS!G$2:dadosPOS!G$163)-MIN(dadosPOS!G$2:dadosPOS!G$163))</f>
        <v>0.7380050836</v>
      </c>
      <c r="H137" s="29">
        <f>(dadosPOS!H137-MIN(dadosPOS!H$2:dadosPOS!H$163))/(MAX(dadosPOS!H$2:dadosPOS!H$163)-MIN(dadosPOS!H$2:dadosPOS!H$163))</f>
        <v>0.328125</v>
      </c>
      <c r="I137" s="29">
        <f>(dadosPOS!I137-MIN(dadosPOS!I$2:dadosPOS!I$163))/(MAX(dadosPOS!I$2:dadosPOS!I$163)-MIN(dadosPOS!I$2:dadosPOS!I$163))</f>
        <v>0.006088667794</v>
      </c>
      <c r="J137" s="29">
        <f>(dadosPOS!J137-MIN(dadosPOS!J$2:dadosPOS!J$163))/(MAX(dadosPOS!J$2:dadosPOS!J$163)-MIN(dadosPOS!J$2:dadosPOS!J$163))</f>
        <v>0.3294820927</v>
      </c>
      <c r="K137" s="29">
        <f>(dadosPOS!K137-MIN(dadosPOS!K$2:dadosPOS!K$163))/(MAX(dadosPOS!K$2:dadosPOS!K$163)-MIN(dadosPOS!K$2:dadosPOS!K$163))</f>
        <v>0.03644499459</v>
      </c>
      <c r="L137" s="29">
        <f>(dadosPOS!L137-MIN(dadosPOS!L$2:dadosPOS!L$163))/(MAX(dadosPOS!L$2:dadosPOS!L$163)-MIN(dadosPOS!L$2:dadosPOS!L$163))</f>
        <v>0.328125</v>
      </c>
      <c r="M137" s="29">
        <f>(dadosPOS!M137-MIN(dadosPOS!M$2:dadosPOS!M$163))/(MAX(dadosPOS!M$2:dadosPOS!M$163)-MIN(dadosPOS!M$2:dadosPOS!M$163))</f>
        <v>0.2311557789</v>
      </c>
      <c r="N137" s="29">
        <f>(dadosPOS!N137-MIN(dadosPOS!N$2:dadosPOS!N$163))/(MAX(dadosPOS!N$2:dadosPOS!N$163)-MIN(dadosPOS!N$2:dadosPOS!N$163))</f>
        <v>0.2325581395</v>
      </c>
      <c r="O137" s="29">
        <f>(dadosPOS!O137-MIN(dadosPOS!O$2:dadosPOS!O$163))/(MAX(dadosPOS!O$2:dadosPOS!O$163)-MIN(dadosPOS!O$2:dadosPOS!O$163))</f>
        <v>0.1981132075</v>
      </c>
      <c r="P137" s="2">
        <v>0.0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B138" s="29">
        <f>(dadosPOS!B138-MIN(dadosPOS!B$2:dadosPOS!B$163))/(MAX(dadosPOS!B$2:dadosPOS!B$163)-MIN(dadosPOS!B$2:dadosPOS!B$163))</f>
        <v>0.02406260591</v>
      </c>
      <c r="C138" s="29">
        <f>(dadosPOS!C138-MIN(dadosPOS!C$2:dadosPOS!C$163))/(MAX(dadosPOS!C$2:dadosPOS!C$163)-MIN(dadosPOS!C$2:dadosPOS!C$163))</f>
        <v>0.05313220747</v>
      </c>
      <c r="D138" s="29">
        <f>(dadosPOS!D138-MIN(dadosPOS!D$2:dadosPOS!D$163))/(MAX(dadosPOS!D$2:dadosPOS!D$163)-MIN(dadosPOS!D$2:dadosPOS!D$163))</f>
        <v>0.2121732442</v>
      </c>
      <c r="E138" s="29">
        <f>(dadosPOS!E138-MIN(dadosPOS!E$2:dadosPOS!E$163))/(MAX(dadosPOS!E$2:dadosPOS!E$163)-MIN(dadosPOS!E$2:dadosPOS!E$163))</f>
        <v>0.2269360701</v>
      </c>
      <c r="F138" s="29">
        <f>(dadosPOS!F138-MIN(dadosPOS!F$2:dadosPOS!F$163))/(MAX(dadosPOS!F$2:dadosPOS!F$163)-MIN(dadosPOS!F$2:dadosPOS!F$163))</f>
        <v>0.02512720906</v>
      </c>
      <c r="G138" s="29">
        <f>(dadosPOS!G138-MIN(dadosPOS!G$2:dadosPOS!G$163))/(MAX(dadosPOS!G$2:dadosPOS!G$163)-MIN(dadosPOS!G$2:dadosPOS!G$163))</f>
        <v>0.3435616582</v>
      </c>
      <c r="H138" s="29">
        <f>(dadosPOS!H138-MIN(dadosPOS!H$2:dadosPOS!H$163))/(MAX(dadosPOS!H$2:dadosPOS!H$163)-MIN(dadosPOS!H$2:dadosPOS!H$163))</f>
        <v>0.453125</v>
      </c>
      <c r="I138" s="29">
        <f>(dadosPOS!I138-MIN(dadosPOS!I$2:dadosPOS!I$163))/(MAX(dadosPOS!I$2:dadosPOS!I$163)-MIN(dadosPOS!I$2:dadosPOS!I$163))</f>
        <v>0.00696770351</v>
      </c>
      <c r="J138" s="29">
        <f>(dadosPOS!J138-MIN(dadosPOS!J$2:dadosPOS!J$163))/(MAX(dadosPOS!J$2:dadosPOS!J$163)-MIN(dadosPOS!J$2:dadosPOS!J$163))</f>
        <v>0.3698152081</v>
      </c>
      <c r="K138" s="29">
        <f>(dadosPOS!K138-MIN(dadosPOS!K$2:dadosPOS!K$163))/(MAX(dadosPOS!K$2:dadosPOS!K$163)-MIN(dadosPOS!K$2:dadosPOS!K$163))</f>
        <v>0.004513713528</v>
      </c>
      <c r="L138" s="29">
        <f>(dadosPOS!L138-MIN(dadosPOS!L$2:dadosPOS!L$163))/(MAX(dadosPOS!L$2:dadosPOS!L$163)-MIN(dadosPOS!L$2:dadosPOS!L$163))</f>
        <v>0.453125</v>
      </c>
      <c r="M138" s="29">
        <f>(dadosPOS!M138-MIN(dadosPOS!M$2:dadosPOS!M$163))/(MAX(dadosPOS!M$2:dadosPOS!M$163)-MIN(dadosPOS!M$2:dadosPOS!M$163))</f>
        <v>0.2613065327</v>
      </c>
      <c r="N138" s="29">
        <f>(dadosPOS!N138-MIN(dadosPOS!N$2:dadosPOS!N$163))/(MAX(dadosPOS!N$2:dadosPOS!N$163)-MIN(dadosPOS!N$2:dadosPOS!N$163))</f>
        <v>0.2848837209</v>
      </c>
      <c r="O138" s="29">
        <f>(dadosPOS!O138-MIN(dadosPOS!O$2:dadosPOS!O$163))/(MAX(dadosPOS!O$2:dadosPOS!O$163)-MIN(dadosPOS!O$2:dadosPOS!O$163))</f>
        <v>0.1367924528</v>
      </c>
      <c r="P138" s="2">
        <v>0.0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B139" s="29">
        <f>(dadosPOS!B139-MIN(dadosPOS!B$2:dadosPOS!B$163))/(MAX(dadosPOS!B$2:dadosPOS!B$163)-MIN(dadosPOS!B$2:dadosPOS!B$163))</f>
        <v>0.02634254552</v>
      </c>
      <c r="C139" s="29">
        <f>(dadosPOS!C139-MIN(dadosPOS!C$2:dadosPOS!C$163))/(MAX(dadosPOS!C$2:dadosPOS!C$163)-MIN(dadosPOS!C$2:dadosPOS!C$163))</f>
        <v>0.05632835984</v>
      </c>
      <c r="D139" s="29">
        <f>(dadosPOS!D139-MIN(dadosPOS!D$2:dadosPOS!D$163))/(MAX(dadosPOS!D$2:dadosPOS!D$163)-MIN(dadosPOS!D$2:dadosPOS!D$163))</f>
        <v>0.1767116069</v>
      </c>
      <c r="E139" s="29">
        <f>(dadosPOS!E139-MIN(dadosPOS!E$2:dadosPOS!E$163))/(MAX(dadosPOS!E$2:dadosPOS!E$163)-MIN(dadosPOS!E$2:dadosPOS!E$163))</f>
        <v>0.1725998994</v>
      </c>
      <c r="F139" s="29">
        <f>(dadosPOS!F139-MIN(dadosPOS!F$2:dadosPOS!F$163))/(MAX(dadosPOS!F$2:dadosPOS!F$163)-MIN(dadosPOS!F$2:dadosPOS!F$163))</f>
        <v>0.0274046616</v>
      </c>
      <c r="G139" s="29">
        <f>(dadosPOS!G139-MIN(dadosPOS!G$2:dadosPOS!G$163))/(MAX(dadosPOS!G$2:dadosPOS!G$163)-MIN(dadosPOS!G$2:dadosPOS!G$163))</f>
        <v>0.5424375033</v>
      </c>
      <c r="H139" s="29">
        <f>(dadosPOS!H139-MIN(dadosPOS!H$2:dadosPOS!H$163))/(MAX(dadosPOS!H$2:dadosPOS!H$163)-MIN(dadosPOS!H$2:dadosPOS!H$163))</f>
        <v>0.53125</v>
      </c>
      <c r="I139" s="29">
        <f>(dadosPOS!I139-MIN(dadosPOS!I$2:dadosPOS!I$163))/(MAX(dadosPOS!I$2:dadosPOS!I$163)-MIN(dadosPOS!I$2:dadosPOS!I$163))</f>
        <v>0.003559197674</v>
      </c>
      <c r="J139" s="29">
        <f>(dadosPOS!J139-MIN(dadosPOS!J$2:dadosPOS!J$163))/(MAX(dadosPOS!J$2:dadosPOS!J$163)-MIN(dadosPOS!J$2:dadosPOS!J$163))</f>
        <v>0.3733334416</v>
      </c>
      <c r="K139" s="29">
        <f>(dadosPOS!K139-MIN(dadosPOS!K$2:dadosPOS!K$163))/(MAX(dadosPOS!K$2:dadosPOS!K$163)-MIN(dadosPOS!K$2:dadosPOS!K$163))</f>
        <v>0.003776716155</v>
      </c>
      <c r="L139" s="29">
        <f>(dadosPOS!L139-MIN(dadosPOS!L$2:dadosPOS!L$163))/(MAX(dadosPOS!L$2:dadosPOS!L$163)-MIN(dadosPOS!L$2:dadosPOS!L$163))</f>
        <v>0.53125</v>
      </c>
      <c r="M139" s="29">
        <f>(dadosPOS!M139-MIN(dadosPOS!M$2:dadosPOS!M$163))/(MAX(dadosPOS!M$2:dadosPOS!M$163)-MIN(dadosPOS!M$2:dadosPOS!M$163))</f>
        <v>0.216080402</v>
      </c>
      <c r="N139" s="29">
        <f>(dadosPOS!N139-MIN(dadosPOS!N$2:dadosPOS!N$163))/(MAX(dadosPOS!N$2:dadosPOS!N$163)-MIN(dadosPOS!N$2:dadosPOS!N$163))</f>
        <v>0.261627907</v>
      </c>
      <c r="O139" s="29">
        <f>(dadosPOS!O139-MIN(dadosPOS!O$2:dadosPOS!O$163))/(MAX(dadosPOS!O$2:dadosPOS!O$163)-MIN(dadosPOS!O$2:dadosPOS!O$163))</f>
        <v>0.1462264151</v>
      </c>
      <c r="P139" s="2">
        <v>0.0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B140" s="29">
        <f>(dadosPOS!B140-MIN(dadosPOS!B$2:dadosPOS!B$163))/(MAX(dadosPOS!B$2:dadosPOS!B$163)-MIN(dadosPOS!B$2:dadosPOS!B$163))</f>
        <v>0.05837295841</v>
      </c>
      <c r="C140" s="29">
        <f>(dadosPOS!C140-MIN(dadosPOS!C$2:dadosPOS!C$163))/(MAX(dadosPOS!C$2:dadosPOS!C$163)-MIN(dadosPOS!C$2:dadosPOS!C$163))</f>
        <v>0.05501557632</v>
      </c>
      <c r="D140" s="29">
        <f>(dadosPOS!D140-MIN(dadosPOS!D$2:dadosPOS!D$163))/(MAX(dadosPOS!D$2:dadosPOS!D$163)-MIN(dadosPOS!D$2:dadosPOS!D$163))</f>
        <v>0.124688083</v>
      </c>
      <c r="E140" s="29">
        <f>(dadosPOS!E140-MIN(dadosPOS!E$2:dadosPOS!E$163))/(MAX(dadosPOS!E$2:dadosPOS!E$163)-MIN(dadosPOS!E$2:dadosPOS!E$163))</f>
        <v>0.1425921181</v>
      </c>
      <c r="F140" s="29">
        <f>(dadosPOS!F140-MIN(dadosPOS!F$2:dadosPOS!F$163))/(MAX(dadosPOS!F$2:dadosPOS!F$163)-MIN(dadosPOS!F$2:dadosPOS!F$163))</f>
        <v>0.05940013405</v>
      </c>
      <c r="G140" s="29">
        <f>(dadosPOS!G140-MIN(dadosPOS!G$2:dadosPOS!G$163))/(MAX(dadosPOS!G$2:dadosPOS!G$163)-MIN(dadosPOS!G$2:dadosPOS!G$163))</f>
        <v>0.6231198574</v>
      </c>
      <c r="H140" s="29">
        <f>(dadosPOS!H140-MIN(dadosPOS!H$2:dadosPOS!H$163))/(MAX(dadosPOS!H$2:dadosPOS!H$163)-MIN(dadosPOS!H$2:dadosPOS!H$163))</f>
        <v>0.5625</v>
      </c>
      <c r="I140" s="29">
        <f>(dadosPOS!I140-MIN(dadosPOS!I$2:dadosPOS!I$163))/(MAX(dadosPOS!I$2:dadosPOS!I$163)-MIN(dadosPOS!I$2:dadosPOS!I$163))</f>
        <v>0.005609683027</v>
      </c>
      <c r="J140" s="29">
        <f>(dadosPOS!J140-MIN(dadosPOS!J$2:dadosPOS!J$163))/(MAX(dadosPOS!J$2:dadosPOS!J$163)-MIN(dadosPOS!J$2:dadosPOS!J$163))</f>
        <v>0.3694591884</v>
      </c>
      <c r="K140" s="29">
        <f>(dadosPOS!K140-MIN(dadosPOS!K$2:dadosPOS!K$163))/(MAX(dadosPOS!K$2:dadosPOS!K$163)-MIN(dadosPOS!K$2:dadosPOS!K$163))</f>
        <v>0.00558916034</v>
      </c>
      <c r="L140" s="29">
        <f>(dadosPOS!L140-MIN(dadosPOS!L$2:dadosPOS!L$163))/(MAX(dadosPOS!L$2:dadosPOS!L$163)-MIN(dadosPOS!L$2:dadosPOS!L$163))</f>
        <v>0.5625</v>
      </c>
      <c r="M140" s="29">
        <f>(dadosPOS!M140-MIN(dadosPOS!M$2:dadosPOS!M$163))/(MAX(dadosPOS!M$2:dadosPOS!M$163)-MIN(dadosPOS!M$2:dadosPOS!M$163))</f>
        <v>0.2412060302</v>
      </c>
      <c r="N140" s="29">
        <f>(dadosPOS!N140-MIN(dadosPOS!N$2:dadosPOS!N$163))/(MAX(dadosPOS!N$2:dadosPOS!N$163)-MIN(dadosPOS!N$2:dadosPOS!N$163))</f>
        <v>0.2906976744</v>
      </c>
      <c r="O140" s="29">
        <f>(dadosPOS!O140-MIN(dadosPOS!O$2:dadosPOS!O$163))/(MAX(dadosPOS!O$2:dadosPOS!O$163)-MIN(dadosPOS!O$2:dadosPOS!O$163))</f>
        <v>0.1886792453</v>
      </c>
      <c r="P140" s="2">
        <v>0.0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B141" s="29">
        <f>(dadosPOS!B141-MIN(dadosPOS!B$2:dadosPOS!B$163))/(MAX(dadosPOS!B$2:dadosPOS!B$163)-MIN(dadosPOS!B$2:dadosPOS!B$163))</f>
        <v>0.01684279714</v>
      </c>
      <c r="C141" s="29">
        <f>(dadosPOS!C141-MIN(dadosPOS!C$2:dadosPOS!C$163))/(MAX(dadosPOS!C$2:dadosPOS!C$163)-MIN(dadosPOS!C$2:dadosPOS!C$163))</f>
        <v>0.05322074657</v>
      </c>
      <c r="D141" s="29">
        <f>(dadosPOS!D141-MIN(dadosPOS!D$2:dadosPOS!D$163))/(MAX(dadosPOS!D$2:dadosPOS!D$163)-MIN(dadosPOS!D$2:dadosPOS!D$163))</f>
        <v>0.2282415146</v>
      </c>
      <c r="E141" s="29">
        <f>(dadosPOS!E141-MIN(dadosPOS!E$2:dadosPOS!E$163))/(MAX(dadosPOS!E$2:dadosPOS!E$163)-MIN(dadosPOS!E$2:dadosPOS!E$163))</f>
        <v>0.2203836555</v>
      </c>
      <c r="F141" s="29">
        <f>(dadosPOS!F141-MIN(dadosPOS!F$2:dadosPOS!F$163))/(MAX(dadosPOS!F$2:dadosPOS!F$163)-MIN(dadosPOS!F$2:dadosPOS!F$163))</f>
        <v>0.01791527603</v>
      </c>
      <c r="G141" s="29">
        <f>(dadosPOS!G141-MIN(dadosPOS!G$2:dadosPOS!G$163))/(MAX(dadosPOS!G$2:dadosPOS!G$163)-MIN(dadosPOS!G$2:dadosPOS!G$163))</f>
        <v>0.353997432</v>
      </c>
      <c r="H141" s="29">
        <f>(dadosPOS!H141-MIN(dadosPOS!H$2:dadosPOS!H$163))/(MAX(dadosPOS!H$2:dadosPOS!H$163)-MIN(dadosPOS!H$2:dadosPOS!H$163))</f>
        <v>0.453125</v>
      </c>
      <c r="I141" s="29">
        <f>(dadosPOS!I141-MIN(dadosPOS!I$2:dadosPOS!I$163))/(MAX(dadosPOS!I$2:dadosPOS!I$163)-MIN(dadosPOS!I$2:dadosPOS!I$163))</f>
        <v>0.004133261815</v>
      </c>
      <c r="J141" s="29">
        <f>(dadosPOS!J141-MIN(dadosPOS!J$2:dadosPOS!J$163))/(MAX(dadosPOS!J$2:dadosPOS!J$163)-MIN(dadosPOS!J$2:dadosPOS!J$163))</f>
        <v>0.3749592202</v>
      </c>
      <c r="K141" s="29">
        <f>(dadosPOS!K141-MIN(dadosPOS!K$2:dadosPOS!K$163))/(MAX(dadosPOS!K$2:dadosPOS!K$163)-MIN(dadosPOS!K$2:dadosPOS!K$163))</f>
        <v>0.002173035174</v>
      </c>
      <c r="L141" s="29">
        <f>(dadosPOS!L141-MIN(dadosPOS!L$2:dadosPOS!L$163))/(MAX(dadosPOS!L$2:dadosPOS!L$163)-MIN(dadosPOS!L$2:dadosPOS!L$163))</f>
        <v>0.453125</v>
      </c>
      <c r="M141" s="29">
        <f>(dadosPOS!M141-MIN(dadosPOS!M$2:dadosPOS!M$163))/(MAX(dadosPOS!M$2:dadosPOS!M$163)-MIN(dadosPOS!M$2:dadosPOS!M$163))</f>
        <v>0.2462311558</v>
      </c>
      <c r="N141" s="29">
        <f>(dadosPOS!N141-MIN(dadosPOS!N$2:dadosPOS!N$163))/(MAX(dadosPOS!N$2:dadosPOS!N$163)-MIN(dadosPOS!N$2:dadosPOS!N$163))</f>
        <v>0.2848837209</v>
      </c>
      <c r="O141" s="29">
        <f>(dadosPOS!O141-MIN(dadosPOS!O$2:dadosPOS!O$163))/(MAX(dadosPOS!O$2:dadosPOS!O$163)-MIN(dadosPOS!O$2:dadosPOS!O$163))</f>
        <v>0.1273584906</v>
      </c>
      <c r="P141" s="2">
        <v>0.0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B142" s="29">
        <f>(dadosPOS!B142-MIN(dadosPOS!B$2:dadosPOS!B$163))/(MAX(dadosPOS!B$2:dadosPOS!B$163)-MIN(dadosPOS!B$2:dadosPOS!B$163))</f>
        <v>0.04965544156</v>
      </c>
      <c r="C142" s="29">
        <f>(dadosPOS!C142-MIN(dadosPOS!C$2:dadosPOS!C$163))/(MAX(dadosPOS!C$2:dadosPOS!C$163)-MIN(dadosPOS!C$2:dadosPOS!C$163))</f>
        <v>0.03214406733</v>
      </c>
      <c r="D142" s="29">
        <f>(dadosPOS!D142-MIN(dadosPOS!D$2:dadosPOS!D$163))/(MAX(dadosPOS!D$2:dadosPOS!D$163)-MIN(dadosPOS!D$2:dadosPOS!D$163))</f>
        <v>0.1294758582</v>
      </c>
      <c r="E142" s="29">
        <f>(dadosPOS!E142-MIN(dadosPOS!E$2:dadosPOS!E$163))/(MAX(dadosPOS!E$2:dadosPOS!E$163)-MIN(dadosPOS!E$2:dadosPOS!E$163))</f>
        <v>0.2597550792</v>
      </c>
      <c r="F142" s="29">
        <f>(dadosPOS!F142-MIN(dadosPOS!F$2:dadosPOS!F$163))/(MAX(dadosPOS!F$2:dadosPOS!F$163)-MIN(dadosPOS!F$2:dadosPOS!F$163))</f>
        <v>0.05069212672</v>
      </c>
      <c r="G142" s="29">
        <f>(dadosPOS!G142-MIN(dadosPOS!G$2:dadosPOS!G$163))/(MAX(dadosPOS!G$2:dadosPOS!G$163)-MIN(dadosPOS!G$2:dadosPOS!G$163))</f>
        <v>0.4596653739</v>
      </c>
      <c r="H142" s="29">
        <f>(dadosPOS!H142-MIN(dadosPOS!H$2:dadosPOS!H$163))/(MAX(dadosPOS!H$2:dadosPOS!H$163)-MIN(dadosPOS!H$2:dadosPOS!H$163))</f>
        <v>0.28125</v>
      </c>
      <c r="I142" s="29">
        <f>(dadosPOS!I142-MIN(dadosPOS!I$2:dadosPOS!I$163))/(MAX(dadosPOS!I$2:dadosPOS!I$163)-MIN(dadosPOS!I$2:dadosPOS!I$163))</f>
        <v>0.03552739452</v>
      </c>
      <c r="J142" s="29">
        <f>(dadosPOS!J142-MIN(dadosPOS!J$2:dadosPOS!J$163))/(MAX(dadosPOS!J$2:dadosPOS!J$163)-MIN(dadosPOS!J$2:dadosPOS!J$163))</f>
        <v>0.3241675161</v>
      </c>
      <c r="K142" s="29">
        <f>(dadosPOS!K142-MIN(dadosPOS!K$2:dadosPOS!K$163))/(MAX(dadosPOS!K$2:dadosPOS!K$163)-MIN(dadosPOS!K$2:dadosPOS!K$163))</f>
        <v>0.0232823691</v>
      </c>
      <c r="L142" s="29">
        <f>(dadosPOS!L142-MIN(dadosPOS!L$2:dadosPOS!L$163))/(MAX(dadosPOS!L$2:dadosPOS!L$163)-MIN(dadosPOS!L$2:dadosPOS!L$163))</f>
        <v>0.28125</v>
      </c>
      <c r="M142" s="29">
        <f>(dadosPOS!M142-MIN(dadosPOS!M$2:dadosPOS!M$163))/(MAX(dadosPOS!M$2:dadosPOS!M$163)-MIN(dadosPOS!M$2:dadosPOS!M$163))</f>
        <v>0.2512562814</v>
      </c>
      <c r="N142" s="29">
        <f>(dadosPOS!N142-MIN(dadosPOS!N$2:dadosPOS!N$163))/(MAX(dadosPOS!N$2:dadosPOS!N$163)-MIN(dadosPOS!N$2:dadosPOS!N$163))</f>
        <v>0.226744186</v>
      </c>
      <c r="O142" s="29">
        <f>(dadosPOS!O142-MIN(dadosPOS!O$2:dadosPOS!O$163))/(MAX(dadosPOS!O$2:dadosPOS!O$163)-MIN(dadosPOS!O$2:dadosPOS!O$163))</f>
        <v>0.2169811321</v>
      </c>
      <c r="P142" s="2">
        <v>0.0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B143" s="29">
        <f>(dadosPOS!B143-MIN(dadosPOS!B$2:dadosPOS!B$163))/(MAX(dadosPOS!B$2:dadosPOS!B$163)-MIN(dadosPOS!B$2:dadosPOS!B$163))</f>
        <v>0.04211212784</v>
      </c>
      <c r="C143" s="29">
        <f>(dadosPOS!C143-MIN(dadosPOS!C$2:dadosPOS!C$163))/(MAX(dadosPOS!C$2:dadosPOS!C$163)-MIN(dadosPOS!C$2:dadosPOS!C$163))</f>
        <v>0.04799912554</v>
      </c>
      <c r="D143" s="29">
        <f>(dadosPOS!D143-MIN(dadosPOS!D$2:dadosPOS!D$163))/(MAX(dadosPOS!D$2:dadosPOS!D$163)-MIN(dadosPOS!D$2:dadosPOS!D$163))</f>
        <v>0.1662305885</v>
      </c>
      <c r="E143" s="29">
        <f>(dadosPOS!E143-MIN(dadosPOS!E$2:dadosPOS!E$163))/(MAX(dadosPOS!E$2:dadosPOS!E$163)-MIN(dadosPOS!E$2:dadosPOS!E$163))</f>
        <v>0.3003696112</v>
      </c>
      <c r="F143" s="29">
        <f>(dadosPOS!F143-MIN(dadosPOS!F$2:dadosPOS!F$163))/(MAX(dadosPOS!F$2:dadosPOS!F$163)-MIN(dadosPOS!F$2:dadosPOS!F$163))</f>
        <v>0.04315704164</v>
      </c>
      <c r="G143" s="29">
        <f>(dadosPOS!G143-MIN(dadosPOS!G$2:dadosPOS!G$163))/(MAX(dadosPOS!G$2:dadosPOS!G$163)-MIN(dadosPOS!G$2:dadosPOS!G$163))</f>
        <v>0.2018500079</v>
      </c>
      <c r="H143" s="29">
        <f>(dadosPOS!H143-MIN(dadosPOS!H$2:dadosPOS!H$163))/(MAX(dadosPOS!H$2:dadosPOS!H$163)-MIN(dadosPOS!H$2:dadosPOS!H$163))</f>
        <v>0.328125</v>
      </c>
      <c r="I143" s="29">
        <f>(dadosPOS!I143-MIN(dadosPOS!I$2:dadosPOS!I$163))/(MAX(dadosPOS!I$2:dadosPOS!I$163)-MIN(dadosPOS!I$2:dadosPOS!I$163))</f>
        <v>0.02441207759</v>
      </c>
      <c r="J143" s="29">
        <f>(dadosPOS!J143-MIN(dadosPOS!J$2:dadosPOS!J$163))/(MAX(dadosPOS!J$2:dadosPOS!J$163)-MIN(dadosPOS!J$2:dadosPOS!J$163))</f>
        <v>0.342111996</v>
      </c>
      <c r="K143" s="29">
        <f>(dadosPOS!K143-MIN(dadosPOS!K$2:dadosPOS!K$163))/(MAX(dadosPOS!K$2:dadosPOS!K$163)-MIN(dadosPOS!K$2:dadosPOS!K$163))</f>
        <v>0.01583859019</v>
      </c>
      <c r="L143" s="29">
        <f>(dadosPOS!L143-MIN(dadosPOS!L$2:dadosPOS!L$163))/(MAX(dadosPOS!L$2:dadosPOS!L$163)-MIN(dadosPOS!L$2:dadosPOS!L$163))</f>
        <v>0.328125</v>
      </c>
      <c r="M143" s="29">
        <f>(dadosPOS!M143-MIN(dadosPOS!M$2:dadosPOS!M$163))/(MAX(dadosPOS!M$2:dadosPOS!M$163)-MIN(dadosPOS!M$2:dadosPOS!M$163))</f>
        <v>0.2914572864</v>
      </c>
      <c r="N143" s="29">
        <f>(dadosPOS!N143-MIN(dadosPOS!N$2:dadosPOS!N$163))/(MAX(dadosPOS!N$2:dadosPOS!N$163)-MIN(dadosPOS!N$2:dadosPOS!N$163))</f>
        <v>0.2848837209</v>
      </c>
      <c r="O143" s="29">
        <f>(dadosPOS!O143-MIN(dadosPOS!O$2:dadosPOS!O$163))/(MAX(dadosPOS!O$2:dadosPOS!O$163)-MIN(dadosPOS!O$2:dadosPOS!O$163))</f>
        <v>0.2358490566</v>
      </c>
      <c r="P143" s="2">
        <v>0.0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B144" s="29">
        <f>(dadosPOS!B144-MIN(dadosPOS!B$2:dadosPOS!B$163))/(MAX(dadosPOS!B$2:dadosPOS!B$163)-MIN(dadosPOS!B$2:dadosPOS!B$163))</f>
        <v>0.04394532253</v>
      </c>
      <c r="C144" s="29">
        <f>(dadosPOS!C144-MIN(dadosPOS!C$2:dadosPOS!C$163))/(MAX(dadosPOS!C$2:dadosPOS!C$163)-MIN(dadosPOS!C$2:dadosPOS!C$163))</f>
        <v>0.04326392305</v>
      </c>
      <c r="D144" s="29">
        <f>(dadosPOS!D144-MIN(dadosPOS!D$2:dadosPOS!D$163))/(MAX(dadosPOS!D$2:dadosPOS!D$163)-MIN(dadosPOS!D$2:dadosPOS!D$163))</f>
        <v>0.1955326211</v>
      </c>
      <c r="E144" s="29">
        <f>(dadosPOS!E144-MIN(dadosPOS!E$2:dadosPOS!E$163))/(MAX(dadosPOS!E$2:dadosPOS!E$163)-MIN(dadosPOS!E$2:dadosPOS!E$163))</f>
        <v>0.3279742079</v>
      </c>
      <c r="F144" s="29">
        <f>(dadosPOS!F144-MIN(dadosPOS!F$2:dadosPOS!F$163))/(MAX(dadosPOS!F$2:dadosPOS!F$163)-MIN(dadosPOS!F$2:dadosPOS!F$163))</f>
        <v>0.04498823658</v>
      </c>
      <c r="G144" s="29">
        <f>(dadosPOS!G144-MIN(dadosPOS!G$2:dadosPOS!G$163))/(MAX(dadosPOS!G$2:dadosPOS!G$163)-MIN(dadosPOS!G$2:dadosPOS!G$163))</f>
        <v>0.08359755778</v>
      </c>
      <c r="H144" s="29">
        <f>(dadosPOS!H144-MIN(dadosPOS!H$2:dadosPOS!H$163))/(MAX(dadosPOS!H$2:dadosPOS!H$163)-MIN(dadosPOS!H$2:dadosPOS!H$163))</f>
        <v>0.296875</v>
      </c>
      <c r="I144" s="29">
        <f>(dadosPOS!I144-MIN(dadosPOS!I$2:dadosPOS!I$163))/(MAX(dadosPOS!I$2:dadosPOS!I$163)-MIN(dadosPOS!I$2:dadosPOS!I$163))</f>
        <v>0.05142897122</v>
      </c>
      <c r="J144" s="29">
        <f>(dadosPOS!J144-MIN(dadosPOS!J$2:dadosPOS!J$163))/(MAX(dadosPOS!J$2:dadosPOS!J$163)-MIN(dadosPOS!J$2:dadosPOS!J$163))</f>
        <v>0.3178728698</v>
      </c>
      <c r="K144" s="29">
        <f>(dadosPOS!K144-MIN(dadosPOS!K$2:dadosPOS!K$163))/(MAX(dadosPOS!K$2:dadosPOS!K$163)-MIN(dadosPOS!K$2:dadosPOS!K$163))</f>
        <v>0.01883929767</v>
      </c>
      <c r="L144" s="29">
        <f>(dadosPOS!L144-MIN(dadosPOS!L$2:dadosPOS!L$163))/(MAX(dadosPOS!L$2:dadosPOS!L$163)-MIN(dadosPOS!L$2:dadosPOS!L$163))</f>
        <v>0.296875</v>
      </c>
      <c r="M144" s="29">
        <f>(dadosPOS!M144-MIN(dadosPOS!M$2:dadosPOS!M$163))/(MAX(dadosPOS!M$2:dadosPOS!M$163)-MIN(dadosPOS!M$2:dadosPOS!M$163))</f>
        <v>0.3165829146</v>
      </c>
      <c r="N144" s="29">
        <f>(dadosPOS!N144-MIN(dadosPOS!N$2:dadosPOS!N$163))/(MAX(dadosPOS!N$2:dadosPOS!N$163)-MIN(dadosPOS!N$2:dadosPOS!N$163))</f>
        <v>0.2965116279</v>
      </c>
      <c r="O144" s="29">
        <f>(dadosPOS!O144-MIN(dadosPOS!O$2:dadosPOS!O$163))/(MAX(dadosPOS!O$2:dadosPOS!O$163)-MIN(dadosPOS!O$2:dadosPOS!O$163))</f>
        <v>0.2641509434</v>
      </c>
      <c r="P144" s="2">
        <v>0.0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B145" s="29">
        <f>(dadosPOS!B145-MIN(dadosPOS!B$2:dadosPOS!B$163))/(MAX(dadosPOS!B$2:dadosPOS!B$163)-MIN(dadosPOS!B$2:dadosPOS!B$163))</f>
        <v>0.02939444667</v>
      </c>
      <c r="C145" s="29">
        <f>(dadosPOS!C145-MIN(dadosPOS!C$2:dadosPOS!C$163))/(MAX(dadosPOS!C$2:dadosPOS!C$163)-MIN(dadosPOS!C$2:dadosPOS!C$163))</f>
        <v>0.04191506804</v>
      </c>
      <c r="D145" s="29">
        <f>(dadosPOS!D145-MIN(dadosPOS!D$2:dadosPOS!D$163))/(MAX(dadosPOS!D$2:dadosPOS!D$163)-MIN(dadosPOS!D$2:dadosPOS!D$163))</f>
        <v>0.1244488456</v>
      </c>
      <c r="E145" s="29">
        <f>(dadosPOS!E145-MIN(dadosPOS!E$2:dadosPOS!E$163))/(MAX(dadosPOS!E$2:dadosPOS!E$163)-MIN(dadosPOS!E$2:dadosPOS!E$163))</f>
        <v>0.184853057</v>
      </c>
      <c r="F145" s="29">
        <f>(dadosPOS!F145-MIN(dadosPOS!F$2:dadosPOS!F$163))/(MAX(dadosPOS!F$2:dadosPOS!F$163)-MIN(dadosPOS!F$2:dadosPOS!F$163))</f>
        <v>0.03045323357</v>
      </c>
      <c r="G145" s="29">
        <f>(dadosPOS!G145-MIN(dadosPOS!G$2:dadosPOS!G$163))/(MAX(dadosPOS!G$2:dadosPOS!G$163)-MIN(dadosPOS!G$2:dadosPOS!G$163))</f>
        <v>0.6963602537</v>
      </c>
      <c r="H145" s="29">
        <f>(dadosPOS!H145-MIN(dadosPOS!H$2:dadosPOS!H$163))/(MAX(dadosPOS!H$2:dadosPOS!H$163)-MIN(dadosPOS!H$2:dadosPOS!H$163))</f>
        <v>0.421875</v>
      </c>
      <c r="I145" s="29">
        <f>(dadosPOS!I145-MIN(dadosPOS!I$2:dadosPOS!I$163))/(MAX(dadosPOS!I$2:dadosPOS!I$163)-MIN(dadosPOS!I$2:dadosPOS!I$163))</f>
        <v>0.02327830091</v>
      </c>
      <c r="J145" s="29">
        <f>(dadosPOS!J145-MIN(dadosPOS!J$2:dadosPOS!J$163))/(MAX(dadosPOS!J$2:dadosPOS!J$163)-MIN(dadosPOS!J$2:dadosPOS!J$163))</f>
        <v>0.3263036348</v>
      </c>
      <c r="K145" s="29">
        <f>(dadosPOS!K145-MIN(dadosPOS!K$2:dadosPOS!K$163))/(MAX(dadosPOS!K$2:dadosPOS!K$163)-MIN(dadosPOS!K$2:dadosPOS!K$163))</f>
        <v>0.01883929767</v>
      </c>
      <c r="L145" s="29">
        <f>(dadosPOS!L145-MIN(dadosPOS!L$2:dadosPOS!L$163))/(MAX(dadosPOS!L$2:dadosPOS!L$163)-MIN(dadosPOS!L$2:dadosPOS!L$163))</f>
        <v>0.421875</v>
      </c>
      <c r="M145" s="29">
        <f>(dadosPOS!M145-MIN(dadosPOS!M$2:dadosPOS!M$163))/(MAX(dadosPOS!M$2:dadosPOS!M$163)-MIN(dadosPOS!M$2:dadosPOS!M$163))</f>
        <v>0.2010050251</v>
      </c>
      <c r="N145" s="29">
        <f>(dadosPOS!N145-MIN(dadosPOS!N$2:dadosPOS!N$163))/(MAX(dadosPOS!N$2:dadosPOS!N$163)-MIN(dadosPOS!N$2:dadosPOS!N$163))</f>
        <v>0.1686046512</v>
      </c>
      <c r="O145" s="29">
        <f>(dadosPOS!O145-MIN(dadosPOS!O$2:dadosPOS!O$163))/(MAX(dadosPOS!O$2:dadosPOS!O$163)-MIN(dadosPOS!O$2:dadosPOS!O$163))</f>
        <v>0.179245283</v>
      </c>
      <c r="P145" s="2">
        <v>0.0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B146" s="29">
        <f>(dadosPOS!B146-MIN(dadosPOS!B$2:dadosPOS!B$163))/(MAX(dadosPOS!B$2:dadosPOS!B$163)-MIN(dadosPOS!B$2:dadosPOS!B$163))</f>
        <v>0.03343569098</v>
      </c>
      <c r="C146" s="29">
        <f>(dadosPOS!C146-MIN(dadosPOS!C$2:dadosPOS!C$163))/(MAX(dadosPOS!C$2:dadosPOS!C$163)-MIN(dadosPOS!C$2:dadosPOS!C$163))</f>
        <v>0.0006514729191</v>
      </c>
      <c r="D146" s="29">
        <f>(dadosPOS!D146-MIN(dadosPOS!D$2:dadosPOS!D$163))/(MAX(dadosPOS!D$2:dadosPOS!D$163)-MIN(dadosPOS!D$2:dadosPOS!D$163))</f>
        <v>0.003085858953</v>
      </c>
      <c r="E146" s="29">
        <f>(dadosPOS!E146-MIN(dadosPOS!E$2:dadosPOS!E$163))/(MAX(dadosPOS!E$2:dadosPOS!E$163)-MIN(dadosPOS!E$2:dadosPOS!E$163))</f>
        <v>0.0009394482876</v>
      </c>
      <c r="F146" s="29">
        <f>(dadosPOS!F146-MIN(dadosPOS!F$2:dadosPOS!F$163))/(MAX(dadosPOS!F$2:dadosPOS!F$163)-MIN(dadosPOS!F$2:dadosPOS!F$163))</f>
        <v>0.03449006949</v>
      </c>
      <c r="G146" s="29">
        <f>(dadosPOS!G146-MIN(dadosPOS!G$2:dadosPOS!G$163))/(MAX(dadosPOS!G$2:dadosPOS!G$163)-MIN(dadosPOS!G$2:dadosPOS!G$163))</f>
        <v>0.6963602537</v>
      </c>
      <c r="H146" s="29">
        <f>(dadosPOS!H146-MIN(dadosPOS!H$2:dadosPOS!H$163))/(MAX(dadosPOS!H$2:dadosPOS!H$163)-MIN(dadosPOS!H$2:dadosPOS!H$163))</f>
        <v>0.671875</v>
      </c>
      <c r="I146" s="29">
        <f>(dadosPOS!I146-MIN(dadosPOS!I$2:dadosPOS!I$163))/(MAX(dadosPOS!I$2:dadosPOS!I$163)-MIN(dadosPOS!I$2:dadosPOS!I$163))</f>
        <v>0.0004054327995</v>
      </c>
      <c r="J146" s="29">
        <f>(dadosPOS!J146-MIN(dadosPOS!J$2:dadosPOS!J$163))/(MAX(dadosPOS!J$2:dadosPOS!J$163)-MIN(dadosPOS!J$2:dadosPOS!J$163))</f>
        <v>0.002276902168</v>
      </c>
      <c r="K146" s="29">
        <f>(dadosPOS!K146-MIN(dadosPOS!K$2:dadosPOS!K$163))/(MAX(dadosPOS!K$2:dadosPOS!K$163)-MIN(dadosPOS!K$2:dadosPOS!K$163))</f>
        <v>0.02097543026</v>
      </c>
      <c r="L146" s="29">
        <f>(dadosPOS!L146-MIN(dadosPOS!L$2:dadosPOS!L$163))/(MAX(dadosPOS!L$2:dadosPOS!L$163)-MIN(dadosPOS!L$2:dadosPOS!L$163))</f>
        <v>0.671875</v>
      </c>
      <c r="M146" s="29">
        <f>(dadosPOS!M146-MIN(dadosPOS!M$2:dadosPOS!M$163))/(MAX(dadosPOS!M$2:dadosPOS!M$163)-MIN(dadosPOS!M$2:dadosPOS!M$163))</f>
        <v>0.9447236181</v>
      </c>
      <c r="N146" s="29">
        <f>(dadosPOS!N146-MIN(dadosPOS!N$2:dadosPOS!N$163))/(MAX(dadosPOS!N$2:dadosPOS!N$163)-MIN(dadosPOS!N$2:dadosPOS!N$163))</f>
        <v>0.9534883721</v>
      </c>
      <c r="O146" s="29">
        <f>(dadosPOS!O146-MIN(dadosPOS!O$2:dadosPOS!O$163))/(MAX(dadosPOS!O$2:dadosPOS!O$163)-MIN(dadosPOS!O$2:dadosPOS!O$163))</f>
        <v>0.9386792453</v>
      </c>
      <c r="P146" s="2">
        <v>0.0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B147" s="29">
        <f>(dadosPOS!B147-MIN(dadosPOS!B$2:dadosPOS!B$163))/(MAX(dadosPOS!B$2:dadosPOS!B$163)-MIN(dadosPOS!B$2:dadosPOS!B$163))</f>
        <v>0.02899391674</v>
      </c>
      <c r="C147" s="29">
        <f>(dadosPOS!C147-MIN(dadosPOS!C$2:dadosPOS!C$163))/(MAX(dadosPOS!C$2:dadosPOS!C$163)-MIN(dadosPOS!C$2:dadosPOS!C$163))</f>
        <v>0.0007848281139</v>
      </c>
      <c r="D147" s="29">
        <f>(dadosPOS!D147-MIN(dadosPOS!D$2:dadosPOS!D$163))/(MAX(dadosPOS!D$2:dadosPOS!D$163)-MIN(dadosPOS!D$2:dadosPOS!D$163))</f>
        <v>0.008234004409</v>
      </c>
      <c r="E147" s="29">
        <f>(dadosPOS!E147-MIN(dadosPOS!E$2:dadosPOS!E$163))/(MAX(dadosPOS!E$2:dadosPOS!E$163)-MIN(dadosPOS!E$2:dadosPOS!E$163))</f>
        <v>0.002611950921</v>
      </c>
      <c r="F147" s="29">
        <f>(dadosPOS!F147-MIN(dadosPOS!F$2:dadosPOS!F$163))/(MAX(dadosPOS!F$2:dadosPOS!F$163)-MIN(dadosPOS!F$2:dadosPOS!F$163))</f>
        <v>0.03005314056</v>
      </c>
      <c r="G147" s="29">
        <f>(dadosPOS!G147-MIN(dadosPOS!G$2:dadosPOS!G$163))/(MAX(dadosPOS!G$2:dadosPOS!G$163)-MIN(dadosPOS!G$2:dadosPOS!G$163))</f>
        <v>1</v>
      </c>
      <c r="H147" s="29">
        <f>(dadosPOS!H147-MIN(dadosPOS!H$2:dadosPOS!H$163))/(MAX(dadosPOS!H$2:dadosPOS!H$163)-MIN(dadosPOS!H$2:dadosPOS!H$163))</f>
        <v>0.578125</v>
      </c>
      <c r="I147" s="29">
        <f>(dadosPOS!I147-MIN(dadosPOS!I$2:dadosPOS!I$163))/(MAX(dadosPOS!I$2:dadosPOS!I$163)-MIN(dadosPOS!I$2:dadosPOS!I$163))</f>
        <v>0.0007157862257</v>
      </c>
      <c r="J147" s="29">
        <f>(dadosPOS!J147-MIN(dadosPOS!J$2:dadosPOS!J$163))/(MAX(dadosPOS!J$2:dadosPOS!J$163)-MIN(dadosPOS!J$2:dadosPOS!J$163))</f>
        <v>0.005363309387</v>
      </c>
      <c r="K147" s="29">
        <f>(dadosPOS!K147-MIN(dadosPOS!K$2:dadosPOS!K$163))/(MAX(dadosPOS!K$2:dadosPOS!K$163)-MIN(dadosPOS!K$2:dadosPOS!K$163))</f>
        <v>0.01838908611</v>
      </c>
      <c r="L147" s="29">
        <f>(dadosPOS!L147-MIN(dadosPOS!L$2:dadosPOS!L$163))/(MAX(dadosPOS!L$2:dadosPOS!L$163)-MIN(dadosPOS!L$2:dadosPOS!L$163))</f>
        <v>0.578125</v>
      </c>
      <c r="M147" s="29">
        <f>(dadosPOS!M147-MIN(dadosPOS!M$2:dadosPOS!M$163))/(MAX(dadosPOS!M$2:dadosPOS!M$163)-MIN(dadosPOS!M$2:dadosPOS!M$163))</f>
        <v>0.864321608</v>
      </c>
      <c r="N147" s="29">
        <f>(dadosPOS!N147-MIN(dadosPOS!N$2:dadosPOS!N$163))/(MAX(dadosPOS!N$2:dadosPOS!N$163)-MIN(dadosPOS!N$2:dadosPOS!N$163))</f>
        <v>0.8720930233</v>
      </c>
      <c r="O147" s="29">
        <f>(dadosPOS!O147-MIN(dadosPOS!O$2:dadosPOS!O$163))/(MAX(dadosPOS!O$2:dadosPOS!O$163)-MIN(dadosPOS!O$2:dadosPOS!O$163))</f>
        <v>0.8537735849</v>
      </c>
      <c r="P147" s="2">
        <v>0.0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B148" s="29">
        <f>(dadosPOS!B148-MIN(dadosPOS!B$2:dadosPOS!B$163))/(MAX(dadosPOS!B$2:dadosPOS!B$163)-MIN(dadosPOS!B$2:dadosPOS!B$163))</f>
        <v>0.03229572118</v>
      </c>
      <c r="C148" s="29">
        <f>(dadosPOS!C148-MIN(dadosPOS!C$2:dadosPOS!C$163))/(MAX(dadosPOS!C$2:dadosPOS!C$163)-MIN(dadosPOS!C$2:dadosPOS!C$163))</f>
        <v>0.0008657156911</v>
      </c>
      <c r="D148" s="29">
        <f>(dadosPOS!D148-MIN(dadosPOS!D$2:dadosPOS!D$163))/(MAX(dadosPOS!D$2:dadosPOS!D$163)-MIN(dadosPOS!D$2:dadosPOS!D$163))</f>
        <v>0.004766577028</v>
      </c>
      <c r="E148" s="29">
        <f>(dadosPOS!E148-MIN(dadosPOS!E$2:dadosPOS!E$163))/(MAX(dadosPOS!E$2:dadosPOS!E$163)-MIN(dadosPOS!E$2:dadosPOS!E$163))</f>
        <v>0.0008635332745</v>
      </c>
      <c r="F148" s="29">
        <f>(dadosPOS!F148-MIN(dadosPOS!F$2:dadosPOS!F$163))/(MAX(dadosPOS!F$2:dadosPOS!F$163)-MIN(dadosPOS!F$2:dadosPOS!F$163))</f>
        <v>0.03335134322</v>
      </c>
      <c r="G148" s="29">
        <f>(dadosPOS!G148-MIN(dadosPOS!G$2:dadosPOS!G$163))/(MAX(dadosPOS!G$2:dadosPOS!G$163)-MIN(dadosPOS!G$2:dadosPOS!G$163))</f>
        <v>0.6963602537</v>
      </c>
      <c r="H148" s="29">
        <f>(dadosPOS!H148-MIN(dadosPOS!H$2:dadosPOS!H$163))/(MAX(dadosPOS!H$2:dadosPOS!H$163)-MIN(dadosPOS!H$2:dadosPOS!H$163))</f>
        <v>0.71875</v>
      </c>
      <c r="I148" s="29">
        <f>(dadosPOS!I148-MIN(dadosPOS!I$2:dadosPOS!I$163))/(MAX(dadosPOS!I$2:dadosPOS!I$163)-MIN(dadosPOS!I$2:dadosPOS!I$163))</f>
        <v>0.0009274723776</v>
      </c>
      <c r="J148" s="29">
        <f>(dadosPOS!J148-MIN(dadosPOS!J$2:dadosPOS!J$163))/(MAX(dadosPOS!J$2:dadosPOS!J$163)-MIN(dadosPOS!J$2:dadosPOS!J$163))</f>
        <v>0.002727680064</v>
      </c>
      <c r="K148" s="29">
        <f>(dadosPOS!K148-MIN(dadosPOS!K$2:dadosPOS!K$163))/(MAX(dadosPOS!K$2:dadosPOS!K$163)-MIN(dadosPOS!K$2:dadosPOS!K$163))</f>
        <v>0.02031750986</v>
      </c>
      <c r="L148" s="29">
        <f>(dadosPOS!L148-MIN(dadosPOS!L$2:dadosPOS!L$163))/(MAX(dadosPOS!L$2:dadosPOS!L$163)-MIN(dadosPOS!L$2:dadosPOS!L$163))</f>
        <v>0.71875</v>
      </c>
      <c r="M148" s="29">
        <f>(dadosPOS!M148-MIN(dadosPOS!M$2:dadosPOS!M$163))/(MAX(dadosPOS!M$2:dadosPOS!M$163)-MIN(dadosPOS!M$2:dadosPOS!M$163))</f>
        <v>0.9396984925</v>
      </c>
      <c r="N148" s="29">
        <f>(dadosPOS!N148-MIN(dadosPOS!N$2:dadosPOS!N$163))/(MAX(dadosPOS!N$2:dadosPOS!N$163)-MIN(dadosPOS!N$2:dadosPOS!N$163))</f>
        <v>0.9360465116</v>
      </c>
      <c r="O148" s="29">
        <f>(dadosPOS!O148-MIN(dadosPOS!O$2:dadosPOS!O$163))/(MAX(dadosPOS!O$2:dadosPOS!O$163)-MIN(dadosPOS!O$2:dadosPOS!O$163))</f>
        <v>0.9198113208</v>
      </c>
      <c r="P148" s="2">
        <v>0.0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B149" s="29">
        <f>(dadosPOS!B149-MIN(dadosPOS!B$2:dadosPOS!B$163))/(MAX(dadosPOS!B$2:dadosPOS!B$163)-MIN(dadosPOS!B$2:dadosPOS!B$163))</f>
        <v>0.0241242259</v>
      </c>
      <c r="C149" s="29">
        <f>(dadosPOS!C149-MIN(dadosPOS!C$2:dadosPOS!C$163))/(MAX(dadosPOS!C$2:dadosPOS!C$163)-MIN(dadosPOS!C$2:dadosPOS!C$163))</f>
        <v>0.001215499809</v>
      </c>
      <c r="D149" s="29">
        <f>(dadosPOS!D149-MIN(dadosPOS!D$2:dadosPOS!D$163))/(MAX(dadosPOS!D$2:dadosPOS!D$163)-MIN(dadosPOS!D$2:dadosPOS!D$163))</f>
        <v>0.004000411852</v>
      </c>
      <c r="E149" s="29">
        <f>(dadosPOS!E149-MIN(dadosPOS!E$2:dadosPOS!E$163))/(MAX(dadosPOS!E$2:dadosPOS!E$163)-MIN(dadosPOS!E$2:dadosPOS!E$163))</f>
        <v>0.0109483683</v>
      </c>
      <c r="F149" s="29">
        <f>(dadosPOS!F149-MIN(dadosPOS!F$2:dadosPOS!F$163))/(MAX(dadosPOS!F$2:dadosPOS!F$163)-MIN(dadosPOS!F$2:dadosPOS!F$163))</f>
        <v>0.02518876183</v>
      </c>
      <c r="G149" s="29">
        <f>(dadosPOS!G149-MIN(dadosPOS!G$2:dadosPOS!G$163))/(MAX(dadosPOS!G$2:dadosPOS!G$163)-MIN(dadosPOS!G$2:dadosPOS!G$163))</f>
        <v>0.6963602537</v>
      </c>
      <c r="H149" s="29">
        <f>(dadosPOS!H149-MIN(dadosPOS!H$2:dadosPOS!H$163))/(MAX(dadosPOS!H$2:dadosPOS!H$163)-MIN(dadosPOS!H$2:dadosPOS!H$163))</f>
        <v>0.28125</v>
      </c>
      <c r="I149" s="29">
        <f>(dadosPOS!I149-MIN(dadosPOS!I$2:dadosPOS!I$163))/(MAX(dadosPOS!I$2:dadosPOS!I$163)-MIN(dadosPOS!I$2:dadosPOS!I$163))</f>
        <v>0.002387748036</v>
      </c>
      <c r="J149" s="29">
        <f>(dadosPOS!J149-MIN(dadosPOS!J$2:dadosPOS!J$163))/(MAX(dadosPOS!J$2:dadosPOS!J$163)-MIN(dadosPOS!J$2:dadosPOS!J$163))</f>
        <v>0.007883875282</v>
      </c>
      <c r="K149" s="29">
        <f>(dadosPOS!K149-MIN(dadosPOS!K$2:dadosPOS!K$163))/(MAX(dadosPOS!K$2:dadosPOS!K$163)-MIN(dadosPOS!K$2:dadosPOS!K$163))</f>
        <v>0.01544320534</v>
      </c>
      <c r="L149" s="29">
        <f>(dadosPOS!L149-MIN(dadosPOS!L$2:dadosPOS!L$163))/(MAX(dadosPOS!L$2:dadosPOS!L$163)-MIN(dadosPOS!L$2:dadosPOS!L$163))</f>
        <v>0.28125</v>
      </c>
      <c r="M149" s="29">
        <f>(dadosPOS!M149-MIN(dadosPOS!M$2:dadosPOS!M$163))/(MAX(dadosPOS!M$2:dadosPOS!M$163)-MIN(dadosPOS!M$2:dadosPOS!M$163))</f>
        <v>0.7386934673</v>
      </c>
      <c r="N149" s="29">
        <f>(dadosPOS!N149-MIN(dadosPOS!N$2:dadosPOS!N$163))/(MAX(dadosPOS!N$2:dadosPOS!N$163)-MIN(dadosPOS!N$2:dadosPOS!N$163))</f>
        <v>0.7441860465</v>
      </c>
      <c r="O149" s="29">
        <f>(dadosPOS!O149-MIN(dadosPOS!O$2:dadosPOS!O$163))/(MAX(dadosPOS!O$2:dadosPOS!O$163)-MIN(dadosPOS!O$2:dadosPOS!O$163))</f>
        <v>0.75</v>
      </c>
      <c r="P149" s="2">
        <v>0.0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B150" s="29">
        <f>(dadosPOS!B150-MIN(dadosPOS!B$2:dadosPOS!B$163))/(MAX(dadosPOS!B$2:dadosPOS!B$163)-MIN(dadosPOS!B$2:dadosPOS!B$163))</f>
        <v>0.03481871741</v>
      </c>
      <c r="C150" s="29">
        <f>(dadosPOS!C150-MIN(dadosPOS!C$2:dadosPOS!C$163))/(MAX(dadosPOS!C$2:dadosPOS!C$163)-MIN(dadosPOS!C$2:dadosPOS!C$163))</f>
        <v>0.001123681478</v>
      </c>
      <c r="D150" s="29">
        <f>(dadosPOS!D150-MIN(dadosPOS!D$2:dadosPOS!D$163))/(MAX(dadosPOS!D$2:dadosPOS!D$163)-MIN(dadosPOS!D$2:dadosPOS!D$163))</f>
        <v>0.000717712043</v>
      </c>
      <c r="E150" s="29">
        <f>(dadosPOS!E150-MIN(dadosPOS!E$2:dadosPOS!E$163))/(MAX(dadosPOS!E$2:dadosPOS!E$163)-MIN(dadosPOS!E$2:dadosPOS!E$163))</f>
        <v>0</v>
      </c>
      <c r="F150" s="29">
        <f>(dadosPOS!F150-MIN(dadosPOS!F$2:dadosPOS!F$163))/(MAX(dadosPOS!F$2:dadosPOS!F$163)-MIN(dadosPOS!F$2:dadosPOS!F$163))</f>
        <v>0.03587158724</v>
      </c>
      <c r="G150" s="29">
        <f>(dadosPOS!G150-MIN(dadosPOS!G$2:dadosPOS!G$163))/(MAX(dadosPOS!G$2:dadosPOS!G$163)-MIN(dadosPOS!G$2:dadosPOS!G$163))</f>
        <v>0.6963602537</v>
      </c>
      <c r="H150" s="29">
        <f>(dadosPOS!H150-MIN(dadosPOS!H$2:dadosPOS!H$163))/(MAX(dadosPOS!H$2:dadosPOS!H$163)-MIN(dadosPOS!H$2:dadosPOS!H$163))</f>
        <v>0.96875</v>
      </c>
      <c r="I150" s="29">
        <f>(dadosPOS!I150-MIN(dadosPOS!I$2:dadosPOS!I$163))/(MAX(dadosPOS!I$2:dadosPOS!I$163)-MIN(dadosPOS!I$2:dadosPOS!I$163))</f>
        <v>0.001573294536</v>
      </c>
      <c r="J150" s="29">
        <f>(dadosPOS!J150-MIN(dadosPOS!J$2:dadosPOS!J$163))/(MAX(dadosPOS!J$2:dadosPOS!J$163)-MIN(dadosPOS!J$2:dadosPOS!J$163))</f>
        <v>0.0002734448501</v>
      </c>
      <c r="K150" s="29">
        <f>(dadosPOS!K150-MIN(dadosPOS!K$2:dadosPOS!K$163))/(MAX(dadosPOS!K$2:dadosPOS!K$163)-MIN(dadosPOS!K$2:dadosPOS!K$163))</f>
        <v>0.02184949438</v>
      </c>
      <c r="L150" s="29">
        <f>(dadosPOS!L150-MIN(dadosPOS!L$2:dadosPOS!L$163))/(MAX(dadosPOS!L$2:dadosPOS!L$163)-MIN(dadosPOS!L$2:dadosPOS!L$163))</f>
        <v>0.96875</v>
      </c>
      <c r="M150" s="29">
        <f>(dadosPOS!M150-MIN(dadosPOS!M$2:dadosPOS!M$163))/(MAX(dadosPOS!M$2:dadosPOS!M$163)-MIN(dadosPOS!M$2:dadosPOS!M$163))</f>
        <v>0.9849246231</v>
      </c>
      <c r="N150" s="29">
        <f>(dadosPOS!N150-MIN(dadosPOS!N$2:dadosPOS!N$163))/(MAX(dadosPOS!N$2:dadosPOS!N$163)-MIN(dadosPOS!N$2:dadosPOS!N$163))</f>
        <v>0.9825581395</v>
      </c>
      <c r="O150" s="29">
        <f>(dadosPOS!O150-MIN(dadosPOS!O$2:dadosPOS!O$163))/(MAX(dadosPOS!O$2:dadosPOS!O$163)-MIN(dadosPOS!O$2:dadosPOS!O$163))</f>
        <v>0.9811320755</v>
      </c>
      <c r="P150" s="2">
        <v>0.0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B151" s="29">
        <f>(dadosPOS!B151-MIN(dadosPOS!B$2:dadosPOS!B$163))/(MAX(dadosPOS!B$2:dadosPOS!B$163)-MIN(dadosPOS!B$2:dadosPOS!B$163))</f>
        <v>0.03544005231</v>
      </c>
      <c r="C151" s="29">
        <f>(dadosPOS!C151-MIN(dadosPOS!C$2:dadosPOS!C$163))/(MAX(dadosPOS!C$2:dadosPOS!C$163)-MIN(dadosPOS!C$2:dadosPOS!C$163))</f>
        <v>0.0004623708805</v>
      </c>
      <c r="D151" s="29">
        <f>(dadosPOS!D151-MIN(dadosPOS!D$2:dadosPOS!D$163))/(MAX(dadosPOS!D$2:dadosPOS!D$163)-MIN(dadosPOS!D$2:dadosPOS!D$163))</f>
        <v>0.001259781476</v>
      </c>
      <c r="E151" s="29">
        <f>(dadosPOS!E151-MIN(dadosPOS!E$2:dadosPOS!E$163))/(MAX(dadosPOS!E$2:dadosPOS!E$163)-MIN(dadosPOS!E$2:dadosPOS!E$163))</f>
        <v>0.00004744688321</v>
      </c>
      <c r="F151" s="29">
        <f>(dadosPOS!F151-MIN(dadosPOS!F$2:dadosPOS!F$163))/(MAX(dadosPOS!F$2:dadosPOS!F$163)-MIN(dadosPOS!F$2:dadosPOS!F$163))</f>
        <v>0.03649224435</v>
      </c>
      <c r="G151" s="29">
        <f>(dadosPOS!G151-MIN(dadosPOS!G$2:dadosPOS!G$163))/(MAX(dadosPOS!G$2:dadosPOS!G$163)-MIN(dadosPOS!G$2:dadosPOS!G$163))</f>
        <v>0.6963602537</v>
      </c>
      <c r="H151" s="29">
        <f>(dadosPOS!H151-MIN(dadosPOS!H$2:dadosPOS!H$163))/(MAX(dadosPOS!H$2:dadosPOS!H$163)-MIN(dadosPOS!H$2:dadosPOS!H$163))</f>
        <v>0.796875</v>
      </c>
      <c r="I151" s="29">
        <f>(dadosPOS!I151-MIN(dadosPOS!I$2:dadosPOS!I$163))/(MAX(dadosPOS!I$2:dadosPOS!I$163)-MIN(dadosPOS!I$2:dadosPOS!I$163))</f>
        <v>0.00005920036453</v>
      </c>
      <c r="J151" s="29">
        <f>(dadosPOS!J151-MIN(dadosPOS!J$2:dadosPOS!J$163))/(MAX(dadosPOS!J$2:dadosPOS!J$163)-MIN(dadosPOS!J$2:dadosPOS!J$163))</f>
        <v>0.001092425713</v>
      </c>
      <c r="K151" s="29">
        <f>(dadosPOS!K151-MIN(dadosPOS!K$2:dadosPOS!K$163))/(MAX(dadosPOS!K$2:dadosPOS!K$163)-MIN(dadosPOS!K$2:dadosPOS!K$163))</f>
        <v>0.02210148633</v>
      </c>
      <c r="L151" s="29">
        <f>(dadosPOS!L151-MIN(dadosPOS!L$2:dadosPOS!L$163))/(MAX(dadosPOS!L$2:dadosPOS!L$163)-MIN(dadosPOS!L$2:dadosPOS!L$163))</f>
        <v>0.796875</v>
      </c>
      <c r="M151" s="29">
        <f>(dadosPOS!M151-MIN(dadosPOS!M$2:dadosPOS!M$163))/(MAX(dadosPOS!M$2:dadosPOS!M$163)-MIN(dadosPOS!M$2:dadosPOS!M$163))</f>
        <v>0.9849246231</v>
      </c>
      <c r="N151" s="29">
        <f>(dadosPOS!N151-MIN(dadosPOS!N$2:dadosPOS!N$163))/(MAX(dadosPOS!N$2:dadosPOS!N$163)-MIN(dadosPOS!N$2:dadosPOS!N$163))</f>
        <v>0.988372093</v>
      </c>
      <c r="O151" s="29">
        <f>(dadosPOS!O151-MIN(dadosPOS!O$2:dadosPOS!O$163))/(MAX(dadosPOS!O$2:dadosPOS!O$163)-MIN(dadosPOS!O$2:dadosPOS!O$163))</f>
        <v>0.9669811321</v>
      </c>
      <c r="P151" s="2">
        <v>0.0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B152" s="29">
        <f>(dadosPOS!B152-MIN(dadosPOS!B$2:dadosPOS!B$163))/(MAX(dadosPOS!B$2:dadosPOS!B$163)-MIN(dadosPOS!B$2:dadosPOS!B$163))</f>
        <v>0.03082539976</v>
      </c>
      <c r="C152" s="29">
        <f>(dadosPOS!C152-MIN(dadosPOS!C$2:dadosPOS!C$163))/(MAX(dadosPOS!C$2:dadosPOS!C$163)-MIN(dadosPOS!C$2:dadosPOS!C$163))</f>
        <v>0.001334645024</v>
      </c>
      <c r="D152" s="29">
        <f>(dadosPOS!D152-MIN(dadosPOS!D$2:dadosPOS!D$163))/(MAX(dadosPOS!D$2:dadosPOS!D$163)-MIN(dadosPOS!D$2:dadosPOS!D$163))</f>
        <v>0.00664716428</v>
      </c>
      <c r="E152" s="29">
        <f>(dadosPOS!E152-MIN(dadosPOS!E$2:dadosPOS!E$163))/(MAX(dadosPOS!E$2:dadosPOS!E$163)-MIN(dadosPOS!E$2:dadosPOS!E$163))</f>
        <v>0.0004863305529</v>
      </c>
      <c r="F152" s="29">
        <f>(dadosPOS!F152-MIN(dadosPOS!F$2:dadosPOS!F$163))/(MAX(dadosPOS!F$2:dadosPOS!F$163)-MIN(dadosPOS!F$2:dadosPOS!F$163))</f>
        <v>0.0318826257</v>
      </c>
      <c r="G152" s="29">
        <f>(dadosPOS!G152-MIN(dadosPOS!G$2:dadosPOS!G$163))/(MAX(dadosPOS!G$2:dadosPOS!G$163)-MIN(dadosPOS!G$2:dadosPOS!G$163))</f>
        <v>0.6963602537</v>
      </c>
      <c r="H152" s="29">
        <f>(dadosPOS!H152-MIN(dadosPOS!H$2:dadosPOS!H$163))/(MAX(dadosPOS!H$2:dadosPOS!H$163)-MIN(dadosPOS!H$2:dadosPOS!H$163))</f>
        <v>0.796875</v>
      </c>
      <c r="I152" s="29">
        <f>(dadosPOS!I152-MIN(dadosPOS!I$2:dadosPOS!I$163))/(MAX(dadosPOS!I$2:dadosPOS!I$163)-MIN(dadosPOS!I$2:dadosPOS!I$163))</f>
        <v>0.001123012976</v>
      </c>
      <c r="J152" s="29">
        <f>(dadosPOS!J152-MIN(dadosPOS!J$2:dadosPOS!J$163))/(MAX(dadosPOS!J$2:dadosPOS!J$163)-MIN(dadosPOS!J$2:dadosPOS!J$163))</f>
        <v>0.003675261228</v>
      </c>
      <c r="K152" s="29">
        <f>(dadosPOS!K152-MIN(dadosPOS!K$2:dadosPOS!K$163))/(MAX(dadosPOS!K$2:dadosPOS!K$163)-MIN(dadosPOS!K$2:dadosPOS!K$163))</f>
        <v>0.01946453292</v>
      </c>
      <c r="L152" s="29">
        <f>(dadosPOS!L152-MIN(dadosPOS!L$2:dadosPOS!L$163))/(MAX(dadosPOS!L$2:dadosPOS!L$163)-MIN(dadosPOS!L$2:dadosPOS!L$163))</f>
        <v>0.796875</v>
      </c>
      <c r="M152" s="29">
        <f>(dadosPOS!M152-MIN(dadosPOS!M$2:dadosPOS!M$163))/(MAX(dadosPOS!M$2:dadosPOS!M$163)-MIN(dadosPOS!M$2:dadosPOS!M$163))</f>
        <v>0.8894472362</v>
      </c>
      <c r="N152" s="29">
        <f>(dadosPOS!N152-MIN(dadosPOS!N$2:dadosPOS!N$163))/(MAX(dadosPOS!N$2:dadosPOS!N$163)-MIN(dadosPOS!N$2:dadosPOS!N$163))</f>
        <v>0.9186046512</v>
      </c>
      <c r="O152" s="29">
        <f>(dadosPOS!O152-MIN(dadosPOS!O$2:dadosPOS!O$163))/(MAX(dadosPOS!O$2:dadosPOS!O$163)-MIN(dadosPOS!O$2:dadosPOS!O$163))</f>
        <v>0.9009433962</v>
      </c>
      <c r="P152" s="2">
        <v>0.0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B153" s="29">
        <f>(dadosPOS!B153-MIN(dadosPOS!B$2:dadosPOS!B$163))/(MAX(dadosPOS!B$2:dadosPOS!B$163)-MIN(dadosPOS!B$2:dadosPOS!B$163))</f>
        <v>0.03456710246</v>
      </c>
      <c r="C153" s="29">
        <f>(dadosPOS!C153-MIN(dadosPOS!C$2:dadosPOS!C$163))/(MAX(dadosPOS!C$2:dadosPOS!C$163)-MIN(dadosPOS!C$2:dadosPOS!C$163))</f>
        <v>0.000672241351</v>
      </c>
      <c r="D153" s="29">
        <f>(dadosPOS!D153-MIN(dadosPOS!D$2:dadosPOS!D$163))/(MAX(dadosPOS!D$2:dadosPOS!D$163)-MIN(dadosPOS!D$2:dadosPOS!D$163))</f>
        <v>0.002916272985</v>
      </c>
      <c r="E153" s="29">
        <f>(dadosPOS!E153-MIN(dadosPOS!E$2:dadosPOS!E$163))/(MAX(dadosPOS!E$2:dadosPOS!E$163)-MIN(dadosPOS!E$2:dadosPOS!E$163))</f>
        <v>0.0004863305529</v>
      </c>
      <c r="F153" s="29">
        <f>(dadosPOS!F153-MIN(dadosPOS!F$2:dadosPOS!F$163))/(MAX(dadosPOS!F$2:dadosPOS!F$163)-MIN(dadosPOS!F$2:dadosPOS!F$163))</f>
        <v>0.03562024676</v>
      </c>
      <c r="G153" s="29">
        <f>(dadosPOS!G153-MIN(dadosPOS!G$2:dadosPOS!G$163))/(MAX(dadosPOS!G$2:dadosPOS!G$163)-MIN(dadosPOS!G$2:dadosPOS!G$163))</f>
        <v>0.6963602537</v>
      </c>
      <c r="H153" s="29">
        <f>(dadosPOS!H153-MIN(dadosPOS!H$2:dadosPOS!H$163))/(MAX(dadosPOS!H$2:dadosPOS!H$163)-MIN(dadosPOS!H$2:dadosPOS!H$163))</f>
        <v>0.859375</v>
      </c>
      <c r="I153" s="29">
        <f>(dadosPOS!I153-MIN(dadosPOS!I$2:dadosPOS!I$163))/(MAX(dadosPOS!I$2:dadosPOS!I$163)-MIN(dadosPOS!I$2:dadosPOS!I$163))</f>
        <v>0.0003139413271</v>
      </c>
      <c r="J153" s="29">
        <f>(dadosPOS!J153-MIN(dadosPOS!J$2:dadosPOS!J$163))/(MAX(dadosPOS!J$2:dadosPOS!J$163)-MIN(dadosPOS!J$2:dadosPOS!J$163))</f>
        <v>0.001392944311</v>
      </c>
      <c r="K153" s="29">
        <f>(dadosPOS!K153-MIN(dadosPOS!K$2:dadosPOS!K$163))/(MAX(dadosPOS!K$2:dadosPOS!K$163)-MIN(dadosPOS!K$2:dadosPOS!K$163))</f>
        <v>0.02171769943</v>
      </c>
      <c r="L153" s="29">
        <f>(dadosPOS!L153-MIN(dadosPOS!L$2:dadosPOS!L$163))/(MAX(dadosPOS!L$2:dadosPOS!L$163)-MIN(dadosPOS!L$2:dadosPOS!L$163))</f>
        <v>0.859375</v>
      </c>
      <c r="M153" s="29">
        <f>(dadosPOS!M153-MIN(dadosPOS!M$2:dadosPOS!M$163))/(MAX(dadosPOS!M$2:dadosPOS!M$163)-MIN(dadosPOS!M$2:dadosPOS!M$163))</f>
        <v>0.9698492462</v>
      </c>
      <c r="N153" s="29">
        <f>(dadosPOS!N153-MIN(dadosPOS!N$2:dadosPOS!N$163))/(MAX(dadosPOS!N$2:dadosPOS!N$163)-MIN(dadosPOS!N$2:dadosPOS!N$163))</f>
        <v>0.9825581395</v>
      </c>
      <c r="O153" s="29">
        <f>(dadosPOS!O153-MIN(dadosPOS!O$2:dadosPOS!O$163))/(MAX(dadosPOS!O$2:dadosPOS!O$163)-MIN(dadosPOS!O$2:dadosPOS!O$163))</f>
        <v>0.9669811321</v>
      </c>
      <c r="P153" s="2">
        <v>0.0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B154" s="29">
        <f>(dadosPOS!B154-MIN(dadosPOS!B$2:dadosPOS!B$163))/(MAX(dadosPOS!B$2:dadosPOS!B$163)-MIN(dadosPOS!B$2:dadosPOS!B$163))</f>
        <v>0.02717270371</v>
      </c>
      <c r="C154" s="29">
        <f>(dadosPOS!C154-MIN(dadosPOS!C$2:dadosPOS!C$163))/(MAX(dadosPOS!C$2:dadosPOS!C$163)-MIN(dadosPOS!C$2:dadosPOS!C$163))</f>
        <v>0.0005957260753</v>
      </c>
      <c r="D154" s="29">
        <f>(dadosPOS!D154-MIN(dadosPOS!D$2:dadosPOS!D$163))/(MAX(dadosPOS!D$2:dadosPOS!D$163)-MIN(dadosPOS!D$2:dadosPOS!D$163))</f>
        <v>0.006174746227</v>
      </c>
      <c r="E154" s="29">
        <f>(dadosPOS!E154-MIN(dadosPOS!E$2:dadosPOS!E$163))/(MAX(dadosPOS!E$2:dadosPOS!E$163)-MIN(dadosPOS!E$2:dadosPOS!E$163))</f>
        <v>0.007012649339</v>
      </c>
      <c r="F154" s="29">
        <f>(dadosPOS!F154-MIN(dadosPOS!F$2:dadosPOS!F$163))/(MAX(dadosPOS!F$2:dadosPOS!F$163)-MIN(dadosPOS!F$2:dadosPOS!F$163))</f>
        <v>0.02823391421</v>
      </c>
      <c r="G154" s="29">
        <f>(dadosPOS!G154-MIN(dadosPOS!G$2:dadosPOS!G$163))/(MAX(dadosPOS!G$2:dadosPOS!G$163)-MIN(dadosPOS!G$2:dadosPOS!G$163))</f>
        <v>0.6963602537</v>
      </c>
      <c r="H154" s="29">
        <f>(dadosPOS!H154-MIN(dadosPOS!H$2:dadosPOS!H$163))/(MAX(dadosPOS!H$2:dadosPOS!H$163)-MIN(dadosPOS!H$2:dadosPOS!H$163))</f>
        <v>0.34375</v>
      </c>
      <c r="I154" s="29">
        <f>(dadosPOS!I154-MIN(dadosPOS!I$2:dadosPOS!I$163))/(MAX(dadosPOS!I$2:dadosPOS!I$163)-MIN(dadosPOS!I$2:dadosPOS!I$163))</f>
        <v>0.0005633004383</v>
      </c>
      <c r="J154" s="29">
        <f>(dadosPOS!J154-MIN(dadosPOS!J$2:dadosPOS!J$163))/(MAX(dadosPOS!J$2:dadosPOS!J$163)-MIN(dadosPOS!J$2:dadosPOS!J$163))</f>
        <v>0.001392944311</v>
      </c>
      <c r="K154" s="29">
        <f>(dadosPOS!K154-MIN(dadosPOS!K$2:dadosPOS!K$163))/(MAX(dadosPOS!K$2:dadosPOS!K$163)-MIN(dadosPOS!K$2:dadosPOS!K$163))</f>
        <v>0.01721136642</v>
      </c>
      <c r="L154" s="29">
        <f>(dadosPOS!L154-MIN(dadosPOS!L$2:dadosPOS!L$163))/(MAX(dadosPOS!L$2:dadosPOS!L$163)-MIN(dadosPOS!L$2:dadosPOS!L$163))</f>
        <v>0.34375</v>
      </c>
      <c r="M154" s="29">
        <f>(dadosPOS!M154-MIN(dadosPOS!M$2:dadosPOS!M$163))/(MAX(dadosPOS!M$2:dadosPOS!M$163)-MIN(dadosPOS!M$2:dadosPOS!M$163))</f>
        <v>0.7738693467</v>
      </c>
      <c r="N154" s="29">
        <f>(dadosPOS!N154-MIN(dadosPOS!N$2:dadosPOS!N$163))/(MAX(dadosPOS!N$2:dadosPOS!N$163)-MIN(dadosPOS!N$2:dadosPOS!N$163))</f>
        <v>0.8081395349</v>
      </c>
      <c r="O154" s="29">
        <f>(dadosPOS!O154-MIN(dadosPOS!O$2:dadosPOS!O$163))/(MAX(dadosPOS!O$2:dadosPOS!O$163)-MIN(dadosPOS!O$2:dadosPOS!O$163))</f>
        <v>0.7783018868</v>
      </c>
      <c r="P154" s="2">
        <v>0.0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B155" s="29">
        <f>(dadosPOS!B155-MIN(dadosPOS!B$2:dadosPOS!B$163))/(MAX(dadosPOS!B$2:dadosPOS!B$163)-MIN(dadosPOS!B$2:dadosPOS!B$163))</f>
        <v>0.03194654124</v>
      </c>
      <c r="C155" s="29">
        <f>(dadosPOS!C155-MIN(dadosPOS!C$2:dadosPOS!C$163))/(MAX(dadosPOS!C$2:dadosPOS!C$163)-MIN(dadosPOS!C$2:dadosPOS!C$163))</f>
        <v>0.000553096136</v>
      </c>
      <c r="D155" s="29">
        <f>(dadosPOS!D155-MIN(dadosPOS!D$2:dadosPOS!D$163))/(MAX(dadosPOS!D$2:dadosPOS!D$163)-MIN(dadosPOS!D$2:dadosPOS!D$163))</f>
        <v>0.002374203552</v>
      </c>
      <c r="E155" s="29">
        <f>(dadosPOS!E155-MIN(dadosPOS!E$2:dadosPOS!E$163))/(MAX(dadosPOS!E$2:dadosPOS!E$163)-MIN(dadosPOS!E$2:dadosPOS!E$163))</f>
        <v>0.003926229586</v>
      </c>
      <c r="F155" s="29">
        <f>(dadosPOS!F155-MIN(dadosPOS!F$2:dadosPOS!F$163))/(MAX(dadosPOS!F$2:dadosPOS!F$163)-MIN(dadosPOS!F$2:dadosPOS!F$163))</f>
        <v>0.03300254418</v>
      </c>
      <c r="G155" s="29">
        <f>(dadosPOS!G155-MIN(dadosPOS!G$2:dadosPOS!G$163))/(MAX(dadosPOS!G$2:dadosPOS!G$163)-MIN(dadosPOS!G$2:dadosPOS!G$163))</f>
        <v>0.6963602537</v>
      </c>
      <c r="H155" s="29">
        <f>(dadosPOS!H155-MIN(dadosPOS!H$2:dadosPOS!H$163))/(MAX(dadosPOS!H$2:dadosPOS!H$163)-MIN(dadosPOS!H$2:dadosPOS!H$163))</f>
        <v>0.40625</v>
      </c>
      <c r="I155" s="29">
        <f>(dadosPOS!I155-MIN(dadosPOS!I$2:dadosPOS!I$163))/(MAX(dadosPOS!I$2:dadosPOS!I$163)-MIN(dadosPOS!I$2:dadosPOS!I$163))</f>
        <v>0.001289850367</v>
      </c>
      <c r="J155" s="29">
        <f>(dadosPOS!J155-MIN(dadosPOS!J$2:dadosPOS!J$163))/(MAX(dadosPOS!J$2:dadosPOS!J$163)-MIN(dadosPOS!J$2:dadosPOS!J$163))</f>
        <v>0.002864402489</v>
      </c>
      <c r="K155" s="29">
        <f>(dadosPOS!K155-MIN(dadosPOS!K$2:dadosPOS!K$163))/(MAX(dadosPOS!K$2:dadosPOS!K$163)-MIN(dadosPOS!K$2:dadosPOS!K$163))</f>
        <v>0.01999803889</v>
      </c>
      <c r="L155" s="29">
        <f>(dadosPOS!L155-MIN(dadosPOS!L$2:dadosPOS!L$163))/(MAX(dadosPOS!L$2:dadosPOS!L$163)-MIN(dadosPOS!L$2:dadosPOS!L$163))</f>
        <v>0.40625</v>
      </c>
      <c r="M155" s="29">
        <f>(dadosPOS!M155-MIN(dadosPOS!M$2:dadosPOS!M$163))/(MAX(dadosPOS!M$2:dadosPOS!M$163)-MIN(dadosPOS!M$2:dadosPOS!M$163))</f>
        <v>0.9095477387</v>
      </c>
      <c r="N155" s="29">
        <f>(dadosPOS!N155-MIN(dadosPOS!N$2:dadosPOS!N$163))/(MAX(dadosPOS!N$2:dadosPOS!N$163)-MIN(dadosPOS!N$2:dadosPOS!N$163))</f>
        <v>0.9069767442</v>
      </c>
      <c r="O155" s="29">
        <f>(dadosPOS!O155-MIN(dadosPOS!O$2:dadosPOS!O$163))/(MAX(dadosPOS!O$2:dadosPOS!O$163)-MIN(dadosPOS!O$2:dadosPOS!O$163))</f>
        <v>0.9056603774</v>
      </c>
      <c r="P155" s="2">
        <v>0.0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B156" s="29">
        <f>(dadosPOS!B156-MIN(dadosPOS!B$2:dadosPOS!B$163))/(MAX(dadosPOS!B$2:dadosPOS!B$163)-MIN(dadosPOS!B$2:dadosPOS!B$163))</f>
        <v>0.03659885044</v>
      </c>
      <c r="C156" s="29">
        <f>(dadosPOS!C156-MIN(dadosPOS!C$2:dadosPOS!C$163))/(MAX(dadosPOS!C$2:dadosPOS!C$163)-MIN(dadosPOS!C$2:dadosPOS!C$163))</f>
        <v>0</v>
      </c>
      <c r="D156" s="29">
        <f>(dadosPOS!D156-MIN(dadosPOS!D$2:dadosPOS!D$163))/(MAX(dadosPOS!D$2:dadosPOS!D$163)-MIN(dadosPOS!D$2:dadosPOS!D$163))</f>
        <v>0</v>
      </c>
      <c r="E156" s="29">
        <f>(dadosPOS!E156-MIN(dadosPOS!E$2:dadosPOS!E$163))/(MAX(dadosPOS!E$2:dadosPOS!E$163)-MIN(dadosPOS!E$2:dadosPOS!E$163))</f>
        <v>0.0005527561894</v>
      </c>
      <c r="F156" s="29">
        <f>(dadosPOS!F156-MIN(dadosPOS!F$2:dadosPOS!F$163))/(MAX(dadosPOS!F$2:dadosPOS!F$163)-MIN(dadosPOS!F$2:dadosPOS!F$163))</f>
        <v>0.03764977841</v>
      </c>
      <c r="G156" s="29">
        <f>(dadosPOS!G156-MIN(dadosPOS!G$2:dadosPOS!G$163))/(MAX(dadosPOS!G$2:dadosPOS!G$163)-MIN(dadosPOS!G$2:dadosPOS!G$163))</f>
        <v>0.6963602537</v>
      </c>
      <c r="H156" s="29">
        <f>(dadosPOS!H156-MIN(dadosPOS!H$2:dadosPOS!H$163))/(MAX(dadosPOS!H$2:dadosPOS!H$163)-MIN(dadosPOS!H$2:dadosPOS!H$163))</f>
        <v>0.5</v>
      </c>
      <c r="I156" s="29">
        <f>(dadosPOS!I156-MIN(dadosPOS!I$2:dadosPOS!I$163))/(MAX(dadosPOS!I$2:dadosPOS!I$163)-MIN(dadosPOS!I$2:dadosPOS!I$163))</f>
        <v>0</v>
      </c>
      <c r="J156" s="29">
        <f>(dadosPOS!J156-MIN(dadosPOS!J$2:dadosPOS!J$163))/(MAX(dadosPOS!J$2:dadosPOS!J$163)-MIN(dadosPOS!J$2:dadosPOS!J$163))</f>
        <v>0</v>
      </c>
      <c r="K156" s="29">
        <f>(dadosPOS!K156-MIN(dadosPOS!K$2:dadosPOS!K$163))/(MAX(dadosPOS!K$2:dadosPOS!K$163)-MIN(dadosPOS!K$2:dadosPOS!K$163))</f>
        <v>0.02298714841</v>
      </c>
      <c r="L156" s="29">
        <f>(dadosPOS!L156-MIN(dadosPOS!L$2:dadosPOS!L$163))/(MAX(dadosPOS!L$2:dadosPOS!L$163)-MIN(dadosPOS!L$2:dadosPOS!L$163))</f>
        <v>0.5</v>
      </c>
      <c r="M156" s="29">
        <f>(dadosPOS!M156-MIN(dadosPOS!M$2:dadosPOS!M$163))/(MAX(dadosPOS!M$2:dadosPOS!M$163)-MIN(dadosPOS!M$2:dadosPOS!M$163))</f>
        <v>1</v>
      </c>
      <c r="N156" s="29">
        <f>(dadosPOS!N156-MIN(dadosPOS!N$2:dadosPOS!N$163))/(MAX(dadosPOS!N$2:dadosPOS!N$163)-MIN(dadosPOS!N$2:dadosPOS!N$163))</f>
        <v>1</v>
      </c>
      <c r="O156" s="29">
        <f>(dadosPOS!O156-MIN(dadosPOS!O$2:dadosPOS!O$163))/(MAX(dadosPOS!O$2:dadosPOS!O$163)-MIN(dadosPOS!O$2:dadosPOS!O$163))</f>
        <v>1</v>
      </c>
      <c r="P156" s="2">
        <v>0.0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B157" s="29">
        <f>(dadosPOS!B157-MIN(dadosPOS!B$2:dadosPOS!B$163))/(MAX(dadosPOS!B$2:dadosPOS!B$163)-MIN(dadosPOS!B$2:dadosPOS!B$163))</f>
        <v>0.03244634782</v>
      </c>
      <c r="C157" s="29">
        <f>(dadosPOS!C157-MIN(dadosPOS!C$2:dadosPOS!C$163))/(MAX(dadosPOS!C$2:dadosPOS!C$163)-MIN(dadosPOS!C$2:dadosPOS!C$163))</f>
        <v>0.001230802864</v>
      </c>
      <c r="D157" s="29">
        <f>(dadosPOS!D157-MIN(dadosPOS!D$2:dadosPOS!D$163))/(MAX(dadosPOS!D$2:dadosPOS!D$163)-MIN(dadosPOS!D$2:dadosPOS!D$163))</f>
        <v>0.004615160986</v>
      </c>
      <c r="E157" s="29">
        <f>(dadosPOS!E157-MIN(dadosPOS!E$2:dadosPOS!E$163))/(MAX(dadosPOS!E$2:dadosPOS!E$163)-MIN(dadosPOS!E$2:dadosPOS!E$163))</f>
        <v>0.00003795750657</v>
      </c>
      <c r="F157" s="29">
        <f>(dadosPOS!F157-MIN(dadosPOS!F$2:dadosPOS!F$163))/(MAX(dadosPOS!F$2:dadosPOS!F$163)-MIN(dadosPOS!F$2:dadosPOS!F$163))</f>
        <v>0.03350180555</v>
      </c>
      <c r="G157" s="29">
        <f>(dadosPOS!G157-MIN(dadosPOS!G$2:dadosPOS!G$163))/(MAX(dadosPOS!G$2:dadosPOS!G$163)-MIN(dadosPOS!G$2:dadosPOS!G$163))</f>
        <v>0.09185839317</v>
      </c>
      <c r="H157" s="29">
        <f>(dadosPOS!H157-MIN(dadosPOS!H$2:dadosPOS!H$163))/(MAX(dadosPOS!H$2:dadosPOS!H$163)-MIN(dadosPOS!H$2:dadosPOS!H$163))</f>
        <v>0.859375</v>
      </c>
      <c r="I157" s="29">
        <f>(dadosPOS!I157-MIN(dadosPOS!I$2:dadosPOS!I$163))/(MAX(dadosPOS!I$2:dadosPOS!I$163)-MIN(dadosPOS!I$2:dadosPOS!I$163))</f>
        <v>0.0006781132664</v>
      </c>
      <c r="J157" s="29">
        <f>(dadosPOS!J157-MIN(dadosPOS!J$2:dadosPOS!J$163))/(MAX(dadosPOS!J$2:dadosPOS!J$163)-MIN(dadosPOS!J$2:dadosPOS!J$163))</f>
        <v>0.002968636417</v>
      </c>
      <c r="K157" s="29">
        <f>(dadosPOS!K157-MIN(dadosPOS!K$2:dadosPOS!K$163))/(MAX(dadosPOS!K$2:dadosPOS!K$163)-MIN(dadosPOS!K$2:dadosPOS!K$163))</f>
        <v>0.02027638983</v>
      </c>
      <c r="L157" s="29">
        <f>(dadosPOS!L157-MIN(dadosPOS!L$2:dadosPOS!L$163))/(MAX(dadosPOS!L$2:dadosPOS!L$163)-MIN(dadosPOS!L$2:dadosPOS!L$163))</f>
        <v>0.859375</v>
      </c>
      <c r="M157" s="29">
        <f>(dadosPOS!M157-MIN(dadosPOS!M$2:dadosPOS!M$163))/(MAX(dadosPOS!M$2:dadosPOS!M$163)-MIN(dadosPOS!M$2:dadosPOS!M$163))</f>
        <v>0.9296482412</v>
      </c>
      <c r="N157" s="29">
        <f>(dadosPOS!N157-MIN(dadosPOS!N$2:dadosPOS!N$163))/(MAX(dadosPOS!N$2:dadosPOS!N$163)-MIN(dadosPOS!N$2:dadosPOS!N$163))</f>
        <v>0.9534883721</v>
      </c>
      <c r="O157" s="29">
        <f>(dadosPOS!O157-MIN(dadosPOS!O$2:dadosPOS!O$163))/(MAX(dadosPOS!O$2:dadosPOS!O$163)-MIN(dadosPOS!O$2:dadosPOS!O$163))</f>
        <v>0.9245283019</v>
      </c>
      <c r="P157" s="2">
        <v>0.0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B158" s="29">
        <f>(dadosPOS!B158-MIN(dadosPOS!B$2:dadosPOS!B$163))/(MAX(dadosPOS!B$2:dadosPOS!B$163)-MIN(dadosPOS!B$2:dadosPOS!B$163))</f>
        <v>0.03513537569</v>
      </c>
      <c r="C158" s="29">
        <f>(dadosPOS!C158-MIN(dadosPOS!C$2:dadosPOS!C$163))/(MAX(dadosPOS!C$2:dadosPOS!C$163)-MIN(dadosPOS!C$2:dadosPOS!C$163))</f>
        <v>0.0001442859485</v>
      </c>
      <c r="D158" s="29">
        <f>(dadosPOS!D158-MIN(dadosPOS!D$2:dadosPOS!D$163))/(MAX(dadosPOS!D$2:dadosPOS!D$163)-MIN(dadosPOS!D$2:dadosPOS!D$163))</f>
        <v>0.001868473969</v>
      </c>
      <c r="E158" s="29">
        <f>(dadosPOS!E158-MIN(dadosPOS!E$2:dadosPOS!E$163))/(MAX(dadosPOS!E$2:dadosPOS!E$163)-MIN(dadosPOS!E$2:dadosPOS!E$163))</f>
        <v>0.0007449160665</v>
      </c>
      <c r="F158" s="29">
        <f>(dadosPOS!F158-MIN(dadosPOS!F$2:dadosPOS!F$163))/(MAX(dadosPOS!F$2:dadosPOS!F$163)-MIN(dadosPOS!F$2:dadosPOS!F$163))</f>
        <v>0.03618790009</v>
      </c>
      <c r="G158" s="29">
        <f>(dadosPOS!G158-MIN(dadosPOS!G$2:dadosPOS!G$163))/(MAX(dadosPOS!G$2:dadosPOS!G$163)-MIN(dadosPOS!G$2:dadosPOS!G$163))</f>
        <v>0.03726874902</v>
      </c>
      <c r="H158" s="29">
        <f>(dadosPOS!H158-MIN(dadosPOS!H$2:dadosPOS!H$163))/(MAX(dadosPOS!H$2:dadosPOS!H$163)-MIN(dadosPOS!H$2:dadosPOS!H$163))</f>
        <v>0.5625</v>
      </c>
      <c r="I158" s="29">
        <f>(dadosPOS!I158-MIN(dadosPOS!I$2:dadosPOS!I$163))/(MAX(dadosPOS!I$2:dadosPOS!I$163)-MIN(dadosPOS!I$2:dadosPOS!I$163))</f>
        <v>0.00005561246365</v>
      </c>
      <c r="J158" s="29">
        <f>(dadosPOS!J158-MIN(dadosPOS!J$2:dadosPOS!J$163))/(MAX(dadosPOS!J$2:dadosPOS!J$163)-MIN(dadosPOS!J$2:dadosPOS!J$163))</f>
        <v>0.001024741344</v>
      </c>
      <c r="K158" s="29">
        <f>(dadosPOS!K158-MIN(dadosPOS!K$2:dadosPOS!K$163))/(MAX(dadosPOS!K$2:dadosPOS!K$163)-MIN(dadosPOS!K$2:dadosPOS!K$163))</f>
        <v>0.02215631303</v>
      </c>
      <c r="L158" s="29">
        <f>(dadosPOS!L158-MIN(dadosPOS!L$2:dadosPOS!L$163))/(MAX(dadosPOS!L$2:dadosPOS!L$163)-MIN(dadosPOS!L$2:dadosPOS!L$163))</f>
        <v>0.5625</v>
      </c>
      <c r="M158" s="29">
        <f>(dadosPOS!M158-MIN(dadosPOS!M$2:dadosPOS!M$163))/(MAX(dadosPOS!M$2:dadosPOS!M$163)-MIN(dadosPOS!M$2:dadosPOS!M$163))</f>
        <v>0.9698492462</v>
      </c>
      <c r="N158" s="29">
        <f>(dadosPOS!N158-MIN(dadosPOS!N$2:dadosPOS!N$163))/(MAX(dadosPOS!N$2:dadosPOS!N$163)-MIN(dadosPOS!N$2:dadosPOS!N$163))</f>
        <v>0.9825581395</v>
      </c>
      <c r="O158" s="29">
        <f>(dadosPOS!O158-MIN(dadosPOS!O$2:dadosPOS!O$163))/(MAX(dadosPOS!O$2:dadosPOS!O$163)-MIN(dadosPOS!O$2:dadosPOS!O$163))</f>
        <v>0.9764150943</v>
      </c>
      <c r="P158" s="2">
        <v>0.0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B159" s="29">
        <f>(dadosPOS!B159-MIN(dadosPOS!B$2:dadosPOS!B$163))/(MAX(dadosPOS!B$2:dadosPOS!B$163)-MIN(dadosPOS!B$2:dadosPOS!B$163))</f>
        <v>0.002791727859</v>
      </c>
      <c r="C159" s="29">
        <f>(dadosPOS!C159-MIN(dadosPOS!C$2:dadosPOS!C$163))/(MAX(dadosPOS!C$2:dadosPOS!C$163)-MIN(dadosPOS!C$2:dadosPOS!C$163))</f>
        <v>0.01064764716</v>
      </c>
      <c r="D159" s="29">
        <f>(dadosPOS!D159-MIN(dadosPOS!D$2:dadosPOS!D$163))/(MAX(dadosPOS!D$2:dadosPOS!D$163)-MIN(dadosPOS!D$2:dadosPOS!D$163))</f>
        <v>0.03998292027</v>
      </c>
      <c r="E159" s="29">
        <f>(dadosPOS!E159-MIN(dadosPOS!E$2:dadosPOS!E$163))/(MAX(dadosPOS!E$2:dadosPOS!E$163)-MIN(dadosPOS!E$2:dadosPOS!E$163))</f>
        <v>0.04611599814</v>
      </c>
      <c r="F159" s="29">
        <f>(dadosPOS!F159-MIN(dadosPOS!F$2:dadosPOS!F$163))/(MAX(dadosPOS!F$2:dadosPOS!F$163)-MIN(dadosPOS!F$2:dadosPOS!F$163))</f>
        <v>0.001008781529</v>
      </c>
      <c r="G159" s="29">
        <f>(dadosPOS!G159-MIN(dadosPOS!G$2:dadosPOS!G$163))/(MAX(dadosPOS!G$2:dadosPOS!G$163)-MIN(dadosPOS!G$2:dadosPOS!G$163))</f>
        <v>0.03726874902</v>
      </c>
      <c r="H159" s="29">
        <f>(dadosPOS!H159-MIN(dadosPOS!H$2:dadosPOS!H$163))/(MAX(dadosPOS!H$2:dadosPOS!H$163)-MIN(dadosPOS!H$2:dadosPOS!H$163))</f>
        <v>0.4375</v>
      </c>
      <c r="I159" s="29">
        <f>(dadosPOS!I159-MIN(dadosPOS!I$2:dadosPOS!I$163))/(MAX(dadosPOS!I$2:dadosPOS!I$163)-MIN(dadosPOS!I$2:dadosPOS!I$163))</f>
        <v>0.002394923838</v>
      </c>
      <c r="J159" s="29">
        <f>(dadosPOS!J159-MIN(dadosPOS!J$2:dadosPOS!J$163))/(MAX(dadosPOS!J$2:dadosPOS!J$163)-MIN(dadosPOS!J$2:dadosPOS!J$163))</f>
        <v>0.06334580079</v>
      </c>
      <c r="K159" s="29">
        <f>(dadosPOS!K159-MIN(dadosPOS!K$2:dadosPOS!K$163))/(MAX(dadosPOS!K$2:dadosPOS!K$163)-MIN(dadosPOS!K$2:dadosPOS!K$163))</f>
        <v>0.02215631303</v>
      </c>
      <c r="L159" s="29">
        <f>(dadosPOS!L159-MIN(dadosPOS!L$2:dadosPOS!L$163))/(MAX(dadosPOS!L$2:dadosPOS!L$163)-MIN(dadosPOS!L$2:dadosPOS!L$163))</f>
        <v>0.4375</v>
      </c>
      <c r="M159" s="29">
        <f>(dadosPOS!M159-MIN(dadosPOS!M$2:dadosPOS!M$163))/(MAX(dadosPOS!M$2:dadosPOS!M$163)-MIN(dadosPOS!M$2:dadosPOS!M$163))</f>
        <v>0.9698492462</v>
      </c>
      <c r="N159" s="29">
        <f>(dadosPOS!N159-MIN(dadosPOS!N$2:dadosPOS!N$163))/(MAX(dadosPOS!N$2:dadosPOS!N$163)-MIN(dadosPOS!N$2:dadosPOS!N$163))</f>
        <v>0.3081395349</v>
      </c>
      <c r="O159" s="29">
        <f>(dadosPOS!O159-MIN(dadosPOS!O$2:dadosPOS!O$163))/(MAX(dadosPOS!O$2:dadosPOS!O$163)-MIN(dadosPOS!O$2:dadosPOS!O$163))</f>
        <v>0.1698113208</v>
      </c>
      <c r="P159" s="2">
        <v>0.0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B160" s="29">
        <f>(dadosPOS!B160-MIN(dadosPOS!B$2:dadosPOS!B$163))/(MAX(dadosPOS!B$2:dadosPOS!B$163)-MIN(dadosPOS!B$2:dadosPOS!B$163))</f>
        <v>0.002791727859</v>
      </c>
      <c r="C160" s="29">
        <f>(dadosPOS!C160-MIN(dadosPOS!C$2:dadosPOS!C$163))/(MAX(dadosPOS!C$2:dadosPOS!C$163)-MIN(dadosPOS!C$2:dadosPOS!C$163))</f>
        <v>0.005290484779</v>
      </c>
      <c r="D160" s="29">
        <f>(dadosPOS!D160-MIN(dadosPOS!D$2:dadosPOS!D$163))/(MAX(dadosPOS!D$2:dadosPOS!D$163)-MIN(dadosPOS!D$2:dadosPOS!D$163))</f>
        <v>0.02436284129</v>
      </c>
      <c r="E160" s="29">
        <f>(dadosPOS!E160-MIN(dadosPOS!E$2:dadosPOS!E$163))/(MAX(dadosPOS!E$2:dadosPOS!E$163)-MIN(dadosPOS!E$2:dadosPOS!E$163))</f>
        <v>0.0464149135</v>
      </c>
      <c r="F160" s="29">
        <f>(dadosPOS!F160-MIN(dadosPOS!F$2:dadosPOS!F$163))/(MAX(dadosPOS!F$2:dadosPOS!F$163)-MIN(dadosPOS!F$2:dadosPOS!F$163))</f>
        <v>0.003879534387</v>
      </c>
      <c r="G160" s="29">
        <f>(dadosPOS!G160-MIN(dadosPOS!G$2:dadosPOS!G$163))/(MAX(dadosPOS!G$2:dadosPOS!G$163)-MIN(dadosPOS!G$2:dadosPOS!G$163))</f>
        <v>0.09185839317</v>
      </c>
      <c r="H160" s="29">
        <f>(dadosPOS!H160-MIN(dadosPOS!H$2:dadosPOS!H$163))/(MAX(dadosPOS!H$2:dadosPOS!H$163)-MIN(dadosPOS!H$2:dadosPOS!H$163))</f>
        <v>0.28125</v>
      </c>
      <c r="I160" s="29">
        <f>(dadosPOS!I160-MIN(dadosPOS!I$2:dadosPOS!I$163))/(MAX(dadosPOS!I$2:dadosPOS!I$163)-MIN(dadosPOS!I$2:dadosPOS!I$163))</f>
        <v>0.002846999349</v>
      </c>
      <c r="J160" s="29">
        <f>(dadosPOS!J160-MIN(dadosPOS!J$2:dadosPOS!J$163))/(MAX(dadosPOS!J$2:dadosPOS!J$163)-MIN(dadosPOS!J$2:dadosPOS!J$163))</f>
        <v>0.04905898422</v>
      </c>
      <c r="K160" s="29">
        <f>(dadosPOS!K160-MIN(dadosPOS!K$2:dadosPOS!K$163))/(MAX(dadosPOS!K$2:dadosPOS!K$163)-MIN(dadosPOS!K$2:dadosPOS!K$163))</f>
        <v>0.01138602952</v>
      </c>
      <c r="L160" s="29">
        <f>(dadosPOS!L160-MIN(dadosPOS!L$2:dadosPOS!L$163))/(MAX(dadosPOS!L$2:dadosPOS!L$163)-MIN(dadosPOS!L$2:dadosPOS!L$163))</f>
        <v>0.28125</v>
      </c>
      <c r="M160" s="29">
        <f>(dadosPOS!M160-MIN(dadosPOS!M$2:dadosPOS!M$163))/(MAX(dadosPOS!M$2:dadosPOS!M$163)-MIN(dadosPOS!M$2:dadosPOS!M$163))</f>
        <v>0.9698492462</v>
      </c>
      <c r="N160" s="29">
        <f>(dadosPOS!N160-MIN(dadosPOS!N$2:dadosPOS!N$163))/(MAX(dadosPOS!N$2:dadosPOS!N$163)-MIN(dadosPOS!N$2:dadosPOS!N$163))</f>
        <v>0.1104651163</v>
      </c>
      <c r="O160" s="29">
        <f>(dadosPOS!O160-MIN(dadosPOS!O$2:dadosPOS!O$163))/(MAX(dadosPOS!O$2:dadosPOS!O$163)-MIN(dadosPOS!O$2:dadosPOS!O$163))</f>
        <v>0.3113207547</v>
      </c>
      <c r="P160" s="2">
        <v>0.0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B161" s="29">
        <f>(dadosPOS!B161-MIN(dadosPOS!B$2:dadosPOS!B$163))/(MAX(dadosPOS!B$2:dadosPOS!B$163)-MIN(dadosPOS!B$2:dadosPOS!B$163))</f>
        <v>0.008471036893</v>
      </c>
      <c r="C161" s="29">
        <f>(dadosPOS!C161-MIN(dadosPOS!C$2:dadosPOS!C$163))/(MAX(dadosPOS!C$2:dadosPOS!C$163)-MIN(dadosPOS!C$2:dadosPOS!C$163))</f>
        <v>0.007472263213</v>
      </c>
      <c r="D161" s="29">
        <f>(dadosPOS!D161-MIN(dadosPOS!D$2:dadosPOS!D$163))/(MAX(dadosPOS!D$2:dadosPOS!D$163)-MIN(dadosPOS!D$2:dadosPOS!D$163))</f>
        <v>0.04711158757</v>
      </c>
      <c r="E161" s="29">
        <f>(dadosPOS!E161-MIN(dadosPOS!E$2:dadosPOS!E$163))/(MAX(dadosPOS!E$2:dadosPOS!E$163)-MIN(dadosPOS!E$2:dadosPOS!E$163))</f>
        <v>0.0322970934</v>
      </c>
      <c r="F161" s="29">
        <f>(dadosPOS!F161-MIN(dadosPOS!F$2:dadosPOS!F$163))/(MAX(dadosPOS!F$2:dadosPOS!F$163)-MIN(dadosPOS!F$2:dadosPOS!F$163))</f>
        <v>0.009552648137</v>
      </c>
      <c r="G161" s="29">
        <f>(dadosPOS!G161-MIN(dadosPOS!G$2:dadosPOS!G$163))/(MAX(dadosPOS!G$2:dadosPOS!G$163)-MIN(dadosPOS!G$2:dadosPOS!G$163))</f>
        <v>0.04801897175</v>
      </c>
      <c r="H161" s="29">
        <f>(dadosPOS!H161-MIN(dadosPOS!H$2:dadosPOS!H$163))/(MAX(dadosPOS!H$2:dadosPOS!H$163)-MIN(dadosPOS!H$2:dadosPOS!H$163))</f>
        <v>0.46875</v>
      </c>
      <c r="I161" s="29">
        <f>(dadosPOS!I161-MIN(dadosPOS!I$2:dadosPOS!I$163))/(MAX(dadosPOS!I$2:dadosPOS!I$163)-MIN(dadosPOS!I$2:dadosPOS!I$163))</f>
        <v>0.005484106496</v>
      </c>
      <c r="J161" s="29">
        <f>(dadosPOS!J161-MIN(dadosPOS!J$2:dadosPOS!J$163))/(MAX(dadosPOS!J$2:dadosPOS!J$163)-MIN(dadosPOS!J$2:dadosPOS!J$163))</f>
        <v>0.04905898422</v>
      </c>
      <c r="K161" s="29">
        <f>(dadosPOS!K161-MIN(dadosPOS!K$2:dadosPOS!K$163))/(MAX(dadosPOS!K$2:dadosPOS!K$163)-MIN(dadosPOS!K$2:dadosPOS!K$163))</f>
        <v>0.003628051449</v>
      </c>
      <c r="L161" s="29">
        <f>(dadosPOS!L161-MIN(dadosPOS!L$2:dadosPOS!L$163))/(MAX(dadosPOS!L$2:dadosPOS!L$163)-MIN(dadosPOS!L$2:dadosPOS!L$163))</f>
        <v>0.46875</v>
      </c>
      <c r="M161" s="29">
        <f>(dadosPOS!M161-MIN(dadosPOS!M$2:dadosPOS!M$163))/(MAX(dadosPOS!M$2:dadosPOS!M$163)-MIN(dadosPOS!M$2:dadosPOS!M$163))</f>
        <v>0.3316582915</v>
      </c>
      <c r="N161" s="29">
        <f>(dadosPOS!N161-MIN(dadosPOS!N$2:dadosPOS!N$163))/(MAX(dadosPOS!N$2:dadosPOS!N$163)-MIN(dadosPOS!N$2:dadosPOS!N$163))</f>
        <v>0.3488372093</v>
      </c>
      <c r="O161" s="29">
        <f>(dadosPOS!O161-MIN(dadosPOS!O$2:dadosPOS!O$163))/(MAX(dadosPOS!O$2:dadosPOS!O$163)-MIN(dadosPOS!O$2:dadosPOS!O$163))</f>
        <v>0.1933962264</v>
      </c>
      <c r="P161" s="2">
        <v>0.0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B162" s="29">
        <f>(dadosPOS!B162-MIN(dadosPOS!B$2:dadosPOS!B$163))/(MAX(dadosPOS!B$2:dadosPOS!B$163)-MIN(dadosPOS!B$2:dadosPOS!B$163))</f>
        <v>0.008238250266</v>
      </c>
      <c r="C162" s="29">
        <f>(dadosPOS!C162-MIN(dadosPOS!C$2:dadosPOS!C$163))/(MAX(dadosPOS!C$2:dadosPOS!C$163)-MIN(dadosPOS!C$2:dadosPOS!C$163))</f>
        <v>0.01492703722</v>
      </c>
      <c r="D162" s="29">
        <f>(dadosPOS!D162-MIN(dadosPOS!D$2:dadosPOS!D$163))/(MAX(dadosPOS!D$2:dadosPOS!D$163)-MIN(dadosPOS!D$2:dadosPOS!D$163))</f>
        <v>0.03871102551</v>
      </c>
      <c r="E162" s="29">
        <f>(dadosPOS!E162-MIN(dadosPOS!E$2:dadosPOS!E$163))/(MAX(dadosPOS!E$2:dadosPOS!E$163)-MIN(dadosPOS!E$2:dadosPOS!E$163))</f>
        <v>0.0305937503</v>
      </c>
      <c r="F162" s="29">
        <f>(dadosPOS!F162-MIN(dadosPOS!F$2:dadosPOS!F$163))/(MAX(dadosPOS!F$2:dadosPOS!F$163)-MIN(dadosPOS!F$2:dadosPOS!F$163))</f>
        <v>0.009320115446</v>
      </c>
      <c r="G162" s="29">
        <f>(dadosPOS!G162-MIN(dadosPOS!G$2:dadosPOS!G$163))/(MAX(dadosPOS!G$2:dadosPOS!G$163)-MIN(dadosPOS!G$2:dadosPOS!G$163))</f>
        <v>0.02590928148</v>
      </c>
      <c r="H162" s="29">
        <f>(dadosPOS!H162-MIN(dadosPOS!H$2:dadosPOS!H$163))/(MAX(dadosPOS!H$2:dadosPOS!H$163)-MIN(dadosPOS!H$2:dadosPOS!H$163))</f>
        <v>0.625</v>
      </c>
      <c r="I162" s="29">
        <f>(dadosPOS!I162-MIN(dadosPOS!I$2:dadosPOS!I$163))/(MAX(dadosPOS!I$2:dadosPOS!I$163)-MIN(dadosPOS!I$2:dadosPOS!I$163))</f>
        <v>0.005484106496</v>
      </c>
      <c r="J162" s="29">
        <f>(dadosPOS!J162-MIN(dadosPOS!J$2:dadosPOS!J$163))/(MAX(dadosPOS!J$2:dadosPOS!J$163)-MIN(dadosPOS!J$2:dadosPOS!J$163))</f>
        <v>0.0663902437</v>
      </c>
      <c r="K162" s="29">
        <f>(dadosPOS!K162-MIN(dadosPOS!K$2:dadosPOS!K$163))/(MAX(dadosPOS!K$2:dadosPOS!K$163)-MIN(dadosPOS!K$2:dadosPOS!K$163))</f>
        <v>0.01138602952</v>
      </c>
      <c r="L162" s="29">
        <f>(dadosPOS!L162-MIN(dadosPOS!L$2:dadosPOS!L$163))/(MAX(dadosPOS!L$2:dadosPOS!L$163)-MIN(dadosPOS!L$2:dadosPOS!L$163))</f>
        <v>0.625</v>
      </c>
      <c r="M162" s="29">
        <f>(dadosPOS!M162-MIN(dadosPOS!M$2:dadosPOS!M$163))/(MAX(dadosPOS!M$2:dadosPOS!M$163)-MIN(dadosPOS!M$2:dadosPOS!M$163))</f>
        <v>0.4120603015</v>
      </c>
      <c r="N162" s="29">
        <f>(dadosPOS!N162-MIN(dadosPOS!N$2:dadosPOS!N$163))/(MAX(dadosPOS!N$2:dadosPOS!N$163)-MIN(dadosPOS!N$2:dadosPOS!N$163))</f>
        <v>0.4418604651</v>
      </c>
      <c r="O162" s="29">
        <f>(dadosPOS!O162-MIN(dadosPOS!O$2:dadosPOS!O$163))/(MAX(dadosPOS!O$2:dadosPOS!O$163)-MIN(dadosPOS!O$2:dadosPOS!O$163))</f>
        <v>0.1462264151</v>
      </c>
      <c r="P162" s="2">
        <v>0.0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B163" s="29">
        <f>(dadosPOS!B163-MIN(dadosPOS!B$2:dadosPOS!B$163))/(MAX(dadosPOS!B$2:dadosPOS!B$163)-MIN(dadosPOS!B$2:dadosPOS!B$163))</f>
        <v>0.007021255473</v>
      </c>
      <c r="C163" s="29">
        <f>(dadosPOS!C163-MIN(dadosPOS!C$2:dadosPOS!C$163))/(MAX(dadosPOS!C$2:dadosPOS!C$163)-MIN(dadosPOS!C$2:dadosPOS!C$163))</f>
        <v>0.006085150571</v>
      </c>
      <c r="D163" s="29">
        <f>(dadosPOS!D163-MIN(dadosPOS!D$2:dadosPOS!D$163))/(MAX(dadosPOS!D$2:dadosPOS!D$163)-MIN(dadosPOS!D$2:dadosPOS!D$163))</f>
        <v>0.04588511762</v>
      </c>
      <c r="E163" s="29">
        <f>(dadosPOS!E163-MIN(dadosPOS!E$2:dadosPOS!E$163))/(MAX(dadosPOS!E$2:dadosPOS!E$163)-MIN(dadosPOS!E$2:dadosPOS!E$163))</f>
        <v>0.05008730227</v>
      </c>
      <c r="F163" s="29">
        <f>(dadosPOS!F163-MIN(dadosPOS!F$2:dadosPOS!F$163))/(MAX(dadosPOS!F$2:dadosPOS!F$163)-MIN(dadosPOS!F$2:dadosPOS!F$163))</f>
        <v>0.008104448214</v>
      </c>
      <c r="G163" s="29">
        <f>(dadosPOS!G163-MIN(dadosPOS!G$2:dadosPOS!G$163))/(MAX(dadosPOS!G$2:dadosPOS!G$163)-MIN(dadosPOS!G$2:dadosPOS!G$163))</f>
        <v>0.01417640585</v>
      </c>
      <c r="H163" s="29">
        <f>(dadosPOS!H163-MIN(dadosPOS!H$2:dadosPOS!H$163))/(MAX(dadosPOS!H$2:dadosPOS!H$163)-MIN(dadosPOS!H$2:dadosPOS!H$163))</f>
        <v>0.328125</v>
      </c>
      <c r="I163" s="29">
        <f>(dadosPOS!I163-MIN(dadosPOS!I$2:dadosPOS!I$163))/(MAX(dadosPOS!I$2:dadosPOS!I$163)-MIN(dadosPOS!I$2:dadosPOS!I$163))</f>
        <v>0.003090976609</v>
      </c>
      <c r="J163" s="29">
        <f>(dadosPOS!J163-MIN(dadosPOS!J$2:dadosPOS!J$163))/(MAX(dadosPOS!J$2:dadosPOS!J$163)-MIN(dadosPOS!J$2:dadosPOS!J$163))</f>
        <v>0.05739634477</v>
      </c>
      <c r="K163" s="29">
        <f>(dadosPOS!K163-MIN(dadosPOS!K$2:dadosPOS!K$163))/(MAX(dadosPOS!K$2:dadosPOS!K$163)-MIN(dadosPOS!K$2:dadosPOS!K$163))</f>
        <v>0.004743563925</v>
      </c>
      <c r="L163" s="29">
        <f>(dadosPOS!L163-MIN(dadosPOS!L$2:dadosPOS!L$163))/(MAX(dadosPOS!L$2:dadosPOS!L$163)-MIN(dadosPOS!L$2:dadosPOS!L$163))</f>
        <v>0.328125</v>
      </c>
      <c r="M163" s="29">
        <f>(dadosPOS!M163-MIN(dadosPOS!M$2:dadosPOS!M$163))/(MAX(dadosPOS!M$2:dadosPOS!M$163)-MIN(dadosPOS!M$2:dadosPOS!M$163))</f>
        <v>0.3216080402</v>
      </c>
      <c r="N163" s="29">
        <f>(dadosPOS!N163-MIN(dadosPOS!N$2:dadosPOS!N$163))/(MAX(dadosPOS!N$2:dadosPOS!N$163)-MIN(dadosPOS!N$2:dadosPOS!N$163))</f>
        <v>0.3488372093</v>
      </c>
      <c r="O163" s="29">
        <f>(dadosPOS!O163-MIN(dadosPOS!O$2:dadosPOS!O$163))/(MAX(dadosPOS!O$2:dadosPOS!O$163)-MIN(dadosPOS!O$2:dadosPOS!O$163))</f>
        <v>0.2358490566</v>
      </c>
      <c r="P163" s="2">
        <v>0.0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30" t="s">
        <v>29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31" t="s">
        <v>15</v>
      </c>
      <c r="B166" s="32">
        <f t="shared" ref="B166:O166" si="1">AVERAGE(B$2:B$106)</f>
        <v>0.1081066476</v>
      </c>
      <c r="C166" s="32">
        <f t="shared" si="1"/>
        <v>0.04433132676</v>
      </c>
      <c r="D166" s="32">
        <f t="shared" si="1"/>
        <v>0.1557182485</v>
      </c>
      <c r="E166" s="32">
        <f t="shared" si="1"/>
        <v>0.1723792262</v>
      </c>
      <c r="F166" s="32">
        <f t="shared" si="1"/>
        <v>0.1047469888</v>
      </c>
      <c r="G166" s="32">
        <f t="shared" si="1"/>
        <v>0.2454999488</v>
      </c>
      <c r="H166" s="32">
        <f t="shared" si="1"/>
        <v>0.4511904762</v>
      </c>
      <c r="I166" s="32">
        <f t="shared" si="1"/>
        <v>0.04602369604</v>
      </c>
      <c r="J166" s="32">
        <f t="shared" si="1"/>
        <v>0.2310841044</v>
      </c>
      <c r="K166" s="32">
        <f t="shared" si="1"/>
        <v>0.06575824046</v>
      </c>
      <c r="L166" s="32">
        <f t="shared" si="1"/>
        <v>0.4511904762</v>
      </c>
      <c r="M166" s="32">
        <f t="shared" si="1"/>
        <v>0.4382388131</v>
      </c>
      <c r="N166" s="32">
        <f t="shared" si="1"/>
        <v>0.3747508306</v>
      </c>
      <c r="O166" s="32">
        <f t="shared" si="1"/>
        <v>0.3342767296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33" t="s">
        <v>16</v>
      </c>
      <c r="B167" s="34">
        <f t="shared" ref="B167:O167" si="2">STDEV(B$2:B$106)</f>
        <v>0.1641287221</v>
      </c>
      <c r="C167" s="34">
        <f t="shared" si="2"/>
        <v>0.101042498</v>
      </c>
      <c r="D167" s="34">
        <f t="shared" si="2"/>
        <v>0.1417156449</v>
      </c>
      <c r="E167" s="34">
        <f t="shared" si="2"/>
        <v>0.158839397</v>
      </c>
      <c r="F167" s="34">
        <f t="shared" si="2"/>
        <v>0.1642618445</v>
      </c>
      <c r="G167" s="34">
        <f t="shared" si="2"/>
        <v>0.2565547182</v>
      </c>
      <c r="H167" s="34">
        <f t="shared" si="2"/>
        <v>0.2395923227</v>
      </c>
      <c r="I167" s="34">
        <f t="shared" si="2"/>
        <v>0.1125864091</v>
      </c>
      <c r="J167" s="34">
        <f t="shared" si="2"/>
        <v>0.1531146546</v>
      </c>
      <c r="K167" s="34">
        <f t="shared" si="2"/>
        <v>0.1264243015</v>
      </c>
      <c r="L167" s="34">
        <f t="shared" si="2"/>
        <v>0.2395923227</v>
      </c>
      <c r="M167" s="34">
        <f t="shared" si="2"/>
        <v>0.2230088765</v>
      </c>
      <c r="N167" s="34">
        <f t="shared" si="2"/>
        <v>0.2129218753</v>
      </c>
      <c r="O167" s="34">
        <f t="shared" si="2"/>
        <v>0.2193318844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35" t="s">
        <v>30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36" t="s">
        <v>15</v>
      </c>
      <c r="B170" s="37">
        <f t="shared" ref="B170:O170" si="3">AVERAGE(B$107:B$163)</f>
        <v>0.03159982369</v>
      </c>
      <c r="C170" s="37">
        <f t="shared" si="3"/>
        <v>0.02652725162</v>
      </c>
      <c r="D170" s="37">
        <f t="shared" si="3"/>
        <v>0.1061650662</v>
      </c>
      <c r="E170" s="37">
        <f t="shared" si="3"/>
        <v>0.1334821084</v>
      </c>
      <c r="F170" s="37">
        <f t="shared" si="3"/>
        <v>0.03260584077</v>
      </c>
      <c r="G170" s="37">
        <f t="shared" si="3"/>
        <v>0.4595422837</v>
      </c>
      <c r="H170" s="37">
        <f t="shared" si="3"/>
        <v>0.4542214912</v>
      </c>
      <c r="I170" s="37">
        <f t="shared" si="3"/>
        <v>0.01035644442</v>
      </c>
      <c r="J170" s="37">
        <f t="shared" si="3"/>
        <v>0.2225510258</v>
      </c>
      <c r="K170" s="37">
        <f t="shared" si="3"/>
        <v>0.01397072739</v>
      </c>
      <c r="L170" s="37">
        <f t="shared" si="3"/>
        <v>0.4542214912</v>
      </c>
      <c r="M170" s="37">
        <f t="shared" si="3"/>
        <v>0.4101207793</v>
      </c>
      <c r="N170" s="37">
        <f t="shared" si="3"/>
        <v>0.4009587923</v>
      </c>
      <c r="O170" s="37">
        <f t="shared" si="3"/>
        <v>0.3534425687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38" t="s">
        <v>16</v>
      </c>
      <c r="B171" s="39">
        <f t="shared" ref="B171:O171" si="4">STDEV(B$107:B$163)</f>
        <v>0.01784151432</v>
      </c>
      <c r="C171" s="39">
        <f t="shared" si="4"/>
        <v>0.02147146125</v>
      </c>
      <c r="D171" s="39">
        <f t="shared" si="4"/>
        <v>0.08580646635</v>
      </c>
      <c r="E171" s="39">
        <f t="shared" si="4"/>
        <v>0.1124790201</v>
      </c>
      <c r="F171" s="39">
        <f t="shared" si="4"/>
        <v>0.01790867103</v>
      </c>
      <c r="G171" s="39">
        <f t="shared" si="4"/>
        <v>0.2640172496</v>
      </c>
      <c r="H171" s="39">
        <f t="shared" si="4"/>
        <v>0.1856272652</v>
      </c>
      <c r="I171" s="39">
        <f t="shared" si="4"/>
        <v>0.01283057727</v>
      </c>
      <c r="J171" s="39">
        <f t="shared" si="4"/>
        <v>0.1613985254</v>
      </c>
      <c r="K171" s="39">
        <f t="shared" si="4"/>
        <v>0.008411933451</v>
      </c>
      <c r="L171" s="39">
        <f t="shared" si="4"/>
        <v>0.1856272652</v>
      </c>
      <c r="M171" s="39">
        <f t="shared" si="4"/>
        <v>0.314881586</v>
      </c>
      <c r="N171" s="39">
        <f t="shared" si="4"/>
        <v>0.2945405565</v>
      </c>
      <c r="O171" s="39">
        <f t="shared" si="4"/>
        <v>0.310901687</v>
      </c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</sheetData>
  <mergeCells count="3">
    <mergeCell ref="A1:A163"/>
    <mergeCell ref="A165:O165"/>
    <mergeCell ref="A169:O16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2">
        <v>0.10810664757425077</v>
      </c>
      <c r="D2" s="42">
        <v>0.031599823692357455</v>
      </c>
    </row>
    <row r="3">
      <c r="A3" s="3"/>
      <c r="B3" s="42" t="s">
        <v>32</v>
      </c>
      <c r="C3" s="42">
        <v>0.16412872208017323</v>
      </c>
      <c r="D3" s="42">
        <v>0.01784151431997954</v>
      </c>
    </row>
    <row r="4">
      <c r="A4" s="3"/>
      <c r="B4" s="3" t="s">
        <v>33</v>
      </c>
      <c r="C4" s="3">
        <f t="shared" ref="C4:D4" si="1">(C2+4*C3)</f>
        <v>0.7646215359</v>
      </c>
      <c r="D4" s="3">
        <f t="shared" si="1"/>
        <v>0.102965881</v>
      </c>
    </row>
    <row r="5" ht="15.0" customHeight="1">
      <c r="B5" s="3" t="s">
        <v>34</v>
      </c>
      <c r="C5" s="3">
        <f t="shared" ref="C5:D5" si="2">C2-4*C3</f>
        <v>-0.5484082407</v>
      </c>
      <c r="D5" s="3">
        <f t="shared" si="2"/>
        <v>-0.03976623359</v>
      </c>
    </row>
    <row r="6">
      <c r="E6" s="44" t="s">
        <v>0</v>
      </c>
    </row>
    <row r="7">
      <c r="A7" s="3"/>
      <c r="B7" s="3" t="s">
        <v>35</v>
      </c>
      <c r="C7" s="3">
        <f>MIN(C5,D5)</f>
        <v>-0.5484082407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0.7646215359</v>
      </c>
      <c r="E8" s="45">
        <v>1.0</v>
      </c>
      <c r="F8" s="3">
        <f>C7</f>
        <v>-0.5484082407</v>
      </c>
      <c r="G8" s="3">
        <f t="shared" ref="G8:G107" si="3">NORMDIST(F8,$C$2,$C$3,FALSE)</f>
        <v>0.0008153979637</v>
      </c>
      <c r="H8" s="3">
        <f t="shared" ref="H8:H107" si="4">NORMDIST(F8,$D$2,$D$3,FALSE)</f>
        <v>0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-0.5351453137</v>
      </c>
      <c r="G9" s="3">
        <f t="shared" si="3"/>
        <v>0.001122870513</v>
      </c>
      <c r="H9" s="3">
        <f t="shared" si="4"/>
        <v>0</v>
      </c>
    </row>
    <row r="10">
      <c r="A10" s="3"/>
      <c r="B10" s="3" t="s">
        <v>42</v>
      </c>
      <c r="C10" s="3">
        <f>(C8-C7)/(C9-1)</f>
        <v>0.01326292704</v>
      </c>
      <c r="E10" s="45">
        <v>3.0</v>
      </c>
      <c r="F10" s="3">
        <f t="shared" si="5"/>
        <v>-0.5218823867</v>
      </c>
      <c r="G10" s="3">
        <f t="shared" si="3"/>
        <v>0.001536221406</v>
      </c>
      <c r="H10" s="3">
        <f t="shared" si="4"/>
        <v>0</v>
      </c>
    </row>
    <row r="11">
      <c r="A11" s="3"/>
      <c r="E11" s="3">
        <v>4.0</v>
      </c>
      <c r="F11" s="3">
        <f t="shared" si="5"/>
        <v>-0.5086194596</v>
      </c>
      <c r="G11" s="3">
        <f t="shared" si="3"/>
        <v>0.002088055452</v>
      </c>
      <c r="H11" s="3">
        <f t="shared" si="4"/>
        <v>0</v>
      </c>
    </row>
    <row r="12">
      <c r="A12" s="3"/>
      <c r="E12" s="45">
        <v>5.0</v>
      </c>
      <c r="F12" s="3">
        <f t="shared" si="5"/>
        <v>-0.4953565326</v>
      </c>
      <c r="G12" s="3">
        <f t="shared" si="3"/>
        <v>0.002819644293</v>
      </c>
      <c r="H12" s="3">
        <f t="shared" si="4"/>
        <v>0</v>
      </c>
    </row>
    <row r="13">
      <c r="A13" s="3"/>
      <c r="B13" s="3"/>
      <c r="E13" s="3">
        <v>6.0</v>
      </c>
      <c r="F13" s="3">
        <f t="shared" si="5"/>
        <v>-0.4820936056</v>
      </c>
      <c r="G13" s="3">
        <f t="shared" si="3"/>
        <v>0.00378277666</v>
      </c>
      <c r="H13" s="3">
        <f t="shared" si="4"/>
        <v>0</v>
      </c>
    </row>
    <row r="14">
      <c r="B14" s="3"/>
      <c r="E14" s="45">
        <v>7.0</v>
      </c>
      <c r="F14" s="3">
        <f t="shared" si="5"/>
        <v>-0.4688306785</v>
      </c>
      <c r="G14" s="3">
        <f t="shared" si="3"/>
        <v>0.005041864362</v>
      </c>
      <c r="H14" s="3">
        <f t="shared" si="4"/>
        <v>0</v>
      </c>
    </row>
    <row r="15">
      <c r="B15" s="3"/>
      <c r="E15" s="3">
        <v>8.0</v>
      </c>
      <c r="F15" s="3">
        <f t="shared" si="5"/>
        <v>-0.4555677515</v>
      </c>
      <c r="G15" s="3">
        <f t="shared" si="3"/>
        <v>0.006676297728</v>
      </c>
      <c r="H15" s="3">
        <f t="shared" si="4"/>
        <v>0</v>
      </c>
    </row>
    <row r="16">
      <c r="B16" s="3"/>
      <c r="E16" s="45">
        <v>9.0</v>
      </c>
      <c r="F16" s="3">
        <f t="shared" si="5"/>
        <v>-0.4423048245</v>
      </c>
      <c r="G16" s="3">
        <f t="shared" si="3"/>
        <v>0.008783028944</v>
      </c>
      <c r="H16" s="3">
        <f t="shared" si="4"/>
        <v>0</v>
      </c>
    </row>
    <row r="17">
      <c r="B17" s="3"/>
      <c r="E17" s="3">
        <v>10.0</v>
      </c>
      <c r="F17" s="3">
        <f t="shared" si="5"/>
        <v>-0.4290418974</v>
      </c>
      <c r="G17" s="3">
        <f t="shared" si="3"/>
        <v>0.01147934247</v>
      </c>
      <c r="H17" s="3">
        <f t="shared" si="4"/>
        <v>0</v>
      </c>
    </row>
    <row r="18">
      <c r="B18" s="3"/>
      <c r="E18" s="45">
        <v>11.0</v>
      </c>
      <c r="F18" s="3">
        <f t="shared" si="5"/>
        <v>-0.4157789704</v>
      </c>
      <c r="G18" s="3">
        <f t="shared" si="3"/>
        <v>0.01490574859</v>
      </c>
      <c r="H18" s="3">
        <f t="shared" si="4"/>
        <v>0</v>
      </c>
    </row>
    <row r="19">
      <c r="B19" s="3"/>
      <c r="E19" s="3">
        <v>12.0</v>
      </c>
      <c r="F19" s="3">
        <f t="shared" si="5"/>
        <v>-0.4025160433</v>
      </c>
      <c r="G19" s="3">
        <f t="shared" si="3"/>
        <v>0.01922890934</v>
      </c>
      <c r="H19" s="3">
        <f t="shared" si="4"/>
        <v>0</v>
      </c>
    </row>
    <row r="20">
      <c r="B20" s="3"/>
      <c r="E20" s="45">
        <v>13.0</v>
      </c>
      <c r="F20" s="3">
        <f t="shared" si="5"/>
        <v>-0.3892531163</v>
      </c>
      <c r="G20" s="3">
        <f t="shared" si="3"/>
        <v>0.02464447621</v>
      </c>
      <c r="H20" s="3">
        <f t="shared" si="4"/>
        <v>0</v>
      </c>
    </row>
    <row r="21" ht="15.75" customHeight="1">
      <c r="B21" s="3"/>
      <c r="E21" s="3">
        <v>14.0</v>
      </c>
      <c r="F21" s="3">
        <f t="shared" si="5"/>
        <v>-0.3759901893</v>
      </c>
      <c r="G21" s="3">
        <f t="shared" si="3"/>
        <v>0.0313796874</v>
      </c>
      <c r="H21" s="3">
        <f t="shared" si="4"/>
        <v>0</v>
      </c>
    </row>
    <row r="22" ht="15.75" customHeight="1">
      <c r="B22" s="3"/>
      <c r="E22" s="45">
        <v>15.0</v>
      </c>
      <c r="F22" s="3">
        <f t="shared" si="5"/>
        <v>-0.3627272622</v>
      </c>
      <c r="G22" s="3">
        <f t="shared" si="3"/>
        <v>0.03969554</v>
      </c>
      <c r="H22" s="3">
        <f t="shared" si="4"/>
        <v>0</v>
      </c>
    </row>
    <row r="23" ht="15.75" customHeight="1">
      <c r="B23" s="3"/>
      <c r="E23" s="3">
        <v>16.0</v>
      </c>
      <c r="F23" s="3">
        <f t="shared" si="5"/>
        <v>-0.3494643352</v>
      </c>
      <c r="G23" s="3">
        <f t="shared" si="3"/>
        <v>0.04988832194</v>
      </c>
      <c r="H23" s="3">
        <f t="shared" si="4"/>
        <v>0</v>
      </c>
    </row>
    <row r="24" ht="15.75" customHeight="1">
      <c r="B24" s="3"/>
      <c r="E24" s="45">
        <v>17.0</v>
      </c>
      <c r="F24" s="3">
        <f t="shared" si="5"/>
        <v>-0.3362014082</v>
      </c>
      <c r="G24" s="3">
        <f t="shared" si="3"/>
        <v>0.06229026213</v>
      </c>
      <c r="H24" s="3">
        <f t="shared" si="4"/>
        <v>0</v>
      </c>
    </row>
    <row r="25" ht="15.75" customHeight="1">
      <c r="B25" s="3"/>
      <c r="E25" s="3">
        <v>18.0</v>
      </c>
      <c r="F25" s="3">
        <f t="shared" si="5"/>
        <v>-0.3229384811</v>
      </c>
      <c r="G25" s="3">
        <f t="shared" si="3"/>
        <v>0.0772690373</v>
      </c>
      <c r="H25" s="3">
        <f t="shared" si="4"/>
        <v>0</v>
      </c>
    </row>
    <row r="26" ht="15.75" customHeight="1">
      <c r="B26" s="3"/>
      <c r="E26" s="45">
        <v>19.0</v>
      </c>
      <c r="F26" s="3">
        <f t="shared" si="5"/>
        <v>-0.3096755541</v>
      </c>
      <c r="G26" s="3">
        <f t="shared" si="3"/>
        <v>0.09522586467</v>
      </c>
      <c r="H26" s="3">
        <f t="shared" si="4"/>
        <v>0</v>
      </c>
    </row>
    <row r="27" ht="15.75" customHeight="1">
      <c r="B27" s="3"/>
      <c r="E27" s="3">
        <v>20.0</v>
      </c>
      <c r="F27" s="3">
        <f t="shared" si="5"/>
        <v>-0.296412627</v>
      </c>
      <c r="G27" s="3">
        <f t="shared" si="3"/>
        <v>0.1165919132</v>
      </c>
      <c r="H27" s="3">
        <f t="shared" si="4"/>
        <v>0</v>
      </c>
    </row>
    <row r="28" ht="15.75" customHeight="1">
      <c r="B28" s="3"/>
      <c r="E28" s="45">
        <v>21.0</v>
      </c>
      <c r="F28" s="3">
        <f t="shared" si="5"/>
        <v>-0.2831497</v>
      </c>
      <c r="G28" s="3">
        <f t="shared" si="3"/>
        <v>0.1418227862</v>
      </c>
      <c r="H28" s="3">
        <f t="shared" si="4"/>
        <v>0</v>
      </c>
    </row>
    <row r="29" ht="15.75" customHeight="1">
      <c r="B29" s="3"/>
      <c r="E29" s="3">
        <v>22.0</v>
      </c>
      <c r="F29" s="3">
        <f t="shared" si="5"/>
        <v>-0.269886773</v>
      </c>
      <c r="G29" s="3">
        <f t="shared" si="3"/>
        <v>0.171390868</v>
      </c>
      <c r="H29" s="3">
        <f t="shared" si="4"/>
        <v>0</v>
      </c>
    </row>
    <row r="30" ht="15.75" customHeight="1">
      <c r="B30" s="3"/>
      <c r="E30" s="45">
        <v>23.0</v>
      </c>
      <c r="F30" s="3">
        <f t="shared" si="5"/>
        <v>-0.2566238459</v>
      </c>
      <c r="G30" s="3">
        <f t="shared" si="3"/>
        <v>0.2057753854</v>
      </c>
      <c r="H30" s="3">
        <f t="shared" si="4"/>
        <v>0</v>
      </c>
    </row>
    <row r="31" ht="15.75" customHeight="1">
      <c r="B31" s="3"/>
      <c r="E31" s="3">
        <v>24.0</v>
      </c>
      <c r="F31" s="3">
        <f t="shared" si="5"/>
        <v>-0.2433609189</v>
      </c>
      <c r="G31" s="3">
        <f t="shared" si="3"/>
        <v>0.2454501205</v>
      </c>
      <c r="H31" s="3">
        <f t="shared" si="4"/>
        <v>0</v>
      </c>
    </row>
    <row r="32" ht="15.75" customHeight="1">
      <c r="B32" s="3"/>
      <c r="E32" s="45">
        <v>25.0</v>
      </c>
      <c r="F32" s="3">
        <f t="shared" si="5"/>
        <v>-0.2300979919</v>
      </c>
      <c r="G32" s="3">
        <f t="shared" si="3"/>
        <v>0.2908688114</v>
      </c>
      <c r="H32" s="3">
        <f t="shared" si="4"/>
        <v>0</v>
      </c>
    </row>
    <row r="33" ht="15.75" customHeight="1">
      <c r="B33" s="3"/>
      <c r="E33" s="3">
        <v>26.0</v>
      </c>
      <c r="F33" s="3">
        <f t="shared" si="5"/>
        <v>-0.2168350648</v>
      </c>
      <c r="G33" s="3">
        <f t="shared" si="3"/>
        <v>0.3424484015</v>
      </c>
      <c r="H33" s="3">
        <f t="shared" si="4"/>
        <v>0</v>
      </c>
    </row>
    <row r="34" ht="15.75" customHeight="1">
      <c r="B34" s="3"/>
      <c r="E34" s="45">
        <v>27.0</v>
      </c>
      <c r="F34" s="3">
        <f t="shared" si="5"/>
        <v>-0.2035721378</v>
      </c>
      <c r="G34" s="3">
        <f t="shared" si="3"/>
        <v>0.4005504379</v>
      </c>
      <c r="H34" s="3">
        <f t="shared" si="4"/>
        <v>0</v>
      </c>
    </row>
    <row r="35" ht="15.75" customHeight="1">
      <c r="B35" s="3"/>
      <c r="E35" s="3">
        <v>28.0</v>
      </c>
      <c r="F35" s="3">
        <f t="shared" si="5"/>
        <v>-0.1903092108</v>
      </c>
      <c r="G35" s="3">
        <f t="shared" si="3"/>
        <v>0.4654610651</v>
      </c>
      <c r="H35" s="3">
        <f t="shared" si="4"/>
        <v>0</v>
      </c>
    </row>
    <row r="36" ht="15.75" customHeight="1">
      <c r="B36" s="3"/>
      <c r="E36" s="45">
        <v>29.0</v>
      </c>
      <c r="F36" s="3">
        <f t="shared" si="5"/>
        <v>-0.1770462837</v>
      </c>
      <c r="G36" s="3">
        <f t="shared" si="3"/>
        <v>0.5373702107</v>
      </c>
      <c r="H36" s="3">
        <f t="shared" si="4"/>
        <v>0</v>
      </c>
    </row>
    <row r="37" ht="15.75" customHeight="1">
      <c r="B37" s="3"/>
      <c r="E37" s="3">
        <v>30.0</v>
      </c>
      <c r="F37" s="3">
        <f t="shared" si="5"/>
        <v>-0.1637833567</v>
      </c>
      <c r="G37" s="3">
        <f t="shared" si="3"/>
        <v>0.6163507044</v>
      </c>
      <c r="H37" s="3">
        <f t="shared" si="4"/>
        <v>0</v>
      </c>
    </row>
    <row r="38" ht="15.75" customHeight="1">
      <c r="B38" s="3"/>
      <c r="E38" s="45">
        <v>31.0</v>
      </c>
      <c r="F38" s="3">
        <f t="shared" si="5"/>
        <v>-0.1505204296</v>
      </c>
      <c r="G38" s="3">
        <f t="shared" si="3"/>
        <v>0.7023381936</v>
      </c>
      <c r="H38" s="3">
        <f t="shared" si="4"/>
        <v>0</v>
      </c>
    </row>
    <row r="39" ht="15.75" customHeight="1">
      <c r="B39" s="3"/>
      <c r="E39" s="3">
        <v>32.0</v>
      </c>
      <c r="F39" s="3">
        <f t="shared" si="5"/>
        <v>-0.1372575026</v>
      </c>
      <c r="G39" s="3">
        <f t="shared" si="3"/>
        <v>0.795112821</v>
      </c>
      <c r="H39" s="3">
        <f t="shared" si="4"/>
        <v>0</v>
      </c>
    </row>
    <row r="40" ht="15.75" customHeight="1">
      <c r="B40" s="3"/>
      <c r="E40" s="45">
        <v>33.0</v>
      </c>
      <c r="F40" s="3">
        <f t="shared" si="5"/>
        <v>-0.1239945756</v>
      </c>
      <c r="G40" s="3">
        <f t="shared" si="3"/>
        <v>0.8942836838</v>
      </c>
      <c r="H40" s="3">
        <f t="shared" si="4"/>
        <v>0</v>
      </c>
    </row>
    <row r="41" ht="15.75" customHeight="1">
      <c r="B41" s="3"/>
      <c r="E41" s="3">
        <v>34.0</v>
      </c>
      <c r="F41" s="3">
        <f t="shared" si="5"/>
        <v>-0.1107316485</v>
      </c>
      <c r="G41" s="3">
        <f t="shared" si="3"/>
        <v>0.9992771076</v>
      </c>
      <c r="H41" s="3">
        <f t="shared" si="4"/>
        <v>0</v>
      </c>
    </row>
    <row r="42" ht="15.75" customHeight="1">
      <c r="B42" s="3"/>
      <c r="E42" s="45">
        <v>35.0</v>
      </c>
      <c r="F42" s="3">
        <f t="shared" si="5"/>
        <v>-0.0974687215</v>
      </c>
      <c r="G42" s="3">
        <f t="shared" si="3"/>
        <v>1.109329724</v>
      </c>
      <c r="H42" s="3">
        <f t="shared" si="4"/>
        <v>0</v>
      </c>
    </row>
    <row r="43" ht="15.75" customHeight="1">
      <c r="B43" s="3"/>
      <c r="E43" s="3">
        <v>36.0</v>
      </c>
      <c r="F43" s="3">
        <f t="shared" si="5"/>
        <v>-0.08420579446</v>
      </c>
      <c r="G43" s="3">
        <f t="shared" si="3"/>
        <v>1.223487234</v>
      </c>
      <c r="H43" s="3">
        <f t="shared" si="4"/>
        <v>0.0000000158844787</v>
      </c>
    </row>
    <row r="44" ht="15.75" customHeight="1">
      <c r="B44" s="3"/>
      <c r="E44" s="45">
        <v>37.0</v>
      </c>
      <c r="F44" s="3">
        <f t="shared" si="5"/>
        <v>-0.07094286742</v>
      </c>
      <c r="G44" s="3">
        <f t="shared" si="3"/>
        <v>1.340609569</v>
      </c>
      <c r="H44" s="3">
        <f t="shared" si="4"/>
        <v>0.000001501367222</v>
      </c>
    </row>
    <row r="45" ht="15.75" customHeight="1">
      <c r="B45" s="3"/>
      <c r="E45" s="3">
        <v>38.0</v>
      </c>
      <c r="F45" s="3">
        <f t="shared" si="5"/>
        <v>-0.05767994039</v>
      </c>
      <c r="G45" s="3">
        <f t="shared" si="3"/>
        <v>1.459382951</v>
      </c>
      <c r="H45" s="3">
        <f t="shared" si="4"/>
        <v>0.00008165961</v>
      </c>
    </row>
    <row r="46" ht="15.75" customHeight="1">
      <c r="B46" s="3"/>
      <c r="E46" s="45">
        <v>39.0</v>
      </c>
      <c r="F46" s="3">
        <f t="shared" si="5"/>
        <v>-0.04441701335</v>
      </c>
      <c r="G46" s="3">
        <f t="shared" si="3"/>
        <v>1.578339051</v>
      </c>
      <c r="H46" s="3">
        <f t="shared" si="4"/>
        <v>0.002555842457</v>
      </c>
    </row>
    <row r="47" ht="15.75" customHeight="1">
      <c r="B47" s="3"/>
      <c r="E47" s="3">
        <v>40.0</v>
      </c>
      <c r="F47" s="3">
        <f t="shared" si="5"/>
        <v>-0.03115408631</v>
      </c>
      <c r="G47" s="3">
        <f t="shared" si="3"/>
        <v>1.695881163</v>
      </c>
      <c r="H47" s="3">
        <f t="shared" si="4"/>
        <v>0.04603278672</v>
      </c>
    </row>
    <row r="48" ht="15.75" customHeight="1">
      <c r="B48" s="3"/>
      <c r="E48" s="45">
        <v>41.0</v>
      </c>
      <c r="F48" s="3">
        <f t="shared" si="5"/>
        <v>-0.01789115928</v>
      </c>
      <c r="G48" s="3">
        <f t="shared" si="3"/>
        <v>1.810316923</v>
      </c>
      <c r="H48" s="3">
        <f t="shared" si="4"/>
        <v>0.4770971927</v>
      </c>
    </row>
    <row r="49" ht="15.75" customHeight="1">
      <c r="B49" s="3"/>
      <c r="E49" s="3">
        <v>42.0</v>
      </c>
      <c r="F49" s="3">
        <f t="shared" si="5"/>
        <v>-0.004628232238</v>
      </c>
      <c r="G49" s="3">
        <f t="shared" si="3"/>
        <v>1.919896808</v>
      </c>
      <c r="H49" s="3">
        <f t="shared" si="4"/>
        <v>2.845462478</v>
      </c>
    </row>
    <row r="50" ht="15.75" customHeight="1">
      <c r="B50" s="3"/>
      <c r="E50" s="45">
        <v>43.0</v>
      </c>
      <c r="F50" s="3">
        <f t="shared" si="5"/>
        <v>0.008634694798</v>
      </c>
      <c r="G50" s="3">
        <f t="shared" si="3"/>
        <v>2.022857278</v>
      </c>
      <c r="H50" s="3">
        <f t="shared" si="4"/>
        <v>9.765742589</v>
      </c>
    </row>
    <row r="51" ht="15.75" customHeight="1">
      <c r="B51" s="3"/>
      <c r="E51" s="3">
        <v>44.0</v>
      </c>
      <c r="F51" s="3">
        <f t="shared" si="5"/>
        <v>0.02189762184</v>
      </c>
      <c r="G51" s="3">
        <f t="shared" si="3"/>
        <v>2.117467136</v>
      </c>
      <c r="H51" s="3">
        <f t="shared" si="4"/>
        <v>19.28697378</v>
      </c>
    </row>
    <row r="52" ht="15.75" customHeight="1">
      <c r="B52" s="3"/>
      <c r="E52" s="45">
        <v>45.0</v>
      </c>
      <c r="F52" s="3">
        <f t="shared" si="5"/>
        <v>0.03516054887</v>
      </c>
      <c r="G52" s="3">
        <f t="shared" si="3"/>
        <v>2.202075452</v>
      </c>
      <c r="H52" s="3">
        <f t="shared" si="4"/>
        <v>21.91943296</v>
      </c>
    </row>
    <row r="53" ht="15.75" customHeight="1">
      <c r="B53" s="3"/>
      <c r="E53" s="3">
        <v>46.0</v>
      </c>
      <c r="F53" s="3">
        <f t="shared" si="5"/>
        <v>0.04842347591</v>
      </c>
      <c r="G53" s="3">
        <f t="shared" si="3"/>
        <v>2.275159211</v>
      </c>
      <c r="H53" s="3">
        <f t="shared" si="4"/>
        <v>14.33510729</v>
      </c>
    </row>
    <row r="54" ht="15.75" customHeight="1">
      <c r="B54" s="3"/>
      <c r="E54" s="45">
        <v>47.0</v>
      </c>
      <c r="F54" s="3">
        <f t="shared" si="5"/>
        <v>0.06168640295</v>
      </c>
      <c r="G54" s="3">
        <f t="shared" si="3"/>
        <v>2.335368784</v>
      </c>
      <c r="H54" s="3">
        <f t="shared" si="4"/>
        <v>5.394845207</v>
      </c>
    </row>
    <row r="55" ht="15.75" customHeight="1">
      <c r="B55" s="3"/>
      <c r="E55" s="3">
        <v>48.0</v>
      </c>
      <c r="F55" s="3">
        <f t="shared" si="5"/>
        <v>0.07494932998</v>
      </c>
      <c r="G55" s="3">
        <f t="shared" si="3"/>
        <v>2.381569333</v>
      </c>
      <c r="H55" s="3">
        <f t="shared" si="4"/>
        <v>1.168324371</v>
      </c>
    </row>
    <row r="56" ht="15.75" customHeight="1">
      <c r="B56" s="3"/>
      <c r="E56" s="45">
        <v>49.0</v>
      </c>
      <c r="F56" s="3">
        <f t="shared" si="5"/>
        <v>0.08821225702</v>
      </c>
      <c r="G56" s="3">
        <f t="shared" si="3"/>
        <v>2.412876359</v>
      </c>
      <c r="H56" s="3">
        <f t="shared" si="4"/>
        <v>0.1455976254</v>
      </c>
    </row>
    <row r="57" ht="15.75" customHeight="1">
      <c r="B57" s="3"/>
      <c r="E57" s="3">
        <v>50.0</v>
      </c>
      <c r="F57" s="3">
        <f t="shared" si="5"/>
        <v>0.1014751841</v>
      </c>
      <c r="G57" s="3">
        <f t="shared" si="3"/>
        <v>2.428683866</v>
      </c>
      <c r="H57" s="3">
        <f t="shared" si="4"/>
        <v>0.01044122742</v>
      </c>
    </row>
    <row r="58" ht="15.75" customHeight="1">
      <c r="B58" s="3"/>
      <c r="E58" s="45">
        <v>51.0</v>
      </c>
      <c r="F58" s="3">
        <f t="shared" si="5"/>
        <v>0.1147381111</v>
      </c>
      <c r="G58" s="3">
        <f t="shared" si="3"/>
        <v>2.428683866</v>
      </c>
      <c r="H58" s="3">
        <f t="shared" si="4"/>
        <v>0.0004308788991</v>
      </c>
    </row>
    <row r="59" ht="15.75" customHeight="1">
      <c r="B59" s="3"/>
      <c r="E59" s="3">
        <v>52.0</v>
      </c>
      <c r="F59" s="3">
        <f t="shared" si="5"/>
        <v>0.1280010381</v>
      </c>
      <c r="G59" s="3">
        <f t="shared" si="3"/>
        <v>2.412876359</v>
      </c>
      <c r="H59" s="3">
        <f t="shared" si="4"/>
        <v>0.00001023211247</v>
      </c>
    </row>
    <row r="60" ht="15.75" customHeight="1">
      <c r="B60" s="3"/>
      <c r="E60" s="45">
        <v>53.0</v>
      </c>
      <c r="F60" s="3">
        <f t="shared" si="5"/>
        <v>0.1412639652</v>
      </c>
      <c r="G60" s="3">
        <f t="shared" si="3"/>
        <v>2.381569333</v>
      </c>
      <c r="H60" s="3">
        <f t="shared" si="4"/>
        <v>0.0000001398240225</v>
      </c>
    </row>
    <row r="61" ht="15.75" customHeight="1">
      <c r="B61" s="3"/>
      <c r="E61" s="3">
        <v>54.0</v>
      </c>
      <c r="F61" s="3">
        <f t="shared" si="5"/>
        <v>0.1545268922</v>
      </c>
      <c r="G61" s="3">
        <f t="shared" si="3"/>
        <v>2.335368784</v>
      </c>
      <c r="H61" s="3">
        <f t="shared" si="4"/>
        <v>0.00000000109952393</v>
      </c>
    </row>
    <row r="62" ht="15.75" customHeight="1">
      <c r="B62" s="3"/>
      <c r="E62" s="45">
        <v>55.0</v>
      </c>
      <c r="F62" s="3">
        <f t="shared" si="5"/>
        <v>0.1677898192</v>
      </c>
      <c r="G62" s="3">
        <f t="shared" si="3"/>
        <v>2.275159211</v>
      </c>
      <c r="H62" s="3">
        <f t="shared" si="4"/>
        <v>0</v>
      </c>
    </row>
    <row r="63" ht="15.75" customHeight="1">
      <c r="B63" s="3"/>
      <c r="E63" s="3">
        <v>56.0</v>
      </c>
      <c r="F63" s="3">
        <f t="shared" si="5"/>
        <v>0.1810527463</v>
      </c>
      <c r="G63" s="3">
        <f t="shared" si="3"/>
        <v>2.202075452</v>
      </c>
      <c r="H63" s="3">
        <f t="shared" si="4"/>
        <v>0</v>
      </c>
    </row>
    <row r="64" ht="15.75" customHeight="1">
      <c r="E64" s="45">
        <v>57.0</v>
      </c>
      <c r="F64" s="3">
        <f t="shared" si="5"/>
        <v>0.1943156733</v>
      </c>
      <c r="G64" s="3">
        <f t="shared" si="3"/>
        <v>2.117467136</v>
      </c>
      <c r="H64" s="3">
        <f t="shared" si="4"/>
        <v>0</v>
      </c>
    </row>
    <row r="65" ht="15.75" customHeight="1">
      <c r="E65" s="3">
        <v>58.0</v>
      </c>
      <c r="F65" s="3">
        <f t="shared" si="5"/>
        <v>0.2075786004</v>
      </c>
      <c r="G65" s="3">
        <f t="shared" si="3"/>
        <v>2.022857278</v>
      </c>
      <c r="H65" s="3">
        <f t="shared" si="4"/>
        <v>0</v>
      </c>
    </row>
    <row r="66" ht="15.75" customHeight="1">
      <c r="E66" s="45">
        <v>59.0</v>
      </c>
      <c r="F66" s="3">
        <f t="shared" si="5"/>
        <v>0.2208415274</v>
      </c>
      <c r="G66" s="3">
        <f t="shared" si="3"/>
        <v>1.919896808</v>
      </c>
      <c r="H66" s="3">
        <f t="shared" si="4"/>
        <v>0</v>
      </c>
    </row>
    <row r="67" ht="15.75" customHeight="1">
      <c r="E67" s="3">
        <v>60.0</v>
      </c>
      <c r="F67" s="3">
        <f t="shared" si="5"/>
        <v>0.2341044544</v>
      </c>
      <c r="G67" s="3">
        <f t="shared" si="3"/>
        <v>1.810316923</v>
      </c>
      <c r="H67" s="3">
        <f t="shared" si="4"/>
        <v>0</v>
      </c>
    </row>
    <row r="68" ht="15.75" customHeight="1">
      <c r="B68" s="3"/>
      <c r="C68" s="3"/>
      <c r="D68" s="3"/>
      <c r="E68" s="45">
        <v>61.0</v>
      </c>
      <c r="F68" s="3">
        <f t="shared" si="5"/>
        <v>0.2473673815</v>
      </c>
      <c r="G68" s="3">
        <f t="shared" si="3"/>
        <v>1.695881163</v>
      </c>
      <c r="H68" s="3">
        <f t="shared" si="4"/>
        <v>0</v>
      </c>
    </row>
    <row r="69" ht="15.75" customHeight="1">
      <c r="B69" s="3"/>
      <c r="C69" s="3"/>
      <c r="D69" s="3"/>
      <c r="E69" s="3">
        <v>62.0</v>
      </c>
      <c r="F69" s="3">
        <f t="shared" si="5"/>
        <v>0.2606303085</v>
      </c>
      <c r="G69" s="3">
        <f t="shared" si="3"/>
        <v>1.578339051</v>
      </c>
      <c r="H69" s="3">
        <f t="shared" si="4"/>
        <v>0</v>
      </c>
    </row>
    <row r="70" ht="15.75" customHeight="1">
      <c r="E70" s="45">
        <v>63.0</v>
      </c>
      <c r="F70" s="3">
        <f t="shared" si="5"/>
        <v>0.2738932355</v>
      </c>
      <c r="G70" s="3">
        <f t="shared" si="3"/>
        <v>1.459382951</v>
      </c>
      <c r="H70" s="3">
        <f t="shared" si="4"/>
        <v>0</v>
      </c>
    </row>
    <row r="71" ht="15.75" customHeight="1">
      <c r="B71" s="3"/>
      <c r="C71" s="3"/>
      <c r="E71" s="3">
        <v>64.0</v>
      </c>
      <c r="F71" s="3">
        <f t="shared" si="5"/>
        <v>0.2871561626</v>
      </c>
      <c r="G71" s="3">
        <f t="shared" si="3"/>
        <v>1.340609569</v>
      </c>
      <c r="H71" s="3">
        <f t="shared" si="4"/>
        <v>0</v>
      </c>
    </row>
    <row r="72" ht="15.75" customHeight="1">
      <c r="B72" s="3"/>
      <c r="C72" s="3"/>
      <c r="E72" s="45">
        <v>65.0</v>
      </c>
      <c r="F72" s="3">
        <f t="shared" si="5"/>
        <v>0.3004190896</v>
      </c>
      <c r="G72" s="3">
        <f t="shared" si="3"/>
        <v>1.223487234</v>
      </c>
      <c r="H72" s="3">
        <f t="shared" si="4"/>
        <v>0</v>
      </c>
    </row>
    <row r="73" ht="15.75" customHeight="1">
      <c r="B73" s="3"/>
      <c r="C73" s="3"/>
      <c r="E73" s="3">
        <v>66.0</v>
      </c>
      <c r="F73" s="3">
        <f t="shared" si="5"/>
        <v>0.3136820166</v>
      </c>
      <c r="G73" s="3">
        <f t="shared" si="3"/>
        <v>1.109329724</v>
      </c>
      <c r="H73" s="3">
        <f t="shared" si="4"/>
        <v>0</v>
      </c>
    </row>
    <row r="74" ht="15.75" customHeight="1">
      <c r="B74" s="3"/>
      <c r="C74" s="3"/>
      <c r="E74" s="45">
        <v>67.0</v>
      </c>
      <c r="F74" s="3">
        <f t="shared" si="5"/>
        <v>0.3269449437</v>
      </c>
      <c r="G74" s="3">
        <f t="shared" si="3"/>
        <v>0.9992771076</v>
      </c>
      <c r="H74" s="3">
        <f t="shared" si="4"/>
        <v>0</v>
      </c>
    </row>
    <row r="75" ht="15.75" customHeight="1">
      <c r="E75" s="3">
        <v>68.0</v>
      </c>
      <c r="F75" s="3">
        <f t="shared" si="5"/>
        <v>0.3402078707</v>
      </c>
      <c r="G75" s="3">
        <f t="shared" si="3"/>
        <v>0.8942836838</v>
      </c>
      <c r="H75" s="3">
        <f t="shared" si="4"/>
        <v>0</v>
      </c>
    </row>
    <row r="76" ht="15.75" customHeight="1">
      <c r="E76" s="45">
        <v>69.0</v>
      </c>
      <c r="F76" s="3">
        <f t="shared" si="5"/>
        <v>0.3534707978</v>
      </c>
      <c r="G76" s="3">
        <f t="shared" si="3"/>
        <v>0.795112821</v>
      </c>
      <c r="H76" s="3">
        <f t="shared" si="4"/>
        <v>0</v>
      </c>
    </row>
    <row r="77" ht="15.75" customHeight="1">
      <c r="E77" s="3">
        <v>70.0</v>
      </c>
      <c r="F77" s="3">
        <f t="shared" si="5"/>
        <v>0.3667337248</v>
      </c>
      <c r="G77" s="3">
        <f t="shared" si="3"/>
        <v>0.7023381936</v>
      </c>
      <c r="H77" s="3">
        <f t="shared" si="4"/>
        <v>0</v>
      </c>
    </row>
    <row r="78" ht="15.75" customHeight="1">
      <c r="E78" s="45">
        <v>71.0</v>
      </c>
      <c r="F78" s="3">
        <f t="shared" si="5"/>
        <v>0.3799966518</v>
      </c>
      <c r="G78" s="3">
        <f t="shared" si="3"/>
        <v>0.6163507044</v>
      </c>
      <c r="H78" s="3">
        <f t="shared" si="4"/>
        <v>0</v>
      </c>
    </row>
    <row r="79" ht="15.75" customHeight="1">
      <c r="E79" s="3">
        <v>72.0</v>
      </c>
      <c r="F79" s="3">
        <f t="shared" si="5"/>
        <v>0.3932595789</v>
      </c>
      <c r="G79" s="3">
        <f t="shared" si="3"/>
        <v>0.5373702107</v>
      </c>
      <c r="H79" s="3">
        <f t="shared" si="4"/>
        <v>0</v>
      </c>
    </row>
    <row r="80" ht="15.75" customHeight="1">
      <c r="E80" s="45">
        <v>73.0</v>
      </c>
      <c r="F80" s="3">
        <f t="shared" si="5"/>
        <v>0.4065225059</v>
      </c>
      <c r="G80" s="3">
        <f t="shared" si="3"/>
        <v>0.4654610651</v>
      </c>
      <c r="H80" s="3">
        <f t="shared" si="4"/>
        <v>0</v>
      </c>
    </row>
    <row r="81" ht="15.75" customHeight="1">
      <c r="E81" s="3">
        <v>74.0</v>
      </c>
      <c r="F81" s="3">
        <f t="shared" si="5"/>
        <v>0.4197854329</v>
      </c>
      <c r="G81" s="3">
        <f t="shared" si="3"/>
        <v>0.4005504379</v>
      </c>
      <c r="H81" s="3">
        <f t="shared" si="4"/>
        <v>0</v>
      </c>
    </row>
    <row r="82" ht="15.75" customHeight="1">
      <c r="E82" s="45">
        <v>75.0</v>
      </c>
      <c r="F82" s="3">
        <f t="shared" si="5"/>
        <v>0.43304836</v>
      </c>
      <c r="G82" s="3">
        <f t="shared" si="3"/>
        <v>0.3424484015</v>
      </c>
      <c r="H82" s="3">
        <f t="shared" si="4"/>
        <v>0</v>
      </c>
    </row>
    <row r="83" ht="15.75" customHeight="1">
      <c r="E83" s="3">
        <v>76.0</v>
      </c>
      <c r="F83" s="3">
        <f t="shared" si="5"/>
        <v>0.446311287</v>
      </c>
      <c r="G83" s="3">
        <f t="shared" si="3"/>
        <v>0.2908688114</v>
      </c>
      <c r="H83" s="3">
        <f t="shared" si="4"/>
        <v>0</v>
      </c>
    </row>
    <row r="84" ht="15.75" customHeight="1">
      <c r="E84" s="45">
        <v>77.0</v>
      </c>
      <c r="F84" s="3">
        <f t="shared" si="5"/>
        <v>0.459574214</v>
      </c>
      <c r="G84" s="3">
        <f t="shared" si="3"/>
        <v>0.2454501205</v>
      </c>
      <c r="H84" s="3">
        <f t="shared" si="4"/>
        <v>0</v>
      </c>
    </row>
    <row r="85" ht="15.75" customHeight="1">
      <c r="E85" s="3">
        <v>78.0</v>
      </c>
      <c r="F85" s="3">
        <f t="shared" si="5"/>
        <v>0.4728371411</v>
      </c>
      <c r="G85" s="3">
        <f t="shared" si="3"/>
        <v>0.2057753854</v>
      </c>
      <c r="H85" s="3">
        <f t="shared" si="4"/>
        <v>0</v>
      </c>
    </row>
    <row r="86" ht="15.75" customHeight="1">
      <c r="E86" s="45">
        <v>79.0</v>
      </c>
      <c r="F86" s="3">
        <f t="shared" si="5"/>
        <v>0.4861000681</v>
      </c>
      <c r="G86" s="3">
        <f t="shared" si="3"/>
        <v>0.171390868</v>
      </c>
      <c r="H86" s="3">
        <f t="shared" si="4"/>
        <v>0</v>
      </c>
    </row>
    <row r="87" ht="15.75" customHeight="1">
      <c r="E87" s="3">
        <v>80.0</v>
      </c>
      <c r="F87" s="3">
        <f t="shared" si="5"/>
        <v>0.4993629952</v>
      </c>
      <c r="G87" s="3">
        <f t="shared" si="3"/>
        <v>0.1418227862</v>
      </c>
      <c r="H87" s="3">
        <f t="shared" si="4"/>
        <v>0</v>
      </c>
    </row>
    <row r="88" ht="15.75" customHeight="1">
      <c r="E88" s="45">
        <v>81.0</v>
      </c>
      <c r="F88" s="3">
        <f t="shared" si="5"/>
        <v>0.5126259222</v>
      </c>
      <c r="G88" s="3">
        <f t="shared" si="3"/>
        <v>0.1165919132</v>
      </c>
      <c r="H88" s="3">
        <f t="shared" si="4"/>
        <v>0</v>
      </c>
    </row>
    <row r="89" ht="15.75" customHeight="1">
      <c r="E89" s="3">
        <v>82.0</v>
      </c>
      <c r="F89" s="3">
        <f t="shared" si="5"/>
        <v>0.5258888492</v>
      </c>
      <c r="G89" s="3">
        <f t="shared" si="3"/>
        <v>0.09522586467</v>
      </c>
      <c r="H89" s="3">
        <f t="shared" si="4"/>
        <v>0</v>
      </c>
    </row>
    <row r="90" ht="15.75" customHeight="1">
      <c r="E90" s="45">
        <v>83.0</v>
      </c>
      <c r="F90" s="3">
        <f t="shared" si="5"/>
        <v>0.5391517763</v>
      </c>
      <c r="G90" s="3">
        <f t="shared" si="3"/>
        <v>0.0772690373</v>
      </c>
      <c r="H90" s="3">
        <f t="shared" si="4"/>
        <v>0</v>
      </c>
    </row>
    <row r="91" ht="15.75" customHeight="1">
      <c r="E91" s="3">
        <v>84.0</v>
      </c>
      <c r="F91" s="3">
        <f t="shared" si="5"/>
        <v>0.5524147033</v>
      </c>
      <c r="G91" s="3">
        <f t="shared" si="3"/>
        <v>0.06229026213</v>
      </c>
      <c r="H91" s="3">
        <f t="shared" si="4"/>
        <v>0</v>
      </c>
    </row>
    <row r="92" ht="15.75" customHeight="1">
      <c r="E92" s="45">
        <v>85.0</v>
      </c>
      <c r="F92" s="3">
        <f t="shared" si="5"/>
        <v>0.5656776303</v>
      </c>
      <c r="G92" s="3">
        <f t="shared" si="3"/>
        <v>0.04988832194</v>
      </c>
      <c r="H92" s="3">
        <f t="shared" si="4"/>
        <v>0</v>
      </c>
    </row>
    <row r="93" ht="15.75" customHeight="1">
      <c r="E93" s="3">
        <v>86.0</v>
      </c>
      <c r="F93" s="3">
        <f t="shared" si="5"/>
        <v>0.5789405574</v>
      </c>
      <c r="G93" s="3">
        <f t="shared" si="3"/>
        <v>0.03969554</v>
      </c>
      <c r="H93" s="3">
        <f t="shared" si="4"/>
        <v>0</v>
      </c>
    </row>
    <row r="94" ht="15.75" customHeight="1">
      <c r="E94" s="45">
        <v>87.0</v>
      </c>
      <c r="F94" s="3">
        <f t="shared" si="5"/>
        <v>0.5922034844</v>
      </c>
      <c r="G94" s="3">
        <f t="shared" si="3"/>
        <v>0.0313796874</v>
      </c>
      <c r="H94" s="3">
        <f t="shared" si="4"/>
        <v>0</v>
      </c>
    </row>
    <row r="95" ht="15.75" customHeight="1">
      <c r="E95" s="3">
        <v>88.0</v>
      </c>
      <c r="F95" s="3">
        <f t="shared" si="5"/>
        <v>0.6054664115</v>
      </c>
      <c r="G95" s="3">
        <f t="shared" si="3"/>
        <v>0.02464447621</v>
      </c>
      <c r="H95" s="3">
        <f t="shared" si="4"/>
        <v>0</v>
      </c>
    </row>
    <row r="96" ht="15.75" customHeight="1">
      <c r="E96" s="45">
        <v>89.0</v>
      </c>
      <c r="F96" s="3">
        <f t="shared" si="5"/>
        <v>0.6187293385</v>
      </c>
      <c r="G96" s="3">
        <f t="shared" si="3"/>
        <v>0.01922890934</v>
      </c>
      <c r="H96" s="3">
        <f t="shared" si="4"/>
        <v>0</v>
      </c>
    </row>
    <row r="97" ht="15.75" customHeight="1">
      <c r="E97" s="3">
        <v>90.0</v>
      </c>
      <c r="F97" s="3">
        <f t="shared" si="5"/>
        <v>0.6319922655</v>
      </c>
      <c r="G97" s="3">
        <f t="shared" si="3"/>
        <v>0.01490574859</v>
      </c>
      <c r="H97" s="3">
        <f t="shared" si="4"/>
        <v>0</v>
      </c>
    </row>
    <row r="98" ht="15.75" customHeight="1">
      <c r="E98" s="45">
        <v>91.0</v>
      </c>
      <c r="F98" s="3">
        <f t="shared" si="5"/>
        <v>0.6452551926</v>
      </c>
      <c r="G98" s="3">
        <f t="shared" si="3"/>
        <v>0.01147934247</v>
      </c>
      <c r="H98" s="3">
        <f t="shared" si="4"/>
        <v>0</v>
      </c>
    </row>
    <row r="99" ht="15.75" customHeight="1">
      <c r="E99" s="3">
        <v>92.0</v>
      </c>
      <c r="F99" s="3">
        <f t="shared" si="5"/>
        <v>0.6585181196</v>
      </c>
      <c r="G99" s="3">
        <f t="shared" si="3"/>
        <v>0.008783028944</v>
      </c>
      <c r="H99" s="3">
        <f t="shared" si="4"/>
        <v>0</v>
      </c>
    </row>
    <row r="100" ht="15.75" customHeight="1">
      <c r="E100" s="45">
        <v>93.0</v>
      </c>
      <c r="F100" s="3">
        <f t="shared" si="5"/>
        <v>0.6717810466</v>
      </c>
      <c r="G100" s="3">
        <f t="shared" si="3"/>
        <v>0.006676297728</v>
      </c>
      <c r="H100" s="3">
        <f t="shared" si="4"/>
        <v>0</v>
      </c>
    </row>
    <row r="101" ht="15.75" customHeight="1">
      <c r="E101" s="3">
        <v>94.0</v>
      </c>
      <c r="F101" s="3">
        <f t="shared" si="5"/>
        <v>0.6850439737</v>
      </c>
      <c r="G101" s="3">
        <f t="shared" si="3"/>
        <v>0.005041864362</v>
      </c>
      <c r="H101" s="3">
        <f t="shared" si="4"/>
        <v>0</v>
      </c>
    </row>
    <row r="102" ht="15.75" customHeight="1">
      <c r="E102" s="45">
        <v>95.0</v>
      </c>
      <c r="F102" s="3">
        <f t="shared" si="5"/>
        <v>0.6983069007</v>
      </c>
      <c r="G102" s="3">
        <f t="shared" si="3"/>
        <v>0.00378277666</v>
      </c>
      <c r="H102" s="3">
        <f t="shared" si="4"/>
        <v>0</v>
      </c>
    </row>
    <row r="103" ht="15.75" customHeight="1">
      <c r="E103" s="3">
        <v>96.0</v>
      </c>
      <c r="F103" s="3">
        <f t="shared" si="5"/>
        <v>0.7115698277</v>
      </c>
      <c r="G103" s="3">
        <f t="shared" si="3"/>
        <v>0.002819644293</v>
      </c>
      <c r="H103" s="3">
        <f t="shared" si="4"/>
        <v>0</v>
      </c>
    </row>
    <row r="104" ht="15.75" customHeight="1">
      <c r="E104" s="45">
        <v>97.0</v>
      </c>
      <c r="F104" s="3">
        <f t="shared" si="5"/>
        <v>0.7248327548</v>
      </c>
      <c r="G104" s="3">
        <f t="shared" si="3"/>
        <v>0.002088055452</v>
      </c>
      <c r="H104" s="3">
        <f t="shared" si="4"/>
        <v>0</v>
      </c>
    </row>
    <row r="105" ht="15.75" customHeight="1">
      <c r="E105" s="3">
        <v>98.0</v>
      </c>
      <c r="F105" s="3">
        <f t="shared" si="5"/>
        <v>0.7380956818</v>
      </c>
      <c r="G105" s="3">
        <f t="shared" si="3"/>
        <v>0.001536221406</v>
      </c>
      <c r="H105" s="3">
        <f t="shared" si="4"/>
        <v>0</v>
      </c>
    </row>
    <row r="106" ht="15.75" customHeight="1">
      <c r="E106" s="45">
        <v>99.0</v>
      </c>
      <c r="F106" s="3">
        <f t="shared" si="5"/>
        <v>0.7513586089</v>
      </c>
      <c r="G106" s="3">
        <f t="shared" si="3"/>
        <v>0.001122870513</v>
      </c>
      <c r="H106" s="3">
        <f t="shared" si="4"/>
        <v>0</v>
      </c>
    </row>
    <row r="107" ht="15.75" customHeight="1">
      <c r="E107" s="3">
        <v>100.0</v>
      </c>
      <c r="F107" s="3">
        <f t="shared" si="5"/>
        <v>0.7646215359</v>
      </c>
      <c r="G107" s="3">
        <f t="shared" si="3"/>
        <v>0.0008153979637</v>
      </c>
      <c r="H107" s="3">
        <f t="shared" si="4"/>
        <v>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6">
        <v>0.044331326759265745</v>
      </c>
      <c r="D2" s="46">
        <v>0.026527251615402387</v>
      </c>
    </row>
    <row r="3">
      <c r="A3" s="3"/>
      <c r="B3" s="42" t="s">
        <v>32</v>
      </c>
      <c r="C3" s="46">
        <v>0.1010424979852379</v>
      </c>
      <c r="D3" s="46">
        <v>0.021471461252927652</v>
      </c>
    </row>
    <row r="4">
      <c r="A4" s="3"/>
      <c r="B4" s="3" t="s">
        <v>33</v>
      </c>
      <c r="C4" s="3">
        <f t="shared" ref="C4:D4" si="1">(C2+4*C3)</f>
        <v>0.4485013187</v>
      </c>
      <c r="D4" s="3">
        <f t="shared" si="1"/>
        <v>0.1124130966</v>
      </c>
    </row>
    <row r="5" ht="15.0" customHeight="1">
      <c r="B5" s="3" t="s">
        <v>34</v>
      </c>
      <c r="C5" s="3">
        <f t="shared" ref="C5:D5" si="2">C2-4*C3</f>
        <v>-0.3598386652</v>
      </c>
      <c r="D5" s="3">
        <f t="shared" si="2"/>
        <v>-0.0593585934</v>
      </c>
    </row>
    <row r="6">
      <c r="E6" s="44" t="s">
        <v>0</v>
      </c>
    </row>
    <row r="7">
      <c r="A7" s="3"/>
      <c r="B7" s="3" t="s">
        <v>35</v>
      </c>
      <c r="C7" s="3">
        <f>MIN(C5,D5)</f>
        <v>-0.3598386652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0.4485013187</v>
      </c>
      <c r="E8" s="45">
        <v>1.0</v>
      </c>
      <c r="F8" s="3">
        <f>C7</f>
        <v>-0.3598386652</v>
      </c>
      <c r="G8" s="3">
        <f t="shared" ref="G8:G107" si="3">NORMDIST(F8,$C$2,$C$3,FALSE)</f>
        <v>0.00132449443</v>
      </c>
      <c r="H8" s="3">
        <f t="shared" ref="H8:H107" si="4">NORMDIST(F8,$D$2,$D$3,FALSE)</f>
        <v>0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-0.3516736148</v>
      </c>
      <c r="G9" s="3">
        <f t="shared" si="3"/>
        <v>0.001823938501</v>
      </c>
      <c r="H9" s="3">
        <f t="shared" si="4"/>
        <v>0</v>
      </c>
    </row>
    <row r="10">
      <c r="A10" s="3"/>
      <c r="B10" s="3" t="s">
        <v>42</v>
      </c>
      <c r="C10" s="3">
        <f>(C8-C7)/(C9-1)</f>
        <v>0.008165050342</v>
      </c>
      <c r="E10" s="45">
        <v>3.0</v>
      </c>
      <c r="F10" s="3">
        <f t="shared" si="5"/>
        <v>-0.3435085645</v>
      </c>
      <c r="G10" s="3">
        <f t="shared" si="3"/>
        <v>0.002495366417</v>
      </c>
      <c r="H10" s="3">
        <f t="shared" si="4"/>
        <v>0</v>
      </c>
    </row>
    <row r="11">
      <c r="A11" s="3"/>
      <c r="E11" s="3">
        <v>4.0</v>
      </c>
      <c r="F11" s="3">
        <f t="shared" si="5"/>
        <v>-0.3353435142</v>
      </c>
      <c r="G11" s="3">
        <f t="shared" si="3"/>
        <v>0.003391739909</v>
      </c>
      <c r="H11" s="3">
        <f t="shared" si="4"/>
        <v>0</v>
      </c>
    </row>
    <row r="12">
      <c r="A12" s="3"/>
      <c r="E12" s="45">
        <v>5.0</v>
      </c>
      <c r="F12" s="3">
        <f t="shared" si="5"/>
        <v>-0.3271784638</v>
      </c>
      <c r="G12" s="3">
        <f t="shared" si="3"/>
        <v>0.004580098708</v>
      </c>
      <c r="H12" s="3">
        <f t="shared" si="4"/>
        <v>0</v>
      </c>
    </row>
    <row r="13">
      <c r="A13" s="3"/>
      <c r="B13" s="3"/>
      <c r="E13" s="3">
        <v>6.0</v>
      </c>
      <c r="F13" s="3">
        <f t="shared" si="5"/>
        <v>-0.3190134135</v>
      </c>
      <c r="G13" s="3">
        <f t="shared" si="3"/>
        <v>0.006144566015</v>
      </c>
      <c r="H13" s="3">
        <f t="shared" si="4"/>
        <v>0</v>
      </c>
    </row>
    <row r="14">
      <c r="B14" s="3"/>
      <c r="E14" s="45">
        <v>7.0</v>
      </c>
      <c r="F14" s="3">
        <f t="shared" si="5"/>
        <v>-0.3108483631</v>
      </c>
      <c r="G14" s="3">
        <f t="shared" si="3"/>
        <v>0.008189769366</v>
      </c>
      <c r="H14" s="3">
        <f t="shared" si="4"/>
        <v>0</v>
      </c>
    </row>
    <row r="15">
      <c r="B15" s="3"/>
      <c r="E15" s="3">
        <v>8.0</v>
      </c>
      <c r="F15" s="3">
        <f t="shared" si="5"/>
        <v>-0.3026833128</v>
      </c>
      <c r="G15" s="3">
        <f t="shared" si="3"/>
        <v>0.01084466671</v>
      </c>
      <c r="H15" s="3">
        <f t="shared" si="4"/>
        <v>0</v>
      </c>
    </row>
    <row r="16">
      <c r="B16" s="3"/>
      <c r="E16" s="45">
        <v>9.0</v>
      </c>
      <c r="F16" s="3">
        <f t="shared" si="5"/>
        <v>-0.2945182624</v>
      </c>
      <c r="G16" s="3">
        <f t="shared" si="3"/>
        <v>0.01426674266</v>
      </c>
      <c r="H16" s="3">
        <f t="shared" si="4"/>
        <v>0</v>
      </c>
    </row>
    <row r="17">
      <c r="B17" s="3"/>
      <c r="E17" s="3">
        <v>10.0</v>
      </c>
      <c r="F17" s="3">
        <f t="shared" si="5"/>
        <v>-0.2863532121</v>
      </c>
      <c r="G17" s="3">
        <f t="shared" si="3"/>
        <v>0.01864650862</v>
      </c>
      <c r="H17" s="3">
        <f t="shared" si="4"/>
        <v>0</v>
      </c>
    </row>
    <row r="18">
      <c r="B18" s="3"/>
      <c r="E18" s="45">
        <v>11.0</v>
      </c>
      <c r="F18" s="3">
        <f t="shared" si="5"/>
        <v>-0.2781881618</v>
      </c>
      <c r="G18" s="3">
        <f t="shared" si="3"/>
        <v>0.02421220296</v>
      </c>
      <c r="H18" s="3">
        <f t="shared" si="4"/>
        <v>0</v>
      </c>
    </row>
    <row r="19">
      <c r="B19" s="3"/>
      <c r="E19" s="3">
        <v>12.0</v>
      </c>
      <c r="F19" s="3">
        <f t="shared" si="5"/>
        <v>-0.2700231114</v>
      </c>
      <c r="G19" s="3">
        <f t="shared" si="3"/>
        <v>0.03123454368</v>
      </c>
      <c r="H19" s="3">
        <f t="shared" si="4"/>
        <v>0</v>
      </c>
    </row>
    <row r="20">
      <c r="B20" s="3"/>
      <c r="E20" s="45">
        <v>13.0</v>
      </c>
      <c r="F20" s="3">
        <f t="shared" si="5"/>
        <v>-0.2618580611</v>
      </c>
      <c r="G20" s="3">
        <f t="shared" si="3"/>
        <v>0.04003133797</v>
      </c>
      <c r="H20" s="3">
        <f t="shared" si="4"/>
        <v>0</v>
      </c>
    </row>
    <row r="21" ht="15.75" customHeight="1">
      <c r="B21" s="3"/>
      <c r="E21" s="3">
        <v>14.0</v>
      </c>
      <c r="F21" s="3">
        <f t="shared" si="5"/>
        <v>-0.2536930107</v>
      </c>
      <c r="G21" s="3">
        <f t="shared" si="3"/>
        <v>0.05097170097</v>
      </c>
      <c r="H21" s="3">
        <f t="shared" si="4"/>
        <v>0</v>
      </c>
    </row>
    <row r="22" ht="15.75" customHeight="1">
      <c r="B22" s="3"/>
      <c r="E22" s="45">
        <v>15.0</v>
      </c>
      <c r="F22" s="3">
        <f t="shared" si="5"/>
        <v>-0.2455279604</v>
      </c>
      <c r="G22" s="3">
        <f t="shared" si="3"/>
        <v>0.06447958416</v>
      </c>
      <c r="H22" s="3">
        <f t="shared" si="4"/>
        <v>0</v>
      </c>
    </row>
    <row r="23" ht="15.75" customHeight="1">
      <c r="B23" s="3"/>
      <c r="E23" s="3">
        <v>16.0</v>
      </c>
      <c r="F23" s="3">
        <f t="shared" si="5"/>
        <v>-0.23736291</v>
      </c>
      <c r="G23" s="3">
        <f t="shared" si="3"/>
        <v>0.08103626385</v>
      </c>
      <c r="H23" s="3">
        <f t="shared" si="4"/>
        <v>0</v>
      </c>
    </row>
    <row r="24" ht="15.75" customHeight="1">
      <c r="B24" s="3"/>
      <c r="E24" s="45">
        <v>17.0</v>
      </c>
      <c r="F24" s="3">
        <f t="shared" si="5"/>
        <v>-0.2291978597</v>
      </c>
      <c r="G24" s="3">
        <f t="shared" si="3"/>
        <v>0.1011813972</v>
      </c>
      <c r="H24" s="3">
        <f t="shared" si="4"/>
        <v>0</v>
      </c>
    </row>
    <row r="25" ht="15.75" customHeight="1">
      <c r="B25" s="3"/>
      <c r="E25" s="3">
        <v>18.0</v>
      </c>
      <c r="F25" s="3">
        <f t="shared" si="5"/>
        <v>-0.2210328094</v>
      </c>
      <c r="G25" s="3">
        <f t="shared" si="3"/>
        <v>0.1255122211</v>
      </c>
      <c r="H25" s="3">
        <f t="shared" si="4"/>
        <v>0</v>
      </c>
    </row>
    <row r="26" ht="15.75" customHeight="1">
      <c r="B26" s="3"/>
      <c r="E26" s="45">
        <v>19.0</v>
      </c>
      <c r="F26" s="3">
        <f t="shared" si="5"/>
        <v>-0.212867759</v>
      </c>
      <c r="G26" s="3">
        <f t="shared" si="3"/>
        <v>0.1546804542</v>
      </c>
      <c r="H26" s="3">
        <f t="shared" si="4"/>
        <v>0</v>
      </c>
    </row>
    <row r="27" ht="15.75" customHeight="1">
      <c r="B27" s="3"/>
      <c r="E27" s="3">
        <v>20.0</v>
      </c>
      <c r="F27" s="3">
        <f t="shared" si="5"/>
        <v>-0.2047027087</v>
      </c>
      <c r="G27" s="3">
        <f t="shared" si="3"/>
        <v>0.189386467</v>
      </c>
      <c r="H27" s="3">
        <f t="shared" si="4"/>
        <v>0</v>
      </c>
    </row>
    <row r="28" ht="15.75" customHeight="1">
      <c r="B28" s="3"/>
      <c r="E28" s="45">
        <v>21.0</v>
      </c>
      <c r="F28" s="3">
        <f t="shared" si="5"/>
        <v>-0.1965376583</v>
      </c>
      <c r="G28" s="3">
        <f t="shared" si="3"/>
        <v>0.2303703207</v>
      </c>
      <c r="H28" s="3">
        <f t="shared" si="4"/>
        <v>0</v>
      </c>
    </row>
    <row r="29" ht="15.75" customHeight="1">
      <c r="B29" s="3"/>
      <c r="E29" s="3">
        <v>22.0</v>
      </c>
      <c r="F29" s="3">
        <f t="shared" si="5"/>
        <v>-0.188372608</v>
      </c>
      <c r="G29" s="3">
        <f t="shared" si="3"/>
        <v>0.2783993339</v>
      </c>
      <c r="H29" s="3">
        <f t="shared" si="4"/>
        <v>0</v>
      </c>
    </row>
    <row r="30" ht="15.75" customHeight="1">
      <c r="B30" s="3"/>
      <c r="E30" s="45">
        <v>23.0</v>
      </c>
      <c r="F30" s="3">
        <f t="shared" si="5"/>
        <v>-0.1802075577</v>
      </c>
      <c r="G30" s="3">
        <f t="shared" si="3"/>
        <v>0.3342519406</v>
      </c>
      <c r="H30" s="3">
        <f t="shared" si="4"/>
        <v>0</v>
      </c>
    </row>
    <row r="31" ht="15.75" customHeight="1">
      <c r="B31" s="3"/>
      <c r="E31" s="3">
        <v>24.0</v>
      </c>
      <c r="F31" s="3">
        <f t="shared" si="5"/>
        <v>-0.1720425073</v>
      </c>
      <c r="G31" s="3">
        <f t="shared" si="3"/>
        <v>0.3986977304</v>
      </c>
      <c r="H31" s="3">
        <f t="shared" si="4"/>
        <v>0</v>
      </c>
    </row>
    <row r="32" ht="15.75" customHeight="1">
      <c r="B32" s="3"/>
      <c r="E32" s="45">
        <v>25.0</v>
      </c>
      <c r="F32" s="3">
        <f t="shared" si="5"/>
        <v>-0.163877457</v>
      </c>
      <c r="G32" s="3">
        <f t="shared" si="3"/>
        <v>0.4724737339</v>
      </c>
      <c r="H32" s="3">
        <f t="shared" si="4"/>
        <v>0</v>
      </c>
    </row>
    <row r="33" ht="15.75" customHeight="1">
      <c r="B33" s="3"/>
      <c r="E33" s="3">
        <v>26.0</v>
      </c>
      <c r="F33" s="3">
        <f t="shared" si="5"/>
        <v>-0.1557124066</v>
      </c>
      <c r="G33" s="3">
        <f t="shared" si="3"/>
        <v>0.5562572148</v>
      </c>
      <c r="H33" s="3">
        <f t="shared" si="4"/>
        <v>0</v>
      </c>
    </row>
    <row r="34" ht="15.75" customHeight="1">
      <c r="B34" s="3"/>
      <c r="E34" s="45">
        <v>27.0</v>
      </c>
      <c r="F34" s="3">
        <f t="shared" si="5"/>
        <v>-0.1475473563</v>
      </c>
      <c r="G34" s="3">
        <f t="shared" si="3"/>
        <v>0.6506354535</v>
      </c>
      <c r="H34" s="3">
        <f t="shared" si="4"/>
        <v>0</v>
      </c>
    </row>
    <row r="35" ht="15.75" customHeight="1">
      <c r="B35" s="3"/>
      <c r="E35" s="3">
        <v>28.0</v>
      </c>
      <c r="F35" s="3">
        <f t="shared" si="5"/>
        <v>-0.1393823059</v>
      </c>
      <c r="G35" s="3">
        <f t="shared" si="3"/>
        <v>0.7560732495</v>
      </c>
      <c r="H35" s="3">
        <f t="shared" si="4"/>
        <v>0</v>
      </c>
    </row>
    <row r="36" ht="15.75" customHeight="1">
      <c r="B36" s="3"/>
      <c r="E36" s="45">
        <v>29.0</v>
      </c>
      <c r="F36" s="3">
        <f t="shared" si="5"/>
        <v>-0.1312172556</v>
      </c>
      <c r="G36" s="3">
        <f t="shared" si="3"/>
        <v>0.8728791125</v>
      </c>
      <c r="H36" s="3">
        <f t="shared" si="4"/>
        <v>0</v>
      </c>
    </row>
    <row r="37" ht="15.75" customHeight="1">
      <c r="B37" s="3"/>
      <c r="E37" s="3">
        <v>30.0</v>
      </c>
      <c r="F37" s="3">
        <f t="shared" si="5"/>
        <v>-0.1230522053</v>
      </c>
      <c r="G37" s="3">
        <f t="shared" si="3"/>
        <v>1.001171344</v>
      </c>
      <c r="H37" s="3">
        <f t="shared" si="4"/>
        <v>0.0000000005378241188</v>
      </c>
    </row>
    <row r="38" ht="15.75" customHeight="1">
      <c r="B38" s="3"/>
      <c r="E38" s="45">
        <v>31.0</v>
      </c>
      <c r="F38" s="3">
        <f t="shared" si="5"/>
        <v>-0.1148871549</v>
      </c>
      <c r="G38" s="3">
        <f t="shared" si="3"/>
        <v>1.140845411</v>
      </c>
      <c r="H38" s="3">
        <f t="shared" si="4"/>
        <v>0.000000007075431598</v>
      </c>
    </row>
    <row r="39" ht="15.75" customHeight="1">
      <c r="B39" s="3"/>
      <c r="E39" s="3">
        <v>32.0</v>
      </c>
      <c r="F39" s="3">
        <f t="shared" si="5"/>
        <v>-0.1067221046</v>
      </c>
      <c r="G39" s="3">
        <f t="shared" si="3"/>
        <v>1.29154419</v>
      </c>
      <c r="H39" s="3">
        <f t="shared" si="4"/>
        <v>0.0000000805494952</v>
      </c>
    </row>
    <row r="40" ht="15.75" customHeight="1">
      <c r="B40" s="3"/>
      <c r="E40" s="45">
        <v>33.0</v>
      </c>
      <c r="F40" s="3">
        <f t="shared" si="5"/>
        <v>-0.09855705423</v>
      </c>
      <c r="G40" s="3">
        <f t="shared" si="3"/>
        <v>1.452632715</v>
      </c>
      <c r="H40" s="3">
        <f t="shared" si="4"/>
        <v>0.0000007935420284</v>
      </c>
    </row>
    <row r="41" ht="15.75" customHeight="1">
      <c r="B41" s="3"/>
      <c r="E41" s="3">
        <v>34.0</v>
      </c>
      <c r="F41" s="3">
        <f t="shared" si="5"/>
        <v>-0.09039200389</v>
      </c>
      <c r="G41" s="3">
        <f t="shared" si="3"/>
        <v>1.623179137</v>
      </c>
      <c r="H41" s="3">
        <f t="shared" si="4"/>
        <v>0.000006765100728</v>
      </c>
    </row>
    <row r="42" ht="15.75" customHeight="1">
      <c r="B42" s="3"/>
      <c r="E42" s="45">
        <v>35.0</v>
      </c>
      <c r="F42" s="3">
        <f t="shared" si="5"/>
        <v>-0.08222695355</v>
      </c>
      <c r="G42" s="3">
        <f t="shared" si="3"/>
        <v>1.801943476</v>
      </c>
      <c r="H42" s="3">
        <f t="shared" si="4"/>
        <v>0.00004990865031</v>
      </c>
    </row>
    <row r="43" ht="15.75" customHeight="1">
      <c r="B43" s="3"/>
      <c r="E43" s="3">
        <v>36.0</v>
      </c>
      <c r="F43" s="3">
        <f t="shared" si="5"/>
        <v>-0.0740619032</v>
      </c>
      <c r="G43" s="3">
        <f t="shared" si="3"/>
        <v>1.987375611</v>
      </c>
      <c r="H43" s="3">
        <f t="shared" si="4"/>
        <v>0.0003186211547</v>
      </c>
    </row>
    <row r="44" ht="15.75" customHeight="1">
      <c r="B44" s="3"/>
      <c r="E44" s="45">
        <v>37.0</v>
      </c>
      <c r="F44" s="3">
        <f t="shared" si="5"/>
        <v>-0.06589685286</v>
      </c>
      <c r="G44" s="3">
        <f t="shared" si="3"/>
        <v>2.177623671</v>
      </c>
      <c r="H44" s="3">
        <f t="shared" si="4"/>
        <v>0.001760234841</v>
      </c>
    </row>
    <row r="45" ht="15.75" customHeight="1">
      <c r="B45" s="3"/>
      <c r="E45" s="3">
        <v>38.0</v>
      </c>
      <c r="F45" s="3">
        <f t="shared" si="5"/>
        <v>-0.05773180252</v>
      </c>
      <c r="G45" s="3">
        <f t="shared" si="3"/>
        <v>2.370553613</v>
      </c>
      <c r="H45" s="3">
        <f t="shared" si="4"/>
        <v>0.008415188381</v>
      </c>
    </row>
    <row r="46" ht="15.75" customHeight="1">
      <c r="B46" s="3"/>
      <c r="E46" s="45">
        <v>39.0</v>
      </c>
      <c r="F46" s="3">
        <f t="shared" si="5"/>
        <v>-0.04956675218</v>
      </c>
      <c r="G46" s="3">
        <f t="shared" si="3"/>
        <v>2.563780357</v>
      </c>
      <c r="H46" s="3">
        <f t="shared" si="4"/>
        <v>0.03481402974</v>
      </c>
    </row>
    <row r="47" ht="15.75" customHeight="1">
      <c r="B47" s="3"/>
      <c r="E47" s="3">
        <v>40.0</v>
      </c>
      <c r="F47" s="3">
        <f t="shared" si="5"/>
        <v>-0.04140170183</v>
      </c>
      <c r="G47" s="3">
        <f t="shared" si="3"/>
        <v>2.754710282</v>
      </c>
      <c r="H47" s="3">
        <f t="shared" si="4"/>
        <v>0.1246355611</v>
      </c>
    </row>
    <row r="48" ht="15.75" customHeight="1">
      <c r="B48" s="3"/>
      <c r="E48" s="45">
        <v>41.0</v>
      </c>
      <c r="F48" s="3">
        <f t="shared" si="5"/>
        <v>-0.03323665149</v>
      </c>
      <c r="G48" s="3">
        <f t="shared" si="3"/>
        <v>2.940594393</v>
      </c>
      <c r="H48" s="3">
        <f t="shared" si="4"/>
        <v>0.3861240694</v>
      </c>
    </row>
    <row r="49" ht="15.75" customHeight="1">
      <c r="B49" s="3"/>
      <c r="E49" s="3">
        <v>42.0</v>
      </c>
      <c r="F49" s="3">
        <f t="shared" si="5"/>
        <v>-0.02507160115</v>
      </c>
      <c r="G49" s="3">
        <f t="shared" si="3"/>
        <v>3.118590849</v>
      </c>
      <c r="H49" s="3">
        <f t="shared" si="4"/>
        <v>1.035163618</v>
      </c>
    </row>
    <row r="50" ht="15.75" customHeight="1">
      <c r="B50" s="3"/>
      <c r="E50" s="45">
        <v>43.0</v>
      </c>
      <c r="F50" s="3">
        <f t="shared" si="5"/>
        <v>-0.01690655081</v>
      </c>
      <c r="G50" s="3">
        <f t="shared" si="3"/>
        <v>3.285835036</v>
      </c>
      <c r="H50" s="3">
        <f t="shared" si="4"/>
        <v>2.401531839</v>
      </c>
    </row>
    <row r="51" ht="15.75" customHeight="1">
      <c r="B51" s="3"/>
      <c r="E51" s="3">
        <v>44.0</v>
      </c>
      <c r="F51" s="3">
        <f t="shared" si="5"/>
        <v>-0.008741500465</v>
      </c>
      <c r="G51" s="3">
        <f t="shared" si="3"/>
        <v>3.439514878</v>
      </c>
      <c r="H51" s="3">
        <f t="shared" si="4"/>
        <v>4.821308502</v>
      </c>
    </row>
    <row r="52" ht="15.75" customHeight="1">
      <c r="B52" s="3"/>
      <c r="E52" s="45">
        <v>45.0</v>
      </c>
      <c r="F52" s="3">
        <f t="shared" si="5"/>
        <v>-0.0005764501231</v>
      </c>
      <c r="G52" s="3">
        <f t="shared" si="3"/>
        <v>3.576948681</v>
      </c>
      <c r="H52" s="3">
        <f t="shared" si="4"/>
        <v>8.376039532</v>
      </c>
    </row>
    <row r="53" ht="15.75" customHeight="1">
      <c r="B53" s="3"/>
      <c r="E53" s="3">
        <v>46.0</v>
      </c>
      <c r="F53" s="3">
        <f t="shared" si="5"/>
        <v>0.007588600219</v>
      </c>
      <c r="G53" s="3">
        <f t="shared" si="3"/>
        <v>3.69566253</v>
      </c>
      <c r="H53" s="3">
        <f t="shared" si="4"/>
        <v>12.59243562</v>
      </c>
    </row>
    <row r="54" ht="15.75" customHeight="1">
      <c r="B54" s="3"/>
      <c r="E54" s="45">
        <v>47.0</v>
      </c>
      <c r="F54" s="3">
        <f t="shared" si="5"/>
        <v>0.01575365056</v>
      </c>
      <c r="G54" s="3">
        <f t="shared" si="3"/>
        <v>3.793464154</v>
      </c>
      <c r="H54" s="3">
        <f t="shared" si="4"/>
        <v>16.38241728</v>
      </c>
    </row>
    <row r="55" ht="15.75" customHeight="1">
      <c r="B55" s="3"/>
      <c r="E55" s="3">
        <v>48.0</v>
      </c>
      <c r="F55" s="3">
        <f t="shared" si="5"/>
        <v>0.0239187009</v>
      </c>
      <c r="G55" s="3">
        <f t="shared" si="3"/>
        <v>3.868510171</v>
      </c>
      <c r="H55" s="3">
        <f t="shared" si="4"/>
        <v>18.44350476</v>
      </c>
    </row>
    <row r="56" ht="15.75" customHeight="1">
      <c r="B56" s="3"/>
      <c r="E56" s="45">
        <v>49.0</v>
      </c>
      <c r="F56" s="3">
        <f t="shared" si="5"/>
        <v>0.03208375125</v>
      </c>
      <c r="G56" s="3">
        <f t="shared" si="3"/>
        <v>3.919363845</v>
      </c>
      <c r="H56" s="3">
        <f t="shared" si="4"/>
        <v>17.96826501</v>
      </c>
    </row>
    <row r="57" ht="15.75" customHeight="1">
      <c r="B57" s="3"/>
      <c r="E57" s="3">
        <v>50.0</v>
      </c>
      <c r="F57" s="3">
        <f t="shared" si="5"/>
        <v>0.04024880159</v>
      </c>
      <c r="G57" s="3">
        <f t="shared" si="3"/>
        <v>3.945040822</v>
      </c>
      <c r="H57" s="3">
        <f t="shared" si="4"/>
        <v>15.14837545</v>
      </c>
    </row>
    <row r="58" ht="15.75" customHeight="1">
      <c r="B58" s="3"/>
      <c r="E58" s="45">
        <v>51.0</v>
      </c>
      <c r="F58" s="3">
        <f t="shared" si="5"/>
        <v>0.04841385193</v>
      </c>
      <c r="G58" s="3">
        <f t="shared" si="3"/>
        <v>3.945040822</v>
      </c>
      <c r="H58" s="3">
        <f t="shared" si="4"/>
        <v>11.0515502</v>
      </c>
    </row>
    <row r="59" ht="15.75" customHeight="1">
      <c r="B59" s="3"/>
      <c r="E59" s="3">
        <v>52.0</v>
      </c>
      <c r="F59" s="3">
        <f t="shared" si="5"/>
        <v>0.05657890227</v>
      </c>
      <c r="G59" s="3">
        <f t="shared" si="3"/>
        <v>3.919363845</v>
      </c>
      <c r="H59" s="3">
        <f t="shared" si="4"/>
        <v>6.977142044</v>
      </c>
    </row>
    <row r="60" ht="15.75" customHeight="1">
      <c r="B60" s="3"/>
      <c r="E60" s="45">
        <v>53.0</v>
      </c>
      <c r="F60" s="3">
        <f t="shared" si="5"/>
        <v>0.06474395261</v>
      </c>
      <c r="G60" s="3">
        <f t="shared" si="3"/>
        <v>3.868510171</v>
      </c>
      <c r="H60" s="3">
        <f t="shared" si="4"/>
        <v>3.811791633</v>
      </c>
    </row>
    <row r="61" ht="15.75" customHeight="1">
      <c r="B61" s="3"/>
      <c r="E61" s="3">
        <v>54.0</v>
      </c>
      <c r="F61" s="3">
        <f t="shared" si="5"/>
        <v>0.07290900296</v>
      </c>
      <c r="G61" s="3">
        <f t="shared" si="3"/>
        <v>3.793464154</v>
      </c>
      <c r="H61" s="3">
        <f t="shared" si="4"/>
        <v>1.802096172</v>
      </c>
    </row>
    <row r="62" ht="15.75" customHeight="1">
      <c r="B62" s="3"/>
      <c r="E62" s="45">
        <v>55.0</v>
      </c>
      <c r="F62" s="3">
        <f t="shared" si="5"/>
        <v>0.0810740533</v>
      </c>
      <c r="G62" s="3">
        <f t="shared" si="3"/>
        <v>3.69566253</v>
      </c>
      <c r="H62" s="3">
        <f t="shared" si="4"/>
        <v>0.7372656495</v>
      </c>
    </row>
    <row r="63" ht="15.75" customHeight="1">
      <c r="B63" s="3"/>
      <c r="E63" s="3">
        <v>56.0</v>
      </c>
      <c r="F63" s="3">
        <f t="shared" si="5"/>
        <v>0.08923910364</v>
      </c>
      <c r="G63" s="3">
        <f t="shared" si="3"/>
        <v>3.576948681</v>
      </c>
      <c r="H63" s="3">
        <f t="shared" si="4"/>
        <v>0.2610160778</v>
      </c>
    </row>
    <row r="64" ht="15.75" customHeight="1">
      <c r="E64" s="45">
        <v>57.0</v>
      </c>
      <c r="F64" s="3">
        <f t="shared" si="5"/>
        <v>0.09740415398</v>
      </c>
      <c r="G64" s="3">
        <f t="shared" si="3"/>
        <v>3.439514878</v>
      </c>
      <c r="H64" s="3">
        <f t="shared" si="4"/>
        <v>0.0799664364</v>
      </c>
    </row>
    <row r="65" ht="15.75" customHeight="1">
      <c r="E65" s="3">
        <v>58.0</v>
      </c>
      <c r="F65" s="3">
        <f t="shared" si="5"/>
        <v>0.1055692043</v>
      </c>
      <c r="G65" s="3">
        <f t="shared" si="3"/>
        <v>3.285835036</v>
      </c>
      <c r="H65" s="3">
        <f t="shared" si="4"/>
        <v>0.02120046809</v>
      </c>
    </row>
    <row r="66" ht="15.75" customHeight="1">
      <c r="E66" s="45">
        <v>59.0</v>
      </c>
      <c r="F66" s="3">
        <f t="shared" si="5"/>
        <v>0.1137342547</v>
      </c>
      <c r="G66" s="3">
        <f t="shared" si="3"/>
        <v>3.118590849</v>
      </c>
      <c r="H66" s="3">
        <f t="shared" si="4"/>
        <v>0.004863852332</v>
      </c>
    </row>
    <row r="67" ht="15.75" customHeight="1">
      <c r="E67" s="3">
        <v>60.0</v>
      </c>
      <c r="F67" s="3">
        <f t="shared" si="5"/>
        <v>0.121899305</v>
      </c>
      <c r="G67" s="3">
        <f t="shared" si="3"/>
        <v>2.940594393</v>
      </c>
      <c r="H67" s="3">
        <f t="shared" si="4"/>
        <v>0.0009656339717</v>
      </c>
    </row>
    <row r="68" ht="15.75" customHeight="1">
      <c r="B68" s="3"/>
      <c r="C68" s="3"/>
      <c r="D68" s="3"/>
      <c r="E68" s="45">
        <v>61.0</v>
      </c>
      <c r="F68" s="3">
        <f t="shared" si="5"/>
        <v>0.1300643554</v>
      </c>
      <c r="G68" s="3">
        <f t="shared" si="3"/>
        <v>2.754710282</v>
      </c>
      <c r="H68" s="3">
        <f t="shared" si="4"/>
        <v>0.0001658982921</v>
      </c>
    </row>
    <row r="69" ht="15.75" customHeight="1">
      <c r="B69" s="3"/>
      <c r="C69" s="3"/>
      <c r="D69" s="3"/>
      <c r="E69" s="3">
        <v>62.0</v>
      </c>
      <c r="F69" s="3">
        <f t="shared" si="5"/>
        <v>0.1382294057</v>
      </c>
      <c r="G69" s="3">
        <f t="shared" si="3"/>
        <v>2.563780357</v>
      </c>
      <c r="H69" s="3">
        <f t="shared" si="4"/>
        <v>0.00002466428431</v>
      </c>
    </row>
    <row r="70" ht="15.75" customHeight="1">
      <c r="E70" s="45">
        <v>63.0</v>
      </c>
      <c r="F70" s="3">
        <f t="shared" si="5"/>
        <v>0.146394456</v>
      </c>
      <c r="G70" s="3">
        <f t="shared" si="3"/>
        <v>2.370553613</v>
      </c>
      <c r="H70" s="3">
        <f t="shared" si="4"/>
        <v>0.000003173162729</v>
      </c>
    </row>
    <row r="71" ht="15.75" customHeight="1">
      <c r="B71" s="3"/>
      <c r="C71" s="3"/>
      <c r="E71" s="3">
        <v>64.0</v>
      </c>
      <c r="F71" s="3">
        <f t="shared" si="5"/>
        <v>0.1545595064</v>
      </c>
      <c r="G71" s="3">
        <f t="shared" si="3"/>
        <v>2.177623671</v>
      </c>
      <c r="H71" s="3">
        <f t="shared" si="4"/>
        <v>0.0000003532753986</v>
      </c>
    </row>
    <row r="72" ht="15.75" customHeight="1">
      <c r="B72" s="3"/>
      <c r="C72" s="3"/>
      <c r="E72" s="45">
        <v>65.0</v>
      </c>
      <c r="F72" s="3">
        <f t="shared" si="5"/>
        <v>0.1627245567</v>
      </c>
      <c r="G72" s="3">
        <f t="shared" si="3"/>
        <v>1.987375611</v>
      </c>
      <c r="H72" s="3">
        <f t="shared" si="4"/>
        <v>0.00000003403546352</v>
      </c>
    </row>
    <row r="73" ht="15.75" customHeight="1">
      <c r="B73" s="3"/>
      <c r="C73" s="3"/>
      <c r="E73" s="3">
        <v>66.0</v>
      </c>
      <c r="F73" s="3">
        <f t="shared" si="5"/>
        <v>0.1708896071</v>
      </c>
      <c r="G73" s="3">
        <f t="shared" si="3"/>
        <v>1.801943476</v>
      </c>
      <c r="H73" s="3">
        <f t="shared" si="4"/>
        <v>0.000000002837573815</v>
      </c>
    </row>
    <row r="74" ht="15.75" customHeight="1">
      <c r="B74" s="3"/>
      <c r="C74" s="3"/>
      <c r="E74" s="45">
        <v>67.0</v>
      </c>
      <c r="F74" s="3">
        <f t="shared" si="5"/>
        <v>0.1790546574</v>
      </c>
      <c r="G74" s="3">
        <f t="shared" si="3"/>
        <v>1.623179137</v>
      </c>
      <c r="H74" s="3">
        <f t="shared" si="4"/>
        <v>0.0000000002047198196</v>
      </c>
    </row>
    <row r="75" ht="15.75" customHeight="1">
      <c r="E75" s="3">
        <v>68.0</v>
      </c>
      <c r="F75" s="3">
        <f t="shared" si="5"/>
        <v>0.1872197077</v>
      </c>
      <c r="G75" s="3">
        <f t="shared" si="3"/>
        <v>1.452632715</v>
      </c>
      <c r="H75" s="3">
        <f t="shared" si="4"/>
        <v>0</v>
      </c>
    </row>
    <row r="76" ht="15.75" customHeight="1">
      <c r="E76" s="45">
        <v>69.0</v>
      </c>
      <c r="F76" s="3">
        <f t="shared" si="5"/>
        <v>0.1953847581</v>
      </c>
      <c r="G76" s="3">
        <f t="shared" si="3"/>
        <v>1.29154419</v>
      </c>
      <c r="H76" s="3">
        <f t="shared" si="4"/>
        <v>0</v>
      </c>
    </row>
    <row r="77" ht="15.75" customHeight="1">
      <c r="E77" s="3">
        <v>70.0</v>
      </c>
      <c r="F77" s="3">
        <f t="shared" si="5"/>
        <v>0.2035498084</v>
      </c>
      <c r="G77" s="3">
        <f t="shared" si="3"/>
        <v>1.140845411</v>
      </c>
      <c r="H77" s="3">
        <f t="shared" si="4"/>
        <v>0</v>
      </c>
    </row>
    <row r="78" ht="15.75" customHeight="1">
      <c r="E78" s="45">
        <v>71.0</v>
      </c>
      <c r="F78" s="3">
        <f t="shared" si="5"/>
        <v>0.2117148588</v>
      </c>
      <c r="G78" s="3">
        <f t="shared" si="3"/>
        <v>1.001171344</v>
      </c>
      <c r="H78" s="3">
        <f t="shared" si="4"/>
        <v>0</v>
      </c>
    </row>
    <row r="79" ht="15.75" customHeight="1">
      <c r="E79" s="3">
        <v>72.0</v>
      </c>
      <c r="F79" s="3">
        <f t="shared" si="5"/>
        <v>0.2198799091</v>
      </c>
      <c r="G79" s="3">
        <f t="shared" si="3"/>
        <v>0.8728791125</v>
      </c>
      <c r="H79" s="3">
        <f t="shared" si="4"/>
        <v>0</v>
      </c>
    </row>
    <row r="80" ht="15.75" customHeight="1">
      <c r="E80" s="45">
        <v>73.0</v>
      </c>
      <c r="F80" s="3">
        <f t="shared" si="5"/>
        <v>0.2280449595</v>
      </c>
      <c r="G80" s="3">
        <f t="shared" si="3"/>
        <v>0.7560732495</v>
      </c>
      <c r="H80" s="3">
        <f t="shared" si="4"/>
        <v>0</v>
      </c>
    </row>
    <row r="81" ht="15.75" customHeight="1">
      <c r="E81" s="3">
        <v>74.0</v>
      </c>
      <c r="F81" s="3">
        <f t="shared" si="5"/>
        <v>0.2362100098</v>
      </c>
      <c r="G81" s="3">
        <f t="shared" si="3"/>
        <v>0.6506354535</v>
      </c>
      <c r="H81" s="3">
        <f t="shared" si="4"/>
        <v>0</v>
      </c>
    </row>
    <row r="82" ht="15.75" customHeight="1">
      <c r="E82" s="45">
        <v>75.0</v>
      </c>
      <c r="F82" s="3">
        <f t="shared" si="5"/>
        <v>0.2443750601</v>
      </c>
      <c r="G82" s="3">
        <f t="shared" si="3"/>
        <v>0.5562572148</v>
      </c>
      <c r="H82" s="3">
        <f t="shared" si="4"/>
        <v>0</v>
      </c>
    </row>
    <row r="83" ht="15.75" customHeight="1">
      <c r="E83" s="3">
        <v>76.0</v>
      </c>
      <c r="F83" s="3">
        <f t="shared" si="5"/>
        <v>0.2525401105</v>
      </c>
      <c r="G83" s="3">
        <f t="shared" si="3"/>
        <v>0.4724737339</v>
      </c>
      <c r="H83" s="3">
        <f t="shared" si="4"/>
        <v>0</v>
      </c>
    </row>
    <row r="84" ht="15.75" customHeight="1">
      <c r="E84" s="45">
        <v>77.0</v>
      </c>
      <c r="F84" s="3">
        <f t="shared" si="5"/>
        <v>0.2607051608</v>
      </c>
      <c r="G84" s="3">
        <f t="shared" si="3"/>
        <v>0.3986977304</v>
      </c>
      <c r="H84" s="3">
        <f t="shared" si="4"/>
        <v>0</v>
      </c>
    </row>
    <row r="85" ht="15.75" customHeight="1">
      <c r="E85" s="3">
        <v>78.0</v>
      </c>
      <c r="F85" s="3">
        <f t="shared" si="5"/>
        <v>0.2688702112</v>
      </c>
      <c r="G85" s="3">
        <f t="shared" si="3"/>
        <v>0.3342519406</v>
      </c>
      <c r="H85" s="3">
        <f t="shared" si="4"/>
        <v>0</v>
      </c>
    </row>
    <row r="86" ht="15.75" customHeight="1">
      <c r="E86" s="45">
        <v>79.0</v>
      </c>
      <c r="F86" s="3">
        <f t="shared" si="5"/>
        <v>0.2770352615</v>
      </c>
      <c r="G86" s="3">
        <f t="shared" si="3"/>
        <v>0.2783993339</v>
      </c>
      <c r="H86" s="3">
        <f t="shared" si="4"/>
        <v>0</v>
      </c>
    </row>
    <row r="87" ht="15.75" customHeight="1">
      <c r="E87" s="3">
        <v>80.0</v>
      </c>
      <c r="F87" s="3">
        <f t="shared" si="5"/>
        <v>0.2852003119</v>
      </c>
      <c r="G87" s="3">
        <f t="shared" si="3"/>
        <v>0.2303703207</v>
      </c>
      <c r="H87" s="3">
        <f t="shared" si="4"/>
        <v>0</v>
      </c>
    </row>
    <row r="88" ht="15.75" customHeight="1">
      <c r="E88" s="45">
        <v>81.0</v>
      </c>
      <c r="F88" s="3">
        <f t="shared" si="5"/>
        <v>0.2933653622</v>
      </c>
      <c r="G88" s="3">
        <f t="shared" si="3"/>
        <v>0.189386467</v>
      </c>
      <c r="H88" s="3">
        <f t="shared" si="4"/>
        <v>0</v>
      </c>
    </row>
    <row r="89" ht="15.75" customHeight="1">
      <c r="E89" s="3">
        <v>82.0</v>
      </c>
      <c r="F89" s="3">
        <f t="shared" si="5"/>
        <v>0.3015304125</v>
      </c>
      <c r="G89" s="3">
        <f t="shared" si="3"/>
        <v>0.1546804542</v>
      </c>
      <c r="H89" s="3">
        <f t="shared" si="4"/>
        <v>0</v>
      </c>
    </row>
    <row r="90" ht="15.75" customHeight="1">
      <c r="E90" s="45">
        <v>83.0</v>
      </c>
      <c r="F90" s="3">
        <f t="shared" si="5"/>
        <v>0.3096954629</v>
      </c>
      <c r="G90" s="3">
        <f t="shared" si="3"/>
        <v>0.1255122211</v>
      </c>
      <c r="H90" s="3">
        <f t="shared" si="4"/>
        <v>0</v>
      </c>
    </row>
    <row r="91" ht="15.75" customHeight="1">
      <c r="E91" s="3">
        <v>84.0</v>
      </c>
      <c r="F91" s="3">
        <f t="shared" si="5"/>
        <v>0.3178605132</v>
      </c>
      <c r="G91" s="3">
        <f t="shared" si="3"/>
        <v>0.1011813972</v>
      </c>
      <c r="H91" s="3">
        <f t="shared" si="4"/>
        <v>0</v>
      </c>
    </row>
    <row r="92" ht="15.75" customHeight="1">
      <c r="E92" s="45">
        <v>85.0</v>
      </c>
      <c r="F92" s="3">
        <f t="shared" si="5"/>
        <v>0.3260255636</v>
      </c>
      <c r="G92" s="3">
        <f t="shared" si="3"/>
        <v>0.08103626385</v>
      </c>
      <c r="H92" s="3">
        <f t="shared" si="4"/>
        <v>0</v>
      </c>
    </row>
    <row r="93" ht="15.75" customHeight="1">
      <c r="E93" s="3">
        <v>86.0</v>
      </c>
      <c r="F93" s="3">
        <f t="shared" si="5"/>
        <v>0.3341906139</v>
      </c>
      <c r="G93" s="3">
        <f t="shared" si="3"/>
        <v>0.06447958416</v>
      </c>
      <c r="H93" s="3">
        <f t="shared" si="4"/>
        <v>0</v>
      </c>
    </row>
    <row r="94" ht="15.75" customHeight="1">
      <c r="E94" s="45">
        <v>87.0</v>
      </c>
      <c r="F94" s="3">
        <f t="shared" si="5"/>
        <v>0.3423556643</v>
      </c>
      <c r="G94" s="3">
        <f t="shared" si="3"/>
        <v>0.05097170097</v>
      </c>
      <c r="H94" s="3">
        <f t="shared" si="4"/>
        <v>0</v>
      </c>
    </row>
    <row r="95" ht="15.75" customHeight="1">
      <c r="E95" s="3">
        <v>88.0</v>
      </c>
      <c r="F95" s="3">
        <f t="shared" si="5"/>
        <v>0.3505207146</v>
      </c>
      <c r="G95" s="3">
        <f t="shared" si="3"/>
        <v>0.04003133797</v>
      </c>
      <c r="H95" s="3">
        <f t="shared" si="4"/>
        <v>0</v>
      </c>
    </row>
    <row r="96" ht="15.75" customHeight="1">
      <c r="E96" s="45">
        <v>89.0</v>
      </c>
      <c r="F96" s="3">
        <f t="shared" si="5"/>
        <v>0.3586857649</v>
      </c>
      <c r="G96" s="3">
        <f t="shared" si="3"/>
        <v>0.03123454368</v>
      </c>
      <c r="H96" s="3">
        <f t="shared" si="4"/>
        <v>0</v>
      </c>
    </row>
    <row r="97" ht="15.75" customHeight="1">
      <c r="E97" s="3">
        <v>90.0</v>
      </c>
      <c r="F97" s="3">
        <f t="shared" si="5"/>
        <v>0.3668508153</v>
      </c>
      <c r="G97" s="3">
        <f t="shared" si="3"/>
        <v>0.02421220296</v>
      </c>
      <c r="H97" s="3">
        <f t="shared" si="4"/>
        <v>0</v>
      </c>
    </row>
    <row r="98" ht="15.75" customHeight="1">
      <c r="E98" s="45">
        <v>91.0</v>
      </c>
      <c r="F98" s="3">
        <f t="shared" si="5"/>
        <v>0.3750158656</v>
      </c>
      <c r="G98" s="3">
        <f t="shared" si="3"/>
        <v>0.01864650862</v>
      </c>
      <c r="H98" s="3">
        <f t="shared" si="4"/>
        <v>0</v>
      </c>
    </row>
    <row r="99" ht="15.75" customHeight="1">
      <c r="E99" s="3">
        <v>92.0</v>
      </c>
      <c r="F99" s="3">
        <f t="shared" si="5"/>
        <v>0.383180916</v>
      </c>
      <c r="G99" s="3">
        <f t="shared" si="3"/>
        <v>0.01426674266</v>
      </c>
      <c r="H99" s="3">
        <f t="shared" si="4"/>
        <v>0</v>
      </c>
    </row>
    <row r="100" ht="15.75" customHeight="1">
      <c r="E100" s="45">
        <v>93.0</v>
      </c>
      <c r="F100" s="3">
        <f t="shared" si="5"/>
        <v>0.3913459663</v>
      </c>
      <c r="G100" s="3">
        <f t="shared" si="3"/>
        <v>0.01084466671</v>
      </c>
      <c r="H100" s="3">
        <f t="shared" si="4"/>
        <v>0</v>
      </c>
    </row>
    <row r="101" ht="15.75" customHeight="1">
      <c r="E101" s="3">
        <v>94.0</v>
      </c>
      <c r="F101" s="3">
        <f t="shared" si="5"/>
        <v>0.3995110166</v>
      </c>
      <c r="G101" s="3">
        <f t="shared" si="3"/>
        <v>0.008189769366</v>
      </c>
      <c r="H101" s="3">
        <f t="shared" si="4"/>
        <v>0</v>
      </c>
    </row>
    <row r="102" ht="15.75" customHeight="1">
      <c r="E102" s="45">
        <v>95.0</v>
      </c>
      <c r="F102" s="3">
        <f t="shared" si="5"/>
        <v>0.407676067</v>
      </c>
      <c r="G102" s="3">
        <f t="shared" si="3"/>
        <v>0.006144566015</v>
      </c>
      <c r="H102" s="3">
        <f t="shared" si="4"/>
        <v>0</v>
      </c>
    </row>
    <row r="103" ht="15.75" customHeight="1">
      <c r="E103" s="3">
        <v>96.0</v>
      </c>
      <c r="F103" s="3">
        <f t="shared" si="5"/>
        <v>0.4158411173</v>
      </c>
      <c r="G103" s="3">
        <f t="shared" si="3"/>
        <v>0.004580098708</v>
      </c>
      <c r="H103" s="3">
        <f t="shared" si="4"/>
        <v>0</v>
      </c>
    </row>
    <row r="104" ht="15.75" customHeight="1">
      <c r="E104" s="45">
        <v>97.0</v>
      </c>
      <c r="F104" s="3">
        <f t="shared" si="5"/>
        <v>0.4240061677</v>
      </c>
      <c r="G104" s="3">
        <f t="shared" si="3"/>
        <v>0.003391739909</v>
      </c>
      <c r="H104" s="3">
        <f t="shared" si="4"/>
        <v>0</v>
      </c>
    </row>
    <row r="105" ht="15.75" customHeight="1">
      <c r="E105" s="3">
        <v>98.0</v>
      </c>
      <c r="F105" s="3">
        <f t="shared" si="5"/>
        <v>0.432171218</v>
      </c>
      <c r="G105" s="3">
        <f t="shared" si="3"/>
        <v>0.002495366417</v>
      </c>
      <c r="H105" s="3">
        <f t="shared" si="4"/>
        <v>0</v>
      </c>
    </row>
    <row r="106" ht="15.75" customHeight="1">
      <c r="E106" s="45">
        <v>99.0</v>
      </c>
      <c r="F106" s="3">
        <f t="shared" si="5"/>
        <v>0.4403362684</v>
      </c>
      <c r="G106" s="3">
        <f t="shared" si="3"/>
        <v>0.001823938501</v>
      </c>
      <c r="H106" s="3">
        <f t="shared" si="4"/>
        <v>0</v>
      </c>
    </row>
    <row r="107" ht="15.75" customHeight="1">
      <c r="E107" s="3">
        <v>100.0</v>
      </c>
      <c r="F107" s="3">
        <f t="shared" si="5"/>
        <v>0.4485013187</v>
      </c>
      <c r="G107" s="3">
        <f t="shared" si="3"/>
        <v>0.00132449443</v>
      </c>
      <c r="H107" s="3">
        <f t="shared" si="4"/>
        <v>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6">
        <v>0.15571824848843538</v>
      </c>
      <c r="D2" s="46">
        <v>0.10616506622565815</v>
      </c>
    </row>
    <row r="3">
      <c r="A3" s="3"/>
      <c r="B3" s="42" t="s">
        <v>32</v>
      </c>
      <c r="C3" s="46">
        <v>0.14171564486141813</v>
      </c>
      <c r="D3" s="46">
        <v>0.08580646634951461</v>
      </c>
    </row>
    <row r="4">
      <c r="A4" s="3"/>
      <c r="B4" s="3" t="s">
        <v>33</v>
      </c>
      <c r="C4" s="3">
        <f t="shared" ref="C4:D4" si="1">(C2+4*C3)</f>
        <v>0.7225808279</v>
      </c>
      <c r="D4" s="3">
        <f t="shared" si="1"/>
        <v>0.4493909316</v>
      </c>
    </row>
    <row r="5" ht="15.0" customHeight="1">
      <c r="B5" s="3" t="s">
        <v>34</v>
      </c>
      <c r="C5" s="3">
        <f t="shared" ref="C5:D5" si="2">C2-4*C3</f>
        <v>-0.411144331</v>
      </c>
      <c r="D5" s="3">
        <f t="shared" si="2"/>
        <v>-0.2370607992</v>
      </c>
    </row>
    <row r="6">
      <c r="E6" s="44" t="s">
        <v>0</v>
      </c>
    </row>
    <row r="7">
      <c r="A7" s="3"/>
      <c r="B7" s="3" t="s">
        <v>35</v>
      </c>
      <c r="C7" s="3">
        <f>MIN(C5,D5)</f>
        <v>-0.411144331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0.7225808279</v>
      </c>
      <c r="E8" s="45">
        <v>1.0</v>
      </c>
      <c r="F8" s="3">
        <f>C7</f>
        <v>-0.411144331</v>
      </c>
      <c r="G8" s="3">
        <f t="shared" ref="G8:G107" si="3">NORMDIST(F8,$C$2,$C$3,FALSE)</f>
        <v>0.0009443574554</v>
      </c>
      <c r="H8" s="3">
        <f t="shared" ref="H8:H107" si="4">NORMDIST(F8,$D$2,$D$3,FALSE)</f>
        <v>0.00000005955007511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-0.3996925617</v>
      </c>
      <c r="G9" s="3">
        <f t="shared" si="3"/>
        <v>0.001300458411</v>
      </c>
      <c r="H9" s="3">
        <f t="shared" si="4"/>
        <v>0.0000001319624054</v>
      </c>
    </row>
    <row r="10">
      <c r="A10" s="3"/>
      <c r="B10" s="3" t="s">
        <v>42</v>
      </c>
      <c r="C10" s="3">
        <f>(C8-C7)/(C9-1)</f>
        <v>0.01145176928</v>
      </c>
      <c r="E10" s="45">
        <v>3.0</v>
      </c>
      <c r="F10" s="3">
        <f t="shared" si="5"/>
        <v>-0.3882407924</v>
      </c>
      <c r="G10" s="3">
        <f t="shared" si="3"/>
        <v>0.001779182929</v>
      </c>
      <c r="H10" s="3">
        <f t="shared" si="4"/>
        <v>0.0000002872649327</v>
      </c>
    </row>
    <row r="11">
      <c r="A11" s="3"/>
      <c r="E11" s="3">
        <v>4.0</v>
      </c>
      <c r="F11" s="3">
        <f t="shared" si="5"/>
        <v>-0.3767890231</v>
      </c>
      <c r="G11" s="3">
        <f t="shared" si="3"/>
        <v>0.002418292443</v>
      </c>
      <c r="H11" s="3">
        <f t="shared" si="4"/>
        <v>0.0000006142985428</v>
      </c>
    </row>
    <row r="12">
      <c r="A12" s="3"/>
      <c r="E12" s="45">
        <v>5.0</v>
      </c>
      <c r="F12" s="3">
        <f t="shared" si="5"/>
        <v>-0.3653372538</v>
      </c>
      <c r="G12" s="3">
        <f t="shared" si="3"/>
        <v>0.00326558592</v>
      </c>
      <c r="H12" s="3">
        <f t="shared" si="4"/>
        <v>0.000001290448977</v>
      </c>
    </row>
    <row r="13">
      <c r="A13" s="3"/>
      <c r="B13" s="3"/>
      <c r="E13" s="3">
        <v>6.0</v>
      </c>
      <c r="F13" s="3">
        <f t="shared" si="5"/>
        <v>-0.3538854845</v>
      </c>
      <c r="G13" s="3">
        <f t="shared" si="3"/>
        <v>0.004381042755</v>
      </c>
      <c r="H13" s="3">
        <f t="shared" si="4"/>
        <v>0.000002662972436</v>
      </c>
    </row>
    <row r="14">
      <c r="B14" s="3"/>
      <c r="E14" s="45">
        <v>7.0</v>
      </c>
      <c r="F14" s="3">
        <f t="shared" si="5"/>
        <v>-0.3424337153</v>
      </c>
      <c r="G14" s="3">
        <f t="shared" si="3"/>
        <v>0.005839261822</v>
      </c>
      <c r="H14" s="3">
        <f t="shared" si="4"/>
        <v>0.000005398299625</v>
      </c>
    </row>
    <row r="15">
      <c r="B15" s="3"/>
      <c r="E15" s="3">
        <v>8.0</v>
      </c>
      <c r="F15" s="3">
        <f t="shared" si="5"/>
        <v>-0.330981946</v>
      </c>
      <c r="G15" s="3">
        <f t="shared" si="3"/>
        <v>0.007732189452</v>
      </c>
      <c r="H15" s="3">
        <f t="shared" si="4"/>
        <v>0.00001075008211</v>
      </c>
    </row>
    <row r="16">
      <c r="B16" s="3"/>
      <c r="E16" s="45">
        <v>9.0</v>
      </c>
      <c r="F16" s="3">
        <f t="shared" si="5"/>
        <v>-0.3195301767</v>
      </c>
      <c r="G16" s="3">
        <f t="shared" si="3"/>
        <v>0.01017211133</v>
      </c>
      <c r="H16" s="3">
        <f t="shared" si="4"/>
        <v>0.00002102960222</v>
      </c>
    </row>
    <row r="17">
      <c r="B17" s="3"/>
      <c r="E17" s="3">
        <v>10.0</v>
      </c>
      <c r="F17" s="3">
        <f t="shared" si="5"/>
        <v>-0.3080784074</v>
      </c>
      <c r="G17" s="3">
        <f t="shared" si="3"/>
        <v>0.01329486107</v>
      </c>
      <c r="H17" s="3">
        <f t="shared" si="4"/>
        <v>0.00004041241607</v>
      </c>
    </row>
    <row r="18">
      <c r="B18" s="3"/>
      <c r="E18" s="45">
        <v>11.0</v>
      </c>
      <c r="F18" s="3">
        <f t="shared" si="5"/>
        <v>-0.2966266381</v>
      </c>
      <c r="G18" s="3">
        <f t="shared" si="3"/>
        <v>0.01726317141</v>
      </c>
      <c r="H18" s="3">
        <f t="shared" si="4"/>
        <v>0.00007628919888</v>
      </c>
    </row>
    <row r="19">
      <c r="B19" s="3"/>
      <c r="E19" s="3">
        <v>12.0</v>
      </c>
      <c r="F19" s="3">
        <f t="shared" si="5"/>
        <v>-0.2851748689</v>
      </c>
      <c r="G19" s="3">
        <f t="shared" si="3"/>
        <v>0.02227006284</v>
      </c>
      <c r="H19" s="3">
        <f t="shared" si="4"/>
        <v>0.0001414737202</v>
      </c>
    </row>
    <row r="20">
      <c r="B20" s="3"/>
      <c r="E20" s="45">
        <v>13.0</v>
      </c>
      <c r="F20" s="3">
        <f t="shared" si="5"/>
        <v>-0.2737230996</v>
      </c>
      <c r="G20" s="3">
        <f t="shared" si="3"/>
        <v>0.02854213019</v>
      </c>
      <c r="H20" s="3">
        <f t="shared" si="4"/>
        <v>0.0002577228793</v>
      </c>
    </row>
    <row r="21" ht="15.75" customHeight="1">
      <c r="B21" s="3"/>
      <c r="E21" s="3">
        <v>14.0</v>
      </c>
      <c r="F21" s="3">
        <f t="shared" si="5"/>
        <v>-0.2622713303</v>
      </c>
      <c r="G21" s="3">
        <f t="shared" si="3"/>
        <v>0.03634255059</v>
      </c>
      <c r="H21" s="3">
        <f t="shared" si="4"/>
        <v>0.0004612056898</v>
      </c>
    </row>
    <row r="22" ht="15.75" customHeight="1">
      <c r="B22" s="3"/>
      <c r="E22" s="45">
        <v>15.0</v>
      </c>
      <c r="F22" s="3">
        <f t="shared" si="5"/>
        <v>-0.250819561</v>
      </c>
      <c r="G22" s="3">
        <f t="shared" si="3"/>
        <v>0.04597359916</v>
      </c>
      <c r="H22" s="3">
        <f t="shared" si="4"/>
        <v>0.000810775878</v>
      </c>
    </row>
    <row r="23" ht="15.75" customHeight="1">
      <c r="B23" s="3"/>
      <c r="E23" s="3">
        <v>16.0</v>
      </c>
      <c r="F23" s="3">
        <f t="shared" si="5"/>
        <v>-0.2393677917</v>
      </c>
      <c r="G23" s="3">
        <f t="shared" si="3"/>
        <v>0.05777842337</v>
      </c>
      <c r="H23" s="3">
        <f t="shared" si="4"/>
        <v>0.00140014</v>
      </c>
    </row>
    <row r="24" ht="15.75" customHeight="1">
      <c r="B24" s="3"/>
      <c r="E24" s="45">
        <v>17.0</v>
      </c>
      <c r="F24" s="3">
        <f t="shared" si="5"/>
        <v>-0.2279160224</v>
      </c>
      <c r="G24" s="3">
        <f t="shared" si="3"/>
        <v>0.07214179586</v>
      </c>
      <c r="H24" s="3">
        <f t="shared" si="4"/>
        <v>0.00237523502</v>
      </c>
    </row>
    <row r="25" ht="15.75" customHeight="1">
      <c r="B25" s="3"/>
      <c r="E25" s="3">
        <v>18.0</v>
      </c>
      <c r="F25" s="3">
        <f t="shared" si="5"/>
        <v>-0.2164642532</v>
      </c>
      <c r="G25" s="3">
        <f t="shared" si="3"/>
        <v>0.08948954339</v>
      </c>
      <c r="H25" s="3">
        <f t="shared" si="4"/>
        <v>0.003958277098</v>
      </c>
    </row>
    <row r="26" ht="15.75" customHeight="1">
      <c r="B26" s="3"/>
      <c r="E26" s="45">
        <v>19.0</v>
      </c>
      <c r="F26" s="3">
        <f t="shared" si="5"/>
        <v>-0.2050124839</v>
      </c>
      <c r="G26" s="3">
        <f t="shared" si="3"/>
        <v>0.1102863378</v>
      </c>
      <c r="H26" s="3">
        <f t="shared" si="4"/>
        <v>0.006479929493</v>
      </c>
    </row>
    <row r="27" ht="15.75" customHeight="1">
      <c r="B27" s="3"/>
      <c r="E27" s="3">
        <v>20.0</v>
      </c>
      <c r="F27" s="3">
        <f t="shared" si="5"/>
        <v>-0.1935607146</v>
      </c>
      <c r="G27" s="3">
        <f t="shared" si="3"/>
        <v>0.1350315396</v>
      </c>
      <c r="H27" s="3">
        <f t="shared" si="4"/>
        <v>0.01042074691</v>
      </c>
    </row>
    <row r="28" ht="15.75" customHeight="1">
      <c r="B28" s="3"/>
      <c r="E28" s="45">
        <v>21.0</v>
      </c>
      <c r="F28" s="3">
        <f t="shared" si="5"/>
        <v>-0.1821089453</v>
      </c>
      <c r="G28" s="3">
        <f t="shared" si="3"/>
        <v>0.1642528084</v>
      </c>
      <c r="H28" s="3">
        <f t="shared" si="4"/>
        <v>0.01646235252</v>
      </c>
    </row>
    <row r="29" ht="15.75" customHeight="1">
      <c r="B29" s="3"/>
      <c r="E29" s="3">
        <v>22.0</v>
      </c>
      <c r="F29" s="3">
        <f t="shared" si="5"/>
        <v>-0.170657176</v>
      </c>
      <c r="G29" s="3">
        <f t="shared" si="3"/>
        <v>0.1984972384</v>
      </c>
      <c r="H29" s="3">
        <f t="shared" si="4"/>
        <v>0.02554755996</v>
      </c>
    </row>
    <row r="30" ht="15.75" customHeight="1">
      <c r="B30" s="3"/>
      <c r="E30" s="45">
        <v>23.0</v>
      </c>
      <c r="F30" s="3">
        <f t="shared" si="5"/>
        <v>-0.1592054068</v>
      </c>
      <c r="G30" s="3">
        <f t="shared" si="3"/>
        <v>0.2383198487</v>
      </c>
      <c r="H30" s="3">
        <f t="shared" si="4"/>
        <v>0.0389467693</v>
      </c>
    </row>
    <row r="31" ht="15.75" customHeight="1">
      <c r="B31" s="3"/>
      <c r="E31" s="3">
        <v>24.0</v>
      </c>
      <c r="F31" s="3">
        <f t="shared" si="5"/>
        <v>-0.1477536375</v>
      </c>
      <c r="G31" s="3">
        <f t="shared" si="3"/>
        <v>0.2842693526</v>
      </c>
      <c r="H31" s="3">
        <f t="shared" si="4"/>
        <v>0.0583254274</v>
      </c>
    </row>
    <row r="32" ht="15.75" customHeight="1">
      <c r="B32" s="3"/>
      <c r="E32" s="45">
        <v>25.0</v>
      </c>
      <c r="F32" s="3">
        <f t="shared" si="5"/>
        <v>-0.1363018682</v>
      </c>
      <c r="G32" s="3">
        <f t="shared" si="3"/>
        <v>0.3368712491</v>
      </c>
      <c r="H32" s="3">
        <f t="shared" si="4"/>
        <v>0.08580427042</v>
      </c>
    </row>
    <row r="33" ht="15.75" customHeight="1">
      <c r="B33" s="3"/>
      <c r="E33" s="3">
        <v>26.0</v>
      </c>
      <c r="F33" s="3">
        <f t="shared" si="5"/>
        <v>-0.1248500989</v>
      </c>
      <c r="G33" s="3">
        <f t="shared" si="3"/>
        <v>0.3966084236</v>
      </c>
      <c r="H33" s="3">
        <f t="shared" si="4"/>
        <v>0.1240007628</v>
      </c>
    </row>
    <row r="34" ht="15.75" customHeight="1">
      <c r="B34" s="3"/>
      <c r="E34" s="45">
        <v>27.0</v>
      </c>
      <c r="F34" s="3">
        <f t="shared" si="5"/>
        <v>-0.1133983296</v>
      </c>
      <c r="G34" s="3">
        <f t="shared" si="3"/>
        <v>0.4638996038</v>
      </c>
      <c r="H34" s="3">
        <f t="shared" si="4"/>
        <v>0.176037135</v>
      </c>
    </row>
    <row r="35" ht="15.75" customHeight="1">
      <c r="B35" s="3"/>
      <c r="E35" s="3">
        <v>28.0</v>
      </c>
      <c r="F35" s="3">
        <f t="shared" si="5"/>
        <v>-0.1019465604</v>
      </c>
      <c r="G35" s="3">
        <f t="shared" si="3"/>
        <v>0.5390761892</v>
      </c>
      <c r="H35" s="3">
        <f t="shared" si="4"/>
        <v>0.2454984237</v>
      </c>
    </row>
    <row r="36" ht="15.75" customHeight="1">
      <c r="B36" s="3"/>
      <c r="E36" s="45">
        <v>29.0</v>
      </c>
      <c r="F36" s="3">
        <f t="shared" si="5"/>
        <v>-0.09049479107</v>
      </c>
      <c r="G36" s="3">
        <f t="shared" si="3"/>
        <v>0.6223581458</v>
      </c>
      <c r="H36" s="3">
        <f t="shared" si="4"/>
        <v>0.3363238028</v>
      </c>
    </row>
    <row r="37" ht="15.75" customHeight="1">
      <c r="B37" s="3"/>
      <c r="E37" s="3">
        <v>30.0</v>
      </c>
      <c r="F37" s="3">
        <f t="shared" si="5"/>
        <v>-0.07904302179</v>
      </c>
      <c r="G37" s="3">
        <f t="shared" si="3"/>
        <v>0.7138298214</v>
      </c>
      <c r="H37" s="3">
        <f t="shared" si="4"/>
        <v>0.4526171264</v>
      </c>
    </row>
    <row r="38" ht="15.75" customHeight="1">
      <c r="B38" s="3"/>
      <c r="E38" s="45">
        <v>31.0</v>
      </c>
      <c r="F38" s="3">
        <f t="shared" si="5"/>
        <v>-0.06759125251</v>
      </c>
      <c r="G38" s="3">
        <f t="shared" si="3"/>
        <v>0.8134166859</v>
      </c>
      <c r="H38" s="3">
        <f t="shared" si="4"/>
        <v>0.5983686644</v>
      </c>
    </row>
    <row r="39" ht="15.75" customHeight="1">
      <c r="B39" s="3"/>
      <c r="E39" s="3">
        <v>32.0</v>
      </c>
      <c r="F39" s="3">
        <f t="shared" si="5"/>
        <v>-0.05613948322</v>
      </c>
      <c r="G39" s="3">
        <f t="shared" si="3"/>
        <v>0.9208641103</v>
      </c>
      <c r="H39" s="3">
        <f t="shared" si="4"/>
        <v>0.7770897531</v>
      </c>
    </row>
    <row r="40" ht="15.75" customHeight="1">
      <c r="B40" s="3"/>
      <c r="E40" s="45">
        <v>33.0</v>
      </c>
      <c r="F40" s="3">
        <f t="shared" si="5"/>
        <v>-0.04468771394</v>
      </c>
      <c r="G40" s="3">
        <f t="shared" si="3"/>
        <v>1.035719368</v>
      </c>
      <c r="H40" s="3">
        <f t="shared" si="4"/>
        <v>0.9913750925</v>
      </c>
    </row>
    <row r="41" ht="15.75" customHeight="1">
      <c r="B41" s="3"/>
      <c r="E41" s="3">
        <v>34.0</v>
      </c>
      <c r="F41" s="3">
        <f t="shared" si="5"/>
        <v>-0.03323594466</v>
      </c>
      <c r="G41" s="3">
        <f t="shared" si="3"/>
        <v>1.157318056</v>
      </c>
      <c r="H41" s="3">
        <f t="shared" si="4"/>
        <v>1.242422494</v>
      </c>
    </row>
    <row r="42" ht="15.75" customHeight="1">
      <c r="B42" s="3"/>
      <c r="E42" s="45">
        <v>35.0</v>
      </c>
      <c r="F42" s="3">
        <f t="shared" si="5"/>
        <v>-0.02178417538</v>
      </c>
      <c r="G42" s="3">
        <f t="shared" si="3"/>
        <v>1.284776075</v>
      </c>
      <c r="H42" s="3">
        <f t="shared" si="4"/>
        <v>1.529554967</v>
      </c>
    </row>
    <row r="43" ht="15.75" customHeight="1">
      <c r="B43" s="3"/>
      <c r="E43" s="3">
        <v>36.0</v>
      </c>
      <c r="F43" s="3">
        <f t="shared" si="5"/>
        <v>-0.0103324061</v>
      </c>
      <c r="G43" s="3">
        <f t="shared" si="3"/>
        <v>1.416988198</v>
      </c>
      <c r="H43" s="3">
        <f t="shared" si="4"/>
        <v>1.849802461</v>
      </c>
    </row>
    <row r="44" ht="15.75" customHeight="1">
      <c r="B44" s="3"/>
      <c r="E44" s="45">
        <v>37.0</v>
      </c>
      <c r="F44" s="3">
        <f t="shared" si="5"/>
        <v>0.001119363185</v>
      </c>
      <c r="G44" s="3">
        <f t="shared" si="3"/>
        <v>1.552634048</v>
      </c>
      <c r="H44" s="3">
        <f t="shared" si="4"/>
        <v>2.197607346</v>
      </c>
    </row>
    <row r="45" ht="15.75" customHeight="1">
      <c r="B45" s="3"/>
      <c r="E45" s="3">
        <v>38.0</v>
      </c>
      <c r="F45" s="3">
        <f t="shared" si="5"/>
        <v>0.01257113247</v>
      </c>
      <c r="G45" s="3">
        <f t="shared" si="3"/>
        <v>1.690192067</v>
      </c>
      <c r="H45" s="3">
        <f t="shared" si="4"/>
        <v>2.564716255</v>
      </c>
    </row>
    <row r="46" ht="15.75" customHeight="1">
      <c r="B46" s="3"/>
      <c r="E46" s="45">
        <v>39.0</v>
      </c>
      <c r="F46" s="3">
        <f t="shared" si="5"/>
        <v>0.02402290175</v>
      </c>
      <c r="G46" s="3">
        <f t="shared" si="3"/>
        <v>1.827961703</v>
      </c>
      <c r="H46" s="3">
        <f t="shared" si="4"/>
        <v>2.940309395</v>
      </c>
    </row>
    <row r="47" ht="15.75" customHeight="1">
      <c r="B47" s="3"/>
      <c r="E47" s="3">
        <v>40.0</v>
      </c>
      <c r="F47" s="3">
        <f t="shared" si="5"/>
        <v>0.03547467103</v>
      </c>
      <c r="G47" s="3">
        <f t="shared" si="3"/>
        <v>1.96409372</v>
      </c>
      <c r="H47" s="3">
        <f t="shared" si="4"/>
        <v>3.311396763</v>
      </c>
    </row>
    <row r="48" ht="15.75" customHeight="1">
      <c r="B48" s="3"/>
      <c r="E48" s="45">
        <v>41.0</v>
      </c>
      <c r="F48" s="3">
        <f t="shared" si="5"/>
        <v>0.04692644031</v>
      </c>
      <c r="G48" s="3">
        <f t="shared" si="3"/>
        <v>2.096628099</v>
      </c>
      <c r="H48" s="3">
        <f t="shared" si="4"/>
        <v>3.663480542</v>
      </c>
    </row>
    <row r="49" ht="15.75" customHeight="1">
      <c r="B49" s="3"/>
      <c r="E49" s="3">
        <v>42.0</v>
      </c>
      <c r="F49" s="3">
        <f t="shared" si="5"/>
        <v>0.05837820959</v>
      </c>
      <c r="G49" s="3">
        <f t="shared" si="3"/>
        <v>2.223538621</v>
      </c>
      <c r="H49" s="3">
        <f t="shared" si="4"/>
        <v>3.981447923</v>
      </c>
    </row>
    <row r="50" ht="15.75" customHeight="1">
      <c r="B50" s="3"/>
      <c r="E50" s="45">
        <v>43.0</v>
      </c>
      <c r="F50" s="3">
        <f t="shared" si="5"/>
        <v>0.06982997888</v>
      </c>
      <c r="G50" s="3">
        <f t="shared" si="3"/>
        <v>2.342782833</v>
      </c>
      <c r="H50" s="3">
        <f t="shared" si="4"/>
        <v>4.250623813</v>
      </c>
    </row>
    <row r="51" ht="15.75" customHeight="1">
      <c r="B51" s="3"/>
      <c r="E51" s="3">
        <v>44.0</v>
      </c>
      <c r="F51" s="3">
        <f t="shared" si="5"/>
        <v>0.08128174816</v>
      </c>
      <c r="G51" s="3">
        <f t="shared" si="3"/>
        <v>2.45235574</v>
      </c>
      <c r="H51" s="3">
        <f t="shared" si="4"/>
        <v>4.457884204</v>
      </c>
    </row>
    <row r="52" ht="15.75" customHeight="1">
      <c r="B52" s="3"/>
      <c r="E52" s="45">
        <v>45.0</v>
      </c>
      <c r="F52" s="3">
        <f t="shared" si="5"/>
        <v>0.09273351744</v>
      </c>
      <c r="G52" s="3">
        <f t="shared" si="3"/>
        <v>2.550345308</v>
      </c>
      <c r="H52" s="3">
        <f t="shared" si="4"/>
        <v>4.592713736</v>
      </c>
    </row>
    <row r="53" ht="15.75" customHeight="1">
      <c r="B53" s="3"/>
      <c r="E53" s="3">
        <v>46.0</v>
      </c>
      <c r="F53" s="3">
        <f t="shared" si="5"/>
        <v>0.1041852867</v>
      </c>
      <c r="G53" s="3">
        <f t="shared" si="3"/>
        <v>2.634987648</v>
      </c>
      <c r="H53" s="3">
        <f t="shared" si="4"/>
        <v>4.64808917</v>
      </c>
    </row>
    <row r="54" ht="15.75" customHeight="1">
      <c r="B54" s="3"/>
      <c r="E54" s="45">
        <v>47.0</v>
      </c>
      <c r="F54" s="3">
        <f t="shared" si="5"/>
        <v>0.115637056</v>
      </c>
      <c r="G54" s="3">
        <f t="shared" si="3"/>
        <v>2.704719684</v>
      </c>
      <c r="H54" s="3">
        <f t="shared" si="4"/>
        <v>4.621085527</v>
      </c>
    </row>
    <row r="55" ht="15.75" customHeight="1">
      <c r="B55" s="3"/>
      <c r="E55" s="3">
        <v>48.0</v>
      </c>
      <c r="F55" s="3">
        <f t="shared" si="5"/>
        <v>0.1270888253</v>
      </c>
      <c r="G55" s="3">
        <f t="shared" si="3"/>
        <v>2.758227093</v>
      </c>
      <c r="H55" s="3">
        <f t="shared" si="4"/>
        <v>4.513132073</v>
      </c>
    </row>
    <row r="56" ht="15.75" customHeight="1">
      <c r="B56" s="3"/>
      <c r="E56" s="45">
        <v>49.0</v>
      </c>
      <c r="F56" s="3">
        <f t="shared" si="5"/>
        <v>0.1385405946</v>
      </c>
      <c r="G56" s="3">
        <f t="shared" si="3"/>
        <v>2.794485491</v>
      </c>
      <c r="H56" s="3">
        <f t="shared" si="4"/>
        <v>4.32988698</v>
      </c>
    </row>
    <row r="57" ht="15.75" customHeight="1">
      <c r="B57" s="3"/>
      <c r="E57" s="3">
        <v>50.0</v>
      </c>
      <c r="F57" s="3">
        <f t="shared" si="5"/>
        <v>0.1499923638</v>
      </c>
      <c r="G57" s="3">
        <f t="shared" si="3"/>
        <v>2.812793039</v>
      </c>
      <c r="H57" s="3">
        <f t="shared" si="4"/>
        <v>4.080745956</v>
      </c>
    </row>
    <row r="58" ht="15.75" customHeight="1">
      <c r="B58" s="3"/>
      <c r="E58" s="45">
        <v>51.0</v>
      </c>
      <c r="F58" s="3">
        <f t="shared" si="5"/>
        <v>0.1614441331</v>
      </c>
      <c r="G58" s="3">
        <f t="shared" si="3"/>
        <v>2.812793039</v>
      </c>
      <c r="H58" s="3">
        <f t="shared" si="4"/>
        <v>3.778044234</v>
      </c>
    </row>
    <row r="59" ht="15.75" customHeight="1">
      <c r="B59" s="3"/>
      <c r="E59" s="3">
        <v>52.0</v>
      </c>
      <c r="F59" s="3">
        <f t="shared" si="5"/>
        <v>0.1728959024</v>
      </c>
      <c r="G59" s="3">
        <f t="shared" si="3"/>
        <v>2.794485491</v>
      </c>
      <c r="H59" s="3">
        <f t="shared" si="4"/>
        <v>3.436046235</v>
      </c>
    </row>
    <row r="60" ht="15.75" customHeight="1">
      <c r="B60" s="3"/>
      <c r="E60" s="45">
        <v>53.0</v>
      </c>
      <c r="F60" s="3">
        <f t="shared" si="5"/>
        <v>0.1843476717</v>
      </c>
      <c r="G60" s="3">
        <f t="shared" si="3"/>
        <v>2.758227093</v>
      </c>
      <c r="H60" s="3">
        <f t="shared" si="4"/>
        <v>3.069837879</v>
      </c>
    </row>
    <row r="61" ht="15.75" customHeight="1">
      <c r="B61" s="3"/>
      <c r="E61" s="3">
        <v>54.0</v>
      </c>
      <c r="F61" s="3">
        <f t="shared" si="5"/>
        <v>0.195799441</v>
      </c>
      <c r="G61" s="3">
        <f t="shared" si="3"/>
        <v>2.704719684</v>
      </c>
      <c r="H61" s="3">
        <f t="shared" si="4"/>
        <v>2.694240518</v>
      </c>
    </row>
    <row r="62" ht="15.75" customHeight="1">
      <c r="B62" s="3"/>
      <c r="E62" s="45">
        <v>55.0</v>
      </c>
      <c r="F62" s="3">
        <f t="shared" si="5"/>
        <v>0.2072512103</v>
      </c>
      <c r="G62" s="3">
        <f t="shared" si="3"/>
        <v>2.634987648</v>
      </c>
      <c r="H62" s="3">
        <f t="shared" si="4"/>
        <v>2.322853214</v>
      </c>
    </row>
    <row r="63" ht="15.75" customHeight="1">
      <c r="B63" s="3"/>
      <c r="E63" s="3">
        <v>56.0</v>
      </c>
      <c r="F63" s="3">
        <f t="shared" si="5"/>
        <v>0.2187029795</v>
      </c>
      <c r="G63" s="3">
        <f t="shared" si="3"/>
        <v>2.550345308</v>
      </c>
      <c r="H63" s="3">
        <f t="shared" si="4"/>
        <v>1.967304799</v>
      </c>
    </row>
    <row r="64" ht="15.75" customHeight="1">
      <c r="E64" s="45">
        <v>57.0</v>
      </c>
      <c r="F64" s="3">
        <f t="shared" si="5"/>
        <v>0.2301547488</v>
      </c>
      <c r="G64" s="3">
        <f t="shared" si="3"/>
        <v>2.45235574</v>
      </c>
      <c r="H64" s="3">
        <f t="shared" si="4"/>
        <v>1.636763822</v>
      </c>
    </row>
    <row r="65" ht="15.75" customHeight="1">
      <c r="E65" s="3">
        <v>58.0</v>
      </c>
      <c r="F65" s="3">
        <f t="shared" si="5"/>
        <v>0.2416065181</v>
      </c>
      <c r="G65" s="3">
        <f t="shared" si="3"/>
        <v>2.342782833</v>
      </c>
      <c r="H65" s="3">
        <f t="shared" si="4"/>
        <v>1.337718902</v>
      </c>
    </row>
    <row r="66" ht="15.75" customHeight="1">
      <c r="E66" s="45">
        <v>59.0</v>
      </c>
      <c r="F66" s="3">
        <f t="shared" si="5"/>
        <v>0.2530582874</v>
      </c>
      <c r="G66" s="3">
        <f t="shared" si="3"/>
        <v>2.223538621</v>
      </c>
      <c r="H66" s="3">
        <f t="shared" si="4"/>
        <v>1.074009669</v>
      </c>
    </row>
    <row r="67" ht="15.75" customHeight="1">
      <c r="E67" s="3">
        <v>60.0</v>
      </c>
      <c r="F67" s="3">
        <f t="shared" si="5"/>
        <v>0.2645100567</v>
      </c>
      <c r="G67" s="3">
        <f t="shared" si="3"/>
        <v>2.096628099</v>
      </c>
      <c r="H67" s="3">
        <f t="shared" si="4"/>
        <v>0.8470635618</v>
      </c>
    </row>
    <row r="68" ht="15.75" customHeight="1">
      <c r="B68" s="3"/>
      <c r="C68" s="3"/>
      <c r="D68" s="3"/>
      <c r="E68" s="45">
        <v>61.0</v>
      </c>
      <c r="F68" s="3">
        <f t="shared" si="5"/>
        <v>0.2759618259</v>
      </c>
      <c r="G68" s="3">
        <f t="shared" si="3"/>
        <v>1.96409372</v>
      </c>
      <c r="H68" s="3">
        <f t="shared" si="4"/>
        <v>0.6562786707</v>
      </c>
    </row>
    <row r="69" ht="15.75" customHeight="1">
      <c r="B69" s="3"/>
      <c r="C69" s="3"/>
      <c r="D69" s="3"/>
      <c r="E69" s="3">
        <v>62.0</v>
      </c>
      <c r="F69" s="3">
        <f t="shared" si="5"/>
        <v>0.2874135952</v>
      </c>
      <c r="G69" s="3">
        <f t="shared" si="3"/>
        <v>1.827961703</v>
      </c>
      <c r="H69" s="3">
        <f t="shared" si="4"/>
        <v>0.4994880018</v>
      </c>
    </row>
    <row r="70" ht="15.75" customHeight="1">
      <c r="E70" s="45">
        <v>63.0</v>
      </c>
      <c r="F70" s="3">
        <f t="shared" si="5"/>
        <v>0.2988653645</v>
      </c>
      <c r="G70" s="3">
        <f t="shared" si="3"/>
        <v>1.690192067</v>
      </c>
      <c r="H70" s="3">
        <f t="shared" si="4"/>
        <v>0.3734447104</v>
      </c>
    </row>
    <row r="71" ht="15.75" customHeight="1">
      <c r="B71" s="3"/>
      <c r="C71" s="3"/>
      <c r="E71" s="3">
        <v>64.0</v>
      </c>
      <c r="F71" s="3">
        <f t="shared" si="5"/>
        <v>0.3103171338</v>
      </c>
      <c r="G71" s="3">
        <f t="shared" si="3"/>
        <v>1.552634048</v>
      </c>
      <c r="H71" s="3">
        <f t="shared" si="4"/>
        <v>0.2742786765</v>
      </c>
    </row>
    <row r="72" ht="15.75" customHeight="1">
      <c r="B72" s="3"/>
      <c r="C72" s="3"/>
      <c r="E72" s="45">
        <v>65.0</v>
      </c>
      <c r="F72" s="3">
        <f t="shared" si="5"/>
        <v>0.3217689031</v>
      </c>
      <c r="G72" s="3">
        <f t="shared" si="3"/>
        <v>1.416988198</v>
      </c>
      <c r="H72" s="3">
        <f t="shared" si="4"/>
        <v>0.1978892757</v>
      </c>
    </row>
    <row r="73" ht="15.75" customHeight="1">
      <c r="B73" s="3"/>
      <c r="C73" s="3"/>
      <c r="E73" s="3">
        <v>66.0</v>
      </c>
      <c r="F73" s="3">
        <f t="shared" si="5"/>
        <v>0.3332206724</v>
      </c>
      <c r="G73" s="3">
        <f t="shared" si="3"/>
        <v>1.284776075</v>
      </c>
      <c r="H73" s="3">
        <f t="shared" si="4"/>
        <v>0.1402545483</v>
      </c>
    </row>
    <row r="74" ht="15.75" customHeight="1">
      <c r="B74" s="3"/>
      <c r="C74" s="3"/>
      <c r="E74" s="45">
        <v>67.0</v>
      </c>
      <c r="F74" s="3">
        <f t="shared" si="5"/>
        <v>0.3446724416</v>
      </c>
      <c r="G74" s="3">
        <f t="shared" si="3"/>
        <v>1.157318056</v>
      </c>
      <c r="H74" s="3">
        <f t="shared" si="4"/>
        <v>0.09765087286</v>
      </c>
    </row>
    <row r="75" ht="15.75" customHeight="1">
      <c r="E75" s="3">
        <v>68.0</v>
      </c>
      <c r="F75" s="3">
        <f t="shared" si="5"/>
        <v>0.3561242109</v>
      </c>
      <c r="G75" s="3">
        <f t="shared" si="3"/>
        <v>1.035719368</v>
      </c>
      <c r="H75" s="3">
        <f t="shared" si="4"/>
        <v>0.0667882073</v>
      </c>
    </row>
    <row r="76" ht="15.75" customHeight="1">
      <c r="E76" s="45">
        <v>69.0</v>
      </c>
      <c r="F76" s="3">
        <f t="shared" si="5"/>
        <v>0.3675759802</v>
      </c>
      <c r="G76" s="3">
        <f t="shared" si="3"/>
        <v>0.9208641103</v>
      </c>
      <c r="H76" s="3">
        <f t="shared" si="4"/>
        <v>0.04487329127</v>
      </c>
    </row>
    <row r="77" ht="15.75" customHeight="1">
      <c r="E77" s="3">
        <v>70.0</v>
      </c>
      <c r="F77" s="3">
        <f t="shared" si="5"/>
        <v>0.3790277495</v>
      </c>
      <c r="G77" s="3">
        <f t="shared" si="3"/>
        <v>0.8134166859</v>
      </c>
      <c r="H77" s="3">
        <f t="shared" si="4"/>
        <v>0.0296169644</v>
      </c>
    </row>
    <row r="78" ht="15.75" customHeight="1">
      <c r="E78" s="45">
        <v>71.0</v>
      </c>
      <c r="F78" s="3">
        <f t="shared" si="5"/>
        <v>0.3904795188</v>
      </c>
      <c r="G78" s="3">
        <f t="shared" si="3"/>
        <v>0.7138298214</v>
      </c>
      <c r="H78" s="3">
        <f t="shared" si="4"/>
        <v>0.01920249423</v>
      </c>
    </row>
    <row r="79" ht="15.75" customHeight="1">
      <c r="E79" s="3">
        <v>72.0</v>
      </c>
      <c r="F79" s="3">
        <f t="shared" si="5"/>
        <v>0.401931288</v>
      </c>
      <c r="G79" s="3">
        <f t="shared" si="3"/>
        <v>0.6223581458</v>
      </c>
      <c r="H79" s="3">
        <f t="shared" si="4"/>
        <v>0.01223035954</v>
      </c>
    </row>
    <row r="80" ht="15.75" customHeight="1">
      <c r="E80" s="45">
        <v>73.0</v>
      </c>
      <c r="F80" s="3">
        <f t="shared" si="5"/>
        <v>0.4133830573</v>
      </c>
      <c r="G80" s="3">
        <f t="shared" si="3"/>
        <v>0.5390761892</v>
      </c>
      <c r="H80" s="3">
        <f t="shared" si="4"/>
        <v>0.007652181919</v>
      </c>
    </row>
    <row r="81" ht="15.75" customHeight="1">
      <c r="E81" s="3">
        <v>74.0</v>
      </c>
      <c r="F81" s="3">
        <f t="shared" si="5"/>
        <v>0.4248348266</v>
      </c>
      <c r="G81" s="3">
        <f t="shared" si="3"/>
        <v>0.4638996038</v>
      </c>
      <c r="H81" s="3">
        <f t="shared" si="4"/>
        <v>0.004703225796</v>
      </c>
    </row>
    <row r="82" ht="15.75" customHeight="1">
      <c r="E82" s="45">
        <v>75.0</v>
      </c>
      <c r="F82" s="3">
        <f t="shared" si="5"/>
        <v>0.4362865959</v>
      </c>
      <c r="G82" s="3">
        <f t="shared" si="3"/>
        <v>0.3966084236</v>
      </c>
      <c r="H82" s="3">
        <f t="shared" si="4"/>
        <v>0.002839689484</v>
      </c>
    </row>
    <row r="83" ht="15.75" customHeight="1">
      <c r="E83" s="3">
        <v>76.0</v>
      </c>
      <c r="F83" s="3">
        <f t="shared" si="5"/>
        <v>0.4477383652</v>
      </c>
      <c r="G83" s="3">
        <f t="shared" si="3"/>
        <v>0.3368712491</v>
      </c>
      <c r="H83" s="3">
        <f t="shared" si="4"/>
        <v>0.001684264746</v>
      </c>
    </row>
    <row r="84" ht="15.75" customHeight="1">
      <c r="E84" s="45">
        <v>77.0</v>
      </c>
      <c r="F84" s="3">
        <f t="shared" si="5"/>
        <v>0.4591901345</v>
      </c>
      <c r="G84" s="3">
        <f t="shared" si="3"/>
        <v>0.2842693526</v>
      </c>
      <c r="H84" s="3">
        <f t="shared" si="4"/>
        <v>0.0009813283473</v>
      </c>
    </row>
    <row r="85" ht="15.75" customHeight="1">
      <c r="E85" s="3">
        <v>78.0</v>
      </c>
      <c r="F85" s="3">
        <f t="shared" si="5"/>
        <v>0.4706419037</v>
      </c>
      <c r="G85" s="3">
        <f t="shared" si="3"/>
        <v>0.2383198487</v>
      </c>
      <c r="H85" s="3">
        <f t="shared" si="4"/>
        <v>0.000561672048</v>
      </c>
    </row>
    <row r="86" ht="15.75" customHeight="1">
      <c r="E86" s="45">
        <v>79.0</v>
      </c>
      <c r="F86" s="3">
        <f t="shared" si="5"/>
        <v>0.482093673</v>
      </c>
      <c r="G86" s="3">
        <f t="shared" si="3"/>
        <v>0.1984972384</v>
      </c>
      <c r="H86" s="3">
        <f t="shared" si="4"/>
        <v>0.0003158026424</v>
      </c>
    </row>
    <row r="87" ht="15.75" customHeight="1">
      <c r="E87" s="3">
        <v>80.0</v>
      </c>
      <c r="F87" s="3">
        <f t="shared" si="5"/>
        <v>0.4935454423</v>
      </c>
      <c r="G87" s="3">
        <f t="shared" si="3"/>
        <v>0.1642528084</v>
      </c>
      <c r="H87" s="3">
        <f t="shared" si="4"/>
        <v>0.0001744267901</v>
      </c>
    </row>
    <row r="88" ht="15.75" customHeight="1">
      <c r="E88" s="45">
        <v>81.0</v>
      </c>
      <c r="F88" s="3">
        <f t="shared" si="5"/>
        <v>0.5049972116</v>
      </c>
      <c r="G88" s="3">
        <f t="shared" si="3"/>
        <v>0.1350315396</v>
      </c>
      <c r="H88" s="3">
        <f t="shared" si="4"/>
        <v>0.00009464008002</v>
      </c>
    </row>
    <row r="89" ht="15.75" customHeight="1">
      <c r="E89" s="3">
        <v>82.0</v>
      </c>
      <c r="F89" s="3">
        <f t="shared" si="5"/>
        <v>0.5164489809</v>
      </c>
      <c r="G89" s="3">
        <f t="shared" si="3"/>
        <v>0.1102863378</v>
      </c>
      <c r="H89" s="3">
        <f t="shared" si="4"/>
        <v>0.00005044306766</v>
      </c>
    </row>
    <row r="90" ht="15.75" customHeight="1">
      <c r="E90" s="45">
        <v>83.0</v>
      </c>
      <c r="F90" s="3">
        <f t="shared" si="5"/>
        <v>0.5279007501</v>
      </c>
      <c r="G90" s="3">
        <f t="shared" si="3"/>
        <v>0.08948954339</v>
      </c>
      <c r="H90" s="3">
        <f t="shared" si="4"/>
        <v>0.00002641145714</v>
      </c>
    </row>
    <row r="91" ht="15.75" customHeight="1">
      <c r="E91" s="3">
        <v>84.0</v>
      </c>
      <c r="F91" s="3">
        <f t="shared" si="5"/>
        <v>0.5393525194</v>
      </c>
      <c r="G91" s="3">
        <f t="shared" si="3"/>
        <v>0.07214179586</v>
      </c>
      <c r="H91" s="3">
        <f t="shared" si="4"/>
        <v>0.00001358462691</v>
      </c>
    </row>
    <row r="92" ht="15.75" customHeight="1">
      <c r="E92" s="45">
        <v>85.0</v>
      </c>
      <c r="F92" s="3">
        <f t="shared" si="5"/>
        <v>0.5508042887</v>
      </c>
      <c r="G92" s="3">
        <f t="shared" si="3"/>
        <v>0.05777842337</v>
      </c>
      <c r="H92" s="3">
        <f t="shared" si="4"/>
        <v>0.000006863846296</v>
      </c>
    </row>
    <row r="93" ht="15.75" customHeight="1">
      <c r="E93" s="3">
        <v>86.0</v>
      </c>
      <c r="F93" s="3">
        <f t="shared" si="5"/>
        <v>0.562256058</v>
      </c>
      <c r="G93" s="3">
        <f t="shared" si="3"/>
        <v>0.04597359916</v>
      </c>
      <c r="H93" s="3">
        <f t="shared" si="4"/>
        <v>0.000003406840998</v>
      </c>
    </row>
    <row r="94" ht="15.75" customHeight="1">
      <c r="E94" s="45">
        <v>87.0</v>
      </c>
      <c r="F94" s="3">
        <f t="shared" si="5"/>
        <v>0.5737078273</v>
      </c>
      <c r="G94" s="3">
        <f t="shared" si="3"/>
        <v>0.03634255059</v>
      </c>
      <c r="H94" s="3">
        <f t="shared" si="4"/>
        <v>0.000001661118677</v>
      </c>
    </row>
    <row r="95" ht="15.75" customHeight="1">
      <c r="E95" s="3">
        <v>88.0</v>
      </c>
      <c r="F95" s="3">
        <f t="shared" si="5"/>
        <v>0.5851595966</v>
      </c>
      <c r="G95" s="3">
        <f t="shared" si="3"/>
        <v>0.02854213019</v>
      </c>
      <c r="H95" s="3">
        <f t="shared" si="4"/>
        <v>0.0000007956351081</v>
      </c>
    </row>
    <row r="96" ht="15.75" customHeight="1">
      <c r="E96" s="45">
        <v>89.0</v>
      </c>
      <c r="F96" s="3">
        <f t="shared" si="5"/>
        <v>0.5966113658</v>
      </c>
      <c r="G96" s="3">
        <f t="shared" si="3"/>
        <v>0.02227006284</v>
      </c>
      <c r="H96" s="3">
        <f t="shared" si="4"/>
        <v>0.0000003743619466</v>
      </c>
    </row>
    <row r="97" ht="15.75" customHeight="1">
      <c r="E97" s="3">
        <v>90.0</v>
      </c>
      <c r="F97" s="3">
        <f t="shared" si="5"/>
        <v>0.6080631351</v>
      </c>
      <c r="G97" s="3">
        <f t="shared" si="3"/>
        <v>0.01726317141</v>
      </c>
      <c r="H97" s="3">
        <f t="shared" si="4"/>
        <v>0.0000001730349916</v>
      </c>
    </row>
    <row r="98" ht="15.75" customHeight="1">
      <c r="E98" s="45">
        <v>91.0</v>
      </c>
      <c r="F98" s="3">
        <f t="shared" si="5"/>
        <v>0.6195149044</v>
      </c>
      <c r="G98" s="3">
        <f t="shared" si="3"/>
        <v>0.01329486107</v>
      </c>
      <c r="H98" s="3">
        <f t="shared" si="4"/>
        <v>0.00000007856708795</v>
      </c>
    </row>
    <row r="99" ht="15.75" customHeight="1">
      <c r="E99" s="3">
        <v>92.0</v>
      </c>
      <c r="F99" s="3">
        <f t="shared" si="5"/>
        <v>0.6309666737</v>
      </c>
      <c r="G99" s="3">
        <f t="shared" si="3"/>
        <v>0.01017211133</v>
      </c>
      <c r="H99" s="3">
        <f t="shared" si="4"/>
        <v>0.00000003504385365</v>
      </c>
    </row>
    <row r="100" ht="15.75" customHeight="1">
      <c r="E100" s="45">
        <v>93.0</v>
      </c>
      <c r="F100" s="3">
        <f t="shared" si="5"/>
        <v>0.642418443</v>
      </c>
      <c r="G100" s="3">
        <f t="shared" si="3"/>
        <v>0.007732189452</v>
      </c>
      <c r="H100" s="3">
        <f t="shared" si="4"/>
        <v>0.00000001535491937</v>
      </c>
    </row>
    <row r="101" ht="15.75" customHeight="1">
      <c r="E101" s="3">
        <v>94.0</v>
      </c>
      <c r="F101" s="3">
        <f t="shared" si="5"/>
        <v>0.6538702122</v>
      </c>
      <c r="G101" s="3">
        <f t="shared" si="3"/>
        <v>0.005839261822</v>
      </c>
      <c r="H101" s="3">
        <f t="shared" si="4"/>
        <v>0.000000006609181884</v>
      </c>
    </row>
    <row r="102" ht="15.75" customHeight="1">
      <c r="E102" s="45">
        <v>95.0</v>
      </c>
      <c r="F102" s="3">
        <f t="shared" si="5"/>
        <v>0.6653219815</v>
      </c>
      <c r="G102" s="3">
        <f t="shared" si="3"/>
        <v>0.004381042755</v>
      </c>
      <c r="H102" s="3">
        <f t="shared" si="4"/>
        <v>0.000000002794552984</v>
      </c>
    </row>
    <row r="103" ht="15.75" customHeight="1">
      <c r="E103" s="3">
        <v>96.0</v>
      </c>
      <c r="F103" s="3">
        <f t="shared" si="5"/>
        <v>0.6767737508</v>
      </c>
      <c r="G103" s="3">
        <f t="shared" si="3"/>
        <v>0.00326558592</v>
      </c>
      <c r="H103" s="3">
        <f t="shared" si="4"/>
        <v>0.000000001160757434</v>
      </c>
    </row>
    <row r="104" ht="15.75" customHeight="1">
      <c r="E104" s="45">
        <v>97.0</v>
      </c>
      <c r="F104" s="3">
        <f t="shared" si="5"/>
        <v>0.6882255201</v>
      </c>
      <c r="G104" s="3">
        <f t="shared" si="3"/>
        <v>0.002418292443</v>
      </c>
      <c r="H104" s="3">
        <f t="shared" si="4"/>
        <v>0.0000000004736255037</v>
      </c>
    </row>
    <row r="105" ht="15.75" customHeight="1">
      <c r="E105" s="3">
        <v>98.0</v>
      </c>
      <c r="F105" s="3">
        <f t="shared" si="5"/>
        <v>0.6996772894</v>
      </c>
      <c r="G105" s="3">
        <f t="shared" si="3"/>
        <v>0.001779182929</v>
      </c>
      <c r="H105" s="3">
        <f t="shared" si="4"/>
        <v>0.000000000189842379</v>
      </c>
    </row>
    <row r="106" ht="15.75" customHeight="1">
      <c r="E106" s="45">
        <v>99.0</v>
      </c>
      <c r="F106" s="3">
        <f t="shared" si="5"/>
        <v>0.7111290587</v>
      </c>
      <c r="G106" s="3">
        <f t="shared" si="3"/>
        <v>0.001300458411</v>
      </c>
      <c r="H106" s="3">
        <f t="shared" si="4"/>
        <v>0</v>
      </c>
    </row>
    <row r="107" ht="15.75" customHeight="1">
      <c r="E107" s="3">
        <v>100.0</v>
      </c>
      <c r="F107" s="3">
        <f t="shared" si="5"/>
        <v>0.7225808279</v>
      </c>
      <c r="G107" s="3">
        <f t="shared" si="3"/>
        <v>0.0009443574554</v>
      </c>
      <c r="H107" s="3">
        <f t="shared" si="4"/>
        <v>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6">
        <v>0.17237922621815363</v>
      </c>
      <c r="D2" s="46">
        <v>0.13348210844626107</v>
      </c>
    </row>
    <row r="3">
      <c r="A3" s="3"/>
      <c r="B3" s="42" t="s">
        <v>32</v>
      </c>
      <c r="C3" s="46">
        <v>0.15883939703840988</v>
      </c>
      <c r="D3" s="46">
        <v>0.11247902006881445</v>
      </c>
    </row>
    <row r="4">
      <c r="A4" s="3"/>
      <c r="B4" s="3" t="s">
        <v>33</v>
      </c>
      <c r="C4" s="3">
        <f t="shared" ref="C4:D4" si="1">(C2+4*C3)</f>
        <v>0.8077368144</v>
      </c>
      <c r="D4" s="3">
        <f t="shared" si="1"/>
        <v>0.5833981887</v>
      </c>
    </row>
    <row r="5" ht="15.0" customHeight="1">
      <c r="B5" s="3" t="s">
        <v>34</v>
      </c>
      <c r="C5" s="3">
        <f t="shared" ref="C5:D5" si="2">C2-4*C3</f>
        <v>-0.4629783619</v>
      </c>
      <c r="D5" s="3">
        <f t="shared" si="2"/>
        <v>-0.3164339718</v>
      </c>
    </row>
    <row r="6">
      <c r="E6" s="44" t="s">
        <v>0</v>
      </c>
    </row>
    <row r="7">
      <c r="A7" s="3"/>
      <c r="B7" s="3" t="s">
        <v>35</v>
      </c>
      <c r="C7" s="3">
        <f>MIN(C5,D5)</f>
        <v>-0.4629783619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0.8077368144</v>
      </c>
      <c r="E8" s="45">
        <v>1.0</v>
      </c>
      <c r="F8" s="3">
        <f>C7</f>
        <v>-0.4629783619</v>
      </c>
      <c r="G8" s="3">
        <f t="shared" ref="G8:G107" si="3">NORMDIST(F8,$C$2,$C$3,FALSE)</f>
        <v>0.0008425505779</v>
      </c>
      <c r="H8" s="3">
        <f t="shared" ref="H8:H107" si="4">NORMDIST(F8,$D$2,$D$3,FALSE)</f>
        <v>0.000002777079186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-0.4501428551</v>
      </c>
      <c r="G9" s="3">
        <f t="shared" si="3"/>
        <v>0.001160261911</v>
      </c>
      <c r="H9" s="3">
        <f t="shared" si="4"/>
        <v>0.000005053205341</v>
      </c>
    </row>
    <row r="10">
      <c r="A10" s="3"/>
      <c r="B10" s="3" t="s">
        <v>42</v>
      </c>
      <c r="C10" s="3">
        <f>(C8-C7)/(C9-1)</f>
        <v>0.01283550683</v>
      </c>
      <c r="E10" s="45">
        <v>3.0</v>
      </c>
      <c r="F10" s="3">
        <f t="shared" si="5"/>
        <v>-0.4373073483</v>
      </c>
      <c r="G10" s="3">
        <f t="shared" si="3"/>
        <v>0.001587377319</v>
      </c>
      <c r="H10" s="3">
        <f t="shared" si="4"/>
        <v>0.00000907590994</v>
      </c>
    </row>
    <row r="11">
      <c r="A11" s="3"/>
      <c r="E11" s="3">
        <v>4.0</v>
      </c>
      <c r="F11" s="3">
        <f t="shared" si="5"/>
        <v>-0.4244718414</v>
      </c>
      <c r="G11" s="3">
        <f t="shared" si="3"/>
        <v>0.002157587345</v>
      </c>
      <c r="H11" s="3">
        <f t="shared" si="4"/>
        <v>0.00001609007088</v>
      </c>
    </row>
    <row r="12">
      <c r="A12" s="3"/>
      <c r="E12" s="45">
        <v>5.0</v>
      </c>
      <c r="F12" s="3">
        <f t="shared" si="5"/>
        <v>-0.4116363346</v>
      </c>
      <c r="G12" s="3">
        <f t="shared" si="3"/>
        <v>0.00291353797</v>
      </c>
      <c r="H12" s="3">
        <f t="shared" si="4"/>
        <v>0.00002815595645</v>
      </c>
    </row>
    <row r="13">
      <c r="A13" s="3"/>
      <c r="B13" s="3"/>
      <c r="E13" s="3">
        <v>6.0</v>
      </c>
      <c r="F13" s="3">
        <f t="shared" si="5"/>
        <v>-0.3988008278</v>
      </c>
      <c r="G13" s="3">
        <f t="shared" si="3"/>
        <v>0.003908742483</v>
      </c>
      <c r="H13" s="3">
        <f t="shared" si="4"/>
        <v>0.00004863256327</v>
      </c>
    </row>
    <row r="14">
      <c r="B14" s="3"/>
      <c r="E14" s="45">
        <v>7.0</v>
      </c>
      <c r="F14" s="3">
        <f t="shared" si="5"/>
        <v>-0.3859653209</v>
      </c>
      <c r="G14" s="3">
        <f t="shared" si="3"/>
        <v>0.005209757592</v>
      </c>
      <c r="H14" s="3">
        <f t="shared" si="4"/>
        <v>0.00008291413693</v>
      </c>
    </row>
    <row r="15">
      <c r="B15" s="3"/>
      <c r="E15" s="3">
        <v>8.0</v>
      </c>
      <c r="F15" s="3">
        <f t="shared" si="5"/>
        <v>-0.3731298141</v>
      </c>
      <c r="G15" s="3">
        <f t="shared" si="3"/>
        <v>0.006898617312</v>
      </c>
      <c r="H15" s="3">
        <f t="shared" si="4"/>
        <v>0.0001395322369</v>
      </c>
    </row>
    <row r="16">
      <c r="B16" s="3"/>
      <c r="E16" s="45">
        <v>9.0</v>
      </c>
      <c r="F16" s="3">
        <f t="shared" si="5"/>
        <v>-0.3602943073</v>
      </c>
      <c r="G16" s="3">
        <f t="shared" si="3"/>
        <v>0.009075502321</v>
      </c>
      <c r="H16" s="3">
        <f t="shared" si="4"/>
        <v>0.0002317741926</v>
      </c>
    </row>
    <row r="17">
      <c r="B17" s="3"/>
      <c r="E17" s="3">
        <v>10.0</v>
      </c>
      <c r="F17" s="3">
        <f t="shared" si="5"/>
        <v>-0.3474588005</v>
      </c>
      <c r="G17" s="3">
        <f t="shared" si="3"/>
        <v>0.01186160263</v>
      </c>
      <c r="H17" s="3">
        <f t="shared" si="4"/>
        <v>0.00038001448</v>
      </c>
    </row>
    <row r="18">
      <c r="B18" s="3"/>
      <c r="E18" s="45">
        <v>11.0</v>
      </c>
      <c r="F18" s="3">
        <f t="shared" si="5"/>
        <v>-0.3346232936</v>
      </c>
      <c r="G18" s="3">
        <f t="shared" si="3"/>
        <v>0.0154021075</v>
      </c>
      <c r="H18" s="3">
        <f t="shared" si="4"/>
        <v>0.0006150065793</v>
      </c>
    </row>
    <row r="19">
      <c r="B19" s="3"/>
      <c r="E19" s="3">
        <v>12.0</v>
      </c>
      <c r="F19" s="3">
        <f t="shared" si="5"/>
        <v>-0.3217877868</v>
      </c>
      <c r="G19" s="3">
        <f t="shared" si="3"/>
        <v>0.01986922876</v>
      </c>
      <c r="H19" s="3">
        <f t="shared" si="4"/>
        <v>0.0009824352274</v>
      </c>
    </row>
    <row r="20">
      <c r="B20" s="3"/>
      <c r="E20" s="45">
        <v>13.0</v>
      </c>
      <c r="F20" s="3">
        <f t="shared" si="5"/>
        <v>-0.30895228</v>
      </c>
      <c r="G20" s="3">
        <f t="shared" si="3"/>
        <v>0.02546513309</v>
      </c>
      <c r="H20" s="3">
        <f t="shared" si="4"/>
        <v>0.001549075694</v>
      </c>
    </row>
    <row r="21" ht="15.75" customHeight="1">
      <c r="B21" s="3"/>
      <c r="E21" s="3">
        <v>14.0</v>
      </c>
      <c r="F21" s="3">
        <f t="shared" si="5"/>
        <v>-0.2961167731</v>
      </c>
      <c r="G21" s="3">
        <f t="shared" si="3"/>
        <v>0.03242462568</v>
      </c>
      <c r="H21" s="3">
        <f t="shared" si="4"/>
        <v>0.002410937215</v>
      </c>
    </row>
    <row r="22" ht="15.75" customHeight="1">
      <c r="B22" s="3"/>
      <c r="E22" s="45">
        <v>15.0</v>
      </c>
      <c r="F22" s="3">
        <f t="shared" si="5"/>
        <v>-0.2832812663</v>
      </c>
      <c r="G22" s="3">
        <f t="shared" si="3"/>
        <v>0.04101739476</v>
      </c>
      <c r="H22" s="3">
        <f t="shared" si="4"/>
        <v>0.003703767445</v>
      </c>
    </row>
    <row r="23" ht="15.75" customHeight="1">
      <c r="B23" s="3"/>
      <c r="E23" s="3">
        <v>16.0</v>
      </c>
      <c r="F23" s="3">
        <f t="shared" si="5"/>
        <v>-0.2704457595</v>
      </c>
      <c r="G23" s="3">
        <f t="shared" si="3"/>
        <v>0.05154959462</v>
      </c>
      <c r="H23" s="3">
        <f t="shared" si="4"/>
        <v>0.005616245292</v>
      </c>
    </row>
    <row r="24" ht="15.75" customHeight="1">
      <c r="B24" s="3"/>
      <c r="E24" s="45">
        <v>17.0</v>
      </c>
      <c r="F24" s="3">
        <f t="shared" si="5"/>
        <v>-0.2576102526</v>
      </c>
      <c r="G24" s="3">
        <f t="shared" si="3"/>
        <v>0.06436451732</v>
      </c>
      <c r="H24" s="3">
        <f t="shared" si="4"/>
        <v>0.008406069438</v>
      </c>
    </row>
    <row r="25" ht="15.75" customHeight="1">
      <c r="B25" s="3"/>
      <c r="E25" s="3">
        <v>18.0</v>
      </c>
      <c r="F25" s="3">
        <f t="shared" si="5"/>
        <v>-0.2447747458</v>
      </c>
      <c r="G25" s="3">
        <f t="shared" si="3"/>
        <v>0.07984208317</v>
      </c>
      <c r="H25" s="3">
        <f t="shared" si="4"/>
        <v>0.01241893709</v>
      </c>
    </row>
    <row r="26" ht="15.75" customHeight="1">
      <c r="B26" s="3"/>
      <c r="E26" s="45">
        <v>19.0</v>
      </c>
      <c r="F26" s="3">
        <f t="shared" si="5"/>
        <v>-0.231939239</v>
      </c>
      <c r="G26" s="3">
        <f t="shared" si="3"/>
        <v>0.09839686985</v>
      </c>
      <c r="H26" s="3">
        <f t="shared" si="4"/>
        <v>0.01811008251</v>
      </c>
    </row>
    <row r="27" ht="15.75" customHeight="1">
      <c r="B27" s="3"/>
      <c r="E27" s="3">
        <v>20.0</v>
      </c>
      <c r="F27" s="3">
        <f t="shared" si="5"/>
        <v>-0.2191037321</v>
      </c>
      <c r="G27" s="3">
        <f t="shared" si="3"/>
        <v>0.1204744042</v>
      </c>
      <c r="H27" s="3">
        <f t="shared" si="4"/>
        <v>0.02606759585</v>
      </c>
    </row>
    <row r="28" ht="15.75" customHeight="1">
      <c r="B28" s="3"/>
      <c r="E28" s="45">
        <v>21.0</v>
      </c>
      <c r="F28" s="3">
        <f t="shared" si="5"/>
        <v>-0.2062682253</v>
      </c>
      <c r="G28" s="3">
        <f t="shared" si="3"/>
        <v>0.146545461</v>
      </c>
      <c r="H28" s="3">
        <f t="shared" si="4"/>
        <v>0.03703617073</v>
      </c>
    </row>
    <row r="29" ht="15.75" customHeight="1">
      <c r="B29" s="3"/>
      <c r="E29" s="3">
        <v>22.0</v>
      </c>
      <c r="F29" s="3">
        <f t="shared" si="5"/>
        <v>-0.1934327185</v>
      </c>
      <c r="G29" s="3">
        <f t="shared" si="3"/>
        <v>0.1770981549</v>
      </c>
      <c r="H29" s="3">
        <f t="shared" si="4"/>
        <v>0.05193925596</v>
      </c>
    </row>
    <row r="30" ht="15.75" customHeight="1">
      <c r="B30" s="3"/>
      <c r="E30" s="45">
        <v>23.0</v>
      </c>
      <c r="F30" s="3">
        <f t="shared" si="5"/>
        <v>-0.1805972116</v>
      </c>
      <c r="G30" s="3">
        <f t="shared" si="3"/>
        <v>0.2126276709</v>
      </c>
      <c r="H30" s="3">
        <f t="shared" si="4"/>
        <v>0.07189685918</v>
      </c>
    </row>
    <row r="31" ht="15.75" customHeight="1">
      <c r="B31" s="3"/>
      <c r="E31" s="3">
        <v>24.0</v>
      </c>
      <c r="F31" s="3">
        <f t="shared" si="5"/>
        <v>-0.1677617048</v>
      </c>
      <c r="G31" s="3">
        <f t="shared" si="3"/>
        <v>0.253623568</v>
      </c>
      <c r="H31" s="3">
        <f t="shared" si="4"/>
        <v>0.09823554558</v>
      </c>
    </row>
    <row r="32" ht="15.75" customHeight="1">
      <c r="B32" s="3"/>
      <c r="E32" s="45">
        <v>25.0</v>
      </c>
      <c r="F32" s="3">
        <f t="shared" si="5"/>
        <v>-0.154926198</v>
      </c>
      <c r="G32" s="3">
        <f t="shared" si="3"/>
        <v>0.3005546936</v>
      </c>
      <c r="H32" s="3">
        <f t="shared" si="4"/>
        <v>0.1324865992</v>
      </c>
    </row>
    <row r="33" ht="15.75" customHeight="1">
      <c r="B33" s="3"/>
      <c r="E33" s="3">
        <v>26.0</v>
      </c>
      <c r="F33" s="3">
        <f t="shared" si="5"/>
        <v>-0.1420906912</v>
      </c>
      <c r="G33" s="3">
        <f t="shared" si="3"/>
        <v>0.3538518753</v>
      </c>
      <c r="H33" s="3">
        <f t="shared" si="4"/>
        <v>0.1763680006</v>
      </c>
    </row>
    <row r="34" ht="15.75" customHeight="1">
      <c r="B34" s="3"/>
      <c r="E34" s="45">
        <v>27.0</v>
      </c>
      <c r="F34" s="3">
        <f t="shared" si="5"/>
        <v>-0.1292551843</v>
      </c>
      <c r="G34" s="3">
        <f t="shared" si="3"/>
        <v>0.4138886997</v>
      </c>
      <c r="H34" s="3">
        <f t="shared" si="4"/>
        <v>0.2317459638</v>
      </c>
    </row>
    <row r="35" ht="15.75" customHeight="1">
      <c r="B35" s="3"/>
      <c r="E35" s="3">
        <v>28.0</v>
      </c>
      <c r="F35" s="3">
        <f t="shared" si="5"/>
        <v>-0.1164196775</v>
      </c>
      <c r="G35" s="3">
        <f t="shared" si="3"/>
        <v>0.4809608398</v>
      </c>
      <c r="H35" s="3">
        <f t="shared" si="4"/>
        <v>0.3005724107</v>
      </c>
    </row>
    <row r="36" ht="15.75" customHeight="1">
      <c r="B36" s="3"/>
      <c r="E36" s="45">
        <v>29.0</v>
      </c>
      <c r="F36" s="3">
        <f t="shared" si="5"/>
        <v>-0.1035841707</v>
      </c>
      <c r="G36" s="3">
        <f t="shared" si="3"/>
        <v>0.5552645478</v>
      </c>
      <c r="H36" s="3">
        <f t="shared" si="4"/>
        <v>0.3847960438</v>
      </c>
    </row>
    <row r="37" ht="15.75" customHeight="1">
      <c r="B37" s="3"/>
      <c r="E37" s="3">
        <v>30.0</v>
      </c>
      <c r="F37" s="3">
        <f t="shared" si="5"/>
        <v>-0.09074866383</v>
      </c>
      <c r="G37" s="3">
        <f t="shared" si="3"/>
        <v>0.6368750785</v>
      </c>
      <c r="H37" s="3">
        <f t="shared" si="4"/>
        <v>0.4862466588</v>
      </c>
    </row>
    <row r="38" ht="15.75" customHeight="1">
      <c r="B38" s="3"/>
      <c r="E38" s="45">
        <v>31.0</v>
      </c>
      <c r="F38" s="3">
        <f t="shared" si="5"/>
        <v>-0.07791315699</v>
      </c>
      <c r="G38" s="3">
        <f t="shared" si="3"/>
        <v>0.7257259366</v>
      </c>
      <c r="H38" s="3">
        <f t="shared" si="4"/>
        <v>0.6064949795</v>
      </c>
    </row>
    <row r="39" ht="15.75" customHeight="1">
      <c r="B39" s="3"/>
      <c r="E39" s="3">
        <v>32.0</v>
      </c>
      <c r="F39" s="3">
        <f t="shared" si="5"/>
        <v>-0.06507765016</v>
      </c>
      <c r="G39" s="3">
        <f t="shared" si="3"/>
        <v>0.8215899434</v>
      </c>
      <c r="H39" s="3">
        <f t="shared" si="4"/>
        <v>0.7466934443</v>
      </c>
    </row>
    <row r="40" ht="15.75" customHeight="1">
      <c r="B40" s="3"/>
      <c r="E40" s="45">
        <v>33.0</v>
      </c>
      <c r="F40" s="3">
        <f t="shared" si="5"/>
        <v>-0.05224214333</v>
      </c>
      <c r="G40" s="3">
        <f t="shared" si="3"/>
        <v>0.9240631791</v>
      </c>
      <c r="H40" s="3">
        <f t="shared" si="4"/>
        <v>0.9074067692</v>
      </c>
    </row>
    <row r="41" ht="15.75" customHeight="1">
      <c r="B41" s="3"/>
      <c r="E41" s="3">
        <v>34.0</v>
      </c>
      <c r="F41" s="3">
        <f t="shared" si="5"/>
        <v>-0.0394066365</v>
      </c>
      <c r="G41" s="3">
        <f t="shared" si="3"/>
        <v>1.032552866</v>
      </c>
      <c r="H41" s="3">
        <f t="shared" si="4"/>
        <v>1.088444375</v>
      </c>
    </row>
    <row r="42" ht="15.75" customHeight="1">
      <c r="B42" s="3"/>
      <c r="E42" s="45">
        <v>35.0</v>
      </c>
      <c r="F42" s="3">
        <f t="shared" si="5"/>
        <v>-0.02657112967</v>
      </c>
      <c r="G42" s="3">
        <f t="shared" si="3"/>
        <v>1.146270216</v>
      </c>
      <c r="H42" s="3">
        <f t="shared" si="4"/>
        <v>1.288709447</v>
      </c>
    </row>
    <row r="43" ht="15.75" customHeight="1">
      <c r="B43" s="3"/>
      <c r="E43" s="3">
        <v>36.0</v>
      </c>
      <c r="F43" s="3">
        <f t="shared" si="5"/>
        <v>-0.01373562284</v>
      </c>
      <c r="G43" s="3">
        <f t="shared" si="3"/>
        <v>1.264229152</v>
      </c>
      <c r="H43" s="3">
        <f t="shared" si="4"/>
        <v>1.506081011</v>
      </c>
    </row>
    <row r="44" ht="15.75" customHeight="1">
      <c r="B44" s="3"/>
      <c r="E44" s="45">
        <v>37.0</v>
      </c>
      <c r="F44" s="3">
        <f t="shared" si="5"/>
        <v>-0.0009001160056</v>
      </c>
      <c r="G44" s="3">
        <f t="shared" si="3"/>
        <v>1.385251641</v>
      </c>
      <c r="H44" s="3">
        <f t="shared" si="4"/>
        <v>1.737345533</v>
      </c>
    </row>
    <row r="45" ht="15.75" customHeight="1">
      <c r="B45" s="3"/>
      <c r="E45" s="3">
        <v>38.0</v>
      </c>
      <c r="F45" s="3">
        <f t="shared" si="5"/>
        <v>0.01193539083</v>
      </c>
      <c r="G45" s="3">
        <f t="shared" si="3"/>
        <v>1.507980156</v>
      </c>
      <c r="H45" s="3">
        <f t="shared" si="4"/>
        <v>1.978192811</v>
      </c>
    </row>
    <row r="46" ht="15.75" customHeight="1">
      <c r="B46" s="3"/>
      <c r="E46" s="45">
        <v>39.0</v>
      </c>
      <c r="F46" s="3">
        <f t="shared" si="5"/>
        <v>0.02477089766</v>
      </c>
      <c r="G46" s="3">
        <f t="shared" si="3"/>
        <v>1.630897475</v>
      </c>
      <c r="H46" s="3">
        <f t="shared" si="4"/>
        <v>2.223287287</v>
      </c>
    </row>
    <row r="47" ht="15.75" customHeight="1">
      <c r="B47" s="3"/>
      <c r="E47" s="3">
        <v>40.0</v>
      </c>
      <c r="F47" s="3">
        <f t="shared" si="5"/>
        <v>0.03760640449</v>
      </c>
      <c r="G47" s="3">
        <f t="shared" si="3"/>
        <v>1.752353719</v>
      </c>
      <c r="H47" s="3">
        <f t="shared" si="4"/>
        <v>2.466420369</v>
      </c>
    </row>
    <row r="48" ht="15.75" customHeight="1">
      <c r="B48" s="3"/>
      <c r="E48" s="45">
        <v>41.0</v>
      </c>
      <c r="F48" s="3">
        <f t="shared" si="5"/>
        <v>0.05044191132</v>
      </c>
      <c r="G48" s="3">
        <f t="shared" si="3"/>
        <v>1.87060017</v>
      </c>
      <c r="H48" s="3">
        <f t="shared" si="4"/>
        <v>2.700742384</v>
      </c>
    </row>
    <row r="49" ht="15.75" customHeight="1">
      <c r="B49" s="3"/>
      <c r="E49" s="3">
        <v>42.0</v>
      </c>
      <c r="F49" s="3">
        <f t="shared" si="5"/>
        <v>0.06327741815</v>
      </c>
      <c r="G49" s="3">
        <f t="shared" si="3"/>
        <v>1.983829046</v>
      </c>
      <c r="H49" s="3">
        <f t="shared" si="4"/>
        <v>2.919065029</v>
      </c>
    </row>
    <row r="50" ht="15.75" customHeight="1">
      <c r="B50" s="3"/>
      <c r="E50" s="45">
        <v>43.0</v>
      </c>
      <c r="F50" s="3">
        <f t="shared" si="5"/>
        <v>0.07611292498</v>
      </c>
      <c r="G50" s="3">
        <f t="shared" si="3"/>
        <v>2.090218083</v>
      </c>
      <c r="H50" s="3">
        <f t="shared" si="4"/>
        <v>3.114217408</v>
      </c>
    </row>
    <row r="51" ht="15.75" customHeight="1">
      <c r="B51" s="3"/>
      <c r="E51" s="3">
        <v>44.0</v>
      </c>
      <c r="F51" s="3">
        <f t="shared" si="5"/>
        <v>0.08894843181</v>
      </c>
      <c r="G51" s="3">
        <f t="shared" si="3"/>
        <v>2.187978434</v>
      </c>
      <c r="H51" s="3">
        <f t="shared" si="4"/>
        <v>3.279432032</v>
      </c>
    </row>
    <row r="52" ht="15.75" customHeight="1">
      <c r="B52" s="3"/>
      <c r="E52" s="45">
        <v>45.0</v>
      </c>
      <c r="F52" s="3">
        <f t="shared" si="5"/>
        <v>0.1017839386</v>
      </c>
      <c r="G52" s="3">
        <f t="shared" si="3"/>
        <v>2.275404192</v>
      </c>
      <c r="H52" s="3">
        <f t="shared" si="4"/>
        <v>3.408732245</v>
      </c>
    </row>
    <row r="53" ht="15.75" customHeight="1">
      <c r="B53" s="3"/>
      <c r="E53" s="3">
        <v>46.0</v>
      </c>
      <c r="F53" s="3">
        <f t="shared" si="5"/>
        <v>0.1146194455</v>
      </c>
      <c r="G53" s="3">
        <f t="shared" si="3"/>
        <v>2.350921627</v>
      </c>
      <c r="H53" s="3">
        <f t="shared" si="4"/>
        <v>3.497290365</v>
      </c>
    </row>
    <row r="54" ht="15.75" customHeight="1">
      <c r="B54" s="3"/>
      <c r="E54" s="45">
        <v>47.0</v>
      </c>
      <c r="F54" s="3">
        <f t="shared" si="5"/>
        <v>0.1274549523</v>
      </c>
      <c r="G54" s="3">
        <f t="shared" si="3"/>
        <v>2.41313617</v>
      </c>
      <c r="H54" s="3">
        <f t="shared" si="4"/>
        <v>3.541726673</v>
      </c>
    </row>
    <row r="55" ht="15.75" customHeight="1">
      <c r="B55" s="3"/>
      <c r="E55" s="3">
        <v>48.0</v>
      </c>
      <c r="F55" s="3">
        <f t="shared" si="5"/>
        <v>0.1402904591</v>
      </c>
      <c r="G55" s="3">
        <f t="shared" si="3"/>
        <v>2.460875189</v>
      </c>
      <c r="H55" s="3">
        <f t="shared" si="4"/>
        <v>3.540323445</v>
      </c>
    </row>
    <row r="56" ht="15.75" customHeight="1">
      <c r="B56" s="3"/>
      <c r="E56" s="45">
        <v>49.0</v>
      </c>
      <c r="F56" s="3">
        <f t="shared" si="5"/>
        <v>0.153125966</v>
      </c>
      <c r="G56" s="3">
        <f t="shared" si="3"/>
        <v>2.493224734</v>
      </c>
      <c r="H56" s="3">
        <f t="shared" si="4"/>
        <v>3.493135145</v>
      </c>
    </row>
    <row r="57" ht="15.75" customHeight="1">
      <c r="B57" s="3"/>
      <c r="E57" s="3">
        <v>50.0</v>
      </c>
      <c r="F57" s="3">
        <f t="shared" si="5"/>
        <v>0.1659614728</v>
      </c>
      <c r="G57" s="3">
        <f t="shared" si="3"/>
        <v>2.509558628</v>
      </c>
      <c r="H57" s="3">
        <f t="shared" si="4"/>
        <v>3.401984915</v>
      </c>
    </row>
    <row r="58" ht="15.75" customHeight="1">
      <c r="B58" s="3"/>
      <c r="E58" s="45">
        <v>51.0</v>
      </c>
      <c r="F58" s="3">
        <f t="shared" si="5"/>
        <v>0.1787969796</v>
      </c>
      <c r="G58" s="3">
        <f t="shared" si="3"/>
        <v>2.509558628</v>
      </c>
      <c r="H58" s="3">
        <f t="shared" si="4"/>
        <v>3.270347686</v>
      </c>
    </row>
    <row r="59" ht="15.75" customHeight="1">
      <c r="B59" s="3"/>
      <c r="E59" s="3">
        <v>52.0</v>
      </c>
      <c r="F59" s="3">
        <f t="shared" si="5"/>
        <v>0.1916324865</v>
      </c>
      <c r="G59" s="3">
        <f t="shared" si="3"/>
        <v>2.493224734</v>
      </c>
      <c r="H59" s="3">
        <f t="shared" si="4"/>
        <v>3.103130348</v>
      </c>
    </row>
    <row r="60" ht="15.75" customHeight="1">
      <c r="B60" s="3"/>
      <c r="E60" s="45">
        <v>53.0</v>
      </c>
      <c r="F60" s="3">
        <f t="shared" si="5"/>
        <v>0.2044679933</v>
      </c>
      <c r="G60" s="3">
        <f t="shared" si="3"/>
        <v>2.460875189</v>
      </c>
      <c r="H60" s="3">
        <f t="shared" si="4"/>
        <v>2.90636837</v>
      </c>
    </row>
    <row r="61" ht="15.75" customHeight="1">
      <c r="B61" s="3"/>
      <c r="E61" s="3">
        <v>54.0</v>
      </c>
      <c r="F61" s="3">
        <f t="shared" si="5"/>
        <v>0.2173035001</v>
      </c>
      <c r="G61" s="3">
        <f t="shared" si="3"/>
        <v>2.41313617</v>
      </c>
      <c r="H61" s="3">
        <f t="shared" si="4"/>
        <v>2.686865003</v>
      </c>
    </row>
    <row r="62" ht="15.75" customHeight="1">
      <c r="B62" s="3"/>
      <c r="E62" s="45">
        <v>55.0</v>
      </c>
      <c r="F62" s="3">
        <f t="shared" si="5"/>
        <v>0.230139007</v>
      </c>
      <c r="G62" s="3">
        <f t="shared" si="3"/>
        <v>2.350921627</v>
      </c>
      <c r="H62" s="3">
        <f t="shared" si="4"/>
        <v>2.45180306</v>
      </c>
    </row>
    <row r="63" ht="15.75" customHeight="1">
      <c r="B63" s="3"/>
      <c r="E63" s="3">
        <v>56.0</v>
      </c>
      <c r="F63" s="3">
        <f t="shared" si="5"/>
        <v>0.2429745138</v>
      </c>
      <c r="G63" s="3">
        <f t="shared" si="3"/>
        <v>2.275404192</v>
      </c>
      <c r="H63" s="3">
        <f t="shared" si="4"/>
        <v>2.208359974</v>
      </c>
    </row>
    <row r="64" ht="15.75" customHeight="1">
      <c r="E64" s="45">
        <v>57.0</v>
      </c>
      <c r="F64" s="3">
        <f t="shared" si="5"/>
        <v>0.2558100206</v>
      </c>
      <c r="G64" s="3">
        <f t="shared" si="3"/>
        <v>2.187978434</v>
      </c>
      <c r="H64" s="3">
        <f t="shared" si="4"/>
        <v>1.963354398</v>
      </c>
    </row>
    <row r="65" ht="15.75" customHeight="1">
      <c r="E65" s="3">
        <v>58.0</v>
      </c>
      <c r="F65" s="3">
        <f t="shared" si="5"/>
        <v>0.2686455275</v>
      </c>
      <c r="G65" s="3">
        <f t="shared" si="3"/>
        <v>2.090218083</v>
      </c>
      <c r="H65" s="3">
        <f t="shared" si="4"/>
        <v>1.722947643</v>
      </c>
    </row>
    <row r="66" ht="15.75" customHeight="1">
      <c r="E66" s="45">
        <v>59.0</v>
      </c>
      <c r="F66" s="3">
        <f t="shared" si="5"/>
        <v>0.2814810343</v>
      </c>
      <c r="G66" s="3">
        <f t="shared" si="3"/>
        <v>1.983829046</v>
      </c>
      <c r="H66" s="3">
        <f t="shared" si="4"/>
        <v>1.492416387</v>
      </c>
    </row>
    <row r="67" ht="15.75" customHeight="1">
      <c r="E67" s="3">
        <v>60.0</v>
      </c>
      <c r="F67" s="3">
        <f t="shared" si="5"/>
        <v>0.2943165411</v>
      </c>
      <c r="G67" s="3">
        <f t="shared" si="3"/>
        <v>1.87060017</v>
      </c>
      <c r="H67" s="3">
        <f t="shared" si="4"/>
        <v>1.276005323</v>
      </c>
    </row>
    <row r="68" ht="15.75" customHeight="1">
      <c r="B68" s="3"/>
      <c r="C68" s="3"/>
      <c r="D68" s="3"/>
      <c r="E68" s="45">
        <v>61.0</v>
      </c>
      <c r="F68" s="3">
        <f t="shared" si="5"/>
        <v>0.3071520479</v>
      </c>
      <c r="G68" s="3">
        <f t="shared" si="3"/>
        <v>1.752353719</v>
      </c>
      <c r="H68" s="3">
        <f t="shared" si="4"/>
        <v>1.076860659</v>
      </c>
    </row>
    <row r="69" ht="15.75" customHeight="1">
      <c r="B69" s="3"/>
      <c r="C69" s="3"/>
      <c r="D69" s="3"/>
      <c r="E69" s="3">
        <v>62.0</v>
      </c>
      <c r="F69" s="3">
        <f t="shared" si="5"/>
        <v>0.3199875548</v>
      </c>
      <c r="G69" s="3">
        <f t="shared" si="3"/>
        <v>1.630897475</v>
      </c>
      <c r="H69" s="3">
        <f t="shared" si="4"/>
        <v>0.8970385034</v>
      </c>
    </row>
    <row r="70" ht="15.75" customHeight="1">
      <c r="E70" s="45">
        <v>63.0</v>
      </c>
      <c r="F70" s="3">
        <f t="shared" si="5"/>
        <v>0.3328230616</v>
      </c>
      <c r="G70" s="3">
        <f t="shared" si="3"/>
        <v>1.507980156</v>
      </c>
      <c r="H70" s="3">
        <f t="shared" si="4"/>
        <v>0.7375767292</v>
      </c>
    </row>
    <row r="71" ht="15.75" customHeight="1">
      <c r="B71" s="3"/>
      <c r="C71" s="3"/>
      <c r="E71" s="3">
        <v>64.0</v>
      </c>
      <c r="F71" s="3">
        <f t="shared" si="5"/>
        <v>0.3456585684</v>
      </c>
      <c r="G71" s="3">
        <f t="shared" si="3"/>
        <v>1.385251641</v>
      </c>
      <c r="H71" s="3">
        <f t="shared" si="4"/>
        <v>0.5986153869</v>
      </c>
    </row>
    <row r="72" ht="15.75" customHeight="1">
      <c r="B72" s="3"/>
      <c r="C72" s="3"/>
      <c r="E72" s="45">
        <v>65.0</v>
      </c>
      <c r="F72" s="3">
        <f t="shared" si="5"/>
        <v>0.3584940753</v>
      </c>
      <c r="G72" s="3">
        <f t="shared" si="3"/>
        <v>1.264229152</v>
      </c>
      <c r="H72" s="3">
        <f t="shared" si="4"/>
        <v>0.4795491148</v>
      </c>
    </row>
    <row r="73" ht="15.75" customHeight="1">
      <c r="B73" s="3"/>
      <c r="C73" s="3"/>
      <c r="E73" s="3">
        <v>66.0</v>
      </c>
      <c r="F73" s="3">
        <f t="shared" si="5"/>
        <v>0.3713295821</v>
      </c>
      <c r="G73" s="3">
        <f t="shared" si="3"/>
        <v>1.146270216</v>
      </c>
      <c r="H73" s="3">
        <f t="shared" si="4"/>
        <v>0.3791952249</v>
      </c>
    </row>
    <row r="74" ht="15.75" customHeight="1">
      <c r="B74" s="3"/>
      <c r="C74" s="3"/>
      <c r="E74" s="45">
        <v>67.0</v>
      </c>
      <c r="F74" s="3">
        <f t="shared" si="5"/>
        <v>0.3841650889</v>
      </c>
      <c r="G74" s="3">
        <f t="shared" si="3"/>
        <v>1.032552866</v>
      </c>
      <c r="H74" s="3">
        <f t="shared" si="4"/>
        <v>0.2959628317</v>
      </c>
    </row>
    <row r="75" ht="15.75" customHeight="1">
      <c r="E75" s="3">
        <v>68.0</v>
      </c>
      <c r="F75" s="3">
        <f t="shared" si="5"/>
        <v>0.3970005958</v>
      </c>
      <c r="G75" s="3">
        <f t="shared" si="3"/>
        <v>0.9240631791</v>
      </c>
      <c r="H75" s="3">
        <f t="shared" si="4"/>
        <v>0.2280111244</v>
      </c>
    </row>
    <row r="76" ht="15.75" customHeight="1">
      <c r="E76" s="45">
        <v>69.0</v>
      </c>
      <c r="F76" s="3">
        <f t="shared" si="5"/>
        <v>0.4098361026</v>
      </c>
      <c r="G76" s="3">
        <f t="shared" si="3"/>
        <v>0.8215899434</v>
      </c>
      <c r="H76" s="3">
        <f t="shared" si="4"/>
        <v>0.1733881636</v>
      </c>
    </row>
    <row r="77" ht="15.75" customHeight="1">
      <c r="E77" s="3">
        <v>70.0</v>
      </c>
      <c r="F77" s="3">
        <f t="shared" si="5"/>
        <v>0.4226716094</v>
      </c>
      <c r="G77" s="3">
        <f t="shared" si="3"/>
        <v>0.7257259366</v>
      </c>
      <c r="H77" s="3">
        <f t="shared" si="4"/>
        <v>0.1301449754</v>
      </c>
    </row>
    <row r="78" ht="15.75" customHeight="1">
      <c r="E78" s="45">
        <v>71.0</v>
      </c>
      <c r="F78" s="3">
        <f t="shared" si="5"/>
        <v>0.4355071163</v>
      </c>
      <c r="G78" s="3">
        <f t="shared" si="3"/>
        <v>0.6368750785</v>
      </c>
      <c r="H78" s="3">
        <f t="shared" si="4"/>
        <v>0.09642283859</v>
      </c>
    </row>
    <row r="79" ht="15.75" customHeight="1">
      <c r="E79" s="3">
        <v>72.0</v>
      </c>
      <c r="F79" s="3">
        <f t="shared" si="5"/>
        <v>0.4483426231</v>
      </c>
      <c r="G79" s="3">
        <f t="shared" si="3"/>
        <v>0.5552645478</v>
      </c>
      <c r="H79" s="3">
        <f t="shared" si="4"/>
        <v>0.07051426243</v>
      </c>
    </row>
    <row r="80" ht="15.75" customHeight="1">
      <c r="E80" s="45">
        <v>73.0</v>
      </c>
      <c r="F80" s="3">
        <f t="shared" si="5"/>
        <v>0.4611781299</v>
      </c>
      <c r="G80" s="3">
        <f t="shared" si="3"/>
        <v>0.4809608398</v>
      </c>
      <c r="H80" s="3">
        <f t="shared" si="4"/>
        <v>0.05090009242</v>
      </c>
    </row>
    <row r="81" ht="15.75" customHeight="1">
      <c r="E81" s="3">
        <v>74.0</v>
      </c>
      <c r="F81" s="3">
        <f t="shared" si="5"/>
        <v>0.4740136368</v>
      </c>
      <c r="G81" s="3">
        <f t="shared" si="3"/>
        <v>0.4138886997</v>
      </c>
      <c r="H81" s="3">
        <f t="shared" si="4"/>
        <v>0.03626642296</v>
      </c>
    </row>
    <row r="82" ht="15.75" customHeight="1">
      <c r="E82" s="45">
        <v>75.0</v>
      </c>
      <c r="F82" s="3">
        <f t="shared" si="5"/>
        <v>0.4868491436</v>
      </c>
      <c r="G82" s="3">
        <f t="shared" si="3"/>
        <v>0.3538518753</v>
      </c>
      <c r="H82" s="3">
        <f t="shared" si="4"/>
        <v>0.0255055928</v>
      </c>
    </row>
    <row r="83" ht="15.75" customHeight="1">
      <c r="E83" s="3">
        <v>76.0</v>
      </c>
      <c r="F83" s="3">
        <f t="shared" si="5"/>
        <v>0.4996846504</v>
      </c>
      <c r="G83" s="3">
        <f t="shared" si="3"/>
        <v>0.3005546936</v>
      </c>
      <c r="H83" s="3">
        <f t="shared" si="4"/>
        <v>0.01770560086</v>
      </c>
    </row>
    <row r="84" ht="15.75" customHeight="1">
      <c r="E84" s="45">
        <v>77.0</v>
      </c>
      <c r="F84" s="3">
        <f t="shared" si="5"/>
        <v>0.5125201572</v>
      </c>
      <c r="G84" s="3">
        <f t="shared" si="3"/>
        <v>0.253623568</v>
      </c>
      <c r="H84" s="3">
        <f t="shared" si="4"/>
        <v>0.01213194592</v>
      </c>
    </row>
    <row r="85" ht="15.75" customHeight="1">
      <c r="E85" s="3">
        <v>78.0</v>
      </c>
      <c r="F85" s="3">
        <f t="shared" si="5"/>
        <v>0.5253556641</v>
      </c>
      <c r="G85" s="3">
        <f t="shared" si="3"/>
        <v>0.2126276709</v>
      </c>
      <c r="H85" s="3">
        <f t="shared" si="4"/>
        <v>0.008205306526</v>
      </c>
    </row>
    <row r="86" ht="15.75" customHeight="1">
      <c r="E86" s="45">
        <v>79.0</v>
      </c>
      <c r="F86" s="3">
        <f t="shared" si="5"/>
        <v>0.5381911709</v>
      </c>
      <c r="G86" s="3">
        <f t="shared" si="3"/>
        <v>0.1770981549</v>
      </c>
      <c r="H86" s="3">
        <f t="shared" si="4"/>
        <v>0.005477768849</v>
      </c>
    </row>
    <row r="87" ht="15.75" customHeight="1">
      <c r="E87" s="3">
        <v>80.0</v>
      </c>
      <c r="F87" s="3">
        <f t="shared" si="5"/>
        <v>0.5510266777</v>
      </c>
      <c r="G87" s="3">
        <f t="shared" si="3"/>
        <v>0.146545461</v>
      </c>
      <c r="H87" s="3">
        <f t="shared" si="4"/>
        <v>0.003609583913</v>
      </c>
    </row>
    <row r="88" ht="15.75" customHeight="1">
      <c r="E88" s="45">
        <v>81.0</v>
      </c>
      <c r="F88" s="3">
        <f t="shared" si="5"/>
        <v>0.5638621846</v>
      </c>
      <c r="G88" s="3">
        <f t="shared" si="3"/>
        <v>0.1204744042</v>
      </c>
      <c r="H88" s="3">
        <f t="shared" si="4"/>
        <v>0.002347767741</v>
      </c>
    </row>
    <row r="89" ht="15.75" customHeight="1">
      <c r="E89" s="3">
        <v>82.0</v>
      </c>
      <c r="F89" s="3">
        <f t="shared" si="5"/>
        <v>0.5766976914</v>
      </c>
      <c r="G89" s="3">
        <f t="shared" si="3"/>
        <v>0.09839686985</v>
      </c>
      <c r="H89" s="3">
        <f t="shared" si="4"/>
        <v>0.00150729295</v>
      </c>
    </row>
    <row r="90" ht="15.75" customHeight="1">
      <c r="E90" s="45">
        <v>83.0</v>
      </c>
      <c r="F90" s="3">
        <f t="shared" si="5"/>
        <v>0.5895331982</v>
      </c>
      <c r="G90" s="3">
        <f t="shared" si="3"/>
        <v>0.07984208317</v>
      </c>
      <c r="H90" s="3">
        <f t="shared" si="4"/>
        <v>0.0009551789714</v>
      </c>
    </row>
    <row r="91" ht="15.75" customHeight="1">
      <c r="E91" s="3">
        <v>84.0</v>
      </c>
      <c r="F91" s="3">
        <f t="shared" si="5"/>
        <v>0.6023687051</v>
      </c>
      <c r="G91" s="3">
        <f t="shared" si="3"/>
        <v>0.06436451732</v>
      </c>
      <c r="H91" s="3">
        <f t="shared" si="4"/>
        <v>0.0005974703885</v>
      </c>
    </row>
    <row r="92" ht="15.75" customHeight="1">
      <c r="E92" s="45">
        <v>85.0</v>
      </c>
      <c r="F92" s="3">
        <f t="shared" si="5"/>
        <v>0.6152042119</v>
      </c>
      <c r="G92" s="3">
        <f t="shared" si="3"/>
        <v>0.05154959462</v>
      </c>
      <c r="H92" s="3">
        <f t="shared" si="4"/>
        <v>0.0003688863347</v>
      </c>
    </row>
    <row r="93" ht="15.75" customHeight="1">
      <c r="E93" s="3">
        <v>86.0</v>
      </c>
      <c r="F93" s="3">
        <f t="shared" si="5"/>
        <v>0.6280397187</v>
      </c>
      <c r="G93" s="3">
        <f t="shared" si="3"/>
        <v>0.04101739476</v>
      </c>
      <c r="H93" s="3">
        <f t="shared" si="4"/>
        <v>0.0002248087944</v>
      </c>
    </row>
    <row r="94" ht="15.75" customHeight="1">
      <c r="E94" s="45">
        <v>87.0</v>
      </c>
      <c r="F94" s="3">
        <f t="shared" si="5"/>
        <v>0.6408752256</v>
      </c>
      <c r="G94" s="3">
        <f t="shared" si="3"/>
        <v>0.03242462568</v>
      </c>
      <c r="H94" s="3">
        <f t="shared" si="4"/>
        <v>0.0001352317208</v>
      </c>
    </row>
    <row r="95" ht="15.75" customHeight="1">
      <c r="E95" s="3">
        <v>88.0</v>
      </c>
      <c r="F95" s="3">
        <f t="shared" si="5"/>
        <v>0.6537107324</v>
      </c>
      <c r="G95" s="3">
        <f t="shared" si="3"/>
        <v>0.02546513309</v>
      </c>
      <c r="H95" s="3">
        <f t="shared" si="4"/>
        <v>0.00008029498108</v>
      </c>
    </row>
    <row r="96" ht="15.75" customHeight="1">
      <c r="E96" s="45">
        <v>89.0</v>
      </c>
      <c r="F96" s="3">
        <f t="shared" si="5"/>
        <v>0.6665462392</v>
      </c>
      <c r="G96" s="3">
        <f t="shared" si="3"/>
        <v>0.01986922876</v>
      </c>
      <c r="H96" s="3">
        <f t="shared" si="4"/>
        <v>0.00004705900866</v>
      </c>
    </row>
    <row r="97" ht="15.75" customHeight="1">
      <c r="E97" s="3">
        <v>90.0</v>
      </c>
      <c r="F97" s="3">
        <f t="shared" si="5"/>
        <v>0.6793817461</v>
      </c>
      <c r="G97" s="3">
        <f t="shared" si="3"/>
        <v>0.0154021075</v>
      </c>
      <c r="H97" s="3">
        <f t="shared" si="4"/>
        <v>0.00002722335812</v>
      </c>
    </row>
    <row r="98" ht="15.75" customHeight="1">
      <c r="E98" s="45">
        <v>91.0</v>
      </c>
      <c r="F98" s="3">
        <f t="shared" si="5"/>
        <v>0.6922172529</v>
      </c>
      <c r="G98" s="3">
        <f t="shared" si="3"/>
        <v>0.01186160263</v>
      </c>
      <c r="H98" s="3">
        <f t="shared" si="4"/>
        <v>0.000015544801</v>
      </c>
    </row>
    <row r="99" ht="15.75" customHeight="1">
      <c r="E99" s="3">
        <v>92.0</v>
      </c>
      <c r="F99" s="3">
        <f t="shared" si="5"/>
        <v>0.7050527597</v>
      </c>
      <c r="G99" s="3">
        <f t="shared" si="3"/>
        <v>0.009075502321</v>
      </c>
      <c r="H99" s="3">
        <f t="shared" si="4"/>
        <v>0.000008761393477</v>
      </c>
    </row>
    <row r="100" ht="15.75" customHeight="1">
      <c r="E100" s="45">
        <v>93.0</v>
      </c>
      <c r="F100" s="3">
        <f t="shared" si="5"/>
        <v>0.7178882666</v>
      </c>
      <c r="G100" s="3">
        <f t="shared" si="3"/>
        <v>0.006898617312</v>
      </c>
      <c r="H100" s="3">
        <f t="shared" si="4"/>
        <v>0.000004874227008</v>
      </c>
    </row>
    <row r="101" ht="15.75" customHeight="1">
      <c r="E101" s="3">
        <v>94.0</v>
      </c>
      <c r="F101" s="3">
        <f t="shared" si="5"/>
        <v>0.7307237734</v>
      </c>
      <c r="G101" s="3">
        <f t="shared" si="3"/>
        <v>0.005209757592</v>
      </c>
      <c r="H101" s="3">
        <f t="shared" si="4"/>
        <v>0.000002676596259</v>
      </c>
    </row>
    <row r="102" ht="15.75" customHeight="1">
      <c r="E102" s="45">
        <v>95.0</v>
      </c>
      <c r="F102" s="3">
        <f t="shared" si="5"/>
        <v>0.7435592802</v>
      </c>
      <c r="G102" s="3">
        <f t="shared" si="3"/>
        <v>0.003908742483</v>
      </c>
      <c r="H102" s="3">
        <f t="shared" si="4"/>
        <v>0.000001450789921</v>
      </c>
    </row>
    <row r="103" ht="15.75" customHeight="1">
      <c r="E103" s="3">
        <v>96.0</v>
      </c>
      <c r="F103" s="3">
        <f t="shared" si="5"/>
        <v>0.756394787</v>
      </c>
      <c r="G103" s="3">
        <f t="shared" si="3"/>
        <v>0.00291353797</v>
      </c>
      <c r="H103" s="3">
        <f t="shared" si="4"/>
        <v>0.0000007761948213</v>
      </c>
    </row>
    <row r="104" ht="15.75" customHeight="1">
      <c r="E104" s="45">
        <v>97.0</v>
      </c>
      <c r="F104" s="3">
        <f t="shared" si="5"/>
        <v>0.7692302939</v>
      </c>
      <c r="G104" s="3">
        <f t="shared" si="3"/>
        <v>0.002157587345</v>
      </c>
      <c r="H104" s="3">
        <f t="shared" si="4"/>
        <v>0.0000004099033807</v>
      </c>
    </row>
    <row r="105" ht="15.75" customHeight="1">
      <c r="E105" s="3">
        <v>98.0</v>
      </c>
      <c r="F105" s="3">
        <f t="shared" si="5"/>
        <v>0.7820658007</v>
      </c>
      <c r="G105" s="3">
        <f t="shared" si="3"/>
        <v>0.001587377319</v>
      </c>
      <c r="H105" s="3">
        <f t="shared" si="4"/>
        <v>0.0000002136666829</v>
      </c>
    </row>
    <row r="106" ht="15.75" customHeight="1">
      <c r="E106" s="45">
        <v>99.0</v>
      </c>
      <c r="F106" s="3">
        <f t="shared" si="5"/>
        <v>0.7949013075</v>
      </c>
      <c r="G106" s="3">
        <f t="shared" si="3"/>
        <v>0.001160261911</v>
      </c>
      <c r="H106" s="3">
        <f t="shared" si="4"/>
        <v>0.0000001099351728</v>
      </c>
    </row>
    <row r="107" ht="15.75" customHeight="1">
      <c r="E107" s="3">
        <v>100.0</v>
      </c>
      <c r="F107" s="3">
        <f t="shared" si="5"/>
        <v>0.8077368144</v>
      </c>
      <c r="G107" s="3">
        <f t="shared" si="3"/>
        <v>0.0008425505779</v>
      </c>
      <c r="H107" s="3">
        <f t="shared" si="4"/>
        <v>0.00000005583172771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6">
        <v>0.10474698879934964</v>
      </c>
      <c r="D2" s="46">
        <v>0.03260584077005997</v>
      </c>
    </row>
    <row r="3">
      <c r="A3" s="3"/>
      <c r="B3" s="42" t="s">
        <v>32</v>
      </c>
      <c r="C3" s="46">
        <v>0.16426184452834977</v>
      </c>
      <c r="D3" s="46">
        <v>0.01790867103321973</v>
      </c>
    </row>
    <row r="4">
      <c r="A4" s="3"/>
      <c r="B4" s="3" t="s">
        <v>33</v>
      </c>
      <c r="C4" s="3">
        <f t="shared" ref="C4:D4" si="1">(C2+4*C3)</f>
        <v>0.7617943669</v>
      </c>
      <c r="D4" s="3">
        <f t="shared" si="1"/>
        <v>0.1042405249</v>
      </c>
    </row>
    <row r="5" ht="15.0" customHeight="1">
      <c r="B5" s="3" t="s">
        <v>34</v>
      </c>
      <c r="C5" s="3">
        <f t="shared" ref="C5:D5" si="2">C2-4*C3</f>
        <v>-0.5523003893</v>
      </c>
      <c r="D5" s="3">
        <f t="shared" si="2"/>
        <v>-0.03902884336</v>
      </c>
    </row>
    <row r="6">
      <c r="E6" s="44" t="s">
        <v>0</v>
      </c>
    </row>
    <row r="7">
      <c r="A7" s="3"/>
      <c r="B7" s="3" t="s">
        <v>35</v>
      </c>
      <c r="C7" s="3">
        <f>MIN(C5,D5)</f>
        <v>-0.5523003893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0.7617943669</v>
      </c>
      <c r="E8" s="45">
        <v>1.0</v>
      </c>
      <c r="F8" s="3">
        <f>C7</f>
        <v>-0.5523003893</v>
      </c>
      <c r="G8" s="3">
        <f t="shared" ref="G8:G107" si="3">NORMDIST(F8,$C$2,$C$3,FALSE)</f>
        <v>0.0008147371421</v>
      </c>
      <c r="H8" s="3">
        <f t="shared" ref="H8:H107" si="4">NORMDIST(F8,$D$2,$D$3,FALSE)</f>
        <v>0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-0.5390267049</v>
      </c>
      <c r="G9" s="3">
        <f t="shared" si="3"/>
        <v>0.001121960507</v>
      </c>
      <c r="H9" s="3">
        <f t="shared" si="4"/>
        <v>0</v>
      </c>
    </row>
    <row r="10">
      <c r="A10" s="3"/>
      <c r="B10" s="3" t="s">
        <v>42</v>
      </c>
      <c r="C10" s="3">
        <f>(C8-C7)/(C9-1)</f>
        <v>0.01327368441</v>
      </c>
      <c r="E10" s="45">
        <v>3.0</v>
      </c>
      <c r="F10" s="3">
        <f t="shared" si="5"/>
        <v>-0.5257530205</v>
      </c>
      <c r="G10" s="3">
        <f t="shared" si="3"/>
        <v>0.001534976408</v>
      </c>
      <c r="H10" s="3">
        <f t="shared" si="4"/>
        <v>0</v>
      </c>
    </row>
    <row r="11">
      <c r="A11" s="3"/>
      <c r="E11" s="3">
        <v>4.0</v>
      </c>
      <c r="F11" s="3">
        <f t="shared" si="5"/>
        <v>-0.5124793361</v>
      </c>
      <c r="G11" s="3">
        <f t="shared" si="3"/>
        <v>0.002086363233</v>
      </c>
      <c r="H11" s="3">
        <f t="shared" si="4"/>
        <v>0</v>
      </c>
    </row>
    <row r="12">
      <c r="A12" s="3"/>
      <c r="E12" s="45">
        <v>5.0</v>
      </c>
      <c r="F12" s="3">
        <f t="shared" si="5"/>
        <v>-0.4992056517</v>
      </c>
      <c r="G12" s="3">
        <f t="shared" si="3"/>
        <v>0.002817359173</v>
      </c>
      <c r="H12" s="3">
        <f t="shared" si="4"/>
        <v>0</v>
      </c>
    </row>
    <row r="13">
      <c r="A13" s="3"/>
      <c r="B13" s="3"/>
      <c r="E13" s="3">
        <v>6.0</v>
      </c>
      <c r="F13" s="3">
        <f t="shared" si="5"/>
        <v>-0.4859319673</v>
      </c>
      <c r="G13" s="3">
        <f t="shared" si="3"/>
        <v>0.003779710991</v>
      </c>
      <c r="H13" s="3">
        <f t="shared" si="4"/>
        <v>0</v>
      </c>
    </row>
    <row r="14">
      <c r="B14" s="3"/>
      <c r="E14" s="45">
        <v>7.0</v>
      </c>
      <c r="F14" s="3">
        <f t="shared" si="5"/>
        <v>-0.4726582829</v>
      </c>
      <c r="G14" s="3">
        <f t="shared" si="3"/>
        <v>0.005037778293</v>
      </c>
      <c r="H14" s="3">
        <f t="shared" si="4"/>
        <v>0</v>
      </c>
    </row>
    <row r="15">
      <c r="B15" s="3"/>
      <c r="E15" s="3">
        <v>8.0</v>
      </c>
      <c r="F15" s="3">
        <f t="shared" si="5"/>
        <v>-0.4593845985</v>
      </c>
      <c r="G15" s="3">
        <f t="shared" si="3"/>
        <v>0.006670887067</v>
      </c>
      <c r="H15" s="3">
        <f t="shared" si="4"/>
        <v>0</v>
      </c>
    </row>
    <row r="16">
      <c r="B16" s="3"/>
      <c r="E16" s="45">
        <v>9.0</v>
      </c>
      <c r="F16" s="3">
        <f t="shared" si="5"/>
        <v>-0.4461109141</v>
      </c>
      <c r="G16" s="3">
        <f t="shared" si="3"/>
        <v>0.008775910929</v>
      </c>
      <c r="H16" s="3">
        <f t="shared" si="4"/>
        <v>0</v>
      </c>
    </row>
    <row r="17">
      <c r="B17" s="3"/>
      <c r="E17" s="3">
        <v>10.0</v>
      </c>
      <c r="F17" s="3">
        <f t="shared" si="5"/>
        <v>-0.4328372297</v>
      </c>
      <c r="G17" s="3">
        <f t="shared" si="3"/>
        <v>0.01147003929</v>
      </c>
      <c r="H17" s="3">
        <f t="shared" si="4"/>
        <v>0</v>
      </c>
    </row>
    <row r="18">
      <c r="B18" s="3"/>
      <c r="E18" s="45">
        <v>11.0</v>
      </c>
      <c r="F18" s="3">
        <f t="shared" si="5"/>
        <v>-0.4195635453</v>
      </c>
      <c r="G18" s="3">
        <f t="shared" si="3"/>
        <v>0.01489366855</v>
      </c>
      <c r="H18" s="3">
        <f t="shared" si="4"/>
        <v>0</v>
      </c>
    </row>
    <row r="19">
      <c r="B19" s="3"/>
      <c r="E19" s="3">
        <v>12.0</v>
      </c>
      <c r="F19" s="3">
        <f t="shared" si="5"/>
        <v>-0.4062898608</v>
      </c>
      <c r="G19" s="3">
        <f t="shared" si="3"/>
        <v>0.01921332568</v>
      </c>
      <c r="H19" s="3">
        <f t="shared" si="4"/>
        <v>0</v>
      </c>
    </row>
    <row r="20">
      <c r="B20" s="3"/>
      <c r="E20" s="45">
        <v>13.0</v>
      </c>
      <c r="F20" s="3">
        <f t="shared" si="5"/>
        <v>-0.3930161764</v>
      </c>
      <c r="G20" s="3">
        <f t="shared" si="3"/>
        <v>0.02462450362</v>
      </c>
      <c r="H20" s="3">
        <f t="shared" si="4"/>
        <v>0</v>
      </c>
    </row>
    <row r="21" ht="15.75" customHeight="1">
      <c r="B21" s="3"/>
      <c r="E21" s="3">
        <v>14.0</v>
      </c>
      <c r="F21" s="3">
        <f t="shared" si="5"/>
        <v>-0.379742492</v>
      </c>
      <c r="G21" s="3">
        <f t="shared" si="3"/>
        <v>0.03135425641</v>
      </c>
      <c r="H21" s="3">
        <f t="shared" si="4"/>
        <v>0</v>
      </c>
    </row>
    <row r="22" ht="15.75" customHeight="1">
      <c r="B22" s="3"/>
      <c r="E22" s="45">
        <v>15.0</v>
      </c>
      <c r="F22" s="3">
        <f t="shared" si="5"/>
        <v>-0.3664688076</v>
      </c>
      <c r="G22" s="3">
        <f t="shared" si="3"/>
        <v>0.03966336961</v>
      </c>
      <c r="H22" s="3">
        <f t="shared" si="4"/>
        <v>0</v>
      </c>
    </row>
    <row r="23" ht="15.75" customHeight="1">
      <c r="B23" s="3"/>
      <c r="E23" s="3">
        <v>16.0</v>
      </c>
      <c r="F23" s="3">
        <f t="shared" si="5"/>
        <v>-0.3531951232</v>
      </c>
      <c r="G23" s="3">
        <f t="shared" si="3"/>
        <v>0.04984789103</v>
      </c>
      <c r="H23" s="3">
        <f t="shared" si="4"/>
        <v>0</v>
      </c>
    </row>
    <row r="24" ht="15.75" customHeight="1">
      <c r="B24" s="3"/>
      <c r="E24" s="45">
        <v>17.0</v>
      </c>
      <c r="F24" s="3">
        <f t="shared" si="5"/>
        <v>-0.3399214388</v>
      </c>
      <c r="G24" s="3">
        <f t="shared" si="3"/>
        <v>0.06223978034</v>
      </c>
      <c r="H24" s="3">
        <f t="shared" si="4"/>
        <v>0</v>
      </c>
    </row>
    <row r="25" ht="15.75" customHeight="1">
      <c r="B25" s="3"/>
      <c r="E25" s="3">
        <v>18.0</v>
      </c>
      <c r="F25" s="3">
        <f t="shared" si="5"/>
        <v>-0.3266477544</v>
      </c>
      <c r="G25" s="3">
        <f t="shared" si="3"/>
        <v>0.07720641629</v>
      </c>
      <c r="H25" s="3">
        <f t="shared" si="4"/>
        <v>0</v>
      </c>
    </row>
    <row r="26" ht="15.75" customHeight="1">
      <c r="B26" s="3"/>
      <c r="E26" s="45">
        <v>19.0</v>
      </c>
      <c r="F26" s="3">
        <f t="shared" si="5"/>
        <v>-0.31337407</v>
      </c>
      <c r="G26" s="3">
        <f t="shared" si="3"/>
        <v>0.09514869093</v>
      </c>
      <c r="H26" s="3">
        <f t="shared" si="4"/>
        <v>0</v>
      </c>
    </row>
    <row r="27" ht="15.75" customHeight="1">
      <c r="B27" s="3"/>
      <c r="E27" s="3">
        <v>20.0</v>
      </c>
      <c r="F27" s="3">
        <f t="shared" si="5"/>
        <v>-0.3001003856</v>
      </c>
      <c r="G27" s="3">
        <f t="shared" si="3"/>
        <v>0.1164974238</v>
      </c>
      <c r="H27" s="3">
        <f t="shared" si="4"/>
        <v>0</v>
      </c>
    </row>
    <row r="28" ht="15.75" customHeight="1">
      <c r="B28" s="3"/>
      <c r="E28" s="45">
        <v>21.0</v>
      </c>
      <c r="F28" s="3">
        <f t="shared" si="5"/>
        <v>-0.2868267012</v>
      </c>
      <c r="G28" s="3">
        <f t="shared" si="3"/>
        <v>0.141707849</v>
      </c>
      <c r="H28" s="3">
        <f t="shared" si="4"/>
        <v>0</v>
      </c>
    </row>
    <row r="29" ht="15.75" customHeight="1">
      <c r="B29" s="3"/>
      <c r="E29" s="3">
        <v>22.0</v>
      </c>
      <c r="F29" s="3">
        <f t="shared" si="5"/>
        <v>-0.2735530168</v>
      </c>
      <c r="G29" s="3">
        <f t="shared" si="3"/>
        <v>0.171251968</v>
      </c>
      <c r="H29" s="3">
        <f t="shared" si="4"/>
        <v>0</v>
      </c>
    </row>
    <row r="30" ht="15.75" customHeight="1">
      <c r="B30" s="3"/>
      <c r="E30" s="45">
        <v>23.0</v>
      </c>
      <c r="F30" s="3">
        <f t="shared" si="5"/>
        <v>-0.2602793324</v>
      </c>
      <c r="G30" s="3">
        <f t="shared" si="3"/>
        <v>0.2056086192</v>
      </c>
      <c r="H30" s="3">
        <f t="shared" si="4"/>
        <v>0</v>
      </c>
    </row>
    <row r="31" ht="15.75" customHeight="1">
      <c r="B31" s="3"/>
      <c r="E31" s="3">
        <v>24.0</v>
      </c>
      <c r="F31" s="3">
        <f t="shared" si="5"/>
        <v>-0.247005648</v>
      </c>
      <c r="G31" s="3">
        <f t="shared" si="3"/>
        <v>0.2452512008</v>
      </c>
      <c r="H31" s="3">
        <f t="shared" si="4"/>
        <v>0</v>
      </c>
    </row>
    <row r="32" ht="15.75" customHeight="1">
      <c r="B32" s="3"/>
      <c r="E32" s="45">
        <v>25.0</v>
      </c>
      <c r="F32" s="3">
        <f t="shared" si="5"/>
        <v>-0.2337319636</v>
      </c>
      <c r="G32" s="3">
        <f t="shared" si="3"/>
        <v>0.2906330831</v>
      </c>
      <c r="H32" s="3">
        <f t="shared" si="4"/>
        <v>0</v>
      </c>
    </row>
    <row r="33" ht="15.75" customHeight="1">
      <c r="B33" s="3"/>
      <c r="E33" s="3">
        <v>26.0</v>
      </c>
      <c r="F33" s="3">
        <f t="shared" si="5"/>
        <v>-0.2204582792</v>
      </c>
      <c r="G33" s="3">
        <f t="shared" si="3"/>
        <v>0.3421708716</v>
      </c>
      <c r="H33" s="3">
        <f t="shared" si="4"/>
        <v>0</v>
      </c>
    </row>
    <row r="34" ht="15.75" customHeight="1">
      <c r="B34" s="3"/>
      <c r="E34" s="45">
        <v>27.0</v>
      </c>
      <c r="F34" s="3">
        <f t="shared" si="5"/>
        <v>-0.2071845947</v>
      </c>
      <c r="G34" s="3">
        <f t="shared" si="3"/>
        <v>0.4002258205</v>
      </c>
      <c r="H34" s="3">
        <f t="shared" si="4"/>
        <v>0</v>
      </c>
    </row>
    <row r="35" ht="15.75" customHeight="1">
      <c r="B35" s="3"/>
      <c r="E35" s="3">
        <v>28.0</v>
      </c>
      <c r="F35" s="3">
        <f t="shared" si="5"/>
        <v>-0.1939109103</v>
      </c>
      <c r="G35" s="3">
        <f t="shared" si="3"/>
        <v>0.4650838422</v>
      </c>
      <c r="H35" s="3">
        <f t="shared" si="4"/>
        <v>0</v>
      </c>
    </row>
    <row r="36" ht="15.75" customHeight="1">
      <c r="B36" s="3"/>
      <c r="E36" s="45">
        <v>29.0</v>
      </c>
      <c r="F36" s="3">
        <f t="shared" si="5"/>
        <v>-0.1806372259</v>
      </c>
      <c r="G36" s="3">
        <f t="shared" si="3"/>
        <v>0.5369347107</v>
      </c>
      <c r="H36" s="3">
        <f t="shared" si="4"/>
        <v>0</v>
      </c>
    </row>
    <row r="37" ht="15.75" customHeight="1">
      <c r="B37" s="3"/>
      <c r="E37" s="3">
        <v>30.0</v>
      </c>
      <c r="F37" s="3">
        <f t="shared" si="5"/>
        <v>-0.1673635415</v>
      </c>
      <c r="G37" s="3">
        <f t="shared" si="3"/>
        <v>0.6158511963</v>
      </c>
      <c r="H37" s="3">
        <f t="shared" si="4"/>
        <v>0</v>
      </c>
    </row>
    <row r="38" ht="15.75" customHeight="1">
      <c r="B38" s="3"/>
      <c r="E38" s="45">
        <v>31.0</v>
      </c>
      <c r="F38" s="3">
        <f t="shared" si="5"/>
        <v>-0.1540898571</v>
      </c>
      <c r="G38" s="3">
        <f t="shared" si="3"/>
        <v>0.7017689989</v>
      </c>
      <c r="H38" s="3">
        <f t="shared" si="4"/>
        <v>0</v>
      </c>
    </row>
    <row r="39" ht="15.75" customHeight="1">
      <c r="B39" s="3"/>
      <c r="E39" s="3">
        <v>32.0</v>
      </c>
      <c r="F39" s="3">
        <f t="shared" si="5"/>
        <v>-0.1408161727</v>
      </c>
      <c r="G39" s="3">
        <f t="shared" si="3"/>
        <v>0.7944684391</v>
      </c>
      <c r="H39" s="3">
        <f t="shared" si="4"/>
        <v>0</v>
      </c>
    </row>
    <row r="40" ht="15.75" customHeight="1">
      <c r="B40" s="3"/>
      <c r="E40" s="45">
        <v>33.0</v>
      </c>
      <c r="F40" s="3">
        <f t="shared" si="5"/>
        <v>-0.1275424883</v>
      </c>
      <c r="G40" s="3">
        <f t="shared" si="3"/>
        <v>0.8935589309</v>
      </c>
      <c r="H40" s="3">
        <f t="shared" si="4"/>
        <v>0</v>
      </c>
    </row>
    <row r="41" ht="15.75" customHeight="1">
      <c r="B41" s="3"/>
      <c r="E41" s="3">
        <v>34.0</v>
      </c>
      <c r="F41" s="3">
        <f t="shared" si="5"/>
        <v>-0.1142688039</v>
      </c>
      <c r="G41" s="3">
        <f t="shared" si="3"/>
        <v>0.9984672652</v>
      </c>
      <c r="H41" s="3">
        <f t="shared" si="4"/>
        <v>0</v>
      </c>
    </row>
    <row r="42" ht="15.75" customHeight="1">
      <c r="B42" s="3"/>
      <c r="E42" s="45">
        <v>35.0</v>
      </c>
      <c r="F42" s="3">
        <f t="shared" si="5"/>
        <v>-0.1009951195</v>
      </c>
      <c r="G42" s="3">
        <f t="shared" si="3"/>
        <v>1.108430692</v>
      </c>
      <c r="H42" s="3">
        <f t="shared" si="4"/>
        <v>0</v>
      </c>
    </row>
    <row r="43" ht="15.75" customHeight="1">
      <c r="B43" s="3"/>
      <c r="E43" s="3">
        <v>36.0</v>
      </c>
      <c r="F43" s="3">
        <f t="shared" si="5"/>
        <v>-0.08772143509</v>
      </c>
      <c r="G43" s="3">
        <f t="shared" si="3"/>
        <v>1.222495685</v>
      </c>
      <c r="H43" s="3">
        <f t="shared" si="4"/>
        <v>0.000000003506870592</v>
      </c>
    </row>
    <row r="44" ht="15.75" customHeight="1">
      <c r="B44" s="3"/>
      <c r="E44" s="45">
        <v>37.0</v>
      </c>
      <c r="F44" s="3">
        <f t="shared" si="5"/>
        <v>-0.07444775069</v>
      </c>
      <c r="G44" s="3">
        <f t="shared" si="3"/>
        <v>1.339523101</v>
      </c>
      <c r="H44" s="3">
        <f t="shared" si="4"/>
        <v>0.000000387625227</v>
      </c>
    </row>
    <row r="45" ht="15.75" customHeight="1">
      <c r="B45" s="3"/>
      <c r="E45" s="3">
        <v>38.0</v>
      </c>
      <c r="F45" s="3">
        <f t="shared" si="5"/>
        <v>-0.06117406628</v>
      </c>
      <c r="G45" s="3">
        <f t="shared" si="3"/>
        <v>1.458200225</v>
      </c>
      <c r="H45" s="3">
        <f t="shared" si="4"/>
        <v>0.00002473550249</v>
      </c>
    </row>
    <row r="46" ht="15.75" customHeight="1">
      <c r="B46" s="3"/>
      <c r="E46" s="45">
        <v>39.0</v>
      </c>
      <c r="F46" s="3">
        <f t="shared" si="5"/>
        <v>-0.04790038187</v>
      </c>
      <c r="G46" s="3">
        <f t="shared" si="3"/>
        <v>1.577059921</v>
      </c>
      <c r="H46" s="3">
        <f t="shared" si="4"/>
        <v>0.0009112674358</v>
      </c>
    </row>
    <row r="47" ht="15.75" customHeight="1">
      <c r="B47" s="3"/>
      <c r="E47" s="3">
        <v>40.0</v>
      </c>
      <c r="F47" s="3">
        <f t="shared" si="5"/>
        <v>-0.03462669747</v>
      </c>
      <c r="G47" s="3">
        <f t="shared" si="3"/>
        <v>1.694506773</v>
      </c>
      <c r="H47" s="3">
        <f t="shared" si="4"/>
        <v>0.01938149953</v>
      </c>
    </row>
    <row r="48" ht="15.75" customHeight="1">
      <c r="B48" s="3"/>
      <c r="E48" s="45">
        <v>41.0</v>
      </c>
      <c r="F48" s="3">
        <f t="shared" si="5"/>
        <v>-0.02135301306</v>
      </c>
      <c r="G48" s="3">
        <f t="shared" si="3"/>
        <v>1.80884979</v>
      </c>
      <c r="H48" s="3">
        <f t="shared" si="4"/>
        <v>0.2379826571</v>
      </c>
    </row>
    <row r="49" ht="15.75" customHeight="1">
      <c r="B49" s="3"/>
      <c r="E49" s="3">
        <v>42.0</v>
      </c>
      <c r="F49" s="3">
        <f t="shared" si="5"/>
        <v>-0.008079328654</v>
      </c>
      <c r="G49" s="3">
        <f t="shared" si="3"/>
        <v>1.918340869</v>
      </c>
      <c r="H49" s="3">
        <f t="shared" si="4"/>
        <v>1.687017756</v>
      </c>
    </row>
    <row r="50" ht="15.75" customHeight="1">
      <c r="B50" s="3"/>
      <c r="E50" s="45">
        <v>43.0</v>
      </c>
      <c r="F50" s="3">
        <f t="shared" si="5"/>
        <v>0.005194355752</v>
      </c>
      <c r="G50" s="3">
        <f t="shared" si="3"/>
        <v>2.021217897</v>
      </c>
      <c r="H50" s="3">
        <f t="shared" si="4"/>
        <v>6.904153018</v>
      </c>
    </row>
    <row r="51" ht="15.75" customHeight="1">
      <c r="B51" s="3"/>
      <c r="E51" s="3">
        <v>44.0</v>
      </c>
      <c r="F51" s="3">
        <f t="shared" si="5"/>
        <v>0.01846804016</v>
      </c>
      <c r="G51" s="3">
        <f t="shared" si="3"/>
        <v>2.115751081</v>
      </c>
      <c r="H51" s="3">
        <f t="shared" si="4"/>
        <v>16.31238913</v>
      </c>
    </row>
    <row r="52" ht="15.75" customHeight="1">
      <c r="B52" s="3"/>
      <c r="E52" s="45">
        <v>45.0</v>
      </c>
      <c r="F52" s="3">
        <f t="shared" si="5"/>
        <v>0.03174172456</v>
      </c>
      <c r="G52" s="3">
        <f t="shared" si="3"/>
        <v>2.200290828</v>
      </c>
      <c r="H52" s="3">
        <f t="shared" si="4"/>
        <v>22.25057035</v>
      </c>
    </row>
    <row r="53" ht="15.75" customHeight="1">
      <c r="B53" s="3"/>
      <c r="E53" s="3">
        <v>46.0</v>
      </c>
      <c r="F53" s="3">
        <f t="shared" si="5"/>
        <v>0.04501540897</v>
      </c>
      <c r="G53" s="3">
        <f t="shared" si="3"/>
        <v>2.273315357</v>
      </c>
      <c r="H53" s="3">
        <f t="shared" si="4"/>
        <v>17.5218974</v>
      </c>
    </row>
    <row r="54" ht="15.75" customHeight="1">
      <c r="B54" s="3"/>
      <c r="E54" s="45">
        <v>47.0</v>
      </c>
      <c r="F54" s="3">
        <f t="shared" si="5"/>
        <v>0.05828909338</v>
      </c>
      <c r="G54" s="3">
        <f t="shared" si="3"/>
        <v>2.333476135</v>
      </c>
      <c r="H54" s="3">
        <f t="shared" si="4"/>
        <v>7.965949122</v>
      </c>
    </row>
    <row r="55" ht="15.75" customHeight="1">
      <c r="B55" s="3"/>
      <c r="E55" s="3">
        <v>48.0</v>
      </c>
      <c r="F55" s="3">
        <f t="shared" si="5"/>
        <v>0.07156277778</v>
      </c>
      <c r="G55" s="3">
        <f t="shared" si="3"/>
        <v>2.379639242</v>
      </c>
      <c r="H55" s="3">
        <f t="shared" si="4"/>
        <v>2.090789612</v>
      </c>
    </row>
    <row r="56" ht="15.75" customHeight="1">
      <c r="B56" s="3"/>
      <c r="E56" s="45">
        <v>49.0</v>
      </c>
      <c r="F56" s="3">
        <f t="shared" si="5"/>
        <v>0.08483646219</v>
      </c>
      <c r="G56" s="3">
        <f t="shared" si="3"/>
        <v>2.410920896</v>
      </c>
      <c r="H56" s="3">
        <f t="shared" si="4"/>
        <v>0.3168104872</v>
      </c>
    </row>
    <row r="57" ht="15.75" customHeight="1">
      <c r="B57" s="3"/>
      <c r="E57" s="3">
        <v>50.0</v>
      </c>
      <c r="F57" s="3">
        <f t="shared" si="5"/>
        <v>0.0981101466</v>
      </c>
      <c r="G57" s="3">
        <f t="shared" si="3"/>
        <v>2.426715592</v>
      </c>
      <c r="H57" s="3">
        <f t="shared" si="4"/>
        <v>0.0277143805</v>
      </c>
    </row>
    <row r="58" ht="15.75" customHeight="1">
      <c r="B58" s="3"/>
      <c r="E58" s="45">
        <v>51.0</v>
      </c>
      <c r="F58" s="3">
        <f t="shared" si="5"/>
        <v>0.111383831</v>
      </c>
      <c r="G58" s="3">
        <f t="shared" si="3"/>
        <v>2.426715592</v>
      </c>
      <c r="H58" s="3">
        <f t="shared" si="4"/>
        <v>0.001399675018</v>
      </c>
    </row>
    <row r="59" ht="15.75" customHeight="1">
      <c r="B59" s="3"/>
      <c r="E59" s="3">
        <v>52.0</v>
      </c>
      <c r="F59" s="3">
        <f t="shared" si="5"/>
        <v>0.1246575154</v>
      </c>
      <c r="G59" s="3">
        <f t="shared" si="3"/>
        <v>2.410920896</v>
      </c>
      <c r="H59" s="3">
        <f t="shared" si="4"/>
        <v>0.00004080991193</v>
      </c>
    </row>
    <row r="60" ht="15.75" customHeight="1">
      <c r="B60" s="3"/>
      <c r="E60" s="45">
        <v>53.0</v>
      </c>
      <c r="F60" s="3">
        <f t="shared" si="5"/>
        <v>0.1379311998</v>
      </c>
      <c r="G60" s="3">
        <f t="shared" si="3"/>
        <v>2.379639242</v>
      </c>
      <c r="H60" s="3">
        <f t="shared" si="4"/>
        <v>0.000000686942702</v>
      </c>
    </row>
    <row r="61" ht="15.75" customHeight="1">
      <c r="B61" s="3"/>
      <c r="E61" s="3">
        <v>54.0</v>
      </c>
      <c r="F61" s="3">
        <f t="shared" si="5"/>
        <v>0.1512048842</v>
      </c>
      <c r="G61" s="3">
        <f t="shared" si="3"/>
        <v>2.333476135</v>
      </c>
      <c r="H61" s="3">
        <f t="shared" si="4"/>
        <v>0.000000006675622666</v>
      </c>
    </row>
    <row r="62" ht="15.75" customHeight="1">
      <c r="B62" s="3"/>
      <c r="E62" s="45">
        <v>55.0</v>
      </c>
      <c r="F62" s="3">
        <f t="shared" si="5"/>
        <v>0.1644785686</v>
      </c>
      <c r="G62" s="3">
        <f t="shared" si="3"/>
        <v>2.273315357</v>
      </c>
      <c r="H62" s="3">
        <f t="shared" si="4"/>
        <v>0</v>
      </c>
    </row>
    <row r="63" ht="15.75" customHeight="1">
      <c r="B63" s="3"/>
      <c r="E63" s="3">
        <v>56.0</v>
      </c>
      <c r="F63" s="3">
        <f t="shared" si="5"/>
        <v>0.177752253</v>
      </c>
      <c r="G63" s="3">
        <f t="shared" si="3"/>
        <v>2.200290828</v>
      </c>
      <c r="H63" s="3">
        <f t="shared" si="4"/>
        <v>0</v>
      </c>
    </row>
    <row r="64" ht="15.75" customHeight="1">
      <c r="E64" s="45">
        <v>57.0</v>
      </c>
      <c r="F64" s="3">
        <f t="shared" si="5"/>
        <v>0.1910259374</v>
      </c>
      <c r="G64" s="3">
        <f t="shared" si="3"/>
        <v>2.115751081</v>
      </c>
      <c r="H64" s="3">
        <f t="shared" si="4"/>
        <v>0</v>
      </c>
    </row>
    <row r="65" ht="15.75" customHeight="1">
      <c r="E65" s="3">
        <v>58.0</v>
      </c>
      <c r="F65" s="3">
        <f t="shared" si="5"/>
        <v>0.2042996218</v>
      </c>
      <c r="G65" s="3">
        <f t="shared" si="3"/>
        <v>2.021217897</v>
      </c>
      <c r="H65" s="3">
        <f t="shared" si="4"/>
        <v>0</v>
      </c>
    </row>
    <row r="66" ht="15.75" customHeight="1">
      <c r="E66" s="45">
        <v>59.0</v>
      </c>
      <c r="F66" s="3">
        <f t="shared" si="5"/>
        <v>0.2175733063</v>
      </c>
      <c r="G66" s="3">
        <f t="shared" si="3"/>
        <v>1.918340869</v>
      </c>
      <c r="H66" s="3">
        <f t="shared" si="4"/>
        <v>0</v>
      </c>
    </row>
    <row r="67" ht="15.75" customHeight="1">
      <c r="E67" s="3">
        <v>60.0</v>
      </c>
      <c r="F67" s="3">
        <f t="shared" si="5"/>
        <v>0.2308469907</v>
      </c>
      <c r="G67" s="3">
        <f t="shared" si="3"/>
        <v>1.80884979</v>
      </c>
      <c r="H67" s="3">
        <f t="shared" si="4"/>
        <v>0</v>
      </c>
    </row>
    <row r="68" ht="15.75" customHeight="1">
      <c r="B68" s="3"/>
      <c r="C68" s="3"/>
      <c r="D68" s="3"/>
      <c r="E68" s="45">
        <v>61.0</v>
      </c>
      <c r="F68" s="3">
        <f t="shared" si="5"/>
        <v>0.2441206751</v>
      </c>
      <c r="G68" s="3">
        <f t="shared" si="3"/>
        <v>1.694506773</v>
      </c>
      <c r="H68" s="3">
        <f t="shared" si="4"/>
        <v>0</v>
      </c>
    </row>
    <row r="69" ht="15.75" customHeight="1">
      <c r="B69" s="3"/>
      <c r="C69" s="3"/>
      <c r="D69" s="3"/>
      <c r="E69" s="3">
        <v>62.0</v>
      </c>
      <c r="F69" s="3">
        <f t="shared" si="5"/>
        <v>0.2573943595</v>
      </c>
      <c r="G69" s="3">
        <f t="shared" si="3"/>
        <v>1.577059921</v>
      </c>
      <c r="H69" s="3">
        <f t="shared" si="4"/>
        <v>0</v>
      </c>
    </row>
    <row r="70" ht="15.75" customHeight="1">
      <c r="E70" s="45">
        <v>63.0</v>
      </c>
      <c r="F70" s="3">
        <f t="shared" si="5"/>
        <v>0.2706680439</v>
      </c>
      <c r="G70" s="3">
        <f t="shared" si="3"/>
        <v>1.458200225</v>
      </c>
      <c r="H70" s="3">
        <f t="shared" si="4"/>
        <v>0</v>
      </c>
    </row>
    <row r="71" ht="15.75" customHeight="1">
      <c r="B71" s="3"/>
      <c r="C71" s="3"/>
      <c r="E71" s="3">
        <v>64.0</v>
      </c>
      <c r="F71" s="3">
        <f t="shared" si="5"/>
        <v>0.2839417283</v>
      </c>
      <c r="G71" s="3">
        <f t="shared" si="3"/>
        <v>1.339523101</v>
      </c>
      <c r="H71" s="3">
        <f t="shared" si="4"/>
        <v>0</v>
      </c>
    </row>
    <row r="72" ht="15.75" customHeight="1">
      <c r="B72" s="3"/>
      <c r="C72" s="3"/>
      <c r="E72" s="45">
        <v>65.0</v>
      </c>
      <c r="F72" s="3">
        <f t="shared" si="5"/>
        <v>0.2972154127</v>
      </c>
      <c r="G72" s="3">
        <f t="shared" si="3"/>
        <v>1.222495685</v>
      </c>
      <c r="H72" s="3">
        <f t="shared" si="4"/>
        <v>0</v>
      </c>
    </row>
    <row r="73" ht="15.75" customHeight="1">
      <c r="B73" s="3"/>
      <c r="C73" s="3"/>
      <c r="E73" s="3">
        <v>66.0</v>
      </c>
      <c r="F73" s="3">
        <f t="shared" si="5"/>
        <v>0.3104890971</v>
      </c>
      <c r="G73" s="3">
        <f t="shared" si="3"/>
        <v>1.108430692</v>
      </c>
      <c r="H73" s="3">
        <f t="shared" si="4"/>
        <v>0</v>
      </c>
    </row>
    <row r="74" ht="15.75" customHeight="1">
      <c r="B74" s="3"/>
      <c r="C74" s="3"/>
      <c r="E74" s="45">
        <v>67.0</v>
      </c>
      <c r="F74" s="3">
        <f t="shared" si="5"/>
        <v>0.3237627815</v>
      </c>
      <c r="G74" s="3">
        <f t="shared" si="3"/>
        <v>0.9984672652</v>
      </c>
      <c r="H74" s="3">
        <f t="shared" si="4"/>
        <v>0</v>
      </c>
    </row>
    <row r="75" ht="15.75" customHeight="1">
      <c r="E75" s="3">
        <v>68.0</v>
      </c>
      <c r="F75" s="3">
        <f t="shared" si="5"/>
        <v>0.3370364659</v>
      </c>
      <c r="G75" s="3">
        <f t="shared" si="3"/>
        <v>0.8935589309</v>
      </c>
      <c r="H75" s="3">
        <f t="shared" si="4"/>
        <v>0</v>
      </c>
    </row>
    <row r="76" ht="15.75" customHeight="1">
      <c r="E76" s="45">
        <v>69.0</v>
      </c>
      <c r="F76" s="3">
        <f t="shared" si="5"/>
        <v>0.3503101503</v>
      </c>
      <c r="G76" s="3">
        <f t="shared" si="3"/>
        <v>0.7944684391</v>
      </c>
      <c r="H76" s="3">
        <f t="shared" si="4"/>
        <v>0</v>
      </c>
    </row>
    <row r="77" ht="15.75" customHeight="1">
      <c r="E77" s="3">
        <v>70.0</v>
      </c>
      <c r="F77" s="3">
        <f t="shared" si="5"/>
        <v>0.3635838347</v>
      </c>
      <c r="G77" s="3">
        <f t="shared" si="3"/>
        <v>0.7017689989</v>
      </c>
      <c r="H77" s="3">
        <f t="shared" si="4"/>
        <v>0</v>
      </c>
    </row>
    <row r="78" ht="15.75" customHeight="1">
      <c r="E78" s="45">
        <v>71.0</v>
      </c>
      <c r="F78" s="3">
        <f t="shared" si="5"/>
        <v>0.3768575191</v>
      </c>
      <c r="G78" s="3">
        <f t="shared" si="3"/>
        <v>0.6158511963</v>
      </c>
      <c r="H78" s="3">
        <f t="shared" si="4"/>
        <v>0</v>
      </c>
    </row>
    <row r="79" ht="15.75" customHeight="1">
      <c r="E79" s="3">
        <v>72.0</v>
      </c>
      <c r="F79" s="3">
        <f t="shared" si="5"/>
        <v>0.3901312035</v>
      </c>
      <c r="G79" s="3">
        <f t="shared" si="3"/>
        <v>0.5369347107</v>
      </c>
      <c r="H79" s="3">
        <f t="shared" si="4"/>
        <v>0</v>
      </c>
    </row>
    <row r="80" ht="15.75" customHeight="1">
      <c r="E80" s="45">
        <v>73.0</v>
      </c>
      <c r="F80" s="3">
        <f t="shared" si="5"/>
        <v>0.4034048879</v>
      </c>
      <c r="G80" s="3">
        <f t="shared" si="3"/>
        <v>0.4650838422</v>
      </c>
      <c r="H80" s="3">
        <f t="shared" si="4"/>
        <v>0</v>
      </c>
    </row>
    <row r="81" ht="15.75" customHeight="1">
      <c r="E81" s="3">
        <v>74.0</v>
      </c>
      <c r="F81" s="3">
        <f t="shared" si="5"/>
        <v>0.4166785723</v>
      </c>
      <c r="G81" s="3">
        <f t="shared" si="3"/>
        <v>0.4002258205</v>
      </c>
      <c r="H81" s="3">
        <f t="shared" si="4"/>
        <v>0</v>
      </c>
    </row>
    <row r="82" ht="15.75" customHeight="1">
      <c r="E82" s="45">
        <v>75.0</v>
      </c>
      <c r="F82" s="3">
        <f t="shared" si="5"/>
        <v>0.4299522568</v>
      </c>
      <c r="G82" s="3">
        <f t="shared" si="3"/>
        <v>0.3421708716</v>
      </c>
      <c r="H82" s="3">
        <f t="shared" si="4"/>
        <v>0</v>
      </c>
    </row>
    <row r="83" ht="15.75" customHeight="1">
      <c r="E83" s="3">
        <v>76.0</v>
      </c>
      <c r="F83" s="3">
        <f t="shared" si="5"/>
        <v>0.4432259412</v>
      </c>
      <c r="G83" s="3">
        <f t="shared" si="3"/>
        <v>0.2906330831</v>
      </c>
      <c r="H83" s="3">
        <f t="shared" si="4"/>
        <v>0</v>
      </c>
    </row>
    <row r="84" ht="15.75" customHeight="1">
      <c r="E84" s="45">
        <v>77.0</v>
      </c>
      <c r="F84" s="3">
        <f t="shared" si="5"/>
        <v>0.4564996256</v>
      </c>
      <c r="G84" s="3">
        <f t="shared" si="3"/>
        <v>0.2452512008</v>
      </c>
      <c r="H84" s="3">
        <f t="shared" si="4"/>
        <v>0</v>
      </c>
    </row>
    <row r="85" ht="15.75" customHeight="1">
      <c r="E85" s="3">
        <v>78.0</v>
      </c>
      <c r="F85" s="3">
        <f t="shared" si="5"/>
        <v>0.46977331</v>
      </c>
      <c r="G85" s="3">
        <f t="shared" si="3"/>
        <v>0.2056086192</v>
      </c>
      <c r="H85" s="3">
        <f t="shared" si="4"/>
        <v>0</v>
      </c>
    </row>
    <row r="86" ht="15.75" customHeight="1">
      <c r="E86" s="45">
        <v>79.0</v>
      </c>
      <c r="F86" s="3">
        <f t="shared" si="5"/>
        <v>0.4830469944</v>
      </c>
      <c r="G86" s="3">
        <f t="shared" si="3"/>
        <v>0.171251968</v>
      </c>
      <c r="H86" s="3">
        <f t="shared" si="4"/>
        <v>0</v>
      </c>
    </row>
    <row r="87" ht="15.75" customHeight="1">
      <c r="E87" s="3">
        <v>80.0</v>
      </c>
      <c r="F87" s="3">
        <f t="shared" si="5"/>
        <v>0.4963206788</v>
      </c>
      <c r="G87" s="3">
        <f t="shared" si="3"/>
        <v>0.141707849</v>
      </c>
      <c r="H87" s="3">
        <f t="shared" si="4"/>
        <v>0</v>
      </c>
    </row>
    <row r="88" ht="15.75" customHeight="1">
      <c r="E88" s="45">
        <v>81.0</v>
      </c>
      <c r="F88" s="3">
        <f t="shared" si="5"/>
        <v>0.5095943632</v>
      </c>
      <c r="G88" s="3">
        <f t="shared" si="3"/>
        <v>0.1164974238</v>
      </c>
      <c r="H88" s="3">
        <f t="shared" si="4"/>
        <v>0</v>
      </c>
    </row>
    <row r="89" ht="15.75" customHeight="1">
      <c r="E89" s="3">
        <v>82.0</v>
      </c>
      <c r="F89" s="3">
        <f t="shared" si="5"/>
        <v>0.5228680476</v>
      </c>
      <c r="G89" s="3">
        <f t="shared" si="3"/>
        <v>0.09514869093</v>
      </c>
      <c r="H89" s="3">
        <f t="shared" si="4"/>
        <v>0</v>
      </c>
    </row>
    <row r="90" ht="15.75" customHeight="1">
      <c r="E90" s="45">
        <v>83.0</v>
      </c>
      <c r="F90" s="3">
        <f t="shared" si="5"/>
        <v>0.536141732</v>
      </c>
      <c r="G90" s="3">
        <f t="shared" si="3"/>
        <v>0.07720641629</v>
      </c>
      <c r="H90" s="3">
        <f t="shared" si="4"/>
        <v>0</v>
      </c>
    </row>
    <row r="91" ht="15.75" customHeight="1">
      <c r="E91" s="3">
        <v>84.0</v>
      </c>
      <c r="F91" s="3">
        <f t="shared" si="5"/>
        <v>0.5494154164</v>
      </c>
      <c r="G91" s="3">
        <f t="shared" si="3"/>
        <v>0.06223978034</v>
      </c>
      <c r="H91" s="3">
        <f t="shared" si="4"/>
        <v>0</v>
      </c>
    </row>
    <row r="92" ht="15.75" customHeight="1">
      <c r="E92" s="45">
        <v>85.0</v>
      </c>
      <c r="F92" s="3">
        <f t="shared" si="5"/>
        <v>0.5626891008</v>
      </c>
      <c r="G92" s="3">
        <f t="shared" si="3"/>
        <v>0.04984789103</v>
      </c>
      <c r="H92" s="3">
        <f t="shared" si="4"/>
        <v>0</v>
      </c>
    </row>
    <row r="93" ht="15.75" customHeight="1">
      <c r="E93" s="3">
        <v>86.0</v>
      </c>
      <c r="F93" s="3">
        <f t="shared" si="5"/>
        <v>0.5759627852</v>
      </c>
      <c r="G93" s="3">
        <f t="shared" si="3"/>
        <v>0.03966336961</v>
      </c>
      <c r="H93" s="3">
        <f t="shared" si="4"/>
        <v>0</v>
      </c>
    </row>
    <row r="94" ht="15.75" customHeight="1">
      <c r="E94" s="45">
        <v>87.0</v>
      </c>
      <c r="F94" s="3">
        <f t="shared" si="5"/>
        <v>0.5892364696</v>
      </c>
      <c r="G94" s="3">
        <f t="shared" si="3"/>
        <v>0.03135425641</v>
      </c>
      <c r="H94" s="3">
        <f t="shared" si="4"/>
        <v>0</v>
      </c>
    </row>
    <row r="95" ht="15.75" customHeight="1">
      <c r="E95" s="3">
        <v>88.0</v>
      </c>
      <c r="F95" s="3">
        <f t="shared" si="5"/>
        <v>0.602510154</v>
      </c>
      <c r="G95" s="3">
        <f t="shared" si="3"/>
        <v>0.02462450362</v>
      </c>
      <c r="H95" s="3">
        <f t="shared" si="4"/>
        <v>0</v>
      </c>
    </row>
    <row r="96" ht="15.75" customHeight="1">
      <c r="E96" s="45">
        <v>89.0</v>
      </c>
      <c r="F96" s="3">
        <f t="shared" si="5"/>
        <v>0.6157838384</v>
      </c>
      <c r="G96" s="3">
        <f t="shared" si="3"/>
        <v>0.01921332568</v>
      </c>
      <c r="H96" s="3">
        <f t="shared" si="4"/>
        <v>0</v>
      </c>
    </row>
    <row r="97" ht="15.75" customHeight="1">
      <c r="E97" s="3">
        <v>90.0</v>
      </c>
      <c r="F97" s="3">
        <f t="shared" si="5"/>
        <v>0.6290575228</v>
      </c>
      <c r="G97" s="3">
        <f t="shared" si="3"/>
        <v>0.01489366855</v>
      </c>
      <c r="H97" s="3">
        <f t="shared" si="4"/>
        <v>0</v>
      </c>
    </row>
    <row r="98" ht="15.75" customHeight="1">
      <c r="E98" s="45">
        <v>91.0</v>
      </c>
      <c r="F98" s="3">
        <f t="shared" si="5"/>
        <v>0.6423312073</v>
      </c>
      <c r="G98" s="3">
        <f t="shared" si="3"/>
        <v>0.01147003929</v>
      </c>
      <c r="H98" s="3">
        <f t="shared" si="4"/>
        <v>0</v>
      </c>
    </row>
    <row r="99" ht="15.75" customHeight="1">
      <c r="E99" s="3">
        <v>92.0</v>
      </c>
      <c r="F99" s="3">
        <f t="shared" si="5"/>
        <v>0.6556048917</v>
      </c>
      <c r="G99" s="3">
        <f t="shared" si="3"/>
        <v>0.008775910929</v>
      </c>
      <c r="H99" s="3">
        <f t="shared" si="4"/>
        <v>0</v>
      </c>
    </row>
    <row r="100" ht="15.75" customHeight="1">
      <c r="E100" s="45">
        <v>93.0</v>
      </c>
      <c r="F100" s="3">
        <f t="shared" si="5"/>
        <v>0.6688785761</v>
      </c>
      <c r="G100" s="3">
        <f t="shared" si="3"/>
        <v>0.006670887067</v>
      </c>
      <c r="H100" s="3">
        <f t="shared" si="4"/>
        <v>0</v>
      </c>
    </row>
    <row r="101" ht="15.75" customHeight="1">
      <c r="E101" s="3">
        <v>94.0</v>
      </c>
      <c r="F101" s="3">
        <f t="shared" si="5"/>
        <v>0.6821522605</v>
      </c>
      <c r="G101" s="3">
        <f t="shared" si="3"/>
        <v>0.005037778293</v>
      </c>
      <c r="H101" s="3">
        <f t="shared" si="4"/>
        <v>0</v>
      </c>
    </row>
    <row r="102" ht="15.75" customHeight="1">
      <c r="E102" s="45">
        <v>95.0</v>
      </c>
      <c r="F102" s="3">
        <f t="shared" si="5"/>
        <v>0.6954259449</v>
      </c>
      <c r="G102" s="3">
        <f t="shared" si="3"/>
        <v>0.003779710991</v>
      </c>
      <c r="H102" s="3">
        <f t="shared" si="4"/>
        <v>0</v>
      </c>
    </row>
    <row r="103" ht="15.75" customHeight="1">
      <c r="E103" s="3">
        <v>96.0</v>
      </c>
      <c r="F103" s="3">
        <f t="shared" si="5"/>
        <v>0.7086996293</v>
      </c>
      <c r="G103" s="3">
        <f t="shared" si="3"/>
        <v>0.002817359173</v>
      </c>
      <c r="H103" s="3">
        <f t="shared" si="4"/>
        <v>0</v>
      </c>
    </row>
    <row r="104" ht="15.75" customHeight="1">
      <c r="E104" s="45">
        <v>97.0</v>
      </c>
      <c r="F104" s="3">
        <f t="shared" si="5"/>
        <v>0.7219733137</v>
      </c>
      <c r="G104" s="3">
        <f t="shared" si="3"/>
        <v>0.002086363233</v>
      </c>
      <c r="H104" s="3">
        <f t="shared" si="4"/>
        <v>0</v>
      </c>
    </row>
    <row r="105" ht="15.75" customHeight="1">
      <c r="E105" s="3">
        <v>98.0</v>
      </c>
      <c r="F105" s="3">
        <f t="shared" si="5"/>
        <v>0.7352469981</v>
      </c>
      <c r="G105" s="3">
        <f t="shared" si="3"/>
        <v>0.001534976408</v>
      </c>
      <c r="H105" s="3">
        <f t="shared" si="4"/>
        <v>0</v>
      </c>
    </row>
    <row r="106" ht="15.75" customHeight="1">
      <c r="E106" s="45">
        <v>99.0</v>
      </c>
      <c r="F106" s="3">
        <f t="shared" si="5"/>
        <v>0.7485206825</v>
      </c>
      <c r="G106" s="3">
        <f t="shared" si="3"/>
        <v>0.001121960507</v>
      </c>
      <c r="H106" s="3">
        <f t="shared" si="4"/>
        <v>0</v>
      </c>
    </row>
    <row r="107" ht="15.75" customHeight="1">
      <c r="E107" s="3">
        <v>100.0</v>
      </c>
      <c r="F107" s="3">
        <f t="shared" si="5"/>
        <v>0.7617943669</v>
      </c>
      <c r="G107" s="3">
        <f t="shared" si="3"/>
        <v>0.0008147371421</v>
      </c>
      <c r="H107" s="3">
        <f t="shared" si="4"/>
        <v>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2023-07-15T15:51:32Z</dcterms:created>
</cp:coreProperties>
</file>