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SIT\3rd Sem\Stat\Lab\"/>
    </mc:Choice>
  </mc:AlternateContent>
  <xr:revisionPtr revIDLastSave="0" documentId="13_ncr:1_{D857FBE4-8CFB-4A0A-86D7-7FDA30AFCE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</sheets>
  <definedNames>
    <definedName name="_xlnm.Print_Area" localSheetId="0">Sheet2!$A$1:$K$98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9" i="2" l="1"/>
  <c r="E58" i="2"/>
  <c r="E57" i="2"/>
  <c r="E56" i="2"/>
  <c r="F61" i="2" s="1"/>
  <c r="F56" i="2"/>
  <c r="F59" i="2"/>
  <c r="F58" i="2"/>
  <c r="F57" i="2"/>
  <c r="E64" i="2" l="1"/>
  <c r="E65" i="2" s="1"/>
  <c r="E68" i="2" s="1"/>
  <c r="B77" i="2" s="1"/>
  <c r="E61" i="2"/>
  <c r="F64" i="2"/>
  <c r="F65" i="2" l="1"/>
  <c r="F67" i="2"/>
  <c r="F62" i="2"/>
  <c r="E63" i="2"/>
  <c r="B72" i="2" s="1"/>
  <c r="F63" i="2"/>
  <c r="E62" i="2"/>
  <c r="F68" i="2"/>
  <c r="E67" i="2"/>
  <c r="B70" i="2" s="1"/>
</calcChain>
</file>

<file path=xl/sharedStrings.xml><?xml version="1.0" encoding="utf-8"?>
<sst xmlns="http://schemas.openxmlformats.org/spreadsheetml/2006/main" count="93" uniqueCount="87">
  <si>
    <t>Question:</t>
  </si>
  <si>
    <t>The time (in minutes) spent by 10 randomly selected customers using internet</t>
  </si>
  <si>
    <t>in a cyber café is as follows: 35, 20, 30, 45, 60, 40, 65, 40, 25, 50. Can you say that the</t>
  </si>
  <si>
    <t>average time by customers is more than 30 minutes at 5% level of significance?</t>
  </si>
  <si>
    <t>Working Expression:</t>
  </si>
  <si>
    <t>x</t>
  </si>
  <si>
    <t>Calculation: Here,</t>
  </si>
  <si>
    <t>Problem:</t>
  </si>
  <si>
    <t>To test</t>
  </si>
  <si>
    <r>
      <t xml:space="preserve">H0: </t>
    </r>
    <r>
      <rPr>
        <sz val="10"/>
        <color theme="1"/>
        <rFont val="Calibri"/>
        <family val="2"/>
      </rPr>
      <t>μ= 30 minutes, there is no significant difference between sample</t>
    </r>
  </si>
  <si>
    <t>mean and population mean.</t>
  </si>
  <si>
    <r>
      <t xml:space="preserve">H1: </t>
    </r>
    <r>
      <rPr>
        <sz val="10"/>
        <color theme="1"/>
        <rFont val="Calibri"/>
        <family val="2"/>
      </rPr>
      <t>µ&gt;30, one tailed test.</t>
    </r>
  </si>
  <si>
    <t>Symbol</t>
  </si>
  <si>
    <t>Value</t>
  </si>
  <si>
    <t>Formula</t>
  </si>
  <si>
    <t>Population mean</t>
  </si>
  <si>
    <t>μ</t>
  </si>
  <si>
    <t>Sample size</t>
  </si>
  <si>
    <t>n</t>
  </si>
  <si>
    <t>Sample mean</t>
  </si>
  <si>
    <r>
      <t>x</t>
    </r>
    <r>
      <rPr>
        <sz val="10"/>
        <color theme="1"/>
        <rFont val="Calibri"/>
        <family val="2"/>
      </rPr>
      <t>̄</t>
    </r>
  </si>
  <si>
    <t>Sample variance</t>
  </si>
  <si>
    <r>
      <t>s</t>
    </r>
    <r>
      <rPr>
        <vertAlign val="superscript"/>
        <sz val="10"/>
        <color theme="1"/>
        <rFont val="Calibri"/>
        <family val="2"/>
        <scheme val="minor"/>
      </rPr>
      <t>2</t>
    </r>
  </si>
  <si>
    <t>Sample standard deviation</t>
  </si>
  <si>
    <t>s</t>
  </si>
  <si>
    <t>Level of significance</t>
  </si>
  <si>
    <t>α</t>
  </si>
  <si>
    <t>n-1</t>
  </si>
  <si>
    <t>Tabulated t (two tailed)</t>
  </si>
  <si>
    <r>
      <t>t</t>
    </r>
    <r>
      <rPr>
        <vertAlign val="subscript"/>
        <sz val="10"/>
        <color theme="1"/>
        <rFont val="Calibri"/>
        <family val="2"/>
      </rPr>
      <t>α/2, n-1</t>
    </r>
  </si>
  <si>
    <t>Tabulated t (one tailed)</t>
  </si>
  <si>
    <r>
      <t>t</t>
    </r>
    <r>
      <rPr>
        <vertAlign val="subscript"/>
        <sz val="10"/>
        <color theme="1"/>
        <rFont val="Calibri"/>
        <family val="2"/>
        <scheme val="minor"/>
      </rPr>
      <t>α, n-1</t>
    </r>
  </si>
  <si>
    <t>Standard error</t>
  </si>
  <si>
    <r>
      <t>SE(x</t>
    </r>
    <r>
      <rPr>
        <sz val="10"/>
        <color theme="1"/>
        <rFont val="Calibri"/>
        <family val="2"/>
      </rPr>
      <t>̄)</t>
    </r>
  </si>
  <si>
    <t>Calculated t</t>
  </si>
  <si>
    <t>p-value</t>
  </si>
  <si>
    <t>Two tailed</t>
  </si>
  <si>
    <t>One tailed</t>
  </si>
  <si>
    <t>Decision:</t>
  </si>
  <si>
    <t>P-approach</t>
  </si>
  <si>
    <t>GIVEN</t>
  </si>
  <si>
    <t>COUNT(B25:B34)</t>
  </si>
  <si>
    <t>AVERAGE(B25:B34)</t>
  </si>
  <si>
    <t>STDEV(B25:B34)</t>
  </si>
  <si>
    <t>VAR(B25:B34)</t>
  </si>
  <si>
    <t>Test for Single Mean T Test</t>
  </si>
  <si>
    <t>Here,</t>
  </si>
  <si>
    <t>Formula:</t>
  </si>
  <si>
    <t>IF(E59&lt;E57,"H0 is accepted","H0 is rejected.")</t>
  </si>
  <si>
    <t>E50-1</t>
  </si>
  <si>
    <t>Subject : Statistics II (STA 210)</t>
  </si>
  <si>
    <t xml:space="preserve"> Degree of freedom</t>
  </si>
  <si>
    <t>TINV(E60,E61)</t>
  </si>
  <si>
    <t>TINV(2*E60,E61)</t>
  </si>
  <si>
    <t>E59/SQRT(E56)</t>
  </si>
  <si>
    <t>(E57-E55)/E64</t>
  </si>
  <si>
    <t>TDIST(E65,E61,2)</t>
  </si>
  <si>
    <t>TDIST(E65,E61,1)</t>
  </si>
  <si>
    <t>IF(E65&lt;E67,"Null hypothesis H0 is accepted","No reason to accept Null hypothesis H0.")</t>
  </si>
  <si>
    <t>IF(E68&lt;E60,"Null hypothesis H0 is rejected","Null hypothesis H0 is accepted.")</t>
  </si>
  <si>
    <t>Statistics practional no 01</t>
  </si>
  <si>
    <t>Using SPSS,</t>
  </si>
  <si>
    <t>Syntax</t>
  </si>
  <si>
    <t>T-TEST</t>
  </si>
  <si>
    <t xml:space="preserve">  /TESTVAL=30</t>
  </si>
  <si>
    <t xml:space="preserve">  /MISSING=ANALYSIS</t>
  </si>
  <si>
    <t xml:space="preserve">  /VARIABLES=time</t>
  </si>
  <si>
    <t xml:space="preserve">  /CRITERIA=CI(.95).</t>
  </si>
  <si>
    <t>OUTPUT TABLE</t>
  </si>
  <si>
    <t>One-Sample Statistics</t>
  </si>
  <si>
    <t/>
  </si>
  <si>
    <t>N</t>
  </si>
  <si>
    <t>Mean</t>
  </si>
  <si>
    <t>Std. Deviation</t>
  </si>
  <si>
    <t>Std. Error Mean</t>
  </si>
  <si>
    <t>time</t>
  </si>
  <si>
    <t>One-Sample Test</t>
  </si>
  <si>
    <t>Test Value = 30</t>
  </si>
  <si>
    <t>t</t>
  </si>
  <si>
    <t>df</t>
  </si>
  <si>
    <t>Sig. (2-tailed)</t>
  </si>
  <si>
    <t>Mean Difference</t>
  </si>
  <si>
    <t>95% Confidence Interval of the Difference</t>
  </si>
  <si>
    <t>Lower</t>
  </si>
  <si>
    <t>Upper</t>
  </si>
  <si>
    <t>Date: 2080/04/07</t>
  </si>
  <si>
    <t>NAGARJUNA COLLEGE OF INFORMATION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</si>
</sst>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"/>
    <numFmt numFmtId="165" formatCode="###0.00"/>
    <numFmt numFmtId="166" formatCode="###0.000"/>
    <numFmt numFmtId="167" formatCode="####.000"/>
    <numFmt numFmtId="168" formatCode="####.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vertAlign val="superscript"/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</font>
    <font>
      <vertAlign val="subscript"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</borders>
  <cellStyleXfs count="2">
    <xf numFmtId="0" fontId="0" fillId="0" borderId="0"/>
    <xf numFmtId="0" fontId="7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1"/>
    <xf numFmtId="0" fontId="9" fillId="0" borderId="1" xfId="1" applyFont="1" applyBorder="1" applyAlignment="1">
      <alignment horizontal="left" wrapText="1"/>
    </xf>
    <xf numFmtId="0" fontId="9" fillId="0" borderId="2" xfId="1" applyFont="1" applyBorder="1" applyAlignment="1">
      <alignment horizontal="center" wrapText="1"/>
    </xf>
    <xf numFmtId="0" fontId="9" fillId="0" borderId="3" xfId="1" applyFont="1" applyBorder="1" applyAlignment="1">
      <alignment horizontal="center" wrapText="1"/>
    </xf>
    <xf numFmtId="0" fontId="9" fillId="0" borderId="4" xfId="1" applyFont="1" applyBorder="1" applyAlignment="1">
      <alignment horizontal="center" wrapText="1"/>
    </xf>
    <xf numFmtId="0" fontId="9" fillId="0" borderId="1" xfId="1" applyFont="1" applyBorder="1" applyAlignment="1">
      <alignment horizontal="left" vertical="top" wrapText="1"/>
    </xf>
    <xf numFmtId="164" fontId="9" fillId="0" borderId="2" xfId="1" applyNumberFormat="1" applyFont="1" applyBorder="1" applyAlignment="1">
      <alignment horizontal="right" vertical="center"/>
    </xf>
    <xf numFmtId="165" fontId="9" fillId="0" borderId="3" xfId="1" applyNumberFormat="1" applyFont="1" applyBorder="1" applyAlignment="1">
      <alignment horizontal="right" vertical="center"/>
    </xf>
    <xf numFmtId="166" fontId="9" fillId="0" borderId="3" xfId="1" applyNumberFormat="1" applyFont="1" applyBorder="1" applyAlignment="1">
      <alignment horizontal="right" vertical="center"/>
    </xf>
    <xf numFmtId="166" fontId="9" fillId="0" borderId="4" xfId="1" applyNumberFormat="1" applyFont="1" applyBorder="1" applyAlignment="1">
      <alignment horizontal="right" vertical="center"/>
    </xf>
    <xf numFmtId="0" fontId="9" fillId="0" borderId="15" xfId="1" applyFont="1" applyBorder="1" applyAlignment="1">
      <alignment horizontal="center" wrapText="1"/>
    </xf>
    <xf numFmtId="0" fontId="9" fillId="0" borderId="16" xfId="1" applyFont="1" applyBorder="1" applyAlignment="1">
      <alignment horizontal="center" wrapText="1"/>
    </xf>
    <xf numFmtId="166" fontId="9" fillId="0" borderId="2" xfId="1" applyNumberFormat="1" applyFont="1" applyBorder="1" applyAlignment="1">
      <alignment horizontal="right" vertical="center"/>
    </xf>
    <xf numFmtId="164" fontId="9" fillId="0" borderId="3" xfId="1" applyNumberFormat="1" applyFont="1" applyBorder="1" applyAlignment="1">
      <alignment horizontal="right" vertical="center"/>
    </xf>
    <xf numFmtId="167" fontId="9" fillId="0" borderId="3" xfId="1" applyNumberFormat="1" applyFont="1" applyBorder="1" applyAlignment="1">
      <alignment horizontal="right" vertical="center"/>
    </xf>
    <xf numFmtId="168" fontId="9" fillId="0" borderId="3" xfId="1" applyNumberFormat="1" applyFont="1" applyBorder="1" applyAlignment="1">
      <alignment horizontal="right" vertical="center"/>
    </xf>
    <xf numFmtId="165" fontId="9" fillId="0" borderId="4" xfId="1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1" applyFont="1" applyAlignment="1">
      <alignment horizontal="center" vertical="center" wrapText="1"/>
    </xf>
    <xf numFmtId="0" fontId="9" fillId="0" borderId="5" xfId="1" applyFont="1" applyBorder="1" applyAlignment="1">
      <alignment horizontal="left" wrapText="1"/>
    </xf>
    <xf numFmtId="0" fontId="9" fillId="0" borderId="9" xfId="1" applyFont="1" applyBorder="1" applyAlignment="1">
      <alignment horizontal="left" wrapText="1"/>
    </xf>
    <xf numFmtId="0" fontId="9" fillId="0" borderId="13" xfId="1" applyFont="1" applyBorder="1" applyAlignment="1">
      <alignment horizontal="left" wrapText="1"/>
    </xf>
    <xf numFmtId="0" fontId="9" fillId="0" borderId="6" xfId="1" applyFont="1" applyBorder="1" applyAlignment="1">
      <alignment horizontal="center" wrapText="1"/>
    </xf>
    <xf numFmtId="0" fontId="9" fillId="0" borderId="7" xfId="1" applyFont="1" applyBorder="1" applyAlignment="1">
      <alignment horizontal="center" wrapText="1"/>
    </xf>
    <xf numFmtId="0" fontId="9" fillId="0" borderId="8" xfId="1" applyFont="1" applyBorder="1" applyAlignment="1">
      <alignment horizontal="center" wrapText="1"/>
    </xf>
    <xf numFmtId="0" fontId="9" fillId="0" borderId="10" xfId="1" applyFont="1" applyBorder="1" applyAlignment="1">
      <alignment horizontal="center" wrapText="1"/>
    </xf>
    <xf numFmtId="0" fontId="9" fillId="0" borderId="14" xfId="1" applyFont="1" applyBorder="1" applyAlignment="1">
      <alignment horizontal="center" wrapText="1"/>
    </xf>
    <xf numFmtId="0" fontId="9" fillId="0" borderId="11" xfId="1" applyFont="1" applyBorder="1" applyAlignment="1">
      <alignment horizontal="center" wrapText="1"/>
    </xf>
    <xf numFmtId="0" fontId="9" fillId="0" borderId="15" xfId="1" applyFont="1" applyBorder="1" applyAlignment="1">
      <alignment horizontal="center" wrapText="1"/>
    </xf>
    <xf numFmtId="0" fontId="9" fillId="0" borderId="12" xfId="1" applyFont="1" applyBorder="1" applyAlignment="1">
      <alignment horizontal="center" wrapText="1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2">
    <cellStyle name="Normal" xfId="0" builtinId="0"/>
    <cellStyle name="Normal_Sheet2" xfId="1" xr:uid="{C91CFADA-20F6-4AF1-B761-9A5F6381E16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213186</xdr:colOff>
      <xdr:row>64</xdr:row>
      <xdr:rowOff>2077</xdr:rowOff>
    </xdr:from>
    <xdr:to>
      <xdr:col>3</xdr:col>
      <xdr:colOff>472959</xdr:colOff>
      <xdr:row>65</xdr:row>
      <xdr:rowOff>41044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041986" y="10631977"/>
          <a:ext cx="259773" cy="320907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11</xdr:row>
          <xdr:rowOff>0</xdr:rowOff>
        </xdr:from>
        <xdr:to>
          <xdr:col>8</xdr:col>
          <xdr:colOff>441960</xdr:colOff>
          <xdr:row>20</xdr:row>
          <xdr:rowOff>137160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9"/>
  <sheetViews>
    <sheetView tabSelected="1" view="pageLayout" topLeftCell="A27" zoomScaleNormal="100" zoomScaleSheetLayoutView="108" workbookViewId="0">
      <selection activeCell="J37" sqref="J37"/>
    </sheetView>
  </sheetViews>
  <sheetFormatPr defaultRowHeight="14.4" x14ac:dyDescent="0.3"/>
  <cols>
    <col min="4" max="4" width="9.33203125" customWidth="1"/>
  </cols>
  <sheetData>
    <row r="1" spans="1:11" x14ac:dyDescent="0.3">
      <c r="A1" s="24" t="s">
        <v>86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x14ac:dyDescent="0.3">
      <c r="I2" s="24" t="s">
        <v>85</v>
      </c>
      <c r="J2" s="24"/>
      <c r="K2" s="24"/>
    </row>
    <row r="3" spans="1:11" x14ac:dyDescent="0.3">
      <c r="A3" s="38"/>
      <c r="B3" s="38"/>
      <c r="C3" s="38"/>
      <c r="E3" s="38" t="s">
        <v>60</v>
      </c>
      <c r="F3" s="38"/>
      <c r="G3" s="38"/>
    </row>
    <row r="4" spans="1:11" x14ac:dyDescent="0.3">
      <c r="C4" s="5"/>
      <c r="D4" s="5"/>
      <c r="E4" s="38" t="s">
        <v>45</v>
      </c>
      <c r="F4" s="38"/>
      <c r="G4" s="38"/>
    </row>
    <row r="5" spans="1:11" x14ac:dyDescent="0.3">
      <c r="A5" t="s">
        <v>50</v>
      </c>
    </row>
    <row r="7" spans="1:11" x14ac:dyDescent="0.3">
      <c r="A7" t="s">
        <v>0</v>
      </c>
      <c r="B7" t="s">
        <v>1</v>
      </c>
    </row>
    <row r="8" spans="1:11" x14ac:dyDescent="0.3">
      <c r="B8" t="s">
        <v>2</v>
      </c>
    </row>
    <row r="9" spans="1:11" x14ac:dyDescent="0.3">
      <c r="B9" t="s">
        <v>3</v>
      </c>
    </row>
    <row r="10" spans="1:11" x14ac:dyDescent="0.3">
      <c r="A10" s="1" t="s">
        <v>4</v>
      </c>
      <c r="B10" s="1"/>
      <c r="C10" s="1"/>
      <c r="D10" s="1"/>
      <c r="E10" s="1"/>
      <c r="F10" s="1"/>
      <c r="G10" s="1"/>
      <c r="H10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 t="s">
        <v>46</v>
      </c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3" t="s">
        <v>5</v>
      </c>
      <c r="C24" s="1"/>
      <c r="E24" s="1"/>
      <c r="F24" s="1"/>
      <c r="G24" s="1"/>
      <c r="H24" s="1"/>
    </row>
    <row r="25" spans="1:8" x14ac:dyDescent="0.3">
      <c r="A25" s="1"/>
      <c r="B25" s="3">
        <v>35</v>
      </c>
      <c r="C25" s="1"/>
      <c r="E25" s="1"/>
      <c r="F25" s="1"/>
      <c r="G25" s="1"/>
      <c r="H25" s="1"/>
    </row>
    <row r="26" spans="1:8" x14ac:dyDescent="0.3">
      <c r="A26" s="1"/>
      <c r="B26" s="3">
        <v>20</v>
      </c>
      <c r="C26" s="1"/>
      <c r="E26" s="1"/>
      <c r="F26" s="1"/>
      <c r="G26" s="1"/>
      <c r="H26" s="1"/>
    </row>
    <row r="27" spans="1:8" x14ac:dyDescent="0.3">
      <c r="A27" s="1"/>
      <c r="B27" s="3">
        <v>30</v>
      </c>
      <c r="C27" s="1"/>
      <c r="E27" s="1"/>
      <c r="F27" s="1"/>
      <c r="G27" s="1"/>
      <c r="H27" s="1"/>
    </row>
    <row r="28" spans="1:8" x14ac:dyDescent="0.3">
      <c r="A28" s="1"/>
      <c r="B28" s="3">
        <v>45</v>
      </c>
      <c r="C28" s="1"/>
      <c r="E28" s="1"/>
      <c r="F28" s="1"/>
      <c r="G28" s="1"/>
      <c r="H28" s="1"/>
    </row>
    <row r="29" spans="1:8" x14ac:dyDescent="0.3">
      <c r="A29" s="1"/>
      <c r="B29" s="3">
        <v>60</v>
      </c>
      <c r="C29" s="1"/>
      <c r="E29" s="1"/>
      <c r="F29" s="1"/>
      <c r="G29" s="1"/>
      <c r="H29" s="1"/>
    </row>
    <row r="30" spans="1:8" x14ac:dyDescent="0.3">
      <c r="A30" s="1"/>
      <c r="B30" s="3">
        <v>40</v>
      </c>
      <c r="C30" s="1"/>
      <c r="E30" s="1"/>
      <c r="F30" s="1"/>
      <c r="G30" s="1"/>
      <c r="H30" s="1"/>
    </row>
    <row r="31" spans="1:8" x14ac:dyDescent="0.3">
      <c r="A31" s="1"/>
      <c r="B31" s="3">
        <v>65</v>
      </c>
      <c r="C31" s="1"/>
      <c r="E31" s="1"/>
      <c r="F31" s="1"/>
      <c r="G31" s="1"/>
      <c r="H31" s="1"/>
    </row>
    <row r="32" spans="1:8" x14ac:dyDescent="0.3">
      <c r="A32" s="1"/>
      <c r="B32" s="3">
        <v>40</v>
      </c>
      <c r="C32" s="1"/>
      <c r="E32" s="1"/>
      <c r="F32" s="1"/>
      <c r="G32" s="1"/>
      <c r="H32" s="1"/>
    </row>
    <row r="33" spans="1:8" x14ac:dyDescent="0.3">
      <c r="A33" s="1"/>
      <c r="B33" s="3">
        <v>25</v>
      </c>
      <c r="C33" s="1"/>
      <c r="E33" s="1"/>
      <c r="F33" s="1"/>
      <c r="G33" s="1"/>
      <c r="H33" s="1"/>
    </row>
    <row r="34" spans="1:8" x14ac:dyDescent="0.3">
      <c r="A34" s="1"/>
      <c r="B34" s="3">
        <v>50</v>
      </c>
      <c r="C34" s="1"/>
      <c r="E34" s="1"/>
      <c r="F34" s="1"/>
      <c r="G34" s="1"/>
      <c r="H34" s="1"/>
    </row>
    <row r="35" spans="1:8" x14ac:dyDescent="0.3">
      <c r="A35" s="1"/>
      <c r="B35" s="1"/>
      <c r="C35" s="1"/>
      <c r="D35" s="1"/>
      <c r="E35" s="1"/>
      <c r="F35" s="1"/>
      <c r="G35" s="1"/>
      <c r="H35" s="1"/>
    </row>
    <row r="36" spans="1:8" x14ac:dyDescent="0.3">
      <c r="A36" s="1"/>
      <c r="B36" s="1"/>
      <c r="C36" s="1"/>
      <c r="D36" s="1"/>
      <c r="E36" s="1"/>
      <c r="F36" s="1"/>
      <c r="G36" s="1"/>
      <c r="H36" s="1"/>
    </row>
    <row r="37" spans="1:8" x14ac:dyDescent="0.3">
      <c r="A37" s="1"/>
      <c r="B37" s="1"/>
      <c r="C37" s="1"/>
      <c r="D37" s="1"/>
      <c r="E37" s="1"/>
      <c r="F37" s="1"/>
      <c r="G37" s="1"/>
      <c r="H37" s="1"/>
    </row>
    <row r="38" spans="1:8" x14ac:dyDescent="0.3">
      <c r="A38" s="1" t="s">
        <v>6</v>
      </c>
      <c r="B38" s="1"/>
      <c r="C38" s="1"/>
      <c r="D38" s="1"/>
      <c r="E38" s="1"/>
      <c r="F38" s="1"/>
      <c r="G38" s="1"/>
      <c r="H38" s="1"/>
    </row>
    <row r="39" spans="1:8" x14ac:dyDescent="0.3">
      <c r="A39" s="1"/>
      <c r="B39" s="1" t="s">
        <v>7</v>
      </c>
      <c r="C39" s="1" t="s">
        <v>8</v>
      </c>
      <c r="D39" s="1"/>
      <c r="E39" s="1"/>
      <c r="F39" s="1"/>
      <c r="G39" s="1"/>
      <c r="H39" s="1"/>
    </row>
    <row r="40" spans="1:8" x14ac:dyDescent="0.3">
      <c r="A40" s="1"/>
      <c r="B40" s="1"/>
      <c r="C40" s="1" t="s">
        <v>9</v>
      </c>
      <c r="D40" s="1"/>
      <c r="E40" s="1"/>
      <c r="F40" s="1"/>
      <c r="G40" s="1"/>
      <c r="H40" s="1"/>
    </row>
    <row r="41" spans="1:8" x14ac:dyDescent="0.3">
      <c r="A41" s="1"/>
      <c r="B41" s="1"/>
      <c r="C41" s="1"/>
      <c r="D41" s="1" t="s">
        <v>10</v>
      </c>
      <c r="E41" s="1"/>
      <c r="F41" s="1"/>
      <c r="G41" s="1"/>
      <c r="H41" s="1"/>
    </row>
    <row r="42" spans="1:8" x14ac:dyDescent="0.3">
      <c r="A42" s="1"/>
      <c r="B42" s="1"/>
      <c r="C42" s="1" t="s">
        <v>11</v>
      </c>
      <c r="D42" s="1"/>
      <c r="E42" s="1"/>
      <c r="F42" s="1"/>
      <c r="G42" s="1"/>
      <c r="H42" s="1"/>
    </row>
    <row r="43" spans="1:8" x14ac:dyDescent="0.3">
      <c r="A43" s="1"/>
      <c r="B43" s="1"/>
      <c r="C43" s="1"/>
      <c r="D43" s="1"/>
      <c r="E43" s="1"/>
      <c r="F43" s="1"/>
      <c r="G43" s="1"/>
      <c r="H43" s="1"/>
    </row>
    <row r="44" spans="1:8" x14ac:dyDescent="0.3">
      <c r="A44" s="1"/>
      <c r="B44" s="1"/>
      <c r="C44" s="1"/>
      <c r="D44" s="1"/>
      <c r="E44" s="1"/>
      <c r="F44" s="1"/>
      <c r="G44" s="1"/>
      <c r="H44" s="1"/>
    </row>
    <row r="48" spans="1:8" x14ac:dyDescent="0.3">
      <c r="A48" s="1"/>
      <c r="B48" s="1"/>
      <c r="C48" s="1"/>
    </row>
    <row r="54" spans="1:9" x14ac:dyDescent="0.3">
      <c r="D54" s="2" t="s">
        <v>12</v>
      </c>
      <c r="E54" s="39" t="s">
        <v>13</v>
      </c>
      <c r="F54" s="39"/>
      <c r="H54" s="39" t="s">
        <v>14</v>
      </c>
      <c r="I54" s="39"/>
    </row>
    <row r="55" spans="1:9" x14ac:dyDescent="0.3">
      <c r="A55" s="39" t="s">
        <v>15</v>
      </c>
      <c r="B55" s="39"/>
      <c r="C55" s="39"/>
      <c r="D55" s="4" t="s">
        <v>16</v>
      </c>
      <c r="E55" s="39">
        <v>30</v>
      </c>
      <c r="F55" s="39"/>
      <c r="H55" s="39" t="s">
        <v>40</v>
      </c>
      <c r="I55" s="39"/>
    </row>
    <row r="56" spans="1:9" x14ac:dyDescent="0.3">
      <c r="A56" s="39" t="s">
        <v>17</v>
      </c>
      <c r="B56" s="39"/>
      <c r="C56" s="39"/>
      <c r="D56" s="2" t="s">
        <v>18</v>
      </c>
      <c r="E56" s="39">
        <f>COUNT(B25:B34)</f>
        <v>10</v>
      </c>
      <c r="F56" s="39">
        <f>COUNT(B25:B34)</f>
        <v>10</v>
      </c>
      <c r="H56" s="39" t="s">
        <v>41</v>
      </c>
      <c r="I56" s="39"/>
    </row>
    <row r="57" spans="1:9" x14ac:dyDescent="0.3">
      <c r="A57" s="39" t="s">
        <v>19</v>
      </c>
      <c r="B57" s="39"/>
      <c r="C57" s="39"/>
      <c r="D57" s="2" t="s">
        <v>20</v>
      </c>
      <c r="E57" s="39">
        <f>AVERAGE(B25:B34)</f>
        <v>41</v>
      </c>
      <c r="F57" s="39">
        <f>AVERAGE(B25:B34)</f>
        <v>41</v>
      </c>
      <c r="H57" s="39" t="s">
        <v>42</v>
      </c>
      <c r="I57" s="39"/>
    </row>
    <row r="58" spans="1:9" ht="15" x14ac:dyDescent="0.3">
      <c r="A58" s="39" t="s">
        <v>21</v>
      </c>
      <c r="B58" s="39"/>
      <c r="C58" s="39"/>
      <c r="D58" s="2" t="s">
        <v>22</v>
      </c>
      <c r="E58" s="39">
        <f>VAR(B25:B34)</f>
        <v>210</v>
      </c>
      <c r="F58" s="39">
        <f>VAR(B25:B34)</f>
        <v>210</v>
      </c>
      <c r="H58" s="39" t="s">
        <v>44</v>
      </c>
      <c r="I58" s="39"/>
    </row>
    <row r="59" spans="1:9" ht="22.2" customHeight="1" x14ac:dyDescent="0.3">
      <c r="A59" s="39" t="s">
        <v>23</v>
      </c>
      <c r="B59" s="39"/>
      <c r="C59" s="39"/>
      <c r="D59" s="2" t="s">
        <v>24</v>
      </c>
      <c r="E59" s="39">
        <f>STDEV(B25:B34)</f>
        <v>14.491376746189438</v>
      </c>
      <c r="F59" s="39">
        <f>STDEV(B25:B34)</f>
        <v>14.491376746189438</v>
      </c>
      <c r="H59" s="39" t="s">
        <v>43</v>
      </c>
      <c r="I59" s="39"/>
    </row>
    <row r="60" spans="1:9" x14ac:dyDescent="0.3">
      <c r="A60" s="39" t="s">
        <v>25</v>
      </c>
      <c r="B60" s="39"/>
      <c r="C60" s="39"/>
      <c r="D60" s="4" t="s">
        <v>26</v>
      </c>
      <c r="E60" s="39">
        <v>0.05</v>
      </c>
      <c r="F60" s="39"/>
      <c r="H60" s="39"/>
      <c r="I60" s="39"/>
    </row>
    <row r="61" spans="1:9" x14ac:dyDescent="0.3">
      <c r="A61" s="39" t="s">
        <v>51</v>
      </c>
      <c r="B61" s="39"/>
      <c r="C61" s="3"/>
      <c r="D61" s="4" t="s">
        <v>27</v>
      </c>
      <c r="E61" s="3">
        <f>E56-1</f>
        <v>9</v>
      </c>
      <c r="F61" s="3">
        <f>E56-1</f>
        <v>9</v>
      </c>
      <c r="H61" s="3" t="s">
        <v>49</v>
      </c>
      <c r="I61" s="3"/>
    </row>
    <row r="62" spans="1:9" ht="15" x14ac:dyDescent="0.3">
      <c r="A62" s="39" t="s">
        <v>28</v>
      </c>
      <c r="B62" s="39"/>
      <c r="C62" s="3"/>
      <c r="D62" s="4" t="s">
        <v>29</v>
      </c>
      <c r="E62" s="3">
        <f>TINV(E60,E61)</f>
        <v>2.2621571627982053</v>
      </c>
      <c r="F62" s="3">
        <f>TINV(E60,E61)</f>
        <v>2.2621571627982053</v>
      </c>
      <c r="H62" s="3" t="s">
        <v>52</v>
      </c>
      <c r="I62" s="3"/>
    </row>
    <row r="63" spans="1:9" ht="15" x14ac:dyDescent="0.3">
      <c r="A63" s="39" t="s">
        <v>30</v>
      </c>
      <c r="B63" s="39"/>
      <c r="C63" s="3"/>
      <c r="D63" s="2" t="s">
        <v>31</v>
      </c>
      <c r="E63" s="3">
        <f>TINV(2*E60,E61)</f>
        <v>1.8331129326562374</v>
      </c>
      <c r="F63" s="3">
        <f>TINV(2*E60,E61)</f>
        <v>1.8331129326562374</v>
      </c>
      <c r="H63" s="3" t="s">
        <v>53</v>
      </c>
      <c r="I63" s="3"/>
    </row>
    <row r="64" spans="1:9" x14ac:dyDescent="0.3">
      <c r="A64" s="39" t="s">
        <v>32</v>
      </c>
      <c r="B64" s="39"/>
      <c r="C64" s="3"/>
      <c r="D64" s="2" t="s">
        <v>33</v>
      </c>
      <c r="E64" s="3">
        <f>E59/SQRT(E56)</f>
        <v>4.5825756949558398</v>
      </c>
      <c r="F64" s="3">
        <f>E59/SQRT(E56)</f>
        <v>4.5825756949558398</v>
      </c>
      <c r="H64" s="3" t="s">
        <v>54</v>
      </c>
      <c r="I64" s="3"/>
    </row>
    <row r="65" spans="1:9" x14ac:dyDescent="0.3">
      <c r="A65" s="39" t="s">
        <v>34</v>
      </c>
      <c r="B65" s="39"/>
      <c r="C65" s="3"/>
      <c r="D65" s="2"/>
      <c r="E65" s="3">
        <f>(E57-E55)/E64</f>
        <v>2.4003967925959162</v>
      </c>
      <c r="F65" s="3">
        <f>(E57-E55)/E64</f>
        <v>2.4003967925959162</v>
      </c>
      <c r="H65" s="3" t="s">
        <v>55</v>
      </c>
      <c r="I65" s="3"/>
    </row>
    <row r="66" spans="1:9" x14ac:dyDescent="0.3">
      <c r="A66" s="39"/>
      <c r="B66" s="39"/>
      <c r="C66" s="3"/>
      <c r="D66" s="1"/>
      <c r="E66" s="3"/>
      <c r="F66" s="3"/>
      <c r="G66" s="1"/>
      <c r="H66" s="3"/>
      <c r="I66" s="3"/>
    </row>
    <row r="67" spans="1:9" x14ac:dyDescent="0.3">
      <c r="A67" s="39" t="s">
        <v>35</v>
      </c>
      <c r="B67" s="39"/>
      <c r="C67" s="3"/>
      <c r="D67" s="1" t="s">
        <v>36</v>
      </c>
      <c r="E67" s="3">
        <f>TDIST(E65,E61,2)</f>
        <v>3.9871938601947585E-2</v>
      </c>
      <c r="F67" s="3">
        <f>TDIST(E65,E61,2)</f>
        <v>3.9871938601947585E-2</v>
      </c>
      <c r="H67" s="3" t="s">
        <v>56</v>
      </c>
      <c r="I67" s="3"/>
    </row>
    <row r="68" spans="1:9" x14ac:dyDescent="0.3">
      <c r="A68" s="3"/>
      <c r="B68" s="3"/>
      <c r="C68" s="3"/>
      <c r="D68" s="1" t="s">
        <v>37</v>
      </c>
      <c r="E68" s="3">
        <f>TDIST(E65,E61,1)</f>
        <v>1.9935969300973792E-2</v>
      </c>
      <c r="F68" s="3">
        <f>TDIST(E65,E61,1)</f>
        <v>1.9935969300973792E-2</v>
      </c>
      <c r="H68" s="3" t="s">
        <v>57</v>
      </c>
      <c r="I68" s="3"/>
    </row>
    <row r="70" spans="1:9" x14ac:dyDescent="0.3">
      <c r="A70" s="1" t="s">
        <v>38</v>
      </c>
      <c r="B70" s="40" t="str">
        <f>IF(E65&lt;E67,"Null hypothesis H0 is accepted","No reason to accept Null hypothesis H0.")</f>
        <v>No reason to accept Null hypothesis H0.</v>
      </c>
      <c r="C70" s="40"/>
      <c r="D70" s="40"/>
      <c r="E70" s="40"/>
      <c r="F70" s="40"/>
      <c r="G70" s="40"/>
      <c r="H70" s="40"/>
      <c r="I70" s="40"/>
    </row>
    <row r="71" spans="1:9" x14ac:dyDescent="0.3">
      <c r="A71" s="1" t="s">
        <v>47</v>
      </c>
      <c r="B71" s="40" t="s">
        <v>58</v>
      </c>
      <c r="C71" s="40"/>
      <c r="D71" s="40"/>
      <c r="E71" s="40"/>
      <c r="F71" s="40"/>
      <c r="G71" s="40"/>
      <c r="H71" s="40"/>
      <c r="I71" s="40"/>
    </row>
    <row r="72" spans="1:9" x14ac:dyDescent="0.3">
      <c r="A72" s="1" t="s">
        <v>38</v>
      </c>
      <c r="B72" s="40" t="str">
        <f>IF(E65&lt;E63,"H0 is accepted","H0 is rejected.")</f>
        <v>H0 is rejected.</v>
      </c>
      <c r="C72" s="40"/>
      <c r="D72" s="40"/>
      <c r="E72" s="40"/>
      <c r="F72" s="40"/>
      <c r="G72" s="40"/>
      <c r="H72" s="40"/>
      <c r="I72" s="40"/>
    </row>
    <row r="73" spans="1:9" x14ac:dyDescent="0.3">
      <c r="A73" s="1" t="s">
        <v>47</v>
      </c>
      <c r="B73" s="40" t="s">
        <v>48</v>
      </c>
      <c r="C73" s="40"/>
      <c r="D73" s="40"/>
      <c r="E73" s="40"/>
      <c r="F73" s="40"/>
      <c r="G73" s="40"/>
      <c r="H73" s="40"/>
      <c r="I73" s="40"/>
    </row>
    <row r="74" spans="1:9" x14ac:dyDescent="0.3">
      <c r="C74" s="1"/>
      <c r="D74" s="1"/>
      <c r="E74" s="1"/>
      <c r="F74" s="1"/>
      <c r="G74" s="1"/>
      <c r="H74" s="1"/>
    </row>
    <row r="75" spans="1:9" x14ac:dyDescent="0.3">
      <c r="C75" s="1"/>
      <c r="D75" s="1"/>
      <c r="E75" s="1"/>
      <c r="F75" s="1"/>
      <c r="G75" s="1"/>
      <c r="H75" s="1"/>
    </row>
    <row r="76" spans="1:9" x14ac:dyDescent="0.3">
      <c r="A76" s="1" t="s">
        <v>39</v>
      </c>
      <c r="B76" s="1"/>
      <c r="C76" s="1"/>
      <c r="D76" s="1"/>
      <c r="E76" s="1"/>
      <c r="F76" s="1"/>
      <c r="G76" s="1"/>
      <c r="H76" s="1"/>
    </row>
    <row r="77" spans="1:9" x14ac:dyDescent="0.3">
      <c r="A77" s="1" t="s">
        <v>38</v>
      </c>
      <c r="B77" s="40" t="str">
        <f>IF(E68&lt;E60,"Null hypothesis H0 is rejected","Null hypothesis H0 is accepted.")</f>
        <v>Null hypothesis H0 is rejected</v>
      </c>
      <c r="C77" s="40"/>
      <c r="D77" s="40"/>
      <c r="E77" s="40"/>
      <c r="F77" s="40"/>
      <c r="G77" s="40"/>
      <c r="H77" s="40"/>
    </row>
    <row r="78" spans="1:9" x14ac:dyDescent="0.3">
      <c r="A78" s="1" t="s">
        <v>47</v>
      </c>
      <c r="B78" s="40" t="s">
        <v>59</v>
      </c>
      <c r="C78" s="40"/>
      <c r="D78" s="40"/>
      <c r="E78" s="40"/>
      <c r="F78" s="40"/>
      <c r="G78" s="40"/>
      <c r="H78" s="40"/>
    </row>
    <row r="80" spans="1:9" x14ac:dyDescent="0.3">
      <c r="A80" s="1" t="s">
        <v>61</v>
      </c>
    </row>
    <row r="81" spans="2:8" x14ac:dyDescent="0.3">
      <c r="D81" s="6" t="s">
        <v>62</v>
      </c>
    </row>
    <row r="83" spans="2:8" x14ac:dyDescent="0.3">
      <c r="B83" t="s">
        <v>63</v>
      </c>
    </row>
    <row r="84" spans="2:8" x14ac:dyDescent="0.3">
      <c r="B84" t="s">
        <v>64</v>
      </c>
    </row>
    <row r="85" spans="2:8" x14ac:dyDescent="0.3">
      <c r="B85" t="s">
        <v>65</v>
      </c>
    </row>
    <row r="86" spans="2:8" x14ac:dyDescent="0.3">
      <c r="B86" t="s">
        <v>66</v>
      </c>
    </row>
    <row r="87" spans="2:8" x14ac:dyDescent="0.3">
      <c r="B87" t="s">
        <v>67</v>
      </c>
    </row>
    <row r="88" spans="2:8" x14ac:dyDescent="0.3">
      <c r="C88" s="25" t="s">
        <v>68</v>
      </c>
      <c r="D88" s="25"/>
    </row>
    <row r="90" spans="2:8" ht="15" thickBot="1" x14ac:dyDescent="0.35">
      <c r="B90" s="26" t="s">
        <v>69</v>
      </c>
      <c r="C90" s="26"/>
      <c r="D90" s="26"/>
      <c r="E90" s="26"/>
      <c r="F90" s="26"/>
      <c r="G90" s="7"/>
      <c r="H90" s="7"/>
    </row>
    <row r="91" spans="2:8" ht="25.2" thickTop="1" thickBot="1" x14ac:dyDescent="0.35">
      <c r="B91" s="8" t="s">
        <v>70</v>
      </c>
      <c r="C91" s="9" t="s">
        <v>71</v>
      </c>
      <c r="D91" s="10" t="s">
        <v>72</v>
      </c>
      <c r="E91" s="10" t="s">
        <v>73</v>
      </c>
      <c r="F91" s="11" t="s">
        <v>74</v>
      </c>
      <c r="G91" s="7"/>
      <c r="H91" s="7"/>
    </row>
    <row r="92" spans="2:8" ht="15.6" thickTop="1" thickBot="1" x14ac:dyDescent="0.35">
      <c r="B92" s="12" t="s">
        <v>75</v>
      </c>
      <c r="C92" s="13">
        <v>10</v>
      </c>
      <c r="D92" s="14">
        <v>41</v>
      </c>
      <c r="E92" s="15">
        <v>14.491376746189438</v>
      </c>
      <c r="F92" s="16">
        <v>4.5825756949558398</v>
      </c>
      <c r="G92" s="7"/>
      <c r="H92" s="7"/>
    </row>
    <row r="93" spans="2:8" ht="15" thickTop="1" x14ac:dyDescent="0.3">
      <c r="B93" s="7"/>
      <c r="C93" s="7"/>
      <c r="D93" s="7"/>
      <c r="E93" s="7"/>
      <c r="F93" s="7"/>
      <c r="G93" s="7"/>
      <c r="H93" s="7"/>
    </row>
    <row r="94" spans="2:8" ht="15" thickBot="1" x14ac:dyDescent="0.35">
      <c r="B94" s="26" t="s">
        <v>76</v>
      </c>
      <c r="C94" s="26"/>
      <c r="D94" s="26"/>
      <c r="E94" s="26"/>
      <c r="F94" s="26"/>
      <c r="G94" s="26"/>
      <c r="H94" s="26"/>
    </row>
    <row r="95" spans="2:8" ht="15" thickTop="1" x14ac:dyDescent="0.3">
      <c r="B95" s="27" t="s">
        <v>70</v>
      </c>
      <c r="C95" s="30" t="s">
        <v>77</v>
      </c>
      <c r="D95" s="31"/>
      <c r="E95" s="31"/>
      <c r="F95" s="31"/>
      <c r="G95" s="31"/>
      <c r="H95" s="32"/>
    </row>
    <row r="96" spans="2:8" x14ac:dyDescent="0.3">
      <c r="B96" s="28"/>
      <c r="C96" s="33" t="s">
        <v>78</v>
      </c>
      <c r="D96" s="35" t="s">
        <v>79</v>
      </c>
      <c r="E96" s="35" t="s">
        <v>80</v>
      </c>
      <c r="F96" s="35" t="s">
        <v>81</v>
      </c>
      <c r="G96" s="35" t="s">
        <v>82</v>
      </c>
      <c r="H96" s="37"/>
    </row>
    <row r="97" spans="2:8" ht="15" thickBot="1" x14ac:dyDescent="0.35">
      <c r="B97" s="29"/>
      <c r="C97" s="34"/>
      <c r="D97" s="36"/>
      <c r="E97" s="36"/>
      <c r="F97" s="36"/>
      <c r="G97" s="17" t="s">
        <v>83</v>
      </c>
      <c r="H97" s="18" t="s">
        <v>84</v>
      </c>
    </row>
    <row r="98" spans="2:8" ht="15.6" thickTop="1" thickBot="1" x14ac:dyDescent="0.35">
      <c r="B98" s="12" t="s">
        <v>75</v>
      </c>
      <c r="C98" s="19">
        <v>2.4003967925959162</v>
      </c>
      <c r="D98" s="20">
        <v>9</v>
      </c>
      <c r="E98" s="21">
        <v>3.9871938601947508E-2</v>
      </c>
      <c r="F98" s="15">
        <v>11</v>
      </c>
      <c r="G98" s="22">
        <v>0.63349356759069231</v>
      </c>
      <c r="H98" s="23">
        <v>21.366506432409309</v>
      </c>
    </row>
    <row r="99" spans="2:8" ht="15" thickTop="1" x14ac:dyDescent="0.3"/>
  </sheetData>
  <mergeCells count="48">
    <mergeCell ref="B73:I73"/>
    <mergeCell ref="B77:H77"/>
    <mergeCell ref="B78:H78"/>
    <mergeCell ref="E4:G4"/>
    <mergeCell ref="E3:G3"/>
    <mergeCell ref="A66:B66"/>
    <mergeCell ref="A67:B67"/>
    <mergeCell ref="B70:I70"/>
    <mergeCell ref="B71:I71"/>
    <mergeCell ref="B72:I72"/>
    <mergeCell ref="A61:B61"/>
    <mergeCell ref="A62:B62"/>
    <mergeCell ref="A63:B63"/>
    <mergeCell ref="A64:B64"/>
    <mergeCell ref="A65:B65"/>
    <mergeCell ref="H54:I54"/>
    <mergeCell ref="H55:I55"/>
    <mergeCell ref="H56:I56"/>
    <mergeCell ref="I2:K2"/>
    <mergeCell ref="E54:F54"/>
    <mergeCell ref="E55:F55"/>
    <mergeCell ref="E56:F56"/>
    <mergeCell ref="E57:F57"/>
    <mergeCell ref="E58:F58"/>
    <mergeCell ref="E59:F59"/>
    <mergeCell ref="E60:F60"/>
    <mergeCell ref="A55:C55"/>
    <mergeCell ref="A56:C56"/>
    <mergeCell ref="A57:C57"/>
    <mergeCell ref="A58:C58"/>
    <mergeCell ref="A59:C59"/>
    <mergeCell ref="A60:C60"/>
    <mergeCell ref="A1:K1"/>
    <mergeCell ref="C88:D88"/>
    <mergeCell ref="B90:F90"/>
    <mergeCell ref="B94:H94"/>
    <mergeCell ref="B95:B97"/>
    <mergeCell ref="C95:H95"/>
    <mergeCell ref="C96:C97"/>
    <mergeCell ref="D96:D97"/>
    <mergeCell ref="E96:E97"/>
    <mergeCell ref="F96:F97"/>
    <mergeCell ref="G96:H96"/>
    <mergeCell ref="A3:C3"/>
    <mergeCell ref="H57:I57"/>
    <mergeCell ref="H58:I58"/>
    <mergeCell ref="H59:I59"/>
    <mergeCell ref="H60:I60"/>
  </mergeCells>
  <printOptions gridLines="1"/>
  <pageMargins left="0.25" right="0.25" top="0.75" bottom="0.75" header="0.3" footer="0.3"/>
  <pageSetup paperSize="9" orientation="portrait" blackAndWhite="1" r:id="rId1"/>
  <headerFooter>
    <oddFooter>&amp;R&amp;18&amp;P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autoPict="0" r:id="rId5">
            <anchor moveWithCells="1">
              <from>
                <xdr:col>0</xdr:col>
                <xdr:colOff>228600</xdr:colOff>
                <xdr:row>11</xdr:row>
                <xdr:rowOff>0</xdr:rowOff>
              </from>
              <to>
                <xdr:col>8</xdr:col>
                <xdr:colOff>441960</xdr:colOff>
                <xdr:row>20</xdr:row>
                <xdr:rowOff>137160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Messi</cp:lastModifiedBy>
  <cp:lastPrinted>2023-08-23T19:19:56Z</cp:lastPrinted>
  <dcterms:created xsi:type="dcterms:W3CDTF">2021-12-04T05:05:14Z</dcterms:created>
  <dcterms:modified xsi:type="dcterms:W3CDTF">2023-12-04T17:58:19Z</dcterms:modified>
</cp:coreProperties>
</file>