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SIT\3rd Sem\Stat\Lab\"/>
    </mc:Choice>
  </mc:AlternateContent>
  <xr:revisionPtr revIDLastSave="0" documentId="13_ncr:1_{F6CA17E8-2772-48C8-9238-81EE3CF327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definedNames>
    <definedName name="_xlnm.Print_Area" localSheetId="0">Sheet2!$A$1:$K$145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3" i="2" l="1"/>
  <c r="F67" i="2" l="1"/>
  <c r="F66" i="2"/>
  <c r="F65" i="2"/>
  <c r="F64" i="2"/>
  <c r="F63" i="2"/>
  <c r="F62" i="2"/>
  <c r="F69" i="2" s="1"/>
  <c r="B107" i="2"/>
  <c r="F72" i="2" l="1"/>
  <c r="F73" i="2" s="1"/>
  <c r="F75" i="2" s="1"/>
  <c r="F70" i="2"/>
  <c r="F71" i="2"/>
  <c r="B78" i="2" l="1"/>
  <c r="F74" i="2"/>
  <c r="B82" i="2" s="1"/>
</calcChain>
</file>

<file path=xl/sharedStrings.xml><?xml version="1.0" encoding="utf-8"?>
<sst xmlns="http://schemas.openxmlformats.org/spreadsheetml/2006/main" count="122" uniqueCount="113">
  <si>
    <t>Question:</t>
  </si>
  <si>
    <t>Two kinds of manure were applied to sixteen one-hectare plot, other conditions</t>
  </si>
  <si>
    <t>remaing to the same. The yields in quintals are given below:</t>
  </si>
  <si>
    <t>Manure-I</t>
  </si>
  <si>
    <t>Manure-II</t>
  </si>
  <si>
    <t xml:space="preserve">Is there any significant difference between the mean yield? Use 5% level of significance. </t>
  </si>
  <si>
    <t>Working expression:</t>
  </si>
  <si>
    <t>Problem:</t>
  </si>
  <si>
    <t>To test</t>
  </si>
  <si>
    <t>Calculation: Here,</t>
  </si>
  <si>
    <t>Manure-I (x)</t>
  </si>
  <si>
    <t>Manure-II(y)</t>
  </si>
  <si>
    <t>Cases</t>
  </si>
  <si>
    <t>Symbol</t>
  </si>
  <si>
    <t>Value</t>
  </si>
  <si>
    <t>Formula</t>
  </si>
  <si>
    <t>Sample size of Manure-I</t>
  </si>
  <si>
    <r>
      <t>n</t>
    </r>
    <r>
      <rPr>
        <vertAlign val="subscript"/>
        <sz val="10"/>
        <color theme="1"/>
        <rFont val="Calibri"/>
        <family val="2"/>
        <scheme val="minor"/>
      </rPr>
      <t>1</t>
    </r>
  </si>
  <si>
    <t>Sample size of Manure-II</t>
  </si>
  <si>
    <r>
      <t>n</t>
    </r>
    <r>
      <rPr>
        <vertAlign val="subscript"/>
        <sz val="10"/>
        <color theme="1"/>
        <rFont val="Calibri"/>
        <family val="2"/>
        <scheme val="minor"/>
      </rPr>
      <t>2</t>
    </r>
  </si>
  <si>
    <t>Mean of Manure-I</t>
  </si>
  <si>
    <r>
      <t>x</t>
    </r>
    <r>
      <rPr>
        <sz val="10"/>
        <color theme="1"/>
        <rFont val="Calibri"/>
        <family val="2"/>
      </rPr>
      <t>̄</t>
    </r>
  </si>
  <si>
    <t>Mean of Manure-II</t>
  </si>
  <si>
    <r>
      <t>y</t>
    </r>
    <r>
      <rPr>
        <sz val="10"/>
        <color theme="1"/>
        <rFont val="Calibri"/>
        <family val="2"/>
      </rPr>
      <t>̄</t>
    </r>
  </si>
  <si>
    <t>Standard deviation of Manure-I</t>
  </si>
  <si>
    <r>
      <t>s</t>
    </r>
    <r>
      <rPr>
        <vertAlign val="subscript"/>
        <sz val="10"/>
        <color theme="1"/>
        <rFont val="Calibri"/>
        <family val="2"/>
        <scheme val="minor"/>
      </rPr>
      <t>1</t>
    </r>
  </si>
  <si>
    <t>Standard deviation of Manure-II</t>
  </si>
  <si>
    <r>
      <t>s</t>
    </r>
    <r>
      <rPr>
        <vertAlign val="subscript"/>
        <sz val="10"/>
        <color theme="1"/>
        <rFont val="Calibri"/>
        <family val="2"/>
        <scheme val="minor"/>
      </rPr>
      <t>2</t>
    </r>
  </si>
  <si>
    <t>Level of significance</t>
  </si>
  <si>
    <t>α</t>
  </si>
  <si>
    <t>Degree of freedom</t>
  </si>
  <si>
    <r>
      <t>n</t>
    </r>
    <r>
      <rPr>
        <vertAlign val="subscript"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+ n</t>
    </r>
    <r>
      <rPr>
        <vertAlign val="subscript"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- 2</t>
    </r>
  </si>
  <si>
    <t>Tabulated value of t (two-tailed)</t>
  </si>
  <si>
    <r>
      <t>t</t>
    </r>
    <r>
      <rPr>
        <vertAlign val="subscript"/>
        <sz val="10"/>
        <color theme="1"/>
        <rFont val="Calibri"/>
        <family val="2"/>
      </rPr>
      <t>α/2, n1 + n2-2</t>
    </r>
  </si>
  <si>
    <t>Tabulated value of t (one-tailed)</t>
  </si>
  <si>
    <r>
      <t>t</t>
    </r>
    <r>
      <rPr>
        <vertAlign val="subscript"/>
        <sz val="10"/>
        <color theme="1"/>
        <rFont val="Calibri"/>
        <family val="2"/>
      </rPr>
      <t>α, n1 + n2-2</t>
    </r>
  </si>
  <si>
    <t>SE(x̄-ȳ)</t>
  </si>
  <si>
    <t>Calculated value of t</t>
  </si>
  <si>
    <r>
      <t>t</t>
    </r>
    <r>
      <rPr>
        <vertAlign val="subscript"/>
        <sz val="10"/>
        <color theme="1"/>
        <rFont val="Calibri"/>
        <family val="2"/>
        <scheme val="minor"/>
      </rPr>
      <t>cal.</t>
    </r>
  </si>
  <si>
    <t>P-value (two-tailed)</t>
  </si>
  <si>
    <r>
      <t>2p</t>
    </r>
    <r>
      <rPr>
        <vertAlign val="subscript"/>
        <sz val="10"/>
        <color theme="1"/>
        <rFont val="Calibri"/>
        <family val="2"/>
        <scheme val="minor"/>
      </rPr>
      <t>0</t>
    </r>
  </si>
  <si>
    <t>P-value (neo-tailed)</t>
  </si>
  <si>
    <r>
      <t>p</t>
    </r>
    <r>
      <rPr>
        <vertAlign val="subscript"/>
        <sz val="10"/>
        <color theme="1"/>
        <rFont val="Calibri"/>
        <family val="2"/>
        <scheme val="minor"/>
      </rPr>
      <t>0</t>
    </r>
  </si>
  <si>
    <t>Decision:</t>
  </si>
  <si>
    <t>Significant approach</t>
  </si>
  <si>
    <t>P-value appraoch</t>
  </si>
  <si>
    <t>Using Data Analysis:</t>
  </si>
  <si>
    <t>t-Test: Two-Sample Assuming Unequal Variances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</si>
  <si>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</si>
  <si>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</si>
  <si>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</si>
  <si>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</si>
  <si>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</si>
  <si>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</si>
  <si>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</si>
  <si>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</si>
  <si>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</si>
  <si>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</si>
  <si>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IF(E46&lt;E43,"Null hypothesis H0 is accepted","No reason to accept Null hypothesis H0.")</t>
  </si>
  <si>
    <t>IF(E47&lt;E41,"Null hypothesis H0 is rejected","Null hypothesis H0 is accepted.")</t>
  </si>
  <si>
    <t>IF(C68&lt;C72,"Null hypothesis H0 is accepted","No reason to accept Null hypothesis H0.")</t>
  </si>
  <si>
    <t>IF(C71&lt;E41,"Null hypothesis H0 is rejected","Null hypothesis H0 is accepted.")</t>
  </si>
  <si>
    <t>COUNT(C50:C56)</t>
  </si>
  <si>
    <t>AVERAGE(C50:C56)</t>
  </si>
  <si>
    <t>STDEV(C50:C56)</t>
  </si>
  <si>
    <t>F62+F63-2</t>
  </si>
  <si>
    <t>TINV(F68,F69)</t>
  </si>
  <si>
    <t>TINV(2*F68,F69)</t>
  </si>
  <si>
    <t>SQRT((F66^2/F62)+(F67^2/F63))</t>
  </si>
  <si>
    <t>(F64-F65)/F72</t>
  </si>
  <si>
    <t>TDIST(F73,F69,2)</t>
  </si>
  <si>
    <t>TDIST(F73,F69,1)</t>
  </si>
  <si>
    <t>Standard error</t>
  </si>
  <si>
    <r>
      <t>H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: </t>
    </r>
    <r>
      <rPr>
        <sz val="11"/>
        <color theme="1"/>
        <rFont val="Calibri"/>
        <family val="2"/>
      </rPr>
      <t>µ</t>
    </r>
    <r>
      <rPr>
        <vertAlign val="subscript"/>
        <sz val="11"/>
        <color theme="1"/>
        <rFont val="Calibri"/>
        <family val="2"/>
      </rPr>
      <t>1</t>
    </r>
    <r>
      <rPr>
        <sz val="11"/>
        <color theme="1"/>
        <rFont val="Calibri"/>
        <family val="2"/>
      </rPr>
      <t>= μ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; there is no significance differene between mean of Manure-I and Manure-II </t>
    </r>
  </si>
  <si>
    <r>
      <t>H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 µ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</rPr>
      <t>≠</t>
    </r>
    <r>
      <rPr>
        <sz val="11"/>
        <color theme="1"/>
        <rFont val="Calibri"/>
        <family val="2"/>
        <scheme val="minor"/>
      </rPr>
      <t xml:space="preserve"> μ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; two tailed test. </t>
    </r>
  </si>
  <si>
    <t>Subject : Statistics II (STA 210)</t>
  </si>
  <si>
    <t>Statistics practional no 02</t>
  </si>
  <si>
    <t>COUNT(B5:,B60)</t>
  </si>
  <si>
    <t>AVERAGE(B5:,B60)</t>
  </si>
  <si>
    <t>STDEV(B5:,B60)</t>
  </si>
  <si>
    <t>Using SPSS,</t>
  </si>
  <si>
    <t>SYNTAX</t>
  </si>
  <si>
    <t>DATASET ACTIVATE DataSet1.</t>
  </si>
  <si>
    <t>T-TEST GROUPS=Type(1 2)</t>
  </si>
  <si>
    <t xml:space="preserve">  /MISSING=ANALYSIS</t>
  </si>
  <si>
    <t xml:space="preserve">  /VARIABLES=Value</t>
  </si>
  <si>
    <t xml:space="preserve">  /CRITERIA=CI(.95).</t>
  </si>
  <si>
    <t>OUTPUT TABLE</t>
  </si>
  <si>
    <t>Group Statistics</t>
  </si>
  <si>
    <t>Type</t>
  </si>
  <si>
    <t>N</t>
  </si>
  <si>
    <t>Std. Deviation</t>
  </si>
  <si>
    <t>Std. Error Mean</t>
  </si>
  <si>
    <t>1</t>
  </si>
  <si>
    <t>2</t>
  </si>
  <si>
    <t>Independent Samples Test</t>
  </si>
  <si>
    <t/>
  </si>
  <si>
    <t>Levene's Test for Equality of Variances</t>
  </si>
  <si>
    <t>t-test for Equality of Means</t>
  </si>
  <si>
    <t>F</t>
  </si>
  <si>
    <t>Sig.</t>
  </si>
  <si>
    <t>t</t>
  </si>
  <si>
    <t>Sig. (2-tailed)</t>
  </si>
  <si>
    <t>Mean Difference</t>
  </si>
  <si>
    <t>Std. Error Difference</t>
  </si>
  <si>
    <t>95% Confidence Interval of the Difference</t>
  </si>
  <si>
    <t>Lower</t>
  </si>
  <si>
    <t>Upper</t>
  </si>
  <si>
    <t>Equal variances assumed</t>
  </si>
  <si>
    <t>Equal variances not assumed</t>
  </si>
  <si>
    <t>Test for two Sample mean T Test</t>
  </si>
  <si>
    <t>Date: 2080/04/07</t>
  </si>
  <si>
    <t>NAGARJUNA COLLEGE OF INFORMATION TECHNOLOY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</si>
</sst>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#0.00"/>
    <numFmt numFmtId="166" formatCode="###0.000"/>
    <numFmt numFmtId="167" formatCode="####.000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vertAlign val="subscript"/>
      <sz val="10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 Bold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2">
    <xf numFmtId="0" fontId="0" fillId="0" borderId="0"/>
    <xf numFmtId="0" fontId="9" fillId="0" borderId="0"/>
  </cellStyleXfs>
  <cellXfs count="5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8" fillId="0" borderId="0" xfId="0" applyFont="1"/>
    <xf numFmtId="0" fontId="9" fillId="0" borderId="0" xfId="1"/>
    <xf numFmtId="0" fontId="11" fillId="0" borderId="3" xfId="1" applyFont="1" applyBorder="1" applyAlignment="1">
      <alignment horizontal="center" wrapText="1"/>
    </xf>
    <xf numFmtId="0" fontId="11" fillId="0" borderId="4" xfId="1" applyFont="1" applyBorder="1" applyAlignment="1">
      <alignment horizontal="center" wrapText="1"/>
    </xf>
    <xf numFmtId="0" fontId="11" fillId="0" borderId="5" xfId="1" applyFont="1" applyBorder="1" applyAlignment="1">
      <alignment horizontal="center" wrapText="1"/>
    </xf>
    <xf numFmtId="0" fontId="11" fillId="0" borderId="7" xfId="1" applyFont="1" applyBorder="1" applyAlignment="1">
      <alignment horizontal="left" vertical="top"/>
    </xf>
    <xf numFmtId="164" fontId="11" fillId="0" borderId="8" xfId="1" applyNumberFormat="1" applyFont="1" applyBorder="1" applyAlignment="1">
      <alignment horizontal="right" vertical="center"/>
    </xf>
    <xf numFmtId="165" fontId="11" fillId="0" borderId="9" xfId="1" applyNumberFormat="1" applyFont="1" applyBorder="1" applyAlignment="1">
      <alignment horizontal="right" vertical="center"/>
    </xf>
    <xf numFmtId="166" fontId="11" fillId="0" borderId="9" xfId="1" applyNumberFormat="1" applyFont="1" applyBorder="1" applyAlignment="1">
      <alignment horizontal="right" vertical="center"/>
    </xf>
    <xf numFmtId="166" fontId="11" fillId="0" borderId="10" xfId="1" applyNumberFormat="1" applyFont="1" applyBorder="1" applyAlignment="1">
      <alignment horizontal="right" vertical="center"/>
    </xf>
    <xf numFmtId="0" fontId="11" fillId="0" borderId="12" xfId="1" applyFont="1" applyBorder="1" applyAlignment="1">
      <alignment horizontal="left" vertical="top"/>
    </xf>
    <xf numFmtId="164" fontId="11" fillId="0" borderId="13" xfId="1" applyNumberFormat="1" applyFont="1" applyBorder="1" applyAlignment="1">
      <alignment horizontal="right" vertical="center"/>
    </xf>
    <xf numFmtId="165" fontId="11" fillId="0" borderId="14" xfId="1" applyNumberFormat="1" applyFont="1" applyBorder="1" applyAlignment="1">
      <alignment horizontal="right" vertical="center"/>
    </xf>
    <xf numFmtId="166" fontId="11" fillId="0" borderId="14" xfId="1" applyNumberFormat="1" applyFont="1" applyBorder="1" applyAlignment="1">
      <alignment horizontal="right" vertical="center"/>
    </xf>
    <xf numFmtId="166" fontId="11" fillId="0" borderId="15" xfId="1" applyNumberFormat="1" applyFont="1" applyBorder="1" applyAlignment="1">
      <alignment horizontal="right" vertical="center"/>
    </xf>
    <xf numFmtId="0" fontId="11" fillId="0" borderId="25" xfId="1" applyFont="1" applyBorder="1" applyAlignment="1">
      <alignment horizontal="center" wrapText="1"/>
    </xf>
    <xf numFmtId="0" fontId="11" fillId="0" borderId="26" xfId="1" applyFont="1" applyBorder="1" applyAlignment="1">
      <alignment horizontal="center" wrapText="1"/>
    </xf>
    <xf numFmtId="0" fontId="11" fillId="0" borderId="7" xfId="1" applyFont="1" applyBorder="1" applyAlignment="1">
      <alignment horizontal="left" vertical="top" wrapText="1"/>
    </xf>
    <xf numFmtId="167" fontId="11" fillId="0" borderId="8" xfId="1" applyNumberFormat="1" applyFont="1" applyBorder="1" applyAlignment="1">
      <alignment horizontal="right" vertical="center"/>
    </xf>
    <xf numFmtId="167" fontId="11" fillId="0" borderId="9" xfId="1" applyNumberFormat="1" applyFont="1" applyBorder="1" applyAlignment="1">
      <alignment horizontal="right" vertical="center"/>
    </xf>
    <xf numFmtId="164" fontId="11" fillId="0" borderId="9" xfId="1" applyNumberFormat="1" applyFont="1" applyBorder="1" applyAlignment="1">
      <alignment horizontal="right" vertical="center"/>
    </xf>
    <xf numFmtId="0" fontId="11" fillId="0" borderId="12" xfId="1" applyFont="1" applyBorder="1" applyAlignment="1">
      <alignment horizontal="left" vertical="top" wrapText="1"/>
    </xf>
    <xf numFmtId="0" fontId="11" fillId="0" borderId="13" xfId="1" applyFont="1" applyBorder="1" applyAlignment="1">
      <alignment horizontal="left" vertical="center" wrapText="1"/>
    </xf>
    <xf numFmtId="0" fontId="11" fillId="0" borderId="14" xfId="1" applyFont="1" applyBorder="1" applyAlignment="1">
      <alignment horizontal="left" vertical="center" wrapText="1"/>
    </xf>
    <xf numFmtId="167" fontId="11" fillId="0" borderId="14" xfId="1" applyNumberFormat="1" applyFont="1" applyBorder="1" applyAlignment="1">
      <alignment horizontal="right" vertical="center"/>
    </xf>
    <xf numFmtId="0" fontId="0" fillId="0" borderId="0" xfId="0" applyAlignment="1">
      <alignment horizontal="center"/>
    </xf>
    <xf numFmtId="0" fontId="1" fillId="0" borderId="0" xfId="0" applyFont="1"/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0" fillId="0" borderId="0" xfId="1" applyFont="1" applyAlignment="1">
      <alignment horizontal="center" vertical="center" wrapText="1"/>
    </xf>
    <xf numFmtId="0" fontId="11" fillId="0" borderId="1" xfId="1" applyFont="1" applyBorder="1" applyAlignment="1">
      <alignment horizontal="left" wrapText="1"/>
    </xf>
    <xf numFmtId="0" fontId="11" fillId="0" borderId="2" xfId="1" applyFont="1" applyBorder="1" applyAlignment="1">
      <alignment horizontal="left" wrapText="1"/>
    </xf>
    <xf numFmtId="0" fontId="11" fillId="0" borderId="6" xfId="1" applyFont="1" applyBorder="1" applyAlignment="1">
      <alignment horizontal="left" vertical="top" wrapText="1"/>
    </xf>
    <xf numFmtId="0" fontId="11" fillId="0" borderId="11" xfId="1" applyFont="1" applyBorder="1" applyAlignment="1">
      <alignment horizontal="left" vertical="top" wrapText="1"/>
    </xf>
    <xf numFmtId="0" fontId="11" fillId="0" borderId="6" xfId="1" applyFont="1" applyBorder="1" applyAlignment="1">
      <alignment horizontal="left" wrapText="1"/>
    </xf>
    <xf numFmtId="0" fontId="11" fillId="0" borderId="7" xfId="1" applyFont="1" applyBorder="1" applyAlignment="1">
      <alignment horizontal="left" wrapText="1"/>
    </xf>
    <xf numFmtId="0" fontId="11" fillId="0" borderId="19" xfId="1" applyFont="1" applyBorder="1" applyAlignment="1">
      <alignment horizontal="left" wrapText="1"/>
    </xf>
    <xf numFmtId="0" fontId="11" fillId="0" borderId="20" xfId="1" applyFont="1" applyBorder="1" applyAlignment="1">
      <alignment horizontal="left" wrapText="1"/>
    </xf>
    <xf numFmtId="0" fontId="11" fillId="0" borderId="11" xfId="1" applyFont="1" applyBorder="1" applyAlignment="1">
      <alignment horizontal="left" wrapText="1"/>
    </xf>
    <xf numFmtId="0" fontId="11" fillId="0" borderId="12" xfId="1" applyFont="1" applyBorder="1" applyAlignment="1">
      <alignment horizontal="left" wrapText="1"/>
    </xf>
    <xf numFmtId="0" fontId="11" fillId="0" borderId="16" xfId="1" applyFont="1" applyBorder="1" applyAlignment="1">
      <alignment horizontal="center" wrapText="1"/>
    </xf>
    <xf numFmtId="0" fontId="11" fillId="0" borderId="17" xfId="1" applyFont="1" applyBorder="1" applyAlignment="1">
      <alignment horizontal="center" wrapText="1"/>
    </xf>
    <xf numFmtId="0" fontId="11" fillId="0" borderId="18" xfId="1" applyFont="1" applyBorder="1" applyAlignment="1">
      <alignment horizontal="center" wrapText="1"/>
    </xf>
    <xf numFmtId="0" fontId="11" fillId="0" borderId="21" xfId="1" applyFont="1" applyBorder="1" applyAlignment="1">
      <alignment horizontal="center" wrapText="1"/>
    </xf>
    <xf numFmtId="0" fontId="11" fillId="0" borderId="24" xfId="1" applyFont="1" applyBorder="1" applyAlignment="1">
      <alignment horizontal="center" wrapText="1"/>
    </xf>
    <xf numFmtId="0" fontId="11" fillId="0" borderId="22" xfId="1" applyFont="1" applyBorder="1" applyAlignment="1">
      <alignment horizontal="center" wrapText="1"/>
    </xf>
    <xf numFmtId="0" fontId="11" fillId="0" borderId="23" xfId="1" applyFont="1" applyBorder="1" applyAlignment="1">
      <alignment horizontal="center" wrapText="1"/>
    </xf>
    <xf numFmtId="0" fontId="11" fillId="0" borderId="25" xfId="1" applyFont="1" applyBorder="1" applyAlignment="1">
      <alignment horizontal="center" wrapText="1"/>
    </xf>
    <xf numFmtId="0" fontId="0" fillId="0" borderId="0" xfId="0"/>
  </cellXfs>
  <cellStyles count="2">
    <cellStyle name="Normal" xfId="0" builtinId="0"/>
    <cellStyle name="Normal_Sheet2" xfId="1" xr:uid="{CB464877-DA22-41ED-80F3-D01928BD958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15</xdr:row>
          <xdr:rowOff>7620</xdr:rowOff>
        </xdr:from>
        <xdr:to>
          <xdr:col>10</xdr:col>
          <xdr:colOff>518160</xdr:colOff>
          <xdr:row>28</xdr:row>
          <xdr:rowOff>152400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1"/>
  <sheetViews>
    <sheetView tabSelected="1" view="pageLayout" topLeftCell="A35" zoomScaleNormal="100" zoomScaleSheetLayoutView="61" workbookViewId="0">
      <selection activeCell="G49" sqref="G49"/>
    </sheetView>
  </sheetViews>
  <sheetFormatPr defaultRowHeight="14.4" x14ac:dyDescent="0.3"/>
  <cols>
    <col min="1" max="1" width="10.33203125" customWidth="1"/>
    <col min="2" max="3" width="8.88671875" customWidth="1"/>
  </cols>
  <sheetData>
    <row r="1" spans="1:11" x14ac:dyDescent="0.3">
      <c r="A1" s="30" t="s">
        <v>112</v>
      </c>
      <c r="B1" s="30"/>
      <c r="C1" s="30"/>
      <c r="D1" s="30"/>
      <c r="E1" s="30"/>
      <c r="F1" s="30"/>
      <c r="G1" s="30"/>
      <c r="H1" s="30"/>
      <c r="I1" s="30"/>
      <c r="J1" s="30"/>
      <c r="K1" s="30"/>
    </row>
    <row r="2" spans="1:11" x14ac:dyDescent="0.3">
      <c r="I2" s="30" t="s">
        <v>111</v>
      </c>
      <c r="J2" s="30"/>
      <c r="K2" s="30"/>
    </row>
    <row r="3" spans="1:11" x14ac:dyDescent="0.3">
      <c r="A3" s="53"/>
      <c r="B3" s="53"/>
      <c r="C3" s="53"/>
      <c r="E3" s="30" t="s">
        <v>76</v>
      </c>
      <c r="F3" s="30"/>
      <c r="G3" s="30"/>
      <c r="H3" s="30"/>
    </row>
    <row r="4" spans="1:11" x14ac:dyDescent="0.3">
      <c r="C4" s="4"/>
      <c r="E4" s="30" t="s">
        <v>110</v>
      </c>
      <c r="F4" s="30"/>
      <c r="G4" s="30"/>
      <c r="H4" s="30"/>
    </row>
    <row r="5" spans="1:11" x14ac:dyDescent="0.3">
      <c r="A5" t="s">
        <v>75</v>
      </c>
    </row>
    <row r="6" spans="1:11" x14ac:dyDescent="0.3">
      <c r="A6" s="1"/>
      <c r="B6" s="1"/>
      <c r="C6" s="1"/>
      <c r="D6" s="1"/>
      <c r="E6" s="1"/>
      <c r="F6" s="1"/>
      <c r="G6" s="1"/>
      <c r="H6" s="1"/>
      <c r="I6" s="1"/>
      <c r="J6" s="1"/>
    </row>
    <row r="7" spans="1:11" x14ac:dyDescent="0.3">
      <c r="A7" s="1" t="s">
        <v>0</v>
      </c>
      <c r="B7" s="1"/>
      <c r="C7" s="1"/>
      <c r="D7" s="1"/>
      <c r="E7" s="1"/>
      <c r="F7" s="1"/>
      <c r="G7" s="1"/>
      <c r="H7" s="1"/>
      <c r="I7" s="1"/>
      <c r="J7" s="1"/>
    </row>
    <row r="8" spans="1:11" x14ac:dyDescent="0.3">
      <c r="A8" s="1" t="s">
        <v>1</v>
      </c>
      <c r="B8" s="1"/>
      <c r="C8" s="1"/>
      <c r="D8" s="1"/>
      <c r="E8" s="1"/>
      <c r="F8" s="1"/>
      <c r="G8" s="1"/>
      <c r="H8" s="1"/>
      <c r="I8" s="1"/>
      <c r="J8" s="1"/>
    </row>
    <row r="9" spans="1:11" x14ac:dyDescent="0.3">
      <c r="A9" s="1" t="s">
        <v>2</v>
      </c>
      <c r="B9" s="1"/>
      <c r="C9" s="1"/>
      <c r="D9" s="1"/>
      <c r="E9" s="1"/>
      <c r="F9" s="1"/>
      <c r="G9" s="1"/>
      <c r="H9" s="1"/>
      <c r="I9" s="1"/>
      <c r="J9" s="1"/>
    </row>
    <row r="10" spans="1:11" x14ac:dyDescent="0.3">
      <c r="A10" s="1" t="s">
        <v>3</v>
      </c>
      <c r="B10" s="1">
        <v>18</v>
      </c>
      <c r="C10" s="1">
        <v>20</v>
      </c>
      <c r="D10" s="1">
        <v>36</v>
      </c>
      <c r="E10" s="1">
        <v>50</v>
      </c>
      <c r="F10" s="1">
        <v>49</v>
      </c>
      <c r="G10" s="1">
        <v>36</v>
      </c>
      <c r="H10" s="1">
        <v>34</v>
      </c>
      <c r="I10" s="1">
        <v>49</v>
      </c>
      <c r="J10" s="1">
        <v>41</v>
      </c>
    </row>
    <row r="11" spans="1:11" x14ac:dyDescent="0.3">
      <c r="A11" s="1" t="s">
        <v>4</v>
      </c>
      <c r="B11" s="1">
        <v>29</v>
      </c>
      <c r="C11" s="1">
        <v>28</v>
      </c>
      <c r="D11" s="1">
        <v>26</v>
      </c>
      <c r="E11" s="1">
        <v>35</v>
      </c>
      <c r="F11" s="1">
        <v>30</v>
      </c>
      <c r="G11" s="1">
        <v>44</v>
      </c>
      <c r="H11" s="1">
        <v>46</v>
      </c>
      <c r="I11" s="1"/>
      <c r="J11" s="1"/>
    </row>
    <row r="12" spans="1:11" x14ac:dyDescent="0.3">
      <c r="A12" s="1" t="s">
        <v>5</v>
      </c>
      <c r="B12" s="1"/>
      <c r="C12" s="1"/>
      <c r="D12" s="1"/>
      <c r="E12" s="1"/>
      <c r="F12" s="1"/>
      <c r="G12" s="1"/>
      <c r="H12" s="1"/>
      <c r="I12" s="1"/>
      <c r="J12" s="1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1" x14ac:dyDescent="0.3">
      <c r="A14" s="1" t="s">
        <v>6</v>
      </c>
      <c r="B14" s="1"/>
      <c r="C14" s="1"/>
      <c r="D14" s="1"/>
      <c r="E14" s="1"/>
      <c r="F14" s="1"/>
      <c r="G14" s="1"/>
      <c r="H14" s="1"/>
      <c r="I14" s="1"/>
      <c r="J14" s="1"/>
    </row>
    <row r="15" spans="1:1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39" spans="1:16" x14ac:dyDescent="0.3">
      <c r="A39" s="1" t="s">
        <v>9</v>
      </c>
      <c r="B39" s="1"/>
    </row>
    <row r="40" spans="1:16" x14ac:dyDescent="0.3">
      <c r="B40" t="s">
        <v>7</v>
      </c>
      <c r="C40" t="s">
        <v>8</v>
      </c>
    </row>
    <row r="41" spans="1:16" ht="15.6" x14ac:dyDescent="0.35">
      <c r="C41" t="s">
        <v>73</v>
      </c>
    </row>
    <row r="42" spans="1:16" ht="15.6" x14ac:dyDescent="0.35">
      <c r="C42" t="s">
        <v>74</v>
      </c>
      <c r="G42" s="1"/>
      <c r="H42" s="1"/>
      <c r="I42" s="1"/>
      <c r="J42" s="1"/>
      <c r="K42" s="1"/>
      <c r="L42" s="1"/>
      <c r="M42" s="1"/>
      <c r="N42" s="1"/>
      <c r="O42" s="1"/>
      <c r="P42" s="1"/>
    </row>
    <row r="47" spans="1:16" x14ac:dyDescent="0.3">
      <c r="C47" s="1"/>
      <c r="D47" s="1"/>
      <c r="E47" s="1"/>
    </row>
    <row r="48" spans="1:16" x14ac:dyDescent="0.3">
      <c r="A48" s="1"/>
      <c r="B48" s="1"/>
      <c r="C48" s="1"/>
      <c r="D48" s="1"/>
      <c r="E48" s="1"/>
    </row>
    <row r="49" spans="1:10" x14ac:dyDescent="0.3">
      <c r="A49" s="1"/>
      <c r="D49" s="1"/>
      <c r="E49" s="1"/>
    </row>
    <row r="50" spans="1:10" x14ac:dyDescent="0.3">
      <c r="A50" s="1"/>
      <c r="D50" s="1"/>
      <c r="E50" s="1"/>
    </row>
    <row r="51" spans="1:10" x14ac:dyDescent="0.3">
      <c r="A51" s="1"/>
      <c r="B51" s="2" t="s">
        <v>10</v>
      </c>
      <c r="C51" s="2" t="s">
        <v>11</v>
      </c>
      <c r="D51" s="1"/>
      <c r="E51" s="1"/>
    </row>
    <row r="52" spans="1:10" x14ac:dyDescent="0.3">
      <c r="A52" s="1"/>
      <c r="B52" s="2">
        <v>18</v>
      </c>
      <c r="C52" s="2">
        <v>29</v>
      </c>
      <c r="D52" s="1"/>
      <c r="E52" s="1"/>
    </row>
    <row r="53" spans="1:10" x14ac:dyDescent="0.3">
      <c r="A53" s="1"/>
      <c r="B53" s="2">
        <v>20</v>
      </c>
      <c r="C53" s="2">
        <v>28</v>
      </c>
      <c r="D53" s="1"/>
      <c r="E53" s="1"/>
    </row>
    <row r="54" spans="1:10" x14ac:dyDescent="0.3">
      <c r="A54" s="1"/>
      <c r="B54" s="2">
        <v>36</v>
      </c>
      <c r="C54" s="2">
        <v>26</v>
      </c>
      <c r="D54" s="1"/>
      <c r="E54" s="1"/>
    </row>
    <row r="55" spans="1:10" x14ac:dyDescent="0.3">
      <c r="A55" s="1"/>
      <c r="B55" s="2">
        <v>50</v>
      </c>
      <c r="C55" s="2">
        <v>35</v>
      </c>
      <c r="D55" s="1"/>
      <c r="E55" s="1"/>
    </row>
    <row r="56" spans="1:10" x14ac:dyDescent="0.3">
      <c r="A56" s="1"/>
      <c r="B56" s="2">
        <v>49</v>
      </c>
      <c r="C56" s="2">
        <v>30</v>
      </c>
      <c r="D56" s="1"/>
      <c r="E56" s="1"/>
    </row>
    <row r="57" spans="1:10" x14ac:dyDescent="0.3">
      <c r="A57" s="1"/>
      <c r="B57" s="2">
        <v>36</v>
      </c>
      <c r="C57" s="2">
        <v>44</v>
      </c>
      <c r="D57" s="1"/>
      <c r="E57" s="1"/>
    </row>
    <row r="58" spans="1:10" x14ac:dyDescent="0.3">
      <c r="A58" s="1"/>
      <c r="B58" s="2">
        <v>34</v>
      </c>
      <c r="C58" s="2">
        <v>46</v>
      </c>
      <c r="D58" s="1"/>
      <c r="E58" s="1"/>
    </row>
    <row r="59" spans="1:10" x14ac:dyDescent="0.3">
      <c r="A59" s="1"/>
      <c r="B59" s="2">
        <v>49</v>
      </c>
      <c r="C59" s="2"/>
      <c r="D59" s="1"/>
      <c r="E59" s="1"/>
    </row>
    <row r="60" spans="1:10" x14ac:dyDescent="0.3">
      <c r="A60" s="1"/>
      <c r="B60" s="2">
        <v>41</v>
      </c>
      <c r="C60" s="2"/>
      <c r="D60" s="1"/>
      <c r="E60" s="1"/>
      <c r="F60" s="1"/>
      <c r="G60" s="1"/>
      <c r="H60" s="1"/>
      <c r="I60" s="1"/>
      <c r="J60" s="1"/>
    </row>
    <row r="61" spans="1:10" x14ac:dyDescent="0.3">
      <c r="A61" s="33" t="s">
        <v>12</v>
      </c>
      <c r="B61" s="33"/>
      <c r="C61" s="33"/>
      <c r="D61" s="2" t="s">
        <v>13</v>
      </c>
      <c r="F61" s="2" t="s">
        <v>14</v>
      </c>
      <c r="H61" s="33" t="s">
        <v>15</v>
      </c>
      <c r="I61" s="33"/>
      <c r="J61" s="33"/>
    </row>
    <row r="62" spans="1:10" ht="15" x14ac:dyDescent="0.3">
      <c r="A62" s="33" t="s">
        <v>16</v>
      </c>
      <c r="B62" s="33"/>
      <c r="C62" s="33"/>
      <c r="D62" s="2" t="s">
        <v>17</v>
      </c>
      <c r="F62" s="2">
        <f>COUNT(B52:B60)</f>
        <v>9</v>
      </c>
      <c r="H62" s="33" t="s">
        <v>77</v>
      </c>
      <c r="I62" s="33"/>
      <c r="J62" s="33"/>
    </row>
    <row r="63" spans="1:10" ht="15" x14ac:dyDescent="0.3">
      <c r="A63" s="33" t="s">
        <v>18</v>
      </c>
      <c r="B63" s="33"/>
      <c r="C63" s="33"/>
      <c r="D63" s="2" t="s">
        <v>19</v>
      </c>
      <c r="F63" s="2">
        <f>COUNT(C52:C58)</f>
        <v>7</v>
      </c>
      <c r="H63" s="33" t="s">
        <v>62</v>
      </c>
      <c r="I63" s="33"/>
      <c r="J63" s="33"/>
    </row>
    <row r="64" spans="1:10" x14ac:dyDescent="0.3">
      <c r="A64" s="33" t="s">
        <v>20</v>
      </c>
      <c r="B64" s="33"/>
      <c r="C64" s="33"/>
      <c r="D64" s="2" t="s">
        <v>21</v>
      </c>
      <c r="F64" s="2">
        <f>AVERAGE(B52:B60)</f>
        <v>37</v>
      </c>
      <c r="H64" s="33" t="s">
        <v>78</v>
      </c>
      <c r="I64" s="33"/>
      <c r="J64" s="33"/>
    </row>
    <row r="65" spans="1:10" x14ac:dyDescent="0.3">
      <c r="A65" s="33" t="s">
        <v>22</v>
      </c>
      <c r="B65" s="33"/>
      <c r="C65" s="33"/>
      <c r="D65" s="2" t="s">
        <v>23</v>
      </c>
      <c r="F65" s="2">
        <f>AVERAGE(C52:C58)</f>
        <v>34</v>
      </c>
      <c r="H65" s="33" t="s">
        <v>63</v>
      </c>
      <c r="I65" s="33"/>
      <c r="J65" s="33"/>
    </row>
    <row r="66" spans="1:10" ht="15" x14ac:dyDescent="0.3">
      <c r="A66" s="33" t="s">
        <v>24</v>
      </c>
      <c r="B66" s="33"/>
      <c r="C66" s="33"/>
      <c r="D66" s="2" t="s">
        <v>25</v>
      </c>
      <c r="F66" s="2">
        <f>STDEV(B52:B60)</f>
        <v>11.905880899790658</v>
      </c>
      <c r="H66" s="33" t="s">
        <v>79</v>
      </c>
      <c r="I66" s="33"/>
      <c r="J66" s="33"/>
    </row>
    <row r="67" spans="1:10" ht="15" x14ac:dyDescent="0.3">
      <c r="A67" s="33" t="s">
        <v>26</v>
      </c>
      <c r="B67" s="33"/>
      <c r="C67" s="33"/>
      <c r="D67" s="2" t="s">
        <v>27</v>
      </c>
      <c r="F67" s="2">
        <f>STDEV(C52:C58)</f>
        <v>8.0208062770106423</v>
      </c>
      <c r="H67" s="33" t="s">
        <v>64</v>
      </c>
      <c r="I67" s="33"/>
      <c r="J67" s="33"/>
    </row>
    <row r="68" spans="1:10" x14ac:dyDescent="0.3">
      <c r="A68" s="33" t="s">
        <v>28</v>
      </c>
      <c r="B68" s="33"/>
      <c r="C68" s="33"/>
      <c r="D68" s="3" t="s">
        <v>29</v>
      </c>
      <c r="F68" s="2">
        <v>0.05</v>
      </c>
      <c r="H68" s="33"/>
      <c r="I68" s="33"/>
      <c r="J68" s="33"/>
    </row>
    <row r="69" spans="1:10" ht="15" x14ac:dyDescent="0.3">
      <c r="A69" s="33" t="s">
        <v>30</v>
      </c>
      <c r="B69" s="33"/>
      <c r="C69" s="33"/>
      <c r="D69" s="3" t="s">
        <v>31</v>
      </c>
      <c r="F69" s="2">
        <f>F62+F63-2</f>
        <v>14</v>
      </c>
      <c r="H69" s="33" t="s">
        <v>65</v>
      </c>
      <c r="I69" s="33"/>
      <c r="J69" s="33"/>
    </row>
    <row r="70" spans="1:10" ht="15" x14ac:dyDescent="0.3">
      <c r="A70" s="33" t="s">
        <v>32</v>
      </c>
      <c r="B70" s="33"/>
      <c r="C70" s="33"/>
      <c r="D70" s="3" t="s">
        <v>33</v>
      </c>
      <c r="F70" s="2">
        <f>TINV(F68,F69)</f>
        <v>2.1447866879178044</v>
      </c>
      <c r="H70" s="33" t="s">
        <v>66</v>
      </c>
      <c r="I70" s="33"/>
      <c r="J70" s="33"/>
    </row>
    <row r="71" spans="1:10" ht="15" x14ac:dyDescent="0.3">
      <c r="A71" s="33" t="s">
        <v>34</v>
      </c>
      <c r="B71" s="33"/>
      <c r="C71" s="33"/>
      <c r="D71" s="3" t="s">
        <v>35</v>
      </c>
      <c r="F71" s="2">
        <f>TINV(2*F68,F69)</f>
        <v>1.7613101357748921</v>
      </c>
      <c r="H71" s="33" t="s">
        <v>67</v>
      </c>
      <c r="I71" s="33"/>
      <c r="J71" s="33"/>
    </row>
    <row r="72" spans="1:10" x14ac:dyDescent="0.3">
      <c r="A72" s="33" t="s">
        <v>72</v>
      </c>
      <c r="B72" s="33"/>
      <c r="C72" s="33"/>
      <c r="D72" s="3" t="s">
        <v>36</v>
      </c>
      <c r="F72" s="2">
        <f>SQRT((F66^2/F62)+(F67^2/F63))</f>
        <v>4.9940440717394745</v>
      </c>
      <c r="H72" s="33" t="s">
        <v>68</v>
      </c>
      <c r="I72" s="33"/>
      <c r="J72" s="33"/>
    </row>
    <row r="73" spans="1:10" ht="15" x14ac:dyDescent="0.3">
      <c r="A73" s="33" t="s">
        <v>37</v>
      </c>
      <c r="B73" s="33"/>
      <c r="C73" s="33"/>
      <c r="D73" s="2" t="s">
        <v>38</v>
      </c>
      <c r="F73" s="2">
        <f>(F64-F65)/F72</f>
        <v>0.6007155637605478</v>
      </c>
      <c r="H73" s="33" t="s">
        <v>69</v>
      </c>
      <c r="I73" s="33"/>
      <c r="J73" s="33"/>
    </row>
    <row r="74" spans="1:10" ht="15" x14ac:dyDescent="0.3">
      <c r="A74" s="33" t="s">
        <v>39</v>
      </c>
      <c r="B74" s="33"/>
      <c r="C74" s="33"/>
      <c r="D74" s="2" t="s">
        <v>40</v>
      </c>
      <c r="F74" s="2">
        <f>TDIST(F73,F69,2)</f>
        <v>0.55763009093460325</v>
      </c>
      <c r="H74" s="33" t="s">
        <v>70</v>
      </c>
      <c r="I74" s="33"/>
      <c r="J74" s="33"/>
    </row>
    <row r="75" spans="1:10" ht="15" x14ac:dyDescent="0.3">
      <c r="A75" s="33" t="s">
        <v>41</v>
      </c>
      <c r="B75" s="33"/>
      <c r="C75" s="33"/>
      <c r="D75" s="2" t="s">
        <v>42</v>
      </c>
      <c r="F75" s="2">
        <f>TDIST(F73,F69,1)</f>
        <v>0.27881504546730163</v>
      </c>
      <c r="H75" s="33" t="s">
        <v>71</v>
      </c>
      <c r="I75" s="33"/>
      <c r="J75" s="33"/>
    </row>
    <row r="76" spans="1:1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">
      <c r="A77" s="1" t="s">
        <v>43</v>
      </c>
      <c r="B77" s="1" t="s">
        <v>44</v>
      </c>
      <c r="C77" s="1"/>
      <c r="D77" s="1"/>
      <c r="E77" s="1"/>
      <c r="F77" s="1"/>
      <c r="G77" s="1"/>
      <c r="H77" s="1"/>
      <c r="I77" s="1"/>
      <c r="J77" s="1"/>
    </row>
    <row r="78" spans="1:10" x14ac:dyDescent="0.3">
      <c r="A78" s="1"/>
      <c r="B78" s="1" t="str">
        <f>IF(F73&lt;F70,"Null hypothesis H0 is accepted","No reason to accept Null hypothesis H0.")</f>
        <v>Null hypothesis H0 is accepted</v>
      </c>
      <c r="C78" s="1"/>
      <c r="D78" s="1"/>
      <c r="E78" s="1"/>
      <c r="F78" s="1"/>
      <c r="G78" s="1"/>
      <c r="H78" s="1"/>
      <c r="I78" s="1"/>
      <c r="J78" s="1"/>
    </row>
    <row r="79" spans="1:10" x14ac:dyDescent="0.3">
      <c r="A79" s="1"/>
      <c r="B79" s="1" t="s">
        <v>58</v>
      </c>
      <c r="C79" s="1"/>
      <c r="D79" s="1"/>
      <c r="E79" s="1"/>
      <c r="F79" s="1"/>
      <c r="G79" s="1"/>
      <c r="H79" s="1"/>
      <c r="I79" s="1"/>
      <c r="J79" s="1"/>
    </row>
    <row r="80" spans="1:1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">
      <c r="A81" s="1"/>
      <c r="B81" s="1" t="s">
        <v>45</v>
      </c>
      <c r="C81" s="1"/>
      <c r="D81" s="1"/>
      <c r="E81" s="1"/>
      <c r="F81" s="1"/>
      <c r="G81" s="1"/>
      <c r="H81" s="1"/>
      <c r="I81" s="1"/>
      <c r="J81" s="1"/>
    </row>
    <row r="82" spans="1:10" x14ac:dyDescent="0.3">
      <c r="A82" s="1"/>
      <c r="B82" s="1" t="str">
        <f>IF(F74&lt;F68,"Null hypothesis H0 is rejected","Null hypothesis H0 is accepted.")</f>
        <v>Null hypothesis H0 is accepted.</v>
      </c>
      <c r="C82" s="1"/>
      <c r="D82" s="1"/>
      <c r="E82" s="1"/>
      <c r="F82" s="1"/>
      <c r="G82" s="1"/>
      <c r="H82" s="1"/>
      <c r="I82" s="1"/>
      <c r="J82" s="1"/>
    </row>
    <row r="83" spans="1:10" x14ac:dyDescent="0.3">
      <c r="A83" s="1"/>
      <c r="B83" s="1" t="s">
        <v>59</v>
      </c>
      <c r="C83" s="1"/>
      <c r="D83" s="1"/>
      <c r="E83" s="1"/>
      <c r="F83" s="1"/>
      <c r="G83" s="1"/>
      <c r="H83" s="1"/>
      <c r="I83" s="1"/>
      <c r="J83" s="1"/>
    </row>
    <row r="84" spans="1:1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">
      <c r="A85" s="1" t="s">
        <v>46</v>
      </c>
      <c r="B85" s="1"/>
      <c r="C85" s="1"/>
      <c r="D85" s="1"/>
      <c r="E85" s="1"/>
      <c r="F85" s="1"/>
      <c r="G85" s="1"/>
      <c r="H85" s="1"/>
    </row>
    <row r="86" spans="1:10" x14ac:dyDescent="0.3">
      <c r="A86" s="1"/>
      <c r="B86" s="1"/>
      <c r="C86" s="1"/>
      <c r="D86" s="1"/>
      <c r="E86" s="1"/>
      <c r="F86" s="1"/>
      <c r="G86" s="1"/>
      <c r="H86" s="1"/>
    </row>
    <row r="87" spans="1:10" x14ac:dyDescent="0.3">
      <c r="A87" s="1"/>
      <c r="B87" s="1" t="s">
        <v>47</v>
      </c>
      <c r="C87" s="1"/>
      <c r="D87" s="1"/>
      <c r="E87" s="1"/>
      <c r="F87" s="1"/>
      <c r="G87" s="1"/>
      <c r="H87" s="1"/>
    </row>
    <row r="88" spans="1:10" x14ac:dyDescent="0.3">
      <c r="A88" s="1"/>
      <c r="B88" s="1"/>
      <c r="C88" s="1"/>
      <c r="D88" s="1"/>
      <c r="E88" s="1"/>
      <c r="F88" s="1"/>
      <c r="G88" s="1"/>
      <c r="H88" s="1"/>
    </row>
    <row r="89" spans="1:10" x14ac:dyDescent="0.3">
      <c r="A89" s="1"/>
      <c r="B89" s="33"/>
      <c r="C89" s="33"/>
      <c r="D89" s="33" t="s">
        <v>10</v>
      </c>
      <c r="E89" s="33"/>
      <c r="F89" s="33" t="s">
        <v>11</v>
      </c>
      <c r="G89" s="33"/>
      <c r="H89" s="1"/>
    </row>
    <row r="90" spans="1:10" x14ac:dyDescent="0.3">
      <c r="A90" s="33" t="s">
        <v>48</v>
      </c>
      <c r="B90" s="33"/>
      <c r="C90" s="33"/>
      <c r="D90" s="33">
        <v>37</v>
      </c>
      <c r="E90" s="33"/>
      <c r="F90" s="33">
        <v>34</v>
      </c>
      <c r="G90" s="33"/>
      <c r="H90" s="1"/>
    </row>
    <row r="91" spans="1:10" x14ac:dyDescent="0.3">
      <c r="A91" s="33" t="s">
        <v>49</v>
      </c>
      <c r="B91" s="33"/>
      <c r="C91" s="33"/>
      <c r="D91" s="33">
        <v>141.75</v>
      </c>
      <c r="E91" s="33"/>
      <c r="F91" s="33">
        <v>64.333333333333329</v>
      </c>
      <c r="G91" s="33"/>
      <c r="H91" s="1"/>
    </row>
    <row r="92" spans="1:10" x14ac:dyDescent="0.3">
      <c r="A92" s="33" t="s">
        <v>50</v>
      </c>
      <c r="B92" s="33"/>
      <c r="C92" s="33"/>
      <c r="D92" s="33">
        <v>9</v>
      </c>
      <c r="E92" s="33"/>
      <c r="F92" s="33">
        <v>7</v>
      </c>
      <c r="G92" s="33"/>
      <c r="H92" s="1"/>
    </row>
    <row r="93" spans="1:10" x14ac:dyDescent="0.3">
      <c r="A93" s="33" t="s">
        <v>51</v>
      </c>
      <c r="B93" s="33"/>
      <c r="C93" s="33"/>
      <c r="D93" s="33">
        <v>0</v>
      </c>
      <c r="E93" s="33"/>
      <c r="F93" s="33"/>
      <c r="G93" s="33"/>
      <c r="H93" s="1"/>
    </row>
    <row r="94" spans="1:10" x14ac:dyDescent="0.3">
      <c r="A94" s="33" t="s">
        <v>52</v>
      </c>
      <c r="B94" s="33"/>
      <c r="C94" s="33"/>
      <c r="D94" s="33">
        <v>14</v>
      </c>
      <c r="E94" s="33"/>
      <c r="F94" s="33"/>
      <c r="G94" s="33"/>
      <c r="H94" s="1"/>
    </row>
    <row r="95" spans="1:10" x14ac:dyDescent="0.3">
      <c r="A95" s="33" t="s">
        <v>53</v>
      </c>
      <c r="B95" s="33"/>
      <c r="C95" s="33"/>
      <c r="D95" s="33">
        <v>0.6007155637605478</v>
      </c>
      <c r="E95" s="33"/>
      <c r="F95" s="33"/>
      <c r="G95" s="33"/>
      <c r="H95" s="1"/>
    </row>
    <row r="96" spans="1:10" x14ac:dyDescent="0.3">
      <c r="A96" s="33" t="s">
        <v>54</v>
      </c>
      <c r="B96" s="33"/>
      <c r="C96" s="33"/>
      <c r="D96" s="33">
        <v>0.2788150454826237</v>
      </c>
      <c r="E96" s="33"/>
      <c r="F96" s="33"/>
      <c r="G96" s="33"/>
      <c r="H96" s="1"/>
    </row>
    <row r="97" spans="1:10" x14ac:dyDescent="0.3">
      <c r="A97" s="33" t="s">
        <v>55</v>
      </c>
      <c r="B97" s="33"/>
      <c r="C97" s="33"/>
      <c r="D97" s="33">
        <v>1.7613101150619617</v>
      </c>
      <c r="E97" s="33"/>
      <c r="F97" s="33"/>
      <c r="G97" s="33"/>
      <c r="H97" s="1"/>
    </row>
    <row r="98" spans="1:10" x14ac:dyDescent="0.3">
      <c r="A98" s="33" t="s">
        <v>56</v>
      </c>
      <c r="B98" s="33"/>
      <c r="C98" s="33"/>
      <c r="D98" s="33">
        <v>0.5576300909652474</v>
      </c>
      <c r="E98" s="33"/>
      <c r="F98" s="33"/>
      <c r="G98" s="33"/>
      <c r="H98" s="1"/>
    </row>
    <row r="99" spans="1:10" x14ac:dyDescent="0.3">
      <c r="A99" s="33" t="s">
        <v>57</v>
      </c>
      <c r="B99" s="33"/>
      <c r="C99" s="33"/>
      <c r="D99" s="33">
        <v>2.1447866812820848</v>
      </c>
      <c r="E99" s="33"/>
      <c r="F99" s="33"/>
      <c r="G99" s="33"/>
      <c r="H99" s="1"/>
    </row>
    <row r="100" spans="1:10" x14ac:dyDescent="0.3">
      <c r="A100" s="1"/>
      <c r="B100" s="1"/>
      <c r="C100" s="1"/>
      <c r="D100" s="1"/>
      <c r="E100" s="1"/>
      <c r="F100" s="1"/>
      <c r="G100" s="1"/>
      <c r="H100" s="1"/>
    </row>
    <row r="101" spans="1:10" x14ac:dyDescent="0.3">
      <c r="A101" s="1" t="s">
        <v>43</v>
      </c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">
      <c r="A102" s="1"/>
      <c r="B102" s="1" t="s">
        <v>44</v>
      </c>
      <c r="C102" s="1"/>
      <c r="D102" s="1"/>
      <c r="E102" s="1"/>
      <c r="F102" s="1"/>
      <c r="G102" s="1"/>
      <c r="H102" s="1"/>
      <c r="I102" s="1"/>
      <c r="J102" s="1"/>
    </row>
    <row r="103" spans="1:10" x14ac:dyDescent="0.3">
      <c r="A103" s="1"/>
      <c r="B103" s="1" t="str">
        <f>IF(D95&lt;D99,"Null hypothesis H0 is accepted","Null hypothesis H0 is rejected.")</f>
        <v>Null hypothesis H0 is accepted</v>
      </c>
      <c r="C103" s="1"/>
      <c r="D103" s="1"/>
      <c r="E103" s="1"/>
      <c r="F103" s="1"/>
      <c r="G103" s="1"/>
      <c r="H103" s="1"/>
      <c r="I103" s="1"/>
      <c r="J103" s="1"/>
    </row>
    <row r="104" spans="1:10" x14ac:dyDescent="0.3">
      <c r="A104" s="1"/>
      <c r="B104" s="31" t="s">
        <v>60</v>
      </c>
      <c r="C104" s="31"/>
      <c r="D104" s="31"/>
      <c r="E104" s="31"/>
      <c r="F104" s="31"/>
      <c r="G104" s="31"/>
      <c r="H104" s="31"/>
      <c r="I104" s="31"/>
      <c r="J104" s="1"/>
    </row>
    <row r="105" spans="1:1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3">
      <c r="A106" s="1"/>
      <c r="B106" s="1" t="s">
        <v>45</v>
      </c>
      <c r="C106" s="1"/>
      <c r="D106" s="1"/>
      <c r="E106" s="1"/>
      <c r="F106" s="1"/>
      <c r="G106" s="1"/>
      <c r="H106" s="1"/>
      <c r="I106" s="1"/>
      <c r="J106" s="1"/>
    </row>
    <row r="107" spans="1:10" x14ac:dyDescent="0.3">
      <c r="A107" s="1"/>
      <c r="B107" s="1" t="str">
        <f>IF(D98&lt;F68,"Null hypothesis H0 is rejected","Null hypothesis H0 is accepted.")</f>
        <v>Null hypothesis H0 is accepted.</v>
      </c>
      <c r="C107" s="1"/>
      <c r="D107" s="1"/>
      <c r="E107" s="1"/>
      <c r="F107" s="1"/>
      <c r="G107" s="1"/>
      <c r="H107" s="1"/>
      <c r="I107" s="1"/>
      <c r="J107" s="1"/>
    </row>
    <row r="108" spans="1:10" x14ac:dyDescent="0.3">
      <c r="A108" s="1"/>
      <c r="B108" s="31" t="s">
        <v>61</v>
      </c>
      <c r="C108" s="31"/>
      <c r="D108" s="31"/>
      <c r="E108" s="31"/>
      <c r="F108" s="31"/>
      <c r="G108" s="31"/>
      <c r="H108" s="31"/>
      <c r="I108" s="1"/>
      <c r="J108" s="1"/>
    </row>
    <row r="109" spans="1:1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3">
      <c r="A110" t="s">
        <v>80</v>
      </c>
    </row>
    <row r="111" spans="1:10" x14ac:dyDescent="0.3">
      <c r="D111" s="5" t="s">
        <v>81</v>
      </c>
    </row>
    <row r="113" spans="1:11" x14ac:dyDescent="0.3">
      <c r="B113" t="s">
        <v>82</v>
      </c>
    </row>
    <row r="114" spans="1:11" x14ac:dyDescent="0.3">
      <c r="B114" t="s">
        <v>83</v>
      </c>
    </row>
    <row r="115" spans="1:11" x14ac:dyDescent="0.3">
      <c r="B115" t="s">
        <v>84</v>
      </c>
    </row>
    <row r="116" spans="1:11" x14ac:dyDescent="0.3">
      <c r="B116" t="s">
        <v>85</v>
      </c>
    </row>
    <row r="117" spans="1:11" x14ac:dyDescent="0.3">
      <c r="B117" t="s">
        <v>86</v>
      </c>
    </row>
    <row r="119" spans="1:11" x14ac:dyDescent="0.3">
      <c r="C119" s="32" t="s">
        <v>87</v>
      </c>
      <c r="D119" s="32"/>
      <c r="E119" s="32"/>
    </row>
    <row r="120" spans="1:11" ht="15" thickBot="1" x14ac:dyDescent="0.35">
      <c r="A120" s="34" t="s">
        <v>88</v>
      </c>
      <c r="B120" s="34"/>
      <c r="C120" s="34"/>
      <c r="D120" s="34"/>
      <c r="E120" s="34"/>
      <c r="F120" s="34"/>
      <c r="G120" s="6"/>
      <c r="H120" s="6"/>
      <c r="I120" s="6"/>
      <c r="J120" s="6"/>
      <c r="K120" s="6"/>
    </row>
    <row r="121" spans="1:11" ht="25.2" thickTop="1" thickBot="1" x14ac:dyDescent="0.35">
      <c r="A121" s="35" t="s">
        <v>89</v>
      </c>
      <c r="B121" s="36"/>
      <c r="C121" s="7" t="s">
        <v>90</v>
      </c>
      <c r="D121" s="8" t="s">
        <v>48</v>
      </c>
      <c r="E121" s="8" t="s">
        <v>91</v>
      </c>
      <c r="F121" s="9" t="s">
        <v>92</v>
      </c>
      <c r="G121" s="6"/>
      <c r="H121" s="6"/>
      <c r="I121" s="6"/>
      <c r="J121" s="6"/>
      <c r="K121" s="6"/>
    </row>
    <row r="122" spans="1:11" ht="15" thickTop="1" x14ac:dyDescent="0.3">
      <c r="A122" s="37" t="s">
        <v>14</v>
      </c>
      <c r="B122" s="10" t="s">
        <v>93</v>
      </c>
      <c r="C122" s="11">
        <v>9</v>
      </c>
      <c r="D122" s="12">
        <v>37</v>
      </c>
      <c r="E122" s="13">
        <v>11.905880899790656</v>
      </c>
      <c r="F122" s="14">
        <v>3.9686269665968856</v>
      </c>
      <c r="G122" s="6"/>
      <c r="H122" s="6"/>
      <c r="I122" s="6"/>
      <c r="J122" s="6"/>
      <c r="K122" s="6"/>
    </row>
    <row r="123" spans="1:11" ht="15" thickBot="1" x14ac:dyDescent="0.35">
      <c r="A123" s="38"/>
      <c r="B123" s="15" t="s">
        <v>94</v>
      </c>
      <c r="C123" s="16">
        <v>7</v>
      </c>
      <c r="D123" s="17">
        <v>34</v>
      </c>
      <c r="E123" s="18">
        <v>8.0208062770106423</v>
      </c>
      <c r="F123" s="19">
        <v>3.0315798175994293</v>
      </c>
      <c r="G123" s="6"/>
      <c r="H123" s="6"/>
      <c r="I123" s="6"/>
      <c r="J123" s="6"/>
      <c r="K123" s="6"/>
    </row>
    <row r="124" spans="1:11" ht="15" thickTop="1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</row>
    <row r="125" spans="1:11" ht="15" thickBot="1" x14ac:dyDescent="0.35">
      <c r="A125" s="34" t="s">
        <v>95</v>
      </c>
      <c r="B125" s="34"/>
      <c r="C125" s="34"/>
      <c r="D125" s="34"/>
      <c r="E125" s="34"/>
      <c r="F125" s="34"/>
      <c r="G125" s="34"/>
      <c r="H125" s="34"/>
      <c r="I125" s="34"/>
      <c r="J125" s="34"/>
      <c r="K125" s="34"/>
    </row>
    <row r="126" spans="1:11" ht="15" thickTop="1" x14ac:dyDescent="0.3">
      <c r="A126" s="39" t="s">
        <v>96</v>
      </c>
      <c r="B126" s="40"/>
      <c r="C126" s="45" t="s">
        <v>97</v>
      </c>
      <c r="D126" s="46"/>
      <c r="E126" s="46" t="s">
        <v>98</v>
      </c>
      <c r="F126" s="46"/>
      <c r="G126" s="46"/>
      <c r="H126" s="46"/>
      <c r="I126" s="46"/>
      <c r="J126" s="46"/>
      <c r="K126" s="47"/>
    </row>
    <row r="127" spans="1:11" x14ac:dyDescent="0.3">
      <c r="A127" s="41"/>
      <c r="B127" s="42"/>
      <c r="C127" s="48" t="s">
        <v>99</v>
      </c>
      <c r="D127" s="50" t="s">
        <v>100</v>
      </c>
      <c r="E127" s="50" t="s">
        <v>101</v>
      </c>
      <c r="F127" s="50" t="s">
        <v>52</v>
      </c>
      <c r="G127" s="50" t="s">
        <v>102</v>
      </c>
      <c r="H127" s="50" t="s">
        <v>103</v>
      </c>
      <c r="I127" s="50" t="s">
        <v>104</v>
      </c>
      <c r="J127" s="50" t="s">
        <v>105</v>
      </c>
      <c r="K127" s="51"/>
    </row>
    <row r="128" spans="1:11" ht="15" thickBot="1" x14ac:dyDescent="0.35">
      <c r="A128" s="43"/>
      <c r="B128" s="44"/>
      <c r="C128" s="49"/>
      <c r="D128" s="52"/>
      <c r="E128" s="52"/>
      <c r="F128" s="52"/>
      <c r="G128" s="52"/>
      <c r="H128" s="52"/>
      <c r="I128" s="52"/>
      <c r="J128" s="20" t="s">
        <v>106</v>
      </c>
      <c r="K128" s="21" t="s">
        <v>107</v>
      </c>
    </row>
    <row r="129" spans="1:11" ht="34.799999999999997" thickTop="1" x14ac:dyDescent="0.3">
      <c r="A129" s="37" t="s">
        <v>14</v>
      </c>
      <c r="B129" s="22" t="s">
        <v>108</v>
      </c>
      <c r="C129" s="23">
        <v>0.7555315704263359</v>
      </c>
      <c r="D129" s="24">
        <v>0.39938754490142703</v>
      </c>
      <c r="E129" s="24">
        <v>0.57131254696163425</v>
      </c>
      <c r="F129" s="25">
        <v>14</v>
      </c>
      <c r="G129" s="24">
        <v>0.5768450807652199</v>
      </c>
      <c r="H129" s="13">
        <v>3</v>
      </c>
      <c r="I129" s="13">
        <v>5.2510661912724652</v>
      </c>
      <c r="J129" s="13">
        <v>-8.2624168644163554</v>
      </c>
      <c r="K129" s="14">
        <v>14.262416864416355</v>
      </c>
    </row>
    <row r="130" spans="1:11" ht="46.2" thickBot="1" x14ac:dyDescent="0.35">
      <c r="A130" s="38"/>
      <c r="B130" s="26" t="s">
        <v>109</v>
      </c>
      <c r="C130" s="27"/>
      <c r="D130" s="28"/>
      <c r="E130" s="29">
        <v>0.6007155637605478</v>
      </c>
      <c r="F130" s="18">
        <v>13.796681381069595</v>
      </c>
      <c r="G130" s="29">
        <v>0.55776963921168721</v>
      </c>
      <c r="H130" s="18">
        <v>3</v>
      </c>
      <c r="I130" s="18">
        <v>4.9940440717394745</v>
      </c>
      <c r="J130" s="18">
        <v>-7.7259869169543052</v>
      </c>
      <c r="K130" s="19">
        <v>13.725986916954305</v>
      </c>
    </row>
    <row r="131" spans="1:11" ht="15" thickTop="1" x14ac:dyDescent="0.3"/>
  </sheetData>
  <mergeCells count="87">
    <mergeCell ref="A62:C62"/>
    <mergeCell ref="F99:G99"/>
    <mergeCell ref="F94:G94"/>
    <mergeCell ref="F95:G95"/>
    <mergeCell ref="F96:G96"/>
    <mergeCell ref="F97:G97"/>
    <mergeCell ref="F98:G98"/>
    <mergeCell ref="D92:E92"/>
    <mergeCell ref="D93:E93"/>
    <mergeCell ref="A90:C90"/>
    <mergeCell ref="A91:C91"/>
    <mergeCell ref="I2:K2"/>
    <mergeCell ref="A3:C3"/>
    <mergeCell ref="F89:G89"/>
    <mergeCell ref="F90:G90"/>
    <mergeCell ref="F91:G91"/>
    <mergeCell ref="A65:C65"/>
    <mergeCell ref="H61:J61"/>
    <mergeCell ref="H62:J62"/>
    <mergeCell ref="H63:J63"/>
    <mergeCell ref="H64:J64"/>
    <mergeCell ref="H65:J65"/>
    <mergeCell ref="A61:C61"/>
    <mergeCell ref="A70:C70"/>
    <mergeCell ref="A71:C71"/>
    <mergeCell ref="D99:E99"/>
    <mergeCell ref="B89:C89"/>
    <mergeCell ref="A92:C92"/>
    <mergeCell ref="A93:C93"/>
    <mergeCell ref="A94:C94"/>
    <mergeCell ref="A95:C95"/>
    <mergeCell ref="A96:C96"/>
    <mergeCell ref="A97:C97"/>
    <mergeCell ref="A98:C98"/>
    <mergeCell ref="D94:E94"/>
    <mergeCell ref="D95:E95"/>
    <mergeCell ref="D96:E96"/>
    <mergeCell ref="D97:E97"/>
    <mergeCell ref="D98:E98"/>
    <mergeCell ref="A129:A130"/>
    <mergeCell ref="D127:D128"/>
    <mergeCell ref="E127:E128"/>
    <mergeCell ref="F127:F128"/>
    <mergeCell ref="G127:G128"/>
    <mergeCell ref="A120:F120"/>
    <mergeCell ref="A121:B121"/>
    <mergeCell ref="A122:A123"/>
    <mergeCell ref="A125:K125"/>
    <mergeCell ref="A126:B128"/>
    <mergeCell ref="C126:D126"/>
    <mergeCell ref="E126:K126"/>
    <mergeCell ref="C127:C128"/>
    <mergeCell ref="J127:K127"/>
    <mergeCell ref="H127:H128"/>
    <mergeCell ref="I127:I128"/>
    <mergeCell ref="C119:E119"/>
    <mergeCell ref="H71:J71"/>
    <mergeCell ref="H72:J72"/>
    <mergeCell ref="H73:J73"/>
    <mergeCell ref="H74:J74"/>
    <mergeCell ref="H75:J75"/>
    <mergeCell ref="A72:C72"/>
    <mergeCell ref="A73:C73"/>
    <mergeCell ref="A74:C74"/>
    <mergeCell ref="A75:C75"/>
    <mergeCell ref="A99:C99"/>
    <mergeCell ref="F92:G92"/>
    <mergeCell ref="F93:G93"/>
    <mergeCell ref="D89:E89"/>
    <mergeCell ref="D90:E90"/>
    <mergeCell ref="D91:E91"/>
    <mergeCell ref="A1:K1"/>
    <mergeCell ref="B104:I104"/>
    <mergeCell ref="B108:H108"/>
    <mergeCell ref="E4:H4"/>
    <mergeCell ref="E3:H3"/>
    <mergeCell ref="H66:J66"/>
    <mergeCell ref="H67:J67"/>
    <mergeCell ref="H68:J68"/>
    <mergeCell ref="H69:J69"/>
    <mergeCell ref="H70:J70"/>
    <mergeCell ref="A63:C63"/>
    <mergeCell ref="A64:C64"/>
    <mergeCell ref="A66:C66"/>
    <mergeCell ref="A67:C67"/>
    <mergeCell ref="A68:C68"/>
    <mergeCell ref="A69:C69"/>
  </mergeCells>
  <printOptions gridLines="1"/>
  <pageMargins left="0.25" right="0.1" top="0.75" bottom="0.75" header="0.3" footer="0.3"/>
  <pageSetup paperSize="9" orientation="portrait" blackAndWhite="1" r:id="rId1"/>
  <headerFooter>
    <oddFooter>&amp;R&amp;18Page &amp;P</oddFooter>
  </headerFooter>
  <drawing r:id="rId2"/>
  <legacyDrawing r:id="rId3"/>
  <oleObjects>
    <mc:AlternateContent xmlns:mc="http://schemas.openxmlformats.org/markup-compatibility/2006">
      <mc:Choice Requires="x14">
        <oleObject progId="Word.Document.12" shapeId="1025" r:id="rId4">
          <objectPr defaultSize="0" autoPict="0" r:id="rId5">
            <anchor moveWithCells="1">
              <from>
                <xdr:col>0</xdr:col>
                <xdr:colOff>190500</xdr:colOff>
                <xdr:row>15</xdr:row>
                <xdr:rowOff>7620</xdr:rowOff>
              </from>
              <to>
                <xdr:col>10</xdr:col>
                <xdr:colOff>518160</xdr:colOff>
                <xdr:row>28</xdr:row>
                <xdr:rowOff>152400</xdr:rowOff>
              </to>
            </anchor>
          </objectPr>
        </oleObject>
      </mc:Choice>
      <mc:Fallback>
        <oleObject progId="Word.Document.12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Leo Messi</cp:lastModifiedBy>
  <cp:lastPrinted>2023-07-29T18:59:51Z</cp:lastPrinted>
  <dcterms:created xsi:type="dcterms:W3CDTF">2021-12-04T05:17:46Z</dcterms:created>
  <dcterms:modified xsi:type="dcterms:W3CDTF">2023-12-04T17:59:53Z</dcterms:modified>
</cp:coreProperties>
</file>