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42F078D2-F1E4-4CFE-8F56-ADB1520E59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Sheet2!$A$1:$K$101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" l="1"/>
  <c r="D37" i="2"/>
  <c r="D44" i="2" s="1"/>
  <c r="G34" i="2"/>
  <c r="F34" i="2"/>
  <c r="E34" i="2"/>
  <c r="D34" i="2"/>
  <c r="D41" i="2" s="1"/>
  <c r="C34" i="2"/>
  <c r="H34" i="2" s="1"/>
  <c r="I34" i="2" s="1"/>
  <c r="G33" i="2"/>
  <c r="F33" i="2"/>
  <c r="E33" i="2"/>
  <c r="D33" i="2"/>
  <c r="C33" i="2"/>
  <c r="D40" i="2" s="1"/>
  <c r="G32" i="2"/>
  <c r="F32" i="2"/>
  <c r="E32" i="2"/>
  <c r="D32" i="2"/>
  <c r="C32" i="2"/>
  <c r="H32" i="2" s="1"/>
  <c r="I32" i="2" s="1"/>
  <c r="D39" i="2" l="1"/>
  <c r="H33" i="2"/>
  <c r="I33" i="2" s="1"/>
  <c r="I35" i="2" s="1"/>
  <c r="D38" i="2" s="1"/>
  <c r="D45" i="2" s="1"/>
  <c r="D46" i="2" s="1"/>
  <c r="B48" i="2" s="1"/>
  <c r="B61" i="3"/>
  <c r="E47" i="3"/>
  <c r="E46" i="3"/>
  <c r="E45" i="3"/>
  <c r="E44" i="3"/>
  <c r="E43" i="3"/>
  <c r="E42" i="3"/>
  <c r="E41" i="3"/>
  <c r="E40" i="3"/>
  <c r="E39" i="3"/>
  <c r="E38" i="3"/>
</calcChain>
</file>

<file path=xl/sharedStrings.xml><?xml version="1.0" encoding="utf-8"?>
<sst xmlns="http://schemas.openxmlformats.org/spreadsheetml/2006/main" count="182" uniqueCount="137">
  <si>
    <t>Roll no.: 01/074</t>
  </si>
  <si>
    <t>PATAN MULTIPLE CAMPLUS</t>
  </si>
  <si>
    <t>Section: A</t>
  </si>
  <si>
    <t>Statistics practical no.: 03</t>
  </si>
  <si>
    <t>Date: 2075/04/22</t>
  </si>
  <si>
    <t>Question:</t>
  </si>
  <si>
    <t>Cocran Q test</t>
  </si>
  <si>
    <t>Five housewives were asked for the acceptability of four brands of lipistics for daily use. The</t>
  </si>
  <si>
    <t>response of acceptability (A) and rejection (B) are given below:</t>
  </si>
  <si>
    <t>House wives</t>
  </si>
  <si>
    <t>Alfa</t>
  </si>
  <si>
    <t>Beta</t>
  </si>
  <si>
    <t>Gamma</t>
  </si>
  <si>
    <t>Delta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</si>
  <si>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</si>
  <si>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</si>
  <si>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</si>
  <si>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</si>
  <si>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5</t>
    </r>
  </si>
  <si>
    <t>A</t>
  </si>
  <si>
    <t>B</t>
  </si>
  <si>
    <t>Test whether there is any significant difference between brands with respect to acceptability.</t>
  </si>
  <si>
    <t>Paired t test</t>
  </si>
  <si>
    <t>Roll no.: 13/077</t>
  </si>
  <si>
    <t>Nagarjuna College of Information Technology</t>
  </si>
  <si>
    <t>Statistics practical no.: 3</t>
  </si>
  <si>
    <t>Date: 2079/08/18</t>
  </si>
  <si>
    <t xml:space="preserve">Memory capacity of 10 students was tested before and after training, state </t>
  </si>
  <si>
    <t>whether the traning was effective or not from the following scores.</t>
  </si>
  <si>
    <t>Roll No.</t>
  </si>
  <si>
    <t xml:space="preserve">Before </t>
  </si>
  <si>
    <t xml:space="preserve">After </t>
  </si>
  <si>
    <t>Working Expression: We have,</t>
  </si>
  <si>
    <t>Calculation: Here,</t>
  </si>
  <si>
    <t xml:space="preserve">         H0:</t>
  </si>
  <si>
    <r>
      <t>d</t>
    </r>
    <r>
      <rPr>
        <sz val="11"/>
        <color theme="1"/>
        <rFont val="Calibri"/>
        <family val="2"/>
      </rPr>
      <t>̅ = 0</t>
    </r>
  </si>
  <si>
    <t xml:space="preserve">         H1:</t>
  </si>
  <si>
    <r>
      <t>d</t>
    </r>
    <r>
      <rPr>
        <sz val="11"/>
        <color theme="1"/>
        <rFont val="Calibri"/>
        <family val="2"/>
      </rPr>
      <t>̅ ‡ 0</t>
    </r>
  </si>
  <si>
    <t xml:space="preserve">Before(x) </t>
  </si>
  <si>
    <t xml:space="preserve">After(y) </t>
  </si>
  <si>
    <t>d = x-y</t>
  </si>
  <si>
    <t>Symbols</t>
  </si>
  <si>
    <t>Value</t>
  </si>
  <si>
    <t>Formula</t>
  </si>
  <si>
    <t>No. of observations</t>
  </si>
  <si>
    <t>n</t>
  </si>
  <si>
    <t>,=COUNT(E38:E47)</t>
  </si>
  <si>
    <t>Mean of difference</t>
  </si>
  <si>
    <t>d̅</t>
  </si>
  <si>
    <t>,=AVERAGE(E38:E47)</t>
  </si>
  <si>
    <t>SD of difference</t>
  </si>
  <si>
    <r>
      <t>s</t>
    </r>
    <r>
      <rPr>
        <vertAlign val="subscript"/>
        <sz val="11"/>
        <color theme="1"/>
        <rFont val="Calibri"/>
        <family val="2"/>
      </rPr>
      <t xml:space="preserve">d </t>
    </r>
  </si>
  <si>
    <t>,=STDEV(E38:E47)</t>
  </si>
  <si>
    <t>Standard error</t>
  </si>
  <si>
    <t>SE(d̅)</t>
  </si>
  <si>
    <t>,=D52/SQRT(D50)</t>
  </si>
  <si>
    <t>Calculated value of t</t>
  </si>
  <si>
    <t>,=D51/D53</t>
  </si>
  <si>
    <t>|t|</t>
  </si>
  <si>
    <t>Level of significance</t>
  </si>
  <si>
    <t>α</t>
  </si>
  <si>
    <t>Degree of freedom</t>
  </si>
  <si>
    <t xml:space="preserve">n - 1 </t>
  </si>
  <si>
    <t>,=D50-1</t>
  </si>
  <si>
    <t>Tabulated value of t</t>
  </si>
  <si>
    <t>,=TINV(D56,D57)</t>
  </si>
  <si>
    <t>P-value</t>
  </si>
  <si>
    <t>,=TDIST(D55,D57,2)</t>
  </si>
  <si>
    <t>Decision:</t>
  </si>
  <si>
    <t>,=IF(D55&lt;D58,"H0 is accepted","H1 is rejected.")</t>
  </si>
  <si>
    <t>Name: Nirajan Bhattarai</t>
  </si>
  <si>
    <t>Ri</t>
  </si>
  <si>
    <t>k</t>
  </si>
  <si>
    <t>k - 1</t>
  </si>
  <si>
    <t>Subject : Statistics II (STA 210)</t>
  </si>
  <si>
    <t>Statistics practional no 04</t>
  </si>
  <si>
    <t xml:space="preserve">Following are the scores obtained by trainess in 3 different categories. Test whether 3 </t>
  </si>
  <si>
    <t>categories have performed equally.</t>
  </si>
  <si>
    <t>Categories</t>
  </si>
  <si>
    <t>Scores</t>
  </si>
  <si>
    <t>C</t>
  </si>
  <si>
    <t>Working Expression</t>
  </si>
  <si>
    <t xml:space="preserve">Md1 = Md2 = Md3 </t>
  </si>
  <si>
    <t>Md1 ‡ Md2 ‡ Md3</t>
  </si>
  <si>
    <t>Scores Ranks</t>
  </si>
  <si>
    <t>Ri2/ni</t>
  </si>
  <si>
    <t>No. of category</t>
  </si>
  <si>
    <t>,=COUNT(B32:B34)</t>
  </si>
  <si>
    <t>Squared Rank Count</t>
  </si>
  <si>
    <t>∑Ri2/ni</t>
  </si>
  <si>
    <t>,=I35</t>
  </si>
  <si>
    <t>No, of 1st Sample</t>
  </si>
  <si>
    <t>n1</t>
  </si>
  <si>
    <t>,=COUNTA(C32:H32)</t>
  </si>
  <si>
    <t>No, of 2nd Sample</t>
  </si>
  <si>
    <t>n2</t>
  </si>
  <si>
    <t>,=COUNTA(C33:G33)</t>
  </si>
  <si>
    <t>No, of 3rd Sample</t>
  </si>
  <si>
    <t>n3</t>
  </si>
  <si>
    <t>,=COUNTA(C34:G34)</t>
  </si>
  <si>
    <t>No. of samples</t>
  </si>
  <si>
    <t>,=COUNTA(C32:G34)</t>
  </si>
  <si>
    <t>,=D37-1</t>
  </si>
  <si>
    <t>Tabulated value of H</t>
  </si>
  <si>
    <t>,=((12/(D42*(D42+1)))*(D38))-3*(D42+1)</t>
  </si>
  <si>
    <t>p-Value</t>
  </si>
  <si>
    <t>,=1-CHIDIST(D45,D44)</t>
  </si>
  <si>
    <t>,=IF(D46&gt;D43,"H0 is accepted","H1 is rejected.")</t>
  </si>
  <si>
    <t>Using SPSS,</t>
  </si>
  <si>
    <t>SYNTAX</t>
  </si>
  <si>
    <t>NPAR TESTS</t>
  </si>
  <si>
    <t xml:space="preserve">  /K-W=Scores BY Categories(1 3)</t>
  </si>
  <si>
    <t xml:space="preserve">  /STATISTICS DESCRIPTIVES </t>
  </si>
  <si>
    <t xml:space="preserve">  /MISSING ANALYSIS.</t>
  </si>
  <si>
    <t>OUTPUT TABLE</t>
  </si>
  <si>
    <t>Descriptive Statistics</t>
  </si>
  <si>
    <t/>
  </si>
  <si>
    <t>N</t>
  </si>
  <si>
    <t>Mean</t>
  </si>
  <si>
    <t>Std. Deviation</t>
  </si>
  <si>
    <t>Minimum</t>
  </si>
  <si>
    <t>Maximum</t>
  </si>
  <si>
    <t>Kruskal-Wallis Test</t>
  </si>
  <si>
    <t>Ranks</t>
  </si>
  <si>
    <t>Mean Rank</t>
  </si>
  <si>
    <t>1</t>
  </si>
  <si>
    <t>2</t>
  </si>
  <si>
    <t>3</t>
  </si>
  <si>
    <t>Total</t>
  </si>
  <si>
    <r>
      <t>Test Statistics</t>
    </r>
    <r>
      <rPr>
        <b/>
        <vertAlign val="superscript"/>
        <sz val="9"/>
        <color indexed="8"/>
        <rFont val="Arial Bold"/>
      </rPr>
      <t>a,b</t>
    </r>
  </si>
  <si>
    <t>Chi-Square</t>
  </si>
  <si>
    <t>df</t>
  </si>
  <si>
    <t>Asymp. Sig.</t>
  </si>
  <si>
    <t>a. Kruskal Wallis Test</t>
  </si>
  <si>
    <t>Kruskal Wallis H Test non Repeated</t>
  </si>
  <si>
    <t>Date: 2080/04/08</t>
  </si>
  <si>
    <t>NAGARJUNA COLLEGE OF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</si>
</sst>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"/>
    <numFmt numFmtId="166" formatCode="###0.000"/>
    <numFmt numFmtId="167" formatCode="####.000"/>
  </numFmts>
  <fonts count="1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4"/>
      <color indexed="8"/>
      <name val="Arial Bold"/>
    </font>
    <font>
      <b/>
      <vertAlign val="superscript"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</borders>
  <cellStyleXfs count="2">
    <xf numFmtId="0" fontId="0" fillId="0" borderId="0"/>
    <xf numFmtId="0" fontId="7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9" fillId="0" borderId="1" xfId="1" applyFont="1" applyBorder="1" applyAlignment="1">
      <alignment horizontal="left" wrapText="1"/>
    </xf>
    <xf numFmtId="0" fontId="9" fillId="0" borderId="2" xfId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5" xfId="1" applyFont="1" applyBorder="1" applyAlignment="1">
      <alignment horizontal="left" vertical="top" wrapText="1"/>
    </xf>
    <xf numFmtId="164" fontId="9" fillId="0" borderId="6" xfId="1" applyNumberFormat="1" applyFont="1" applyBorder="1" applyAlignment="1">
      <alignment horizontal="right" vertical="center"/>
    </xf>
    <xf numFmtId="165" fontId="9" fillId="0" borderId="7" xfId="1" applyNumberFormat="1" applyFont="1" applyBorder="1" applyAlignment="1">
      <alignment horizontal="right" vertical="center"/>
    </xf>
    <xf numFmtId="166" fontId="9" fillId="0" borderId="7" xfId="1" applyNumberFormat="1" applyFont="1" applyBorder="1" applyAlignment="1">
      <alignment horizontal="right" vertical="center"/>
    </xf>
    <xf numFmtId="164" fontId="9" fillId="0" borderId="7" xfId="1" applyNumberFormat="1" applyFont="1" applyBorder="1" applyAlignment="1">
      <alignment horizontal="right" vertical="center"/>
    </xf>
    <xf numFmtId="164" fontId="9" fillId="0" borderId="8" xfId="1" applyNumberFormat="1" applyFont="1" applyBorder="1" applyAlignment="1">
      <alignment horizontal="right" vertical="center"/>
    </xf>
    <xf numFmtId="0" fontId="9" fillId="0" borderId="9" xfId="1" applyFont="1" applyBorder="1" applyAlignment="1">
      <alignment horizontal="left" vertical="top" wrapText="1"/>
    </xf>
    <xf numFmtId="164" fontId="9" fillId="0" borderId="10" xfId="1" applyNumberFormat="1" applyFont="1" applyBorder="1" applyAlignment="1">
      <alignment horizontal="right" vertical="center"/>
    </xf>
    <xf numFmtId="165" fontId="9" fillId="0" borderId="11" xfId="1" applyNumberFormat="1" applyFont="1" applyBorder="1" applyAlignment="1">
      <alignment horizontal="right" vertical="center"/>
    </xf>
    <xf numFmtId="167" fontId="9" fillId="0" borderId="11" xfId="1" applyNumberFormat="1" applyFont="1" applyBorder="1" applyAlignment="1">
      <alignment horizontal="right" vertical="center"/>
    </xf>
    <xf numFmtId="164" fontId="9" fillId="0" borderId="11" xfId="1" applyNumberFormat="1" applyFont="1" applyBorder="1" applyAlignment="1">
      <alignment horizontal="right" vertical="center"/>
    </xf>
    <xf numFmtId="164" fontId="9" fillId="0" borderId="12" xfId="1" applyNumberFormat="1" applyFont="1" applyBorder="1" applyAlignment="1">
      <alignment horizontal="right" vertical="center"/>
    </xf>
    <xf numFmtId="0" fontId="7" fillId="0" borderId="0" xfId="1"/>
    <xf numFmtId="0" fontId="10" fillId="0" borderId="0" xfId="1" applyFont="1"/>
    <xf numFmtId="0" fontId="9" fillId="0" borderId="16" xfId="1" applyFont="1" applyBorder="1" applyAlignment="1">
      <alignment horizontal="left" vertical="top"/>
    </xf>
    <xf numFmtId="165" fontId="9" fillId="0" borderId="8" xfId="1" applyNumberFormat="1" applyFont="1" applyBorder="1" applyAlignment="1">
      <alignment horizontal="right" vertical="center"/>
    </xf>
    <xf numFmtId="0" fontId="9" fillId="0" borderId="18" xfId="1" applyFont="1" applyBorder="1" applyAlignment="1">
      <alignment horizontal="left" vertical="top"/>
    </xf>
    <xf numFmtId="164" fontId="9" fillId="0" borderId="19" xfId="1" applyNumberFormat="1" applyFont="1" applyBorder="1" applyAlignment="1">
      <alignment horizontal="right" vertical="center"/>
    </xf>
    <xf numFmtId="165" fontId="9" fillId="0" borderId="20" xfId="1" applyNumberFormat="1" applyFont="1" applyBorder="1" applyAlignment="1">
      <alignment horizontal="right" vertical="center"/>
    </xf>
    <xf numFmtId="0" fontId="9" fillId="0" borderId="22" xfId="1" applyFont="1" applyBorder="1" applyAlignment="1">
      <alignment horizontal="left" vertical="top" wrapText="1"/>
    </xf>
    <xf numFmtId="0" fontId="9" fillId="0" borderId="12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wrapText="1"/>
    </xf>
    <xf numFmtId="166" fontId="9" fillId="0" borderId="5" xfId="1" applyNumberFormat="1" applyFont="1" applyBorder="1" applyAlignment="1">
      <alignment horizontal="right" vertical="center"/>
    </xf>
    <xf numFmtId="0" fontId="9" fillId="0" borderId="23" xfId="1" applyFont="1" applyBorder="1" applyAlignment="1">
      <alignment horizontal="left" vertical="top" wrapText="1"/>
    </xf>
    <xf numFmtId="164" fontId="9" fillId="0" borderId="23" xfId="1" applyNumberFormat="1" applyFont="1" applyBorder="1" applyAlignment="1">
      <alignment horizontal="right" vertical="center"/>
    </xf>
    <xf numFmtId="167" fontId="9" fillId="0" borderId="9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9" fillId="0" borderId="13" xfId="1" applyFont="1" applyBorder="1" applyAlignment="1">
      <alignment horizontal="left" wrapText="1"/>
    </xf>
    <xf numFmtId="0" fontId="9" fillId="0" borderId="14" xfId="1" applyFont="1" applyBorder="1" applyAlignment="1">
      <alignment horizontal="left" wrapText="1"/>
    </xf>
    <xf numFmtId="0" fontId="9" fillId="0" borderId="15" xfId="1" applyFont="1" applyBorder="1" applyAlignment="1">
      <alignment horizontal="left" vertical="top" wrapText="1"/>
    </xf>
    <xf numFmtId="0" fontId="9" fillId="0" borderId="17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_Sheet2_1" xfId="1" xr:uid="{84F7786C-AF42-4E8C-A50D-6365FF9AA69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26</xdr:row>
      <xdr:rowOff>0</xdr:rowOff>
    </xdr:from>
    <xdr:ext cx="707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749300" y="13081000"/>
              <a:ext cx="70724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100" b="0" i="1">
                        <a:latin typeface="Cambria Math" panose="02040503050406030204" pitchFamily="18" charset="0"/>
                      </a:rPr>
                      <m:t>𝑑𝑓</m:t>
                    </m:r>
                    <m:r>
                      <a:rPr lang="nl-N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nl-N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nl-N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E70DBB-E940-594C-B228-111D36D45929}"/>
                </a:ext>
              </a:extLst>
            </xdr:cNvPr>
            <xdr:cNvSpPr txBox="1"/>
          </xdr:nvSpPr>
          <xdr:spPr>
            <a:xfrm>
              <a:off x="749300" y="13081000"/>
              <a:ext cx="70724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b="0" i="0">
                  <a:latin typeface="Cambria Math" panose="02040503050406030204" pitchFamily="18" charset="0"/>
                </a:rPr>
                <a:t>𝑑𝑓=</a:t>
              </a:r>
              <a:r>
                <a:rPr lang="nl-N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𝑘−1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12700</xdr:colOff>
      <xdr:row>17</xdr:row>
      <xdr:rowOff>38100</xdr:rowOff>
    </xdr:from>
    <xdr:to>
      <xdr:col>7</xdr:col>
      <xdr:colOff>568960</xdr:colOff>
      <xdr:row>26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640" y="3147060"/>
          <a:ext cx="4396740" cy="1696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8</xdr:col>
          <xdr:colOff>30480</xdr:colOff>
          <xdr:row>33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>
      <selection activeCell="A19" sqref="A19"/>
    </sheetView>
  </sheetViews>
  <sheetFormatPr defaultColWidth="8.88671875" defaultRowHeight="14.4" x14ac:dyDescent="0.3"/>
  <sheetData>
    <row r="2" spans="1:7" x14ac:dyDescent="0.3">
      <c r="D2" t="s">
        <v>6</v>
      </c>
    </row>
    <row r="4" spans="1:7" x14ac:dyDescent="0.3">
      <c r="A4" t="s">
        <v>0</v>
      </c>
      <c r="C4" t="s">
        <v>1</v>
      </c>
    </row>
    <row r="5" spans="1:7" x14ac:dyDescent="0.3">
      <c r="A5" t="s">
        <v>2</v>
      </c>
      <c r="C5" t="s">
        <v>3</v>
      </c>
      <c r="F5" t="s">
        <v>4</v>
      </c>
    </row>
    <row r="7" spans="1:7" x14ac:dyDescent="0.3">
      <c r="A7" t="s">
        <v>5</v>
      </c>
    </row>
    <row r="8" spans="1:7" x14ac:dyDescent="0.3">
      <c r="A8" t="s">
        <v>7</v>
      </c>
    </row>
    <row r="9" spans="1:7" x14ac:dyDescent="0.3">
      <c r="A9" t="s">
        <v>8</v>
      </c>
    </row>
    <row r="11" spans="1:7" x14ac:dyDescent="0.3">
      <c r="B11" s="38" t="s">
        <v>9</v>
      </c>
      <c r="C11" s="38"/>
      <c r="D11" t="s">
        <v>10</v>
      </c>
      <c r="E11" t="s">
        <v>11</v>
      </c>
      <c r="F11" t="s">
        <v>12</v>
      </c>
      <c r="G11" t="s">
        <v>13</v>
      </c>
    </row>
    <row r="12" spans="1:7" ht="15.6" x14ac:dyDescent="0.35">
      <c r="C12" t="s">
        <v>14</v>
      </c>
      <c r="D12" t="s">
        <v>19</v>
      </c>
      <c r="E12" t="s">
        <v>20</v>
      </c>
      <c r="F12" t="s">
        <v>19</v>
      </c>
      <c r="G12" t="s">
        <v>20</v>
      </c>
    </row>
    <row r="13" spans="1:7" ht="15.6" x14ac:dyDescent="0.35">
      <c r="C13" t="s">
        <v>15</v>
      </c>
      <c r="D13" t="s">
        <v>20</v>
      </c>
      <c r="E13" t="s">
        <v>19</v>
      </c>
      <c r="F13" t="s">
        <v>19</v>
      </c>
      <c r="G13" t="s">
        <v>20</v>
      </c>
    </row>
    <row r="14" spans="1:7" ht="15.6" x14ac:dyDescent="0.35">
      <c r="C14" t="s">
        <v>16</v>
      </c>
      <c r="D14" t="s">
        <v>20</v>
      </c>
      <c r="E14" t="s">
        <v>19</v>
      </c>
      <c r="F14" t="s">
        <v>20</v>
      </c>
      <c r="G14" t="s">
        <v>19</v>
      </c>
    </row>
    <row r="15" spans="1:7" ht="15.6" x14ac:dyDescent="0.35">
      <c r="C15" t="s">
        <v>17</v>
      </c>
      <c r="D15" t="s">
        <v>19</v>
      </c>
      <c r="E15" t="s">
        <v>20</v>
      </c>
      <c r="F15" t="s">
        <v>20</v>
      </c>
      <c r="G15" t="s">
        <v>20</v>
      </c>
    </row>
    <row r="16" spans="1:7" ht="15.6" x14ac:dyDescent="0.35">
      <c r="C16" t="s">
        <v>18</v>
      </c>
      <c r="D16" t="s">
        <v>19</v>
      </c>
      <c r="E16" t="s">
        <v>19</v>
      </c>
      <c r="F16" t="s">
        <v>20</v>
      </c>
      <c r="G16" t="s">
        <v>19</v>
      </c>
    </row>
    <row r="18" spans="1:1" x14ac:dyDescent="0.3">
      <c r="A18" t="s">
        <v>21</v>
      </c>
    </row>
  </sheetData>
  <mergeCells count="1"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"/>
  <sheetViews>
    <sheetView tabSelected="1" view="pageLayout" topLeftCell="A50" zoomScaleNormal="100" workbookViewId="0">
      <selection activeCell="H53" sqref="H53"/>
    </sheetView>
  </sheetViews>
  <sheetFormatPr defaultColWidth="9.21875" defaultRowHeight="14.4" x14ac:dyDescent="0.3"/>
  <sheetData>
    <row r="1" spans="1:11" x14ac:dyDescent="0.3">
      <c r="A1" s="38" t="s">
        <v>136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3">
      <c r="I2" s="38" t="s">
        <v>135</v>
      </c>
      <c r="J2" s="38"/>
      <c r="K2" s="38"/>
    </row>
    <row r="3" spans="1:11" x14ac:dyDescent="0.3">
      <c r="A3" s="40"/>
      <c r="B3" s="40"/>
      <c r="C3" s="40"/>
      <c r="E3" s="38" t="s">
        <v>75</v>
      </c>
      <c r="F3" s="38"/>
      <c r="G3" s="38"/>
    </row>
    <row r="4" spans="1:11" x14ac:dyDescent="0.3">
      <c r="C4" s="1"/>
      <c r="D4" s="1"/>
      <c r="E4" s="38" t="s">
        <v>134</v>
      </c>
      <c r="F4" s="38"/>
      <c r="G4" s="38"/>
    </row>
    <row r="5" spans="1:11" x14ac:dyDescent="0.3">
      <c r="A5" t="s">
        <v>74</v>
      </c>
    </row>
    <row r="7" spans="1:11" x14ac:dyDescent="0.3">
      <c r="A7" t="s">
        <v>5</v>
      </c>
    </row>
    <row r="9" spans="1:11" x14ac:dyDescent="0.3">
      <c r="A9" t="s">
        <v>76</v>
      </c>
    </row>
    <row r="10" spans="1:11" x14ac:dyDescent="0.3">
      <c r="A10" t="s">
        <v>77</v>
      </c>
    </row>
    <row r="12" spans="1:11" x14ac:dyDescent="0.3">
      <c r="A12" t="s">
        <v>78</v>
      </c>
      <c r="B12" s="38" t="s">
        <v>79</v>
      </c>
      <c r="C12" s="38"/>
      <c r="D12" s="38"/>
      <c r="E12" s="38"/>
      <c r="F12" s="38"/>
      <c r="G12" s="38"/>
      <c r="H12" s="1"/>
      <c r="I12" s="1"/>
      <c r="J12" s="1"/>
      <c r="K12" s="1"/>
    </row>
    <row r="13" spans="1:11" x14ac:dyDescent="0.3">
      <c r="A13" t="s">
        <v>19</v>
      </c>
      <c r="B13" s="1">
        <v>67</v>
      </c>
      <c r="C13" s="1">
        <v>77</v>
      </c>
      <c r="D13" s="1">
        <v>79</v>
      </c>
      <c r="E13" s="1">
        <v>72</v>
      </c>
      <c r="F13" s="1">
        <v>64</v>
      </c>
    </row>
    <row r="14" spans="1:11" x14ac:dyDescent="0.3">
      <c r="A14" t="s">
        <v>20</v>
      </c>
      <c r="B14" s="1">
        <v>55</v>
      </c>
      <c r="C14" s="1">
        <v>50</v>
      </c>
      <c r="D14" s="1">
        <v>58</v>
      </c>
      <c r="E14" s="1">
        <v>57</v>
      </c>
      <c r="F14" s="1">
        <v>54</v>
      </c>
    </row>
    <row r="15" spans="1:11" x14ac:dyDescent="0.3">
      <c r="A15" t="s">
        <v>80</v>
      </c>
      <c r="B15" s="1">
        <v>66</v>
      </c>
      <c r="C15" s="1">
        <v>70</v>
      </c>
      <c r="D15" s="1">
        <v>69</v>
      </c>
      <c r="E15" s="1">
        <v>62</v>
      </c>
      <c r="F15" s="1">
        <v>68</v>
      </c>
    </row>
    <row r="17" spans="1:9" x14ac:dyDescent="0.3">
      <c r="A17" s="38" t="s">
        <v>81</v>
      </c>
      <c r="B17" s="38"/>
    </row>
    <row r="28" spans="1:9" x14ac:dyDescent="0.3">
      <c r="A28" t="s">
        <v>33</v>
      </c>
    </row>
    <row r="29" spans="1:9" x14ac:dyDescent="0.3">
      <c r="B29" t="s">
        <v>34</v>
      </c>
      <c r="C29" s="38" t="s">
        <v>82</v>
      </c>
      <c r="D29" s="38"/>
      <c r="E29" s="38"/>
    </row>
    <row r="30" spans="1:9" x14ac:dyDescent="0.3">
      <c r="B30" t="s">
        <v>36</v>
      </c>
      <c r="C30" s="38" t="s">
        <v>83</v>
      </c>
      <c r="D30" s="38"/>
      <c r="E30" s="38"/>
    </row>
    <row r="31" spans="1:9" x14ac:dyDescent="0.3">
      <c r="B31" s="1" t="s">
        <v>78</v>
      </c>
      <c r="C31" s="38" t="s">
        <v>84</v>
      </c>
      <c r="D31" s="38"/>
      <c r="E31" s="38"/>
      <c r="F31" s="38"/>
      <c r="G31" s="38"/>
      <c r="H31" s="1" t="s">
        <v>71</v>
      </c>
      <c r="I31" s="1" t="s">
        <v>85</v>
      </c>
    </row>
    <row r="32" spans="1:9" x14ac:dyDescent="0.3">
      <c r="B32" s="1" t="s">
        <v>19</v>
      </c>
      <c r="C32" s="1">
        <f>RANK(B13, $B$13:$F$15, 1)</f>
        <v>9</v>
      </c>
      <c r="D32" s="1">
        <f t="shared" ref="D32:G32" si="0">RANK(C13, $B$13:$F$15, 1)</f>
        <v>14</v>
      </c>
      <c r="E32" s="1">
        <f t="shared" si="0"/>
        <v>15</v>
      </c>
      <c r="F32" s="1">
        <f t="shared" si="0"/>
        <v>13</v>
      </c>
      <c r="G32" s="1">
        <f t="shared" si="0"/>
        <v>7</v>
      </c>
      <c r="H32" s="1">
        <f>SUM(C32:G32)</f>
        <v>58</v>
      </c>
      <c r="I32" s="1">
        <f>(H32*H32)/COUNT(C32:G32)</f>
        <v>672.8</v>
      </c>
    </row>
    <row r="33" spans="1:9" x14ac:dyDescent="0.3">
      <c r="B33" s="1" t="s">
        <v>20</v>
      </c>
      <c r="C33" s="1">
        <f t="shared" ref="C33:G34" si="1">RANK(B14, $B$13:$F$15, 1)</f>
        <v>3</v>
      </c>
      <c r="D33" s="1">
        <f t="shared" si="1"/>
        <v>1</v>
      </c>
      <c r="E33" s="1">
        <f t="shared" si="1"/>
        <v>5</v>
      </c>
      <c r="F33" s="1">
        <f t="shared" si="1"/>
        <v>4</v>
      </c>
      <c r="G33" s="1">
        <f t="shared" si="1"/>
        <v>2</v>
      </c>
      <c r="H33" s="1">
        <f t="shared" ref="H33:H34" si="2">SUM(C33:G33)</f>
        <v>15</v>
      </c>
      <c r="I33" s="1">
        <f t="shared" ref="I33:I34" si="3">(H33*H33)/COUNT(C33:G33)</f>
        <v>45</v>
      </c>
    </row>
    <row r="34" spans="1:9" x14ac:dyDescent="0.3">
      <c r="B34" s="1" t="s">
        <v>80</v>
      </c>
      <c r="C34" s="1">
        <f t="shared" si="1"/>
        <v>8</v>
      </c>
      <c r="D34" s="1">
        <f t="shared" si="1"/>
        <v>12</v>
      </c>
      <c r="E34" s="1">
        <f t="shared" si="1"/>
        <v>11</v>
      </c>
      <c r="F34" s="1">
        <f t="shared" si="1"/>
        <v>6</v>
      </c>
      <c r="G34" s="1">
        <f t="shared" si="1"/>
        <v>10</v>
      </c>
      <c r="H34" s="1">
        <f t="shared" si="2"/>
        <v>47</v>
      </c>
      <c r="I34" s="1">
        <f t="shared" si="3"/>
        <v>441.8</v>
      </c>
    </row>
    <row r="35" spans="1:9" x14ac:dyDescent="0.3">
      <c r="B35" s="1"/>
      <c r="C35" s="1"/>
      <c r="D35" s="1"/>
      <c r="E35" s="1"/>
      <c r="F35" s="1"/>
      <c r="G35" s="1"/>
      <c r="H35" s="1"/>
      <c r="I35" s="1">
        <f>SUM(I32:I34)</f>
        <v>1159.5999999999999</v>
      </c>
    </row>
    <row r="36" spans="1:9" x14ac:dyDescent="0.3">
      <c r="C36" s="1" t="s">
        <v>41</v>
      </c>
      <c r="D36" s="1" t="s">
        <v>42</v>
      </c>
      <c r="E36" s="1" t="s">
        <v>43</v>
      </c>
      <c r="F36" s="1"/>
    </row>
    <row r="37" spans="1:9" x14ac:dyDescent="0.3">
      <c r="A37" t="s">
        <v>86</v>
      </c>
      <c r="C37" s="1" t="s">
        <v>72</v>
      </c>
      <c r="D37" s="1">
        <f>COUNTA(B32:B34)</f>
        <v>3</v>
      </c>
      <c r="E37" s="38" t="s">
        <v>87</v>
      </c>
      <c r="F37" s="38"/>
    </row>
    <row r="38" spans="1:9" x14ac:dyDescent="0.3">
      <c r="A38" t="s">
        <v>88</v>
      </c>
      <c r="C38" s="6" t="s">
        <v>89</v>
      </c>
      <c r="D38" s="1">
        <f>I35</f>
        <v>1159.5999999999999</v>
      </c>
      <c r="E38" s="38" t="s">
        <v>90</v>
      </c>
      <c r="F38" s="38"/>
    </row>
    <row r="39" spans="1:9" x14ac:dyDescent="0.3">
      <c r="A39" t="s">
        <v>91</v>
      </c>
      <c r="C39" s="6" t="s">
        <v>92</v>
      </c>
      <c r="D39" s="1">
        <f>COUNTA(C32:G32)</f>
        <v>5</v>
      </c>
      <c r="E39" t="s">
        <v>93</v>
      </c>
    </row>
    <row r="40" spans="1:9" x14ac:dyDescent="0.3">
      <c r="A40" t="s">
        <v>94</v>
      </c>
      <c r="C40" s="6" t="s">
        <v>95</v>
      </c>
      <c r="D40" s="1">
        <f>COUNTA(C33:G33)</f>
        <v>5</v>
      </c>
      <c r="E40" s="38" t="s">
        <v>96</v>
      </c>
      <c r="F40" s="38"/>
    </row>
    <row r="41" spans="1:9" x14ac:dyDescent="0.3">
      <c r="A41" t="s">
        <v>97</v>
      </c>
      <c r="C41" s="6" t="s">
        <v>98</v>
      </c>
      <c r="D41" s="1">
        <f>COUNTA(C34:G34)</f>
        <v>5</v>
      </c>
      <c r="E41" s="38" t="s">
        <v>99</v>
      </c>
      <c r="F41" s="38"/>
    </row>
    <row r="42" spans="1:9" x14ac:dyDescent="0.3">
      <c r="A42" t="s">
        <v>100</v>
      </c>
      <c r="C42" s="6" t="s">
        <v>45</v>
      </c>
      <c r="D42" s="1">
        <f>COUNTA(C32:G34)</f>
        <v>15</v>
      </c>
      <c r="E42" s="38" t="s">
        <v>101</v>
      </c>
      <c r="F42" s="38"/>
    </row>
    <row r="43" spans="1:9" x14ac:dyDescent="0.3">
      <c r="A43" t="s">
        <v>59</v>
      </c>
      <c r="C43" s="6" t="s">
        <v>60</v>
      </c>
      <c r="D43" s="1">
        <v>0.05</v>
      </c>
      <c r="E43" s="1"/>
      <c r="F43" s="1"/>
    </row>
    <row r="44" spans="1:9" x14ac:dyDescent="0.3">
      <c r="A44" t="s">
        <v>61</v>
      </c>
      <c r="C44" s="6" t="s">
        <v>73</v>
      </c>
      <c r="D44" s="1">
        <f>D37-1</f>
        <v>2</v>
      </c>
      <c r="E44" s="38" t="s">
        <v>102</v>
      </c>
      <c r="F44" s="38"/>
    </row>
    <row r="45" spans="1:9" x14ac:dyDescent="0.3">
      <c r="A45" t="s">
        <v>103</v>
      </c>
      <c r="C45" s="1"/>
      <c r="D45" s="1">
        <f>((12/(D42*(D42+1)))*(D38))-3*(D42+1)</f>
        <v>9.9799999999999969</v>
      </c>
      <c r="E45" s="38" t="s">
        <v>104</v>
      </c>
      <c r="F45" s="38"/>
      <c r="G45" s="38"/>
      <c r="H45" s="38"/>
      <c r="I45" s="38"/>
    </row>
    <row r="46" spans="1:9" x14ac:dyDescent="0.3">
      <c r="A46" t="s">
        <v>105</v>
      </c>
      <c r="C46" s="1"/>
      <c r="D46" s="1">
        <f>1-CHIDIST(D45,D44)</f>
        <v>0.99319433550776948</v>
      </c>
      <c r="E46" t="s">
        <v>106</v>
      </c>
    </row>
    <row r="48" spans="1:9" x14ac:dyDescent="0.3">
      <c r="A48" t="s">
        <v>68</v>
      </c>
      <c r="B48" t="str">
        <f>IF(D46&gt;D43,"H0 is accepted","H1 is rejected.")</f>
        <v>H0 is accepted</v>
      </c>
    </row>
    <row r="49" spans="1:8" x14ac:dyDescent="0.3">
      <c r="B49" t="s">
        <v>107</v>
      </c>
    </row>
    <row r="51" spans="1:8" x14ac:dyDescent="0.3">
      <c r="A51" s="39"/>
      <c r="B51" s="39"/>
      <c r="C51" s="39"/>
    </row>
    <row r="53" spans="1:8" x14ac:dyDescent="0.3">
      <c r="A53" t="s">
        <v>108</v>
      </c>
    </row>
    <row r="54" spans="1:8" x14ac:dyDescent="0.3">
      <c r="D54" s="7" t="s">
        <v>109</v>
      </c>
    </row>
    <row r="56" spans="1:8" x14ac:dyDescent="0.3">
      <c r="C56" t="s">
        <v>110</v>
      </c>
    </row>
    <row r="57" spans="1:8" x14ac:dyDescent="0.3">
      <c r="C57" t="s">
        <v>111</v>
      </c>
    </row>
    <row r="58" spans="1:8" x14ac:dyDescent="0.3">
      <c r="C58" t="s">
        <v>112</v>
      </c>
    </row>
    <row r="59" spans="1:8" x14ac:dyDescent="0.3">
      <c r="C59" t="s">
        <v>113</v>
      </c>
    </row>
    <row r="61" spans="1:8" x14ac:dyDescent="0.3">
      <c r="D61" s="43" t="s">
        <v>114</v>
      </c>
      <c r="E61" s="43"/>
    </row>
    <row r="63" spans="1:8" ht="15" thickBot="1" x14ac:dyDescent="0.35">
      <c r="C63" s="41" t="s">
        <v>115</v>
      </c>
      <c r="D63" s="41"/>
      <c r="E63" s="41"/>
      <c r="F63" s="41"/>
      <c r="G63" s="41"/>
      <c r="H63" s="41"/>
    </row>
    <row r="64" spans="1:8" ht="25.2" thickTop="1" thickBot="1" x14ac:dyDescent="0.35">
      <c r="C64" s="8" t="s">
        <v>116</v>
      </c>
      <c r="D64" s="9" t="s">
        <v>117</v>
      </c>
      <c r="E64" s="10" t="s">
        <v>118</v>
      </c>
      <c r="F64" s="10" t="s">
        <v>119</v>
      </c>
      <c r="G64" s="10" t="s">
        <v>120</v>
      </c>
      <c r="H64" s="11" t="s">
        <v>121</v>
      </c>
    </row>
    <row r="65" spans="3:8" ht="15" thickTop="1" x14ac:dyDescent="0.3">
      <c r="C65" s="12" t="s">
        <v>79</v>
      </c>
      <c r="D65" s="13">
        <v>15</v>
      </c>
      <c r="E65" s="14">
        <v>64.533333333333331</v>
      </c>
      <c r="F65" s="15">
        <v>8.4925737867745088</v>
      </c>
      <c r="G65" s="16">
        <v>50</v>
      </c>
      <c r="H65" s="17">
        <v>79</v>
      </c>
    </row>
    <row r="66" spans="3:8" ht="15" thickBot="1" x14ac:dyDescent="0.35">
      <c r="C66" s="18" t="s">
        <v>78</v>
      </c>
      <c r="D66" s="19">
        <v>15</v>
      </c>
      <c r="E66" s="20">
        <v>2</v>
      </c>
      <c r="F66" s="21">
        <v>0.84515425472851657</v>
      </c>
      <c r="G66" s="22">
        <v>1</v>
      </c>
      <c r="H66" s="23">
        <v>3</v>
      </c>
    </row>
    <row r="67" spans="3:8" ht="15" thickTop="1" x14ac:dyDescent="0.3">
      <c r="C67" s="24"/>
      <c r="D67" s="24"/>
      <c r="E67" s="24"/>
      <c r="F67" s="24"/>
      <c r="G67" s="24"/>
      <c r="H67" s="24"/>
    </row>
    <row r="68" spans="3:8" x14ac:dyDescent="0.3">
      <c r="C68" s="24"/>
      <c r="D68" s="24"/>
      <c r="E68" s="24"/>
      <c r="F68" s="24"/>
      <c r="G68" s="24"/>
      <c r="H68" s="24"/>
    </row>
    <row r="69" spans="3:8" ht="17.399999999999999" x14ac:dyDescent="0.3">
      <c r="C69" s="25" t="s">
        <v>122</v>
      </c>
      <c r="D69" s="24"/>
      <c r="E69" s="24"/>
      <c r="F69" s="24"/>
      <c r="G69" s="24"/>
      <c r="H69" s="24"/>
    </row>
    <row r="70" spans="3:8" x14ac:dyDescent="0.3">
      <c r="C70" s="24"/>
      <c r="D70" s="24"/>
      <c r="E70" s="24"/>
      <c r="F70" s="24"/>
      <c r="G70" s="24"/>
      <c r="H70" s="24"/>
    </row>
    <row r="71" spans="3:8" ht="15" thickBot="1" x14ac:dyDescent="0.35">
      <c r="C71" s="41" t="s">
        <v>123</v>
      </c>
      <c r="D71" s="41"/>
      <c r="E71" s="41"/>
      <c r="F71" s="41"/>
      <c r="G71" s="24"/>
      <c r="H71" s="24"/>
    </row>
    <row r="72" spans="3:8" ht="15.6" thickTop="1" thickBot="1" x14ac:dyDescent="0.35">
      <c r="C72" s="44" t="s">
        <v>78</v>
      </c>
      <c r="D72" s="45"/>
      <c r="E72" s="9" t="s">
        <v>117</v>
      </c>
      <c r="F72" s="11" t="s">
        <v>124</v>
      </c>
      <c r="G72" s="24"/>
      <c r="H72" s="24"/>
    </row>
    <row r="73" spans="3:8" ht="15" thickTop="1" x14ac:dyDescent="0.3">
      <c r="C73" s="46" t="s">
        <v>79</v>
      </c>
      <c r="D73" s="26" t="s">
        <v>125</v>
      </c>
      <c r="E73" s="13">
        <v>5</v>
      </c>
      <c r="F73" s="27">
        <v>11.6</v>
      </c>
      <c r="G73" s="24"/>
      <c r="H73" s="24"/>
    </row>
    <row r="74" spans="3:8" x14ac:dyDescent="0.3">
      <c r="C74" s="47"/>
      <c r="D74" s="28" t="s">
        <v>126</v>
      </c>
      <c r="E74" s="29">
        <v>5</v>
      </c>
      <c r="F74" s="30">
        <v>3</v>
      </c>
      <c r="G74" s="24"/>
      <c r="H74" s="24"/>
    </row>
    <row r="75" spans="3:8" x14ac:dyDescent="0.3">
      <c r="C75" s="47"/>
      <c r="D75" s="28" t="s">
        <v>127</v>
      </c>
      <c r="E75" s="29">
        <v>5</v>
      </c>
      <c r="F75" s="30">
        <v>9.4</v>
      </c>
      <c r="G75" s="24"/>
      <c r="H75" s="24"/>
    </row>
    <row r="76" spans="3:8" ht="15" thickBot="1" x14ac:dyDescent="0.35">
      <c r="C76" s="48"/>
      <c r="D76" s="31" t="s">
        <v>128</v>
      </c>
      <c r="E76" s="19">
        <v>15</v>
      </c>
      <c r="F76" s="32"/>
      <c r="G76" s="24"/>
      <c r="H76" s="24"/>
    </row>
    <row r="77" spans="3:8" ht="15" thickTop="1" x14ac:dyDescent="0.3">
      <c r="C77" s="24"/>
      <c r="D77" s="24"/>
      <c r="E77" s="24"/>
      <c r="F77" s="24"/>
      <c r="G77" s="24"/>
      <c r="H77" s="24"/>
    </row>
    <row r="78" spans="3:8" ht="15" thickBot="1" x14ac:dyDescent="0.35">
      <c r="C78" s="41" t="s">
        <v>129</v>
      </c>
      <c r="D78" s="41"/>
      <c r="E78" s="24"/>
      <c r="F78" s="24"/>
      <c r="G78" s="24"/>
      <c r="H78" s="24"/>
    </row>
    <row r="79" spans="3:8" ht="15.6" thickTop="1" thickBot="1" x14ac:dyDescent="0.35">
      <c r="C79" s="8" t="s">
        <v>116</v>
      </c>
      <c r="D79" s="33" t="s">
        <v>79</v>
      </c>
      <c r="E79" s="24"/>
      <c r="F79" s="24"/>
      <c r="G79" s="24"/>
      <c r="H79" s="24"/>
    </row>
    <row r="80" spans="3:8" ht="15" thickTop="1" x14ac:dyDescent="0.3">
      <c r="C80" s="12" t="s">
        <v>130</v>
      </c>
      <c r="D80" s="34">
        <v>9.9800000000000022</v>
      </c>
      <c r="E80" s="24"/>
      <c r="F80" s="24"/>
      <c r="G80" s="24"/>
      <c r="H80" s="24"/>
    </row>
    <row r="81" spans="3:8" x14ac:dyDescent="0.3">
      <c r="C81" s="35" t="s">
        <v>131</v>
      </c>
      <c r="D81" s="36">
        <v>2</v>
      </c>
      <c r="E81" s="24"/>
      <c r="F81" s="24"/>
      <c r="G81" s="24"/>
      <c r="H81" s="24"/>
    </row>
    <row r="82" spans="3:8" ht="23.4" thickBot="1" x14ac:dyDescent="0.35">
      <c r="C82" s="18" t="s">
        <v>132</v>
      </c>
      <c r="D82" s="37">
        <v>6.805664492230537E-3</v>
      </c>
      <c r="E82" s="24"/>
      <c r="F82" s="24"/>
      <c r="G82" s="24"/>
      <c r="H82" s="24"/>
    </row>
    <row r="83" spans="3:8" ht="15" thickTop="1" x14ac:dyDescent="0.3">
      <c r="C83" s="42" t="s">
        <v>133</v>
      </c>
      <c r="D83" s="42"/>
      <c r="E83" s="24"/>
      <c r="F83" s="24"/>
      <c r="G83" s="24"/>
      <c r="H83" s="24"/>
    </row>
    <row r="84" spans="3:8" x14ac:dyDescent="0.3">
      <c r="C84" s="42"/>
      <c r="D84" s="42"/>
      <c r="E84" s="24"/>
      <c r="F84" s="24"/>
      <c r="G84" s="24"/>
      <c r="H84" s="24"/>
    </row>
  </sheetData>
  <mergeCells count="26">
    <mergeCell ref="C78:D78"/>
    <mergeCell ref="C83:D83"/>
    <mergeCell ref="C84:D84"/>
    <mergeCell ref="D61:E61"/>
    <mergeCell ref="C63:H63"/>
    <mergeCell ref="C71:F71"/>
    <mergeCell ref="C72:D72"/>
    <mergeCell ref="C73:C76"/>
    <mergeCell ref="C30:E30"/>
    <mergeCell ref="B12:G12"/>
    <mergeCell ref="A17:B17"/>
    <mergeCell ref="C29:E29"/>
    <mergeCell ref="C31:G31"/>
    <mergeCell ref="I2:K2"/>
    <mergeCell ref="A3:C3"/>
    <mergeCell ref="E3:G3"/>
    <mergeCell ref="E4:G4"/>
    <mergeCell ref="A1:K1"/>
    <mergeCell ref="E44:F44"/>
    <mergeCell ref="E45:I45"/>
    <mergeCell ref="A51:C51"/>
    <mergeCell ref="E37:F37"/>
    <mergeCell ref="E38:F38"/>
    <mergeCell ref="E40:F40"/>
    <mergeCell ref="E41:F41"/>
    <mergeCell ref="E42:F42"/>
  </mergeCells>
  <printOptions gridLines="1"/>
  <pageMargins left="0.25" right="0.25" top="0.75" bottom="0.75" header="0.3" footer="0.3"/>
  <pageSetup paperSize="9" scale="97" orientation="portrait" r:id="rId1"/>
  <headerFooter>
    <oddFooter>&amp;R&amp;18Page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4"/>
  <sheetViews>
    <sheetView topLeftCell="A37" workbookViewId="0">
      <selection activeCell="F66" sqref="F66"/>
    </sheetView>
  </sheetViews>
  <sheetFormatPr defaultColWidth="8.88671875" defaultRowHeight="14.4" x14ac:dyDescent="0.3"/>
  <sheetData>
    <row r="1" spans="1:9" x14ac:dyDescent="0.3">
      <c r="C1" s="38" t="s">
        <v>22</v>
      </c>
      <c r="D1" s="38"/>
      <c r="E1" s="38"/>
    </row>
    <row r="3" spans="1:9" x14ac:dyDescent="0.3">
      <c r="A3" s="2" t="s">
        <v>23</v>
      </c>
      <c r="B3" s="2"/>
      <c r="C3" s="3" t="s">
        <v>24</v>
      </c>
      <c r="D3" s="2"/>
      <c r="E3" s="2"/>
      <c r="F3" s="2"/>
      <c r="H3" s="2"/>
      <c r="I3" s="2"/>
    </row>
    <row r="4" spans="1:9" x14ac:dyDescent="0.3">
      <c r="A4" s="2"/>
      <c r="B4" s="2"/>
      <c r="C4" s="49" t="s">
        <v>25</v>
      </c>
      <c r="D4" s="49"/>
      <c r="E4" s="49"/>
      <c r="F4" s="2"/>
      <c r="G4" s="2" t="s">
        <v>26</v>
      </c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t="s">
        <v>5</v>
      </c>
      <c r="B6" t="s">
        <v>27</v>
      </c>
    </row>
    <row r="7" spans="1:9" x14ac:dyDescent="0.3">
      <c r="B7" t="s">
        <v>28</v>
      </c>
    </row>
    <row r="8" spans="1:9" x14ac:dyDescent="0.3">
      <c r="B8" s="4" t="s">
        <v>29</v>
      </c>
      <c r="C8" s="4" t="s">
        <v>30</v>
      </c>
      <c r="D8" s="4" t="s">
        <v>31</v>
      </c>
    </row>
    <row r="9" spans="1:9" x14ac:dyDescent="0.3">
      <c r="B9" s="1">
        <v>1</v>
      </c>
      <c r="C9" s="1">
        <v>12</v>
      </c>
      <c r="D9" s="1">
        <v>15</v>
      </c>
    </row>
    <row r="10" spans="1:9" x14ac:dyDescent="0.3">
      <c r="B10" s="1">
        <v>2</v>
      </c>
      <c r="C10" s="1">
        <v>14</v>
      </c>
      <c r="D10" s="1">
        <v>16</v>
      </c>
    </row>
    <row r="11" spans="1:9" x14ac:dyDescent="0.3">
      <c r="B11" s="1">
        <v>3</v>
      </c>
      <c r="C11" s="1">
        <v>11</v>
      </c>
      <c r="D11" s="1">
        <v>10</v>
      </c>
    </row>
    <row r="12" spans="1:9" x14ac:dyDescent="0.3">
      <c r="B12" s="1">
        <v>4</v>
      </c>
      <c r="C12" s="1">
        <v>8</v>
      </c>
      <c r="D12" s="1">
        <v>7</v>
      </c>
    </row>
    <row r="13" spans="1:9" x14ac:dyDescent="0.3">
      <c r="B13" s="1">
        <v>5</v>
      </c>
      <c r="C13" s="1">
        <v>7</v>
      </c>
      <c r="D13" s="1">
        <v>5</v>
      </c>
    </row>
    <row r="14" spans="1:9" x14ac:dyDescent="0.3">
      <c r="B14" s="1">
        <v>6</v>
      </c>
      <c r="C14" s="1">
        <v>10</v>
      </c>
      <c r="D14" s="1">
        <v>12</v>
      </c>
    </row>
    <row r="15" spans="1:9" x14ac:dyDescent="0.3">
      <c r="B15" s="1">
        <v>7</v>
      </c>
      <c r="C15" s="1">
        <v>3</v>
      </c>
      <c r="D15" s="1">
        <v>10</v>
      </c>
    </row>
    <row r="16" spans="1:9" x14ac:dyDescent="0.3">
      <c r="B16" s="1">
        <v>8</v>
      </c>
      <c r="C16" s="1">
        <v>0</v>
      </c>
      <c r="D16" s="1">
        <v>2</v>
      </c>
    </row>
    <row r="17" spans="1:4" x14ac:dyDescent="0.3">
      <c r="B17" s="1">
        <v>9</v>
      </c>
      <c r="C17" s="1">
        <v>5</v>
      </c>
      <c r="D17" s="1">
        <v>3</v>
      </c>
    </row>
    <row r="18" spans="1:4" x14ac:dyDescent="0.3">
      <c r="B18" s="1">
        <v>10</v>
      </c>
      <c r="C18" s="1">
        <v>6</v>
      </c>
      <c r="D18" s="1">
        <v>8</v>
      </c>
    </row>
    <row r="20" spans="1:4" x14ac:dyDescent="0.3">
      <c r="A20" t="s">
        <v>32</v>
      </c>
    </row>
    <row r="22" spans="1:4" x14ac:dyDescent="0.3">
      <c r="B22" s="5"/>
    </row>
    <row r="23" spans="1:4" x14ac:dyDescent="0.3">
      <c r="B23" s="5"/>
    </row>
    <row r="24" spans="1:4" x14ac:dyDescent="0.3">
      <c r="B24" s="5"/>
    </row>
    <row r="25" spans="1:4" x14ac:dyDescent="0.3">
      <c r="B25" s="5"/>
    </row>
    <row r="26" spans="1:4" x14ac:dyDescent="0.3">
      <c r="B26" s="5"/>
    </row>
    <row r="27" spans="1:4" x14ac:dyDescent="0.3">
      <c r="B27" s="5"/>
    </row>
    <row r="28" spans="1:4" x14ac:dyDescent="0.3">
      <c r="B28" s="5"/>
    </row>
    <row r="29" spans="1:4" x14ac:dyDescent="0.3">
      <c r="B29" s="5"/>
    </row>
    <row r="30" spans="1:4" x14ac:dyDescent="0.3">
      <c r="B30" s="5"/>
    </row>
    <row r="31" spans="1:4" x14ac:dyDescent="0.3">
      <c r="B31" s="5"/>
    </row>
    <row r="32" spans="1:4" x14ac:dyDescent="0.3">
      <c r="B32" s="5"/>
    </row>
    <row r="34" spans="1:5" x14ac:dyDescent="0.3">
      <c r="A34" t="s">
        <v>33</v>
      </c>
    </row>
    <row r="35" spans="1:5" x14ac:dyDescent="0.3">
      <c r="B35" t="s">
        <v>34</v>
      </c>
      <c r="C35" t="s">
        <v>35</v>
      </c>
    </row>
    <row r="36" spans="1:5" x14ac:dyDescent="0.3">
      <c r="B36" t="s">
        <v>36</v>
      </c>
      <c r="C36" t="s">
        <v>37</v>
      </c>
    </row>
    <row r="37" spans="1:5" x14ac:dyDescent="0.3">
      <c r="B37" s="4" t="s">
        <v>29</v>
      </c>
      <c r="C37" s="4" t="s">
        <v>38</v>
      </c>
      <c r="D37" s="4" t="s">
        <v>39</v>
      </c>
      <c r="E37" s="4" t="s">
        <v>40</v>
      </c>
    </row>
    <row r="38" spans="1:5" x14ac:dyDescent="0.3">
      <c r="B38" s="1">
        <v>1</v>
      </c>
      <c r="C38" s="1">
        <v>12</v>
      </c>
      <c r="D38" s="1">
        <v>15</v>
      </c>
      <c r="E38" s="1">
        <f>C38-D38</f>
        <v>-3</v>
      </c>
    </row>
    <row r="39" spans="1:5" x14ac:dyDescent="0.3">
      <c r="B39" s="1">
        <v>2</v>
      </c>
      <c r="C39" s="1">
        <v>14</v>
      </c>
      <c r="D39" s="1">
        <v>16</v>
      </c>
      <c r="E39" s="1">
        <f t="shared" ref="E39:E47" si="0">C39-D39</f>
        <v>-2</v>
      </c>
    </row>
    <row r="40" spans="1:5" x14ac:dyDescent="0.3">
      <c r="B40" s="1">
        <v>3</v>
      </c>
      <c r="C40" s="1">
        <v>11</v>
      </c>
      <c r="D40" s="1">
        <v>10</v>
      </c>
      <c r="E40" s="1">
        <f t="shared" si="0"/>
        <v>1</v>
      </c>
    </row>
    <row r="41" spans="1:5" x14ac:dyDescent="0.3">
      <c r="B41" s="1">
        <v>4</v>
      </c>
      <c r="C41" s="1">
        <v>8</v>
      </c>
      <c r="D41" s="1">
        <v>7</v>
      </c>
      <c r="E41" s="1">
        <f t="shared" si="0"/>
        <v>1</v>
      </c>
    </row>
    <row r="42" spans="1:5" x14ac:dyDescent="0.3">
      <c r="B42" s="1">
        <v>5</v>
      </c>
      <c r="C42" s="1">
        <v>7</v>
      </c>
      <c r="D42" s="1">
        <v>5</v>
      </c>
      <c r="E42" s="1">
        <f t="shared" si="0"/>
        <v>2</v>
      </c>
    </row>
    <row r="43" spans="1:5" x14ac:dyDescent="0.3">
      <c r="B43" s="1">
        <v>6</v>
      </c>
      <c r="C43" s="1">
        <v>10</v>
      </c>
      <c r="D43" s="1">
        <v>12</v>
      </c>
      <c r="E43" s="1">
        <f t="shared" si="0"/>
        <v>-2</v>
      </c>
    </row>
    <row r="44" spans="1:5" x14ac:dyDescent="0.3">
      <c r="B44" s="1">
        <v>7</v>
      </c>
      <c r="C44" s="1">
        <v>3</v>
      </c>
      <c r="D44" s="1">
        <v>10</v>
      </c>
      <c r="E44" s="1">
        <f t="shared" si="0"/>
        <v>-7</v>
      </c>
    </row>
    <row r="45" spans="1:5" x14ac:dyDescent="0.3">
      <c r="B45" s="1">
        <v>8</v>
      </c>
      <c r="C45" s="1">
        <v>0</v>
      </c>
      <c r="D45" s="1">
        <v>2</v>
      </c>
      <c r="E45" s="1">
        <f t="shared" si="0"/>
        <v>-2</v>
      </c>
    </row>
    <row r="46" spans="1:5" x14ac:dyDescent="0.3">
      <c r="B46" s="1">
        <v>9</v>
      </c>
      <c r="C46" s="1">
        <v>5</v>
      </c>
      <c r="D46" s="1">
        <v>3</v>
      </c>
      <c r="E46" s="1">
        <f t="shared" si="0"/>
        <v>2</v>
      </c>
    </row>
    <row r="47" spans="1:5" x14ac:dyDescent="0.3">
      <c r="B47" s="1">
        <v>10</v>
      </c>
      <c r="C47" s="1">
        <v>6</v>
      </c>
      <c r="D47" s="1">
        <v>8</v>
      </c>
      <c r="E47" s="1">
        <f t="shared" si="0"/>
        <v>-2</v>
      </c>
    </row>
    <row r="49" spans="1:6" x14ac:dyDescent="0.3">
      <c r="C49" s="1" t="s">
        <v>41</v>
      </c>
      <c r="D49" s="1" t="s">
        <v>42</v>
      </c>
      <c r="E49" s="1" t="s">
        <v>43</v>
      </c>
      <c r="F49" s="1"/>
    </row>
    <row r="50" spans="1:6" x14ac:dyDescent="0.3">
      <c r="A50" t="s">
        <v>44</v>
      </c>
      <c r="C50" s="1" t="s">
        <v>45</v>
      </c>
      <c r="D50" s="1">
        <v>10</v>
      </c>
      <c r="E50" s="38" t="s">
        <v>46</v>
      </c>
      <c r="F50" s="38"/>
    </row>
    <row r="51" spans="1:6" x14ac:dyDescent="0.3">
      <c r="A51" t="s">
        <v>47</v>
      </c>
      <c r="C51" s="6" t="s">
        <v>48</v>
      </c>
      <c r="D51" s="1">
        <v>-1.2</v>
      </c>
      <c r="E51" s="38" t="s">
        <v>49</v>
      </c>
      <c r="F51" s="38"/>
    </row>
    <row r="52" spans="1:6" ht="15.6" x14ac:dyDescent="0.35">
      <c r="A52" t="s">
        <v>50</v>
      </c>
      <c r="C52" s="6" t="s">
        <v>51</v>
      </c>
      <c r="D52" s="1">
        <v>2.7808899999999999</v>
      </c>
      <c r="E52" s="38" t="s">
        <v>52</v>
      </c>
      <c r="F52" s="38"/>
    </row>
    <row r="53" spans="1:6" x14ac:dyDescent="0.3">
      <c r="A53" t="s">
        <v>53</v>
      </c>
      <c r="C53" s="6" t="s">
        <v>54</v>
      </c>
      <c r="D53" s="1">
        <v>0.87939000000000001</v>
      </c>
      <c r="E53" s="38" t="s">
        <v>55</v>
      </c>
      <c r="F53" s="38"/>
    </row>
    <row r="54" spans="1:6" x14ac:dyDescent="0.3">
      <c r="A54" t="s">
        <v>56</v>
      </c>
      <c r="C54" s="6"/>
      <c r="D54" s="1">
        <v>-1.3645799999999999</v>
      </c>
      <c r="E54" s="38" t="s">
        <v>57</v>
      </c>
      <c r="F54" s="38"/>
    </row>
    <row r="55" spans="1:6" x14ac:dyDescent="0.3">
      <c r="C55" s="6" t="s">
        <v>58</v>
      </c>
      <c r="D55" s="1">
        <v>1.3645799999999999</v>
      </c>
      <c r="E55" s="1"/>
      <c r="F55" s="1"/>
    </row>
    <row r="56" spans="1:6" x14ac:dyDescent="0.3">
      <c r="A56" t="s">
        <v>59</v>
      </c>
      <c r="C56" s="6" t="s">
        <v>60</v>
      </c>
      <c r="D56" s="1">
        <v>0.05</v>
      </c>
      <c r="E56" s="1"/>
      <c r="F56" s="1"/>
    </row>
    <row r="57" spans="1:6" x14ac:dyDescent="0.3">
      <c r="A57" t="s">
        <v>61</v>
      </c>
      <c r="C57" s="6" t="s">
        <v>62</v>
      </c>
      <c r="D57" s="1">
        <v>9</v>
      </c>
      <c r="E57" s="38" t="s">
        <v>63</v>
      </c>
      <c r="F57" s="38"/>
    </row>
    <row r="58" spans="1:6" x14ac:dyDescent="0.3">
      <c r="A58" t="s">
        <v>64</v>
      </c>
      <c r="C58" s="1"/>
      <c r="D58" s="1">
        <v>2.2621600000000002</v>
      </c>
      <c r="E58" s="38" t="s">
        <v>65</v>
      </c>
      <c r="F58" s="38"/>
    </row>
    <row r="59" spans="1:6" x14ac:dyDescent="0.3">
      <c r="A59" t="s">
        <v>66</v>
      </c>
      <c r="C59" s="1"/>
      <c r="D59" s="1">
        <v>0.20552999999999999</v>
      </c>
      <c r="E59" s="38" t="s">
        <v>67</v>
      </c>
      <c r="F59" s="38"/>
    </row>
    <row r="60" spans="1:6" x14ac:dyDescent="0.3">
      <c r="C60" s="1"/>
      <c r="D60" s="1"/>
      <c r="E60" s="1"/>
      <c r="F60" s="1"/>
    </row>
    <row r="61" spans="1:6" x14ac:dyDescent="0.3">
      <c r="A61" t="s">
        <v>68</v>
      </c>
      <c r="B61" t="str">
        <f>IF(D55&lt;D58,"H0 is accepted","H1 is rejected.")</f>
        <v>H0 is accepted</v>
      </c>
    </row>
    <row r="62" spans="1:6" x14ac:dyDescent="0.3">
      <c r="B62" t="s">
        <v>69</v>
      </c>
    </row>
    <row r="64" spans="1:6" x14ac:dyDescent="0.3">
      <c r="A64" s="39" t="s">
        <v>70</v>
      </c>
      <c r="B64" s="39"/>
      <c r="C64" s="39"/>
    </row>
  </sheetData>
  <mergeCells count="11">
    <mergeCell ref="E53:F53"/>
    <mergeCell ref="C1:E1"/>
    <mergeCell ref="C4:E4"/>
    <mergeCell ref="E50:F50"/>
    <mergeCell ref="E51:F51"/>
    <mergeCell ref="E52:F52"/>
    <mergeCell ref="E54:F54"/>
    <mergeCell ref="E57:F57"/>
    <mergeCell ref="E58:F58"/>
    <mergeCell ref="E59:F59"/>
    <mergeCell ref="A64:C64"/>
  </mergeCells>
  <pageMargins left="0.7" right="0.7" top="0.75" bottom="0.75" header="0.3" footer="0.3"/>
  <pageSetup paperSize="9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autoPict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8</xdr:col>
                <xdr:colOff>30480</xdr:colOff>
                <xdr:row>33</xdr:row>
                <xdr:rowOff>0</xdr:rowOff>
              </to>
            </anchor>
          </objectPr>
        </oleObject>
      </mc:Choice>
      <mc:Fallback>
        <oleObject progId="Word.Document.12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Messi</cp:lastModifiedBy>
  <cp:lastPrinted>2023-08-20T03:24:11Z</cp:lastPrinted>
  <dcterms:created xsi:type="dcterms:W3CDTF">2021-12-04T09:33:22Z</dcterms:created>
  <dcterms:modified xsi:type="dcterms:W3CDTF">2023-12-04T18:01:43Z</dcterms:modified>
</cp:coreProperties>
</file>