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SIT\3rd Sem\Stat\Lab\"/>
    </mc:Choice>
  </mc:AlternateContent>
  <xr:revisionPtr revIDLastSave="0" documentId="13_ncr:1_{49BE6EB7-5F56-4172-9393-EBFAB600481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Sheet2!$A$1:$K$98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2" l="1"/>
  <c r="D41" i="2"/>
  <c r="D45" i="2" s="1"/>
  <c r="D38" i="2"/>
  <c r="E38" i="2"/>
  <c r="F38" i="2"/>
  <c r="D37" i="2"/>
  <c r="E37" i="2"/>
  <c r="F37" i="2"/>
  <c r="D36" i="2"/>
  <c r="G36" i="2" s="1"/>
  <c r="H36" i="2" s="1"/>
  <c r="E36" i="2"/>
  <c r="F36" i="2"/>
  <c r="C36" i="2"/>
  <c r="C37" i="2"/>
  <c r="C38" i="2"/>
  <c r="D35" i="2"/>
  <c r="E35" i="2"/>
  <c r="F35" i="2"/>
  <c r="G35" i="2" s="1"/>
  <c r="H35" i="2" s="1"/>
  <c r="C35" i="2"/>
  <c r="D37" i="3"/>
  <c r="D44" i="3" s="1"/>
  <c r="G34" i="3"/>
  <c r="F34" i="3"/>
  <c r="E34" i="3"/>
  <c r="D34" i="3"/>
  <c r="C34" i="3"/>
  <c r="H34" i="3" s="1"/>
  <c r="I34" i="3" s="1"/>
  <c r="G33" i="3"/>
  <c r="F33" i="3"/>
  <c r="E33" i="3"/>
  <c r="D33" i="3"/>
  <c r="C33" i="3"/>
  <c r="G32" i="3"/>
  <c r="F32" i="3"/>
  <c r="E32" i="3"/>
  <c r="D32" i="3"/>
  <c r="C32" i="3"/>
  <c r="G38" i="2" l="1"/>
  <c r="H38" i="2" s="1"/>
  <c r="G37" i="2"/>
  <c r="H37" i="2" s="1"/>
  <c r="H39" i="2" s="1"/>
  <c r="D42" i="2" s="1"/>
  <c r="D46" i="2" s="1"/>
  <c r="D47" i="2" s="1"/>
  <c r="B49" i="2" s="1"/>
  <c r="D40" i="3"/>
  <c r="H33" i="3"/>
  <c r="I33" i="3" s="1"/>
  <c r="D42" i="3"/>
  <c r="H32" i="3"/>
  <c r="I32" i="3" s="1"/>
  <c r="I35" i="3" s="1"/>
  <c r="D38" i="3" s="1"/>
  <c r="D45" i="3" s="1"/>
  <c r="D46" i="3" s="1"/>
  <c r="B48" i="3" s="1"/>
  <c r="D39" i="3"/>
  <c r="D41" i="3"/>
</calcChain>
</file>

<file path=xl/sharedStrings.xml><?xml version="1.0" encoding="utf-8"?>
<sst xmlns="http://schemas.openxmlformats.org/spreadsheetml/2006/main" count="165" uniqueCount="108">
  <si>
    <t>Roll no.: 01/074</t>
  </si>
  <si>
    <t>PATAN MULTIPLE CAMPLUS</t>
  </si>
  <si>
    <t>Section: A</t>
  </si>
  <si>
    <t>Statistics practical no.: 03</t>
  </si>
  <si>
    <t>Date: 2075/04/22</t>
  </si>
  <si>
    <t>Question:</t>
  </si>
  <si>
    <t>Friedman F test non repeated ranks</t>
  </si>
  <si>
    <t>A survey was conducted in four hospitals in a particular city to obtain the number of babies</t>
  </si>
  <si>
    <t>born over a 12 months' period. This time period was divided into four seasons to test the</t>
  </si>
  <si>
    <t>hypothesis that the birth rate is consistent over all the four seasons. The results of the survey</t>
  </si>
  <si>
    <t>were as follows:</t>
  </si>
  <si>
    <t>Hospital</t>
  </si>
  <si>
    <t>Number of births</t>
  </si>
  <si>
    <t>Winter</t>
  </si>
  <si>
    <t>Spring</t>
  </si>
  <si>
    <t>Summer</t>
  </si>
  <si>
    <t>Fall</t>
  </si>
  <si>
    <t>A</t>
  </si>
  <si>
    <t>B</t>
  </si>
  <si>
    <t>C</t>
  </si>
  <si>
    <t>D</t>
  </si>
  <si>
    <t>Analyze the data using Friedman two way ANOVA test.</t>
  </si>
  <si>
    <t>Kruskal Wallis H test</t>
  </si>
  <si>
    <t>Roll no.: 13/077</t>
  </si>
  <si>
    <t>NAGARJUNA COLEGE OF IT</t>
  </si>
  <si>
    <t>Statistics practical no.: 05</t>
  </si>
  <si>
    <t>Date: 2079/08/18</t>
  </si>
  <si>
    <t xml:space="preserve">Following are the scores obtained by trainess in 3 different categories. Test whether 3 </t>
  </si>
  <si>
    <t>categories have performed equally.</t>
  </si>
  <si>
    <t>Categories</t>
  </si>
  <si>
    <t>Scores</t>
  </si>
  <si>
    <t>Working Expression</t>
  </si>
  <si>
    <t>Calculation: Here,</t>
  </si>
  <si>
    <t xml:space="preserve">         H0:</t>
  </si>
  <si>
    <t xml:space="preserve">Md1 = Md2 = Md3 </t>
  </si>
  <si>
    <t xml:space="preserve">         H1:</t>
  </si>
  <si>
    <t>Md1 ‡ Md2 ‡ Md3</t>
  </si>
  <si>
    <t>Scores Ranks</t>
  </si>
  <si>
    <t>Ri</t>
  </si>
  <si>
    <t>Ri2/ni</t>
  </si>
  <si>
    <t>,=(H32*H32)/COUNT(C32:G32)</t>
  </si>
  <si>
    <t>Symbols</t>
  </si>
  <si>
    <t>Value</t>
  </si>
  <si>
    <t>Formula</t>
  </si>
  <si>
    <t>No. of category</t>
  </si>
  <si>
    <t>k</t>
  </si>
  <si>
    <t>,=COUNT(B32:B34)</t>
  </si>
  <si>
    <t>Squared Rank Count</t>
  </si>
  <si>
    <t>∑Ri2/ni</t>
  </si>
  <si>
    <t>,=I35</t>
  </si>
  <si>
    <t>No, of 1st Sample</t>
  </si>
  <si>
    <t>n1</t>
  </si>
  <si>
    <t>,=COUNTA(C32:H32)</t>
  </si>
  <si>
    <t>No, of 2nd Sample</t>
  </si>
  <si>
    <t>n2</t>
  </si>
  <si>
    <t>,=COUNTA(C33:G33)</t>
  </si>
  <si>
    <t>No, of 3rd Sample</t>
  </si>
  <si>
    <t>n3</t>
  </si>
  <si>
    <t>,=COUNTA(C34:G34)</t>
  </si>
  <si>
    <t>No. of samples</t>
  </si>
  <si>
    <t>n</t>
  </si>
  <si>
    <t>,=COUNTA(C32:G34)</t>
  </si>
  <si>
    <t>Level of significance</t>
  </si>
  <si>
    <t>α</t>
  </si>
  <si>
    <t>Degree of freedom</t>
  </si>
  <si>
    <t>k - 1</t>
  </si>
  <si>
    <t>,=D37-1</t>
  </si>
  <si>
    <t>Tabulated value of H</t>
  </si>
  <si>
    <t>,=((12/(D42*(D42+1)))*(D38))-3*(D42+1)</t>
  </si>
  <si>
    <t>p-Value</t>
  </si>
  <si>
    <t>,=1-CHIDIST(D45,D44)</t>
  </si>
  <si>
    <t>Decision:</t>
  </si>
  <si>
    <t>,=IF(D46&gt;D43,"H0 is accepted","H1 is rejected.")</t>
  </si>
  <si>
    <t>Name: Nirajan Bhattarai</t>
  </si>
  <si>
    <t>Md1 = Md2 = Md3 =Md4</t>
  </si>
  <si>
    <t>Md1 ‡ Md2 ‡ Md3‡ Md4</t>
  </si>
  <si>
    <t>Rank of births</t>
  </si>
  <si>
    <t>Ri2</t>
  </si>
  <si>
    <t>,=COUNTA(B35:B38)</t>
  </si>
  <si>
    <t>∑Ri2</t>
  </si>
  <si>
    <t>,=H39</t>
  </si>
  <si>
    <t>No. of blocks</t>
  </si>
  <si>
    <t>,=COUNT(C35:F35)</t>
  </si>
  <si>
    <t>Calculated Value of F</t>
  </si>
  <si>
    <t>F</t>
  </si>
  <si>
    <t>p</t>
  </si>
  <si>
    <t>Subject : Statistics II (STA 210)</t>
  </si>
  <si>
    <t>,=1-CHIDIST(D46, D45)</t>
  </si>
  <si>
    <t>,=D41-1</t>
  </si>
  <si>
    <t>Statistics practional no 06</t>
  </si>
  <si>
    <t>Using SPSS,</t>
  </si>
  <si>
    <t>SYNTAX</t>
  </si>
  <si>
    <t>NPAR TESTS</t>
  </si>
  <si>
    <t xml:space="preserve">  /FRIEDMAN=Winter Spring Summer Fall</t>
  </si>
  <si>
    <t xml:space="preserve">  /MISSING LISTWISE.</t>
  </si>
  <si>
    <t>OUTPUT TABLE</t>
  </si>
  <si>
    <t>Friedman Test</t>
  </si>
  <si>
    <t>Ranks</t>
  </si>
  <si>
    <t/>
  </si>
  <si>
    <t>Mean Rank</t>
  </si>
  <si>
    <r>
      <t>Test Statistics</t>
    </r>
    <r>
      <rPr>
        <b/>
        <vertAlign val="superscript"/>
        <sz val="9"/>
        <color indexed="8"/>
        <rFont val="Arial Bold"/>
      </rPr>
      <t>a</t>
    </r>
  </si>
  <si>
    <t>N</t>
  </si>
  <si>
    <t>Chi-Square</t>
  </si>
  <si>
    <t>df</t>
  </si>
  <si>
    <t>Asymp. Sig.</t>
  </si>
  <si>
    <t>a. Friedman Test</t>
  </si>
  <si>
    <t>Date: 2080/04/09</t>
  </si>
  <si>
    <t>NAGARJUNA COLLEGE OF INFORMATION TECHNOLOY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</si>
</sst>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.00"/>
    <numFmt numFmtId="165" formatCode="###0"/>
    <numFmt numFmtId="166" formatCode="####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8"/>
      <name val="Arial Bold"/>
    </font>
    <font>
      <b/>
      <sz val="9"/>
      <color indexed="8"/>
      <name val="Arial Bold"/>
    </font>
    <font>
      <sz val="9"/>
      <color indexed="8"/>
      <name val="Arial"/>
      <family val="2"/>
    </font>
    <font>
      <b/>
      <vertAlign val="superscript"/>
      <sz val="9"/>
      <color indexed="8"/>
      <name val="Arial Bold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0" xfId="1"/>
    <xf numFmtId="0" fontId="4" fillId="0" borderId="0" xfId="1" applyFont="1"/>
    <xf numFmtId="0" fontId="6" fillId="0" borderId="1" xfId="1" applyFont="1" applyBorder="1" applyAlignment="1">
      <alignment horizontal="left" wrapText="1"/>
    </xf>
    <xf numFmtId="0" fontId="6" fillId="0" borderId="1" xfId="1" applyFont="1" applyBorder="1" applyAlignment="1">
      <alignment horizontal="center" wrapText="1"/>
    </xf>
    <xf numFmtId="0" fontId="6" fillId="0" borderId="2" xfId="1" applyFont="1" applyBorder="1" applyAlignment="1">
      <alignment horizontal="left" vertical="top" wrapText="1"/>
    </xf>
    <xf numFmtId="164" fontId="6" fillId="0" borderId="2" xfId="1" applyNumberFormat="1" applyFont="1" applyBorder="1" applyAlignment="1">
      <alignment horizontal="right" vertical="center"/>
    </xf>
    <xf numFmtId="0" fontId="6" fillId="0" borderId="3" xfId="1" applyFont="1" applyBorder="1" applyAlignment="1">
      <alignment horizontal="left" vertical="top" wrapText="1"/>
    </xf>
    <xf numFmtId="164" fontId="6" fillId="0" borderId="3" xfId="1" applyNumberFormat="1" applyFont="1" applyBorder="1" applyAlignment="1">
      <alignment horizontal="right" vertical="center"/>
    </xf>
    <xf numFmtId="0" fontId="6" fillId="0" borderId="4" xfId="1" applyFont="1" applyBorder="1" applyAlignment="1">
      <alignment horizontal="left" vertical="top" wrapText="1"/>
    </xf>
    <xf numFmtId="164" fontId="6" fillId="0" borderId="4" xfId="1" applyNumberFormat="1" applyFont="1" applyBorder="1" applyAlignment="1">
      <alignment horizontal="right" vertical="center"/>
    </xf>
    <xf numFmtId="165" fontId="6" fillId="0" borderId="2" xfId="1" applyNumberFormat="1" applyFont="1" applyBorder="1" applyAlignment="1">
      <alignment horizontal="right" vertical="center"/>
    </xf>
    <xf numFmtId="166" fontId="6" fillId="0" borderId="3" xfId="1" applyNumberFormat="1" applyFont="1" applyBorder="1" applyAlignment="1">
      <alignment horizontal="right" vertical="center"/>
    </xf>
    <xf numFmtId="165" fontId="6" fillId="0" borderId="3" xfId="1" applyNumberFormat="1" applyFont="1" applyBorder="1" applyAlignment="1">
      <alignment horizontal="right" vertical="center"/>
    </xf>
    <xf numFmtId="166" fontId="6" fillId="0" borderId="4" xfId="1" applyNumberFormat="1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5" fillId="0" borderId="0" xfId="1" applyFont="1" applyAlignment="1">
      <alignment horizontal="center" vertical="center" wrapText="1"/>
    </xf>
    <xf numFmtId="0" fontId="6" fillId="0" borderId="0" xfId="1" applyFont="1" applyAlignment="1">
      <alignment horizontal="left" vertical="top" wrapText="1"/>
    </xf>
    <xf numFmtId="0" fontId="0" fillId="0" borderId="0" xfId="0" applyAlignment="1">
      <alignment horizontal="left"/>
    </xf>
  </cellXfs>
  <cellStyles count="2">
    <cellStyle name="Normal" xfId="0" builtinId="0"/>
    <cellStyle name="Normal_Sheet2" xfId="1" xr:uid="{76F4CF8F-2C0A-4D0E-A8BE-69A6B80342E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21</xdr:row>
      <xdr:rowOff>38100</xdr:rowOff>
    </xdr:from>
    <xdr:to>
      <xdr:col>10</xdr:col>
      <xdr:colOff>0</xdr:colOff>
      <xdr:row>28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D4F256-BA3F-874E-9648-3A26DB77B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500" y="4038600"/>
          <a:ext cx="5969000" cy="1358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17</xdr:row>
      <xdr:rowOff>38100</xdr:rowOff>
    </xdr:from>
    <xdr:to>
      <xdr:col>7</xdr:col>
      <xdr:colOff>584200</xdr:colOff>
      <xdr:row>26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55292F-1336-D542-91B4-6BA600450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400" y="3276600"/>
          <a:ext cx="4610100" cy="1765300"/>
        </a:xfrm>
        <a:prstGeom prst="rect">
          <a:avLst/>
        </a:prstGeom>
      </xdr:spPr>
    </xdr:pic>
    <xdr:clientData/>
  </xdr:twoCellAnchor>
  <xdr:twoCellAnchor>
    <xdr:from>
      <xdr:col>3</xdr:col>
      <xdr:colOff>193592</xdr:colOff>
      <xdr:row>49</xdr:row>
      <xdr:rowOff>8246</xdr:rowOff>
    </xdr:from>
    <xdr:to>
      <xdr:col>3</xdr:col>
      <xdr:colOff>453365</xdr:colOff>
      <xdr:row>50</xdr:row>
      <xdr:rowOff>47213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9431A2-54E1-BC47-A4A6-970C5C489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314492" y="9342746"/>
          <a:ext cx="259773" cy="229467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9"/>
  <sheetViews>
    <sheetView workbookViewId="0">
      <selection activeCell="J20" sqref="A1:XFD1048576"/>
    </sheetView>
  </sheetViews>
  <sheetFormatPr defaultColWidth="8.88671875" defaultRowHeight="14.4" x14ac:dyDescent="0.3"/>
  <sheetData>
    <row r="2" spans="1:6" x14ac:dyDescent="0.3">
      <c r="D2" t="s">
        <v>6</v>
      </c>
    </row>
    <row r="4" spans="1:6" x14ac:dyDescent="0.3">
      <c r="A4" t="s">
        <v>0</v>
      </c>
      <c r="C4" t="s">
        <v>1</v>
      </c>
    </row>
    <row r="5" spans="1:6" x14ac:dyDescent="0.3">
      <c r="A5" t="s">
        <v>2</v>
      </c>
      <c r="C5" t="s">
        <v>3</v>
      </c>
      <c r="F5" t="s">
        <v>4</v>
      </c>
    </row>
    <row r="7" spans="1:6" x14ac:dyDescent="0.3">
      <c r="A7" t="s">
        <v>5</v>
      </c>
    </row>
    <row r="8" spans="1:6" x14ac:dyDescent="0.3">
      <c r="A8" t="s">
        <v>7</v>
      </c>
    </row>
    <row r="9" spans="1:6" x14ac:dyDescent="0.3">
      <c r="A9" t="s">
        <v>8</v>
      </c>
    </row>
    <row r="10" spans="1:6" x14ac:dyDescent="0.3">
      <c r="A10" t="s">
        <v>9</v>
      </c>
    </row>
    <row r="11" spans="1:6" x14ac:dyDescent="0.3">
      <c r="A11" t="s">
        <v>10</v>
      </c>
    </row>
    <row r="12" spans="1:6" x14ac:dyDescent="0.3">
      <c r="B12" s="19" t="s">
        <v>12</v>
      </c>
      <c r="C12" s="19"/>
      <c r="D12" s="19"/>
      <c r="E12" s="19"/>
    </row>
    <row r="13" spans="1:6" x14ac:dyDescent="0.3">
      <c r="A13" t="s">
        <v>11</v>
      </c>
      <c r="B13" t="s">
        <v>13</v>
      </c>
      <c r="C13" t="s">
        <v>14</v>
      </c>
      <c r="D13" t="s">
        <v>15</v>
      </c>
      <c r="E13" t="s">
        <v>16</v>
      </c>
    </row>
    <row r="14" spans="1:6" x14ac:dyDescent="0.3">
      <c r="A14" t="s">
        <v>17</v>
      </c>
      <c r="B14">
        <v>92</v>
      </c>
      <c r="C14">
        <v>72</v>
      </c>
      <c r="D14">
        <v>91</v>
      </c>
      <c r="E14">
        <v>77</v>
      </c>
    </row>
    <row r="15" spans="1:6" x14ac:dyDescent="0.3">
      <c r="A15" t="s">
        <v>18</v>
      </c>
      <c r="B15">
        <v>15</v>
      </c>
      <c r="C15">
        <v>16</v>
      </c>
      <c r="D15">
        <v>10</v>
      </c>
      <c r="E15">
        <v>17</v>
      </c>
    </row>
    <row r="16" spans="1:6" x14ac:dyDescent="0.3">
      <c r="A16" t="s">
        <v>19</v>
      </c>
      <c r="B16">
        <v>58</v>
      </c>
      <c r="C16">
        <v>71</v>
      </c>
      <c r="D16">
        <v>51</v>
      </c>
      <c r="E16">
        <v>62</v>
      </c>
    </row>
    <row r="17" spans="1:5" x14ac:dyDescent="0.3">
      <c r="A17" t="s">
        <v>20</v>
      </c>
      <c r="B17">
        <v>19</v>
      </c>
      <c r="C17">
        <v>26</v>
      </c>
      <c r="D17">
        <v>20</v>
      </c>
      <c r="E17">
        <v>18</v>
      </c>
    </row>
    <row r="19" spans="1:5" x14ac:dyDescent="0.3">
      <c r="A19" t="s">
        <v>21</v>
      </c>
    </row>
  </sheetData>
  <mergeCells count="1">
    <mergeCell ref="B12:E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6"/>
  <sheetViews>
    <sheetView tabSelected="1" view="pageLayout" topLeftCell="A35" zoomScaleNormal="100" workbookViewId="0">
      <selection activeCell="I47" sqref="I47"/>
    </sheetView>
  </sheetViews>
  <sheetFormatPr defaultColWidth="8.88671875" defaultRowHeight="14.4" x14ac:dyDescent="0.3"/>
  <sheetData>
    <row r="1" spans="1:11" x14ac:dyDescent="0.3">
      <c r="A1" s="19" t="s">
        <v>107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x14ac:dyDescent="0.3">
      <c r="I2" s="19" t="s">
        <v>106</v>
      </c>
      <c r="J2" s="19"/>
      <c r="K2" s="19"/>
    </row>
    <row r="3" spans="1:11" x14ac:dyDescent="0.3">
      <c r="A3" s="20"/>
      <c r="B3" s="20"/>
      <c r="C3" s="20"/>
      <c r="E3" s="19" t="s">
        <v>89</v>
      </c>
      <c r="F3" s="19"/>
      <c r="G3" s="19"/>
    </row>
    <row r="4" spans="1:11" x14ac:dyDescent="0.3">
      <c r="C4" s="1"/>
      <c r="D4" s="19" t="s">
        <v>6</v>
      </c>
      <c r="E4" s="19"/>
      <c r="F4" s="19"/>
      <c r="G4" s="19"/>
      <c r="H4" s="19"/>
    </row>
    <row r="5" spans="1:11" x14ac:dyDescent="0.3">
      <c r="A5" t="s">
        <v>86</v>
      </c>
    </row>
    <row r="7" spans="1:11" x14ac:dyDescent="0.3">
      <c r="A7" t="s">
        <v>5</v>
      </c>
    </row>
    <row r="8" spans="1:11" x14ac:dyDescent="0.3">
      <c r="A8" t="s">
        <v>7</v>
      </c>
    </row>
    <row r="9" spans="1:11" x14ac:dyDescent="0.3">
      <c r="A9" t="s">
        <v>8</v>
      </c>
    </row>
    <row r="10" spans="1:11" x14ac:dyDescent="0.3">
      <c r="A10" t="s">
        <v>9</v>
      </c>
    </row>
    <row r="11" spans="1:11" x14ac:dyDescent="0.3">
      <c r="A11" t="s">
        <v>10</v>
      </c>
    </row>
    <row r="12" spans="1:11" x14ac:dyDescent="0.3">
      <c r="B12" s="19" t="s">
        <v>12</v>
      </c>
      <c r="C12" s="19"/>
      <c r="D12" s="19"/>
      <c r="E12" s="19"/>
    </row>
    <row r="13" spans="1:11" x14ac:dyDescent="0.3">
      <c r="A13" t="s">
        <v>11</v>
      </c>
      <c r="B13" t="s">
        <v>13</v>
      </c>
      <c r="C13" t="s">
        <v>14</v>
      </c>
      <c r="D13" t="s">
        <v>15</v>
      </c>
      <c r="E13" t="s">
        <v>16</v>
      </c>
    </row>
    <row r="14" spans="1:11" x14ac:dyDescent="0.3">
      <c r="A14" t="s">
        <v>17</v>
      </c>
      <c r="B14" s="1">
        <v>92</v>
      </c>
      <c r="C14" s="1">
        <v>72</v>
      </c>
      <c r="D14" s="1">
        <v>91</v>
      </c>
      <c r="E14" s="1">
        <v>77</v>
      </c>
    </row>
    <row r="15" spans="1:11" x14ac:dyDescent="0.3">
      <c r="A15" t="s">
        <v>18</v>
      </c>
      <c r="B15" s="1">
        <v>15</v>
      </c>
      <c r="C15" s="1">
        <v>16</v>
      </c>
      <c r="D15" s="1">
        <v>10</v>
      </c>
      <c r="E15" s="1">
        <v>17</v>
      </c>
    </row>
    <row r="16" spans="1:11" x14ac:dyDescent="0.3">
      <c r="A16" t="s">
        <v>19</v>
      </c>
      <c r="B16" s="1">
        <v>58</v>
      </c>
      <c r="C16" s="1">
        <v>71</v>
      </c>
      <c r="D16" s="1">
        <v>51</v>
      </c>
      <c r="E16" s="1">
        <v>62</v>
      </c>
    </row>
    <row r="17" spans="1:5" x14ac:dyDescent="0.3">
      <c r="A17" t="s">
        <v>20</v>
      </c>
      <c r="B17" s="1">
        <v>19</v>
      </c>
      <c r="C17" s="1">
        <v>26</v>
      </c>
      <c r="D17" s="1">
        <v>20</v>
      </c>
      <c r="E17" s="1">
        <v>18</v>
      </c>
    </row>
    <row r="19" spans="1:5" x14ac:dyDescent="0.3">
      <c r="A19" t="s">
        <v>21</v>
      </c>
    </row>
    <row r="21" spans="1:5" x14ac:dyDescent="0.3">
      <c r="A21" s="19" t="s">
        <v>31</v>
      </c>
      <c r="B21" s="19"/>
    </row>
    <row r="30" spans="1:5" x14ac:dyDescent="0.3">
      <c r="A30" t="s">
        <v>32</v>
      </c>
    </row>
    <row r="31" spans="1:5" x14ac:dyDescent="0.3">
      <c r="B31" t="s">
        <v>33</v>
      </c>
      <c r="C31" s="19" t="s">
        <v>74</v>
      </c>
      <c r="D31" s="19"/>
      <c r="E31" s="19"/>
    </row>
    <row r="32" spans="1:5" x14ac:dyDescent="0.3">
      <c r="B32" t="s">
        <v>35</v>
      </c>
      <c r="C32" s="19" t="s">
        <v>75</v>
      </c>
      <c r="D32" s="19"/>
      <c r="E32" s="19"/>
    </row>
    <row r="33" spans="1:9" x14ac:dyDescent="0.3">
      <c r="B33" t="s">
        <v>11</v>
      </c>
      <c r="C33" s="19" t="s">
        <v>76</v>
      </c>
      <c r="D33" s="19"/>
      <c r="E33" s="19"/>
      <c r="F33" s="19"/>
      <c r="H33" s="1"/>
      <c r="I33" s="1"/>
    </row>
    <row r="34" spans="1:9" x14ac:dyDescent="0.3">
      <c r="C34" s="1" t="s">
        <v>13</v>
      </c>
      <c r="D34" s="1" t="s">
        <v>14</v>
      </c>
      <c r="E34" s="1" t="s">
        <v>15</v>
      </c>
      <c r="F34" s="1" t="s">
        <v>16</v>
      </c>
      <c r="G34" s="1" t="s">
        <v>38</v>
      </c>
      <c r="H34" s="1" t="s">
        <v>77</v>
      </c>
      <c r="I34" s="1"/>
    </row>
    <row r="35" spans="1:9" x14ac:dyDescent="0.3">
      <c r="B35" t="s">
        <v>17</v>
      </c>
      <c r="C35" s="1">
        <f>RANK(B14, $B$14:$E$17, 1)</f>
        <v>16</v>
      </c>
      <c r="D35" s="1">
        <f t="shared" ref="D35:F35" si="0">RANK(C14, $B$14:$E$17, 1)</f>
        <v>13</v>
      </c>
      <c r="E35" s="1">
        <f t="shared" si="0"/>
        <v>15</v>
      </c>
      <c r="F35" s="1">
        <f t="shared" si="0"/>
        <v>14</v>
      </c>
      <c r="G35" s="1">
        <f>SUM(C35:F35)</f>
        <v>58</v>
      </c>
      <c r="H35" s="1">
        <f>G35*G35</f>
        <v>3364</v>
      </c>
      <c r="I35" s="1"/>
    </row>
    <row r="36" spans="1:9" x14ac:dyDescent="0.3">
      <c r="B36" t="s">
        <v>18</v>
      </c>
      <c r="C36" s="1">
        <f t="shared" ref="C36:F38" si="1">RANK(B15, $B$14:$E$17, 1)</f>
        <v>2</v>
      </c>
      <c r="D36" s="1">
        <f t="shared" si="1"/>
        <v>3</v>
      </c>
      <c r="E36" s="1">
        <f t="shared" si="1"/>
        <v>1</v>
      </c>
      <c r="F36" s="1">
        <f t="shared" si="1"/>
        <v>4</v>
      </c>
      <c r="G36" s="1">
        <f>SUM(C36:F36)</f>
        <v>10</v>
      </c>
      <c r="H36" s="1">
        <f>G36*G36</f>
        <v>100</v>
      </c>
      <c r="I36" s="1"/>
    </row>
    <row r="37" spans="1:9" x14ac:dyDescent="0.3">
      <c r="B37" t="s">
        <v>19</v>
      </c>
      <c r="C37" s="1">
        <f t="shared" si="1"/>
        <v>10</v>
      </c>
      <c r="D37" s="1">
        <f t="shared" si="1"/>
        <v>12</v>
      </c>
      <c r="E37" s="1">
        <f t="shared" si="1"/>
        <v>9</v>
      </c>
      <c r="F37" s="1">
        <f t="shared" si="1"/>
        <v>11</v>
      </c>
      <c r="G37" s="1">
        <f>SUM(C37:F37)</f>
        <v>42</v>
      </c>
      <c r="H37" s="1">
        <f>G37*G37</f>
        <v>1764</v>
      </c>
      <c r="I37" s="1"/>
    </row>
    <row r="38" spans="1:9" x14ac:dyDescent="0.3">
      <c r="B38" t="s">
        <v>20</v>
      </c>
      <c r="C38" s="1">
        <f t="shared" si="1"/>
        <v>6</v>
      </c>
      <c r="D38" s="1">
        <f t="shared" si="1"/>
        <v>8</v>
      </c>
      <c r="E38" s="1">
        <f t="shared" si="1"/>
        <v>7</v>
      </c>
      <c r="F38" s="1">
        <f t="shared" si="1"/>
        <v>5</v>
      </c>
      <c r="G38" s="1">
        <f>SUM(C38:F38)</f>
        <v>26</v>
      </c>
      <c r="H38" s="1">
        <f>G38*G38</f>
        <v>676</v>
      </c>
    </row>
    <row r="39" spans="1:9" x14ac:dyDescent="0.3">
      <c r="H39" s="1">
        <f>SUM(H35:H38)</f>
        <v>5904</v>
      </c>
    </row>
    <row r="40" spans="1:9" x14ac:dyDescent="0.3">
      <c r="C40" s="1" t="s">
        <v>41</v>
      </c>
      <c r="D40" s="1" t="s">
        <v>42</v>
      </c>
      <c r="E40" s="1" t="s">
        <v>43</v>
      </c>
      <c r="F40" s="1"/>
    </row>
    <row r="41" spans="1:9" x14ac:dyDescent="0.3">
      <c r="A41" t="s">
        <v>44</v>
      </c>
      <c r="C41" s="1" t="s">
        <v>45</v>
      </c>
      <c r="D41" s="1">
        <f>COUNTA(B35:B38)</f>
        <v>4</v>
      </c>
      <c r="E41" s="1" t="s">
        <v>78</v>
      </c>
      <c r="F41" s="1"/>
    </row>
    <row r="42" spans="1:9" x14ac:dyDescent="0.3">
      <c r="A42" t="s">
        <v>47</v>
      </c>
      <c r="C42" s="2" t="s">
        <v>79</v>
      </c>
      <c r="D42" s="1">
        <f>H39</f>
        <v>5904</v>
      </c>
      <c r="E42" s="1" t="s">
        <v>80</v>
      </c>
      <c r="F42" s="1"/>
    </row>
    <row r="43" spans="1:9" x14ac:dyDescent="0.3">
      <c r="A43" t="s">
        <v>81</v>
      </c>
      <c r="C43" s="2" t="s">
        <v>60</v>
      </c>
      <c r="D43" s="1">
        <f>COUNT(C35:F35)</f>
        <v>4</v>
      </c>
      <c r="E43" t="s">
        <v>82</v>
      </c>
    </row>
    <row r="44" spans="1:9" x14ac:dyDescent="0.3">
      <c r="A44" t="s">
        <v>62</v>
      </c>
      <c r="C44" s="2" t="s">
        <v>63</v>
      </c>
      <c r="D44" s="1">
        <v>0.05</v>
      </c>
      <c r="E44" s="1"/>
      <c r="F44" s="1"/>
    </row>
    <row r="45" spans="1:9" x14ac:dyDescent="0.3">
      <c r="A45" t="s">
        <v>64</v>
      </c>
      <c r="C45" s="2" t="s">
        <v>65</v>
      </c>
      <c r="D45" s="1">
        <f>D41-1</f>
        <v>3</v>
      </c>
      <c r="E45" s="1" t="s">
        <v>88</v>
      </c>
      <c r="F45" s="1"/>
    </row>
    <row r="46" spans="1:9" x14ac:dyDescent="0.3">
      <c r="A46" t="s">
        <v>83</v>
      </c>
      <c r="C46" s="2" t="s">
        <v>84</v>
      </c>
      <c r="D46" s="1">
        <f>((12*D42)/(D43*D41*(D41+1)))-(3*D43*(D41+1))</f>
        <v>825.6</v>
      </c>
      <c r="E46" s="1"/>
      <c r="F46" s="1"/>
    </row>
    <row r="47" spans="1:9" x14ac:dyDescent="0.3">
      <c r="A47" t="s">
        <v>69</v>
      </c>
      <c r="C47" s="1" t="s">
        <v>85</v>
      </c>
      <c r="D47" s="1">
        <f>1-CHIDIST(D46, D45)</f>
        <v>1</v>
      </c>
      <c r="E47" t="s">
        <v>87</v>
      </c>
    </row>
    <row r="49" spans="1:9" x14ac:dyDescent="0.3">
      <c r="A49" t="s">
        <v>71</v>
      </c>
      <c r="B49" t="str">
        <f>IF(D47&gt;D44,"H0 is accepted","H1 is rejected.")</f>
        <v>H0 is accepted</v>
      </c>
    </row>
    <row r="50" spans="1:9" x14ac:dyDescent="0.3">
      <c r="B50" t="s">
        <v>72</v>
      </c>
      <c r="G50" s="1"/>
      <c r="H50" s="1"/>
      <c r="I50" s="1"/>
    </row>
    <row r="52" spans="1:9" x14ac:dyDescent="0.3">
      <c r="A52" t="s">
        <v>90</v>
      </c>
    </row>
    <row r="53" spans="1:9" x14ac:dyDescent="0.3">
      <c r="E53" s="4" t="s">
        <v>91</v>
      </c>
    </row>
    <row r="55" spans="1:9" x14ac:dyDescent="0.3">
      <c r="C55" t="s">
        <v>92</v>
      </c>
    </row>
    <row r="56" spans="1:9" x14ac:dyDescent="0.3">
      <c r="A56" s="3"/>
      <c r="B56" s="3"/>
      <c r="C56" t="s">
        <v>93</v>
      </c>
    </row>
    <row r="57" spans="1:9" x14ac:dyDescent="0.3">
      <c r="C57" t="s">
        <v>94</v>
      </c>
    </row>
    <row r="59" spans="1:9" x14ac:dyDescent="0.3">
      <c r="D59" s="21" t="s">
        <v>95</v>
      </c>
      <c r="E59" s="21"/>
      <c r="F59" s="21"/>
    </row>
    <row r="61" spans="1:9" x14ac:dyDescent="0.3">
      <c r="C61" s="5"/>
      <c r="D61" s="5"/>
      <c r="E61" s="5"/>
    </row>
    <row r="62" spans="1:9" ht="17.399999999999999" x14ac:dyDescent="0.3">
      <c r="C62" s="6" t="s">
        <v>96</v>
      </c>
      <c r="D62" s="5"/>
      <c r="E62" s="5"/>
    </row>
    <row r="63" spans="1:9" x14ac:dyDescent="0.3">
      <c r="C63" s="5"/>
      <c r="D63" s="5"/>
      <c r="E63" s="5"/>
    </row>
    <row r="64" spans="1:9" ht="15" thickBot="1" x14ac:dyDescent="0.35">
      <c r="C64" s="22" t="s">
        <v>97</v>
      </c>
      <c r="D64" s="22"/>
      <c r="E64" s="5"/>
    </row>
    <row r="65" spans="3:5" ht="15.6" thickTop="1" thickBot="1" x14ac:dyDescent="0.35">
      <c r="C65" s="7" t="s">
        <v>98</v>
      </c>
      <c r="D65" s="8" t="s">
        <v>99</v>
      </c>
      <c r="E65" s="5"/>
    </row>
    <row r="66" spans="3:5" ht="15" thickTop="1" x14ac:dyDescent="0.3">
      <c r="C66" s="9" t="s">
        <v>13</v>
      </c>
      <c r="D66" s="10">
        <v>2.25</v>
      </c>
      <c r="E66" s="5"/>
    </row>
    <row r="67" spans="3:5" x14ac:dyDescent="0.3">
      <c r="C67" s="11" t="s">
        <v>14</v>
      </c>
      <c r="D67" s="12">
        <v>3</v>
      </c>
      <c r="E67" s="5"/>
    </row>
    <row r="68" spans="3:5" x14ac:dyDescent="0.3">
      <c r="C68" s="11" t="s">
        <v>15</v>
      </c>
      <c r="D68" s="12">
        <v>2.25</v>
      </c>
      <c r="E68" s="5"/>
    </row>
    <row r="69" spans="3:5" ht="15" thickBot="1" x14ac:dyDescent="0.35">
      <c r="C69" s="13" t="s">
        <v>16</v>
      </c>
      <c r="D69" s="14">
        <v>2.5</v>
      </c>
      <c r="E69" s="5"/>
    </row>
    <row r="70" spans="3:5" ht="15" thickTop="1" x14ac:dyDescent="0.3">
      <c r="C70" s="5"/>
      <c r="D70" s="5"/>
      <c r="E70" s="5"/>
    </row>
    <row r="71" spans="3:5" ht="15" thickBot="1" x14ac:dyDescent="0.35">
      <c r="C71" s="22" t="s">
        <v>100</v>
      </c>
      <c r="D71" s="22"/>
      <c r="E71" s="5"/>
    </row>
    <row r="72" spans="3:5" ht="15" thickTop="1" x14ac:dyDescent="0.3">
      <c r="C72" s="9" t="s">
        <v>101</v>
      </c>
      <c r="D72" s="15">
        <v>4</v>
      </c>
      <c r="E72" s="5"/>
    </row>
    <row r="73" spans="3:5" ht="22.8" x14ac:dyDescent="0.3">
      <c r="C73" s="11" t="s">
        <v>102</v>
      </c>
      <c r="D73" s="16">
        <v>0.9</v>
      </c>
      <c r="E73" s="5"/>
    </row>
    <row r="74" spans="3:5" x14ac:dyDescent="0.3">
      <c r="C74" s="11" t="s">
        <v>103</v>
      </c>
      <c r="D74" s="17">
        <v>3</v>
      </c>
      <c r="E74" s="5"/>
    </row>
    <row r="75" spans="3:5" ht="23.4" thickBot="1" x14ac:dyDescent="0.35">
      <c r="C75" s="13" t="s">
        <v>104</v>
      </c>
      <c r="D75" s="18">
        <v>0.82542780904166113</v>
      </c>
      <c r="E75" s="5"/>
    </row>
    <row r="76" spans="3:5" ht="15" thickTop="1" x14ac:dyDescent="0.3">
      <c r="C76" s="23" t="s">
        <v>105</v>
      </c>
      <c r="D76" s="23"/>
      <c r="E76" s="5"/>
    </row>
  </sheetData>
  <mergeCells count="14">
    <mergeCell ref="C64:D64"/>
    <mergeCell ref="C71:D71"/>
    <mergeCell ref="C76:D76"/>
    <mergeCell ref="C33:F33"/>
    <mergeCell ref="A21:B21"/>
    <mergeCell ref="C31:E31"/>
    <mergeCell ref="C32:E32"/>
    <mergeCell ref="D4:H4"/>
    <mergeCell ref="D59:F59"/>
    <mergeCell ref="I2:K2"/>
    <mergeCell ref="A3:C3"/>
    <mergeCell ref="E3:G3"/>
    <mergeCell ref="A1:K1"/>
    <mergeCell ref="B12:E12"/>
  </mergeCells>
  <printOptions gridLines="1"/>
  <pageMargins left="0.25" right="0.25" top="0.75" bottom="0.75" header="0.3" footer="0.3"/>
  <pageSetup paperSize="9" orientation="portrait" r:id="rId1"/>
  <headerFooter>
    <oddFooter>&amp;R&amp;18Page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1"/>
  <sheetViews>
    <sheetView topLeftCell="A21" workbookViewId="0">
      <selection activeCell="O45" sqref="O45"/>
    </sheetView>
  </sheetViews>
  <sheetFormatPr defaultColWidth="8.88671875" defaultRowHeight="14.4" x14ac:dyDescent="0.3"/>
  <sheetData>
    <row r="2" spans="1:11" x14ac:dyDescent="0.3">
      <c r="D2" t="s">
        <v>22</v>
      </c>
    </row>
    <row r="4" spans="1:11" x14ac:dyDescent="0.3">
      <c r="A4" t="s">
        <v>23</v>
      </c>
      <c r="C4" s="19" t="s">
        <v>24</v>
      </c>
      <c r="D4" s="19"/>
      <c r="E4" s="19"/>
      <c r="F4" s="19"/>
    </row>
    <row r="5" spans="1:11" x14ac:dyDescent="0.3">
      <c r="C5" t="s">
        <v>25</v>
      </c>
      <c r="F5" t="s">
        <v>26</v>
      </c>
    </row>
    <row r="7" spans="1:11" x14ac:dyDescent="0.3">
      <c r="A7" t="s">
        <v>5</v>
      </c>
    </row>
    <row r="9" spans="1:11" x14ac:dyDescent="0.3">
      <c r="A9" t="s">
        <v>27</v>
      </c>
    </row>
    <row r="10" spans="1:11" x14ac:dyDescent="0.3">
      <c r="A10" t="s">
        <v>28</v>
      </c>
    </row>
    <row r="12" spans="1:11" x14ac:dyDescent="0.3">
      <c r="A12" t="s">
        <v>29</v>
      </c>
      <c r="B12" s="19" t="s">
        <v>30</v>
      </c>
      <c r="C12" s="19"/>
      <c r="D12" s="19"/>
      <c r="E12" s="19"/>
      <c r="F12" s="19"/>
      <c r="G12" s="19"/>
      <c r="H12" s="1"/>
      <c r="I12" s="1"/>
      <c r="J12" s="1"/>
      <c r="K12" s="1"/>
    </row>
    <row r="13" spans="1:11" x14ac:dyDescent="0.3">
      <c r="A13" t="s">
        <v>17</v>
      </c>
      <c r="B13" s="1">
        <v>67</v>
      </c>
      <c r="C13" s="1">
        <v>77</v>
      </c>
      <c r="D13" s="1">
        <v>79</v>
      </c>
      <c r="E13" s="1">
        <v>72</v>
      </c>
      <c r="F13" s="1">
        <v>64</v>
      </c>
    </row>
    <row r="14" spans="1:11" x14ac:dyDescent="0.3">
      <c r="A14" t="s">
        <v>18</v>
      </c>
      <c r="B14" s="1">
        <v>55</v>
      </c>
      <c r="C14" s="1">
        <v>50</v>
      </c>
      <c r="D14" s="1">
        <v>58</v>
      </c>
      <c r="E14" s="1">
        <v>57</v>
      </c>
      <c r="F14" s="1">
        <v>54</v>
      </c>
    </row>
    <row r="15" spans="1:11" x14ac:dyDescent="0.3">
      <c r="A15" t="s">
        <v>19</v>
      </c>
      <c r="B15" s="1">
        <v>66</v>
      </c>
      <c r="C15" s="1">
        <v>70</v>
      </c>
      <c r="D15" s="1">
        <v>69</v>
      </c>
      <c r="E15" s="1">
        <v>62</v>
      </c>
      <c r="F15" s="1">
        <v>68</v>
      </c>
    </row>
    <row r="17" spans="1:10" x14ac:dyDescent="0.3">
      <c r="A17" s="19" t="s">
        <v>31</v>
      </c>
      <c r="B17" s="19"/>
    </row>
    <row r="28" spans="1:10" x14ac:dyDescent="0.3">
      <c r="A28" t="s">
        <v>32</v>
      </c>
    </row>
    <row r="29" spans="1:10" x14ac:dyDescent="0.3">
      <c r="B29" t="s">
        <v>33</v>
      </c>
      <c r="C29" s="19" t="s">
        <v>34</v>
      </c>
      <c r="D29" s="19"/>
      <c r="E29" s="19"/>
    </row>
    <row r="30" spans="1:10" x14ac:dyDescent="0.3">
      <c r="B30" t="s">
        <v>35</v>
      </c>
      <c r="C30" s="19" t="s">
        <v>36</v>
      </c>
      <c r="D30" s="19"/>
      <c r="E30" s="19"/>
    </row>
    <row r="31" spans="1:10" x14ac:dyDescent="0.3">
      <c r="B31" s="1" t="s">
        <v>29</v>
      </c>
      <c r="C31" s="19" t="s">
        <v>37</v>
      </c>
      <c r="D31" s="19"/>
      <c r="E31" s="19"/>
      <c r="F31" s="19"/>
      <c r="G31" s="19"/>
      <c r="H31" s="1" t="s">
        <v>38</v>
      </c>
      <c r="I31" s="1" t="s">
        <v>39</v>
      </c>
    </row>
    <row r="32" spans="1:10" x14ac:dyDescent="0.3">
      <c r="B32" s="1" t="s">
        <v>17</v>
      </c>
      <c r="C32" s="1">
        <f>RANK(B13, $B$13:$F$15, 1)</f>
        <v>9</v>
      </c>
      <c r="D32" s="1">
        <f t="shared" ref="D32:G32" si="0">RANK(C13, $B$13:$F$15, 1)</f>
        <v>14</v>
      </c>
      <c r="E32" s="1">
        <f t="shared" si="0"/>
        <v>15</v>
      </c>
      <c r="F32" s="1">
        <f t="shared" si="0"/>
        <v>13</v>
      </c>
      <c r="G32" s="1">
        <f t="shared" si="0"/>
        <v>7</v>
      </c>
      <c r="H32" s="1">
        <f>SUM(C32:G32)</f>
        <v>58</v>
      </c>
      <c r="I32" s="1">
        <f>(H32*H32)/COUNT(C32:G32)</f>
        <v>672.8</v>
      </c>
      <c r="J32" t="s">
        <v>40</v>
      </c>
    </row>
    <row r="33" spans="1:9" x14ac:dyDescent="0.3">
      <c r="B33" s="1" t="s">
        <v>18</v>
      </c>
      <c r="C33" s="1">
        <f t="shared" ref="C33:G34" si="1">RANK(B14, $B$13:$F$15, 1)</f>
        <v>3</v>
      </c>
      <c r="D33" s="1">
        <f t="shared" si="1"/>
        <v>1</v>
      </c>
      <c r="E33" s="1">
        <f t="shared" si="1"/>
        <v>5</v>
      </c>
      <c r="F33" s="1">
        <f t="shared" si="1"/>
        <v>4</v>
      </c>
      <c r="G33" s="1">
        <f t="shared" si="1"/>
        <v>2</v>
      </c>
      <c r="H33" s="1">
        <f t="shared" ref="H33:H34" si="2">SUM(C33:G33)</f>
        <v>15</v>
      </c>
      <c r="I33" s="1">
        <f t="shared" ref="I33:I34" si="3">(H33*H33)/COUNT(C33:G33)</f>
        <v>45</v>
      </c>
    </row>
    <row r="34" spans="1:9" x14ac:dyDescent="0.3">
      <c r="B34" s="1" t="s">
        <v>19</v>
      </c>
      <c r="C34" s="1">
        <f t="shared" si="1"/>
        <v>8</v>
      </c>
      <c r="D34" s="1">
        <f t="shared" si="1"/>
        <v>12</v>
      </c>
      <c r="E34" s="1">
        <f t="shared" si="1"/>
        <v>11</v>
      </c>
      <c r="F34" s="1">
        <f t="shared" si="1"/>
        <v>6</v>
      </c>
      <c r="G34" s="1">
        <f t="shared" si="1"/>
        <v>10</v>
      </c>
      <c r="H34" s="1">
        <f t="shared" si="2"/>
        <v>47</v>
      </c>
      <c r="I34" s="1">
        <f t="shared" si="3"/>
        <v>441.8</v>
      </c>
    </row>
    <row r="35" spans="1:9" x14ac:dyDescent="0.3">
      <c r="B35" s="1"/>
      <c r="C35" s="1"/>
      <c r="D35" s="1"/>
      <c r="E35" s="1"/>
      <c r="F35" s="1"/>
      <c r="G35" s="1"/>
      <c r="H35" s="1"/>
      <c r="I35" s="1">
        <f>SUM(I32:I34)</f>
        <v>1159.5999999999999</v>
      </c>
    </row>
    <row r="36" spans="1:9" x14ac:dyDescent="0.3">
      <c r="C36" s="1" t="s">
        <v>41</v>
      </c>
      <c r="D36" s="1" t="s">
        <v>42</v>
      </c>
      <c r="E36" s="1" t="s">
        <v>43</v>
      </c>
      <c r="F36" s="1"/>
    </row>
    <row r="37" spans="1:9" x14ac:dyDescent="0.3">
      <c r="A37" t="s">
        <v>44</v>
      </c>
      <c r="C37" s="1" t="s">
        <v>45</v>
      </c>
      <c r="D37" s="1">
        <f>COUNTA(B32:B34)</f>
        <v>3</v>
      </c>
      <c r="E37" s="19" t="s">
        <v>46</v>
      </c>
      <c r="F37" s="19"/>
    </row>
    <row r="38" spans="1:9" x14ac:dyDescent="0.3">
      <c r="A38" t="s">
        <v>47</v>
      </c>
      <c r="C38" s="2" t="s">
        <v>48</v>
      </c>
      <c r="D38" s="1">
        <f>I35</f>
        <v>1159.5999999999999</v>
      </c>
      <c r="E38" s="19" t="s">
        <v>49</v>
      </c>
      <c r="F38" s="19"/>
    </row>
    <row r="39" spans="1:9" x14ac:dyDescent="0.3">
      <c r="A39" t="s">
        <v>50</v>
      </c>
      <c r="C39" s="2" t="s">
        <v>51</v>
      </c>
      <c r="D39" s="1">
        <f>COUNTA(C32:G32)</f>
        <v>5</v>
      </c>
      <c r="E39" t="s">
        <v>52</v>
      </c>
    </row>
    <row r="40" spans="1:9" x14ac:dyDescent="0.3">
      <c r="A40" t="s">
        <v>53</v>
      </c>
      <c r="C40" s="2" t="s">
        <v>54</v>
      </c>
      <c r="D40" s="1">
        <f>COUNTA(C33:G33)</f>
        <v>5</v>
      </c>
      <c r="E40" s="19" t="s">
        <v>55</v>
      </c>
      <c r="F40" s="19"/>
    </row>
    <row r="41" spans="1:9" x14ac:dyDescent="0.3">
      <c r="A41" t="s">
        <v>56</v>
      </c>
      <c r="C41" s="2" t="s">
        <v>57</v>
      </c>
      <c r="D41" s="1">
        <f>COUNTA(C34:G34)</f>
        <v>5</v>
      </c>
      <c r="E41" s="19" t="s">
        <v>58</v>
      </c>
      <c r="F41" s="19"/>
    </row>
    <row r="42" spans="1:9" x14ac:dyDescent="0.3">
      <c r="A42" t="s">
        <v>59</v>
      </c>
      <c r="C42" s="2" t="s">
        <v>60</v>
      </c>
      <c r="D42" s="1">
        <f>COUNTA(C32:G34)</f>
        <v>15</v>
      </c>
      <c r="E42" s="19" t="s">
        <v>61</v>
      </c>
      <c r="F42" s="19"/>
    </row>
    <row r="43" spans="1:9" x14ac:dyDescent="0.3">
      <c r="A43" t="s">
        <v>62</v>
      </c>
      <c r="C43" s="2" t="s">
        <v>63</v>
      </c>
      <c r="D43" s="1">
        <v>0.05</v>
      </c>
      <c r="E43" s="1"/>
      <c r="F43" s="1"/>
    </row>
    <row r="44" spans="1:9" x14ac:dyDescent="0.3">
      <c r="A44" t="s">
        <v>64</v>
      </c>
      <c r="C44" s="2" t="s">
        <v>65</v>
      </c>
      <c r="D44" s="1">
        <f>D37-1</f>
        <v>2</v>
      </c>
      <c r="E44" s="19" t="s">
        <v>66</v>
      </c>
      <c r="F44" s="19"/>
    </row>
    <row r="45" spans="1:9" x14ac:dyDescent="0.3">
      <c r="A45" t="s">
        <v>67</v>
      </c>
      <c r="C45" s="1"/>
      <c r="D45" s="1">
        <f>((12/(D42*(D42+1)))*(D38))-3*(D42+1)</f>
        <v>9.9799999999999969</v>
      </c>
      <c r="E45" s="19" t="s">
        <v>68</v>
      </c>
      <c r="F45" s="19"/>
      <c r="G45" s="19"/>
      <c r="H45" s="19"/>
      <c r="I45" s="19"/>
    </row>
    <row r="46" spans="1:9" x14ac:dyDescent="0.3">
      <c r="A46" t="s">
        <v>69</v>
      </c>
      <c r="C46" s="1"/>
      <c r="D46" s="1">
        <f>1-CHIDIST(D45,D44)</f>
        <v>0.99319433550776948</v>
      </c>
      <c r="E46" t="s">
        <v>70</v>
      </c>
    </row>
    <row r="48" spans="1:9" x14ac:dyDescent="0.3">
      <c r="A48" t="s">
        <v>71</v>
      </c>
      <c r="B48" t="str">
        <f>IF(D46&gt;D43,"H0 is accepted","H1 is rejected.")</f>
        <v>H0 is accepted</v>
      </c>
    </row>
    <row r="49" spans="1:3" x14ac:dyDescent="0.3">
      <c r="B49" t="s">
        <v>72</v>
      </c>
    </row>
    <row r="51" spans="1:3" x14ac:dyDescent="0.3">
      <c r="A51" s="24" t="s">
        <v>73</v>
      </c>
      <c r="B51" s="24"/>
      <c r="C51" s="24"/>
    </row>
  </sheetData>
  <mergeCells count="14">
    <mergeCell ref="E45:I45"/>
    <mergeCell ref="A51:C51"/>
    <mergeCell ref="E37:F37"/>
    <mergeCell ref="E38:F38"/>
    <mergeCell ref="E40:F40"/>
    <mergeCell ref="E41:F41"/>
    <mergeCell ref="E42:F42"/>
    <mergeCell ref="E44:F44"/>
    <mergeCell ref="C31:G31"/>
    <mergeCell ref="C4:F4"/>
    <mergeCell ref="B12:G12"/>
    <mergeCell ref="A17:B17"/>
    <mergeCell ref="C29:E29"/>
    <mergeCell ref="C30:E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Leo Messi</cp:lastModifiedBy>
  <cp:lastPrinted>2023-08-20T03:38:00Z</cp:lastPrinted>
  <dcterms:created xsi:type="dcterms:W3CDTF">2021-12-04T12:21:37Z</dcterms:created>
  <dcterms:modified xsi:type="dcterms:W3CDTF">2023-12-04T18:03:44Z</dcterms:modified>
</cp:coreProperties>
</file>