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IT\3rd Sem\Stat\Lab\"/>
    </mc:Choice>
  </mc:AlternateContent>
  <xr:revisionPtr revIDLastSave="0" documentId="13_ncr:1_{B052E18D-1165-4758-B258-04684876C2C7}" xr6:coauthVersionLast="47" xr6:coauthVersionMax="47" xr10:uidLastSave="{00000000-0000-0000-0000-000000000000}"/>
  <bookViews>
    <workbookView xWindow="-108" yWindow="-108" windowWidth="23256" windowHeight="12456" xr2:uid="{12B9CEFB-A754-4F52-AB40-2AC2BC761027}"/>
  </bookViews>
  <sheets>
    <sheet name="Sheet1" sheetId="1" r:id="rId1"/>
  </sheets>
  <definedNames>
    <definedName name="_xlnm.Print_Area" localSheetId="0">Sheet1!$A$1:$K$95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1" l="1"/>
  <c r="B61" i="1"/>
  <c r="D57" i="1"/>
  <c r="D58" i="1" s="1"/>
  <c r="C54" i="1"/>
  <c r="J40" i="1"/>
  <c r="K40" i="1" s="1"/>
  <c r="J39" i="1"/>
  <c r="K39" i="1" s="1"/>
  <c r="J38" i="1"/>
  <c r="K38" i="1" s="1"/>
  <c r="K41" i="1" l="1"/>
  <c r="D59" i="1" l="1"/>
</calcChain>
</file>

<file path=xl/sharedStrings.xml><?xml version="1.0" encoding="utf-8"?>
<sst xmlns="http://schemas.openxmlformats.org/spreadsheetml/2006/main" count="104" uniqueCount="83">
  <si>
    <t>NAGARJUNA COLLEGE OF INFORMATION TECHNOLOY</t>
  </si>
  <si>
    <t>Friedman F test Repeated ranks</t>
  </si>
  <si>
    <t>Statistics  Practical no. 07</t>
  </si>
  <si>
    <t>Subject: Statistics-II(STA-210)</t>
  </si>
  <si>
    <t>Question:</t>
  </si>
  <si>
    <t>Three different advertising media TV, Radio and Newspaper are being compared to study</t>
  </si>
  <si>
    <t xml:space="preserve">their effectiveness in promoting sales of WaiWai noodles. Each advertising media is exposed </t>
  </si>
  <si>
    <t>for specified period of time and sales (000 package) from 10 stores located at different areas</t>
  </si>
  <si>
    <t>are recorded.</t>
  </si>
  <si>
    <t>Advertising</t>
  </si>
  <si>
    <t>Scores</t>
  </si>
  <si>
    <t xml:space="preserve"> media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</si>
  <si>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</si>
  <si>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</si>
  <si>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</si>
  <si>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</si>
  <si>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</si>
  <si>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</si>
  <si>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</si>
  <si>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</si>
  <si>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</si>
  <si>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</si>
  <si>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TV</t>
  </si>
  <si>
    <t>Radio</t>
  </si>
  <si>
    <t>Newspaper</t>
  </si>
  <si>
    <t>Are three advertising media equally effective, use Friedman two way ANOVA test.</t>
  </si>
  <si>
    <t>Working Expression:</t>
  </si>
  <si>
    <t>Ri</t>
  </si>
  <si>
    <r>
      <t>Ri</t>
    </r>
    <r>
      <rPr>
        <vertAlign val="superscript"/>
        <sz val="11"/>
        <color theme="1"/>
        <rFont val="Calibri"/>
        <family val="2"/>
        <scheme val="minor"/>
      </rPr>
      <t>2</t>
    </r>
  </si>
  <si>
    <t>Test hypothesis</t>
  </si>
  <si>
    <t>H0: Three advertising media are equally efffective.</t>
  </si>
  <si>
    <t>H1:Three advertising media are not equally effective.</t>
  </si>
  <si>
    <t>Cases</t>
  </si>
  <si>
    <t>Symbols</t>
  </si>
  <si>
    <t xml:space="preserve">Value </t>
  </si>
  <si>
    <t>Formula</t>
  </si>
  <si>
    <t>Sample Size</t>
  </si>
  <si>
    <t>n</t>
  </si>
  <si>
    <t>COUNT(B34:K34)</t>
  </si>
  <si>
    <t>No of Samples</t>
  </si>
  <si>
    <t>k</t>
  </si>
  <si>
    <t>COUNT(B34:B36)</t>
  </si>
  <si>
    <t>t1</t>
  </si>
  <si>
    <t>Repeats of C</t>
  </si>
  <si>
    <t>t2</t>
  </si>
  <si>
    <t>Repeats of D</t>
  </si>
  <si>
    <t>t3</t>
  </si>
  <si>
    <t>Repeats of I</t>
  </si>
  <si>
    <t>Test Statistic</t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</si>
  <si>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</si>
  <si>
    <t>Level of Significance</t>
  </si>
  <si>
    <t>∝</t>
  </si>
  <si>
    <t>Degree of Freedom</t>
  </si>
  <si>
    <t>df</t>
  </si>
  <si>
    <t>D44-1</t>
  </si>
  <si>
    <t>Critical Value</t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</si>
  <si>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∝,(k-1)</t>
    </r>
  </si>
  <si>
    <t>p Value</t>
  </si>
  <si>
    <t>p</t>
  </si>
  <si>
    <t>Decision:</t>
  </si>
  <si>
    <t>Formula:</t>
  </si>
  <si>
    <t>P value Approach</t>
  </si>
  <si>
    <t>Using SPSS,</t>
  </si>
  <si>
    <t>SYNTAX</t>
  </si>
  <si>
    <t>NPAR TESTS</t>
  </si>
  <si>
    <t xml:space="preserve">  /FRIEDMAN=TV Radio NewsPaper</t>
  </si>
  <si>
    <t xml:space="preserve">  /MISSING LISTWISE.</t>
  </si>
  <si>
    <t>OUTPUT TABLE</t>
  </si>
  <si>
    <t>Friedman Test</t>
  </si>
  <si>
    <t>Ranks</t>
  </si>
  <si>
    <t/>
  </si>
  <si>
    <t>Mean Rank</t>
  </si>
  <si>
    <t>NewsPaper</t>
  </si>
  <si>
    <r>
      <t>Test Statistics</t>
    </r>
    <r>
      <rPr>
        <b/>
        <vertAlign val="superscript"/>
        <sz val="9"/>
        <color indexed="8"/>
        <rFont val="Arial Bold"/>
      </rPr>
      <t>a</t>
    </r>
  </si>
  <si>
    <t>N</t>
  </si>
  <si>
    <t>Chi-Square</t>
  </si>
  <si>
    <t>Asymp. Sig.</t>
  </si>
  <si>
    <t>a. Friedman Test</t>
  </si>
  <si>
    <t>((12/(D43*D44*(D44+1)))*K41-3*D43*(D44+1))/</t>
  </si>
  <si>
    <t>(1-(((D45^3-D45)+(D46^3-D46)+(D47^3-D47))/(D43*(D44^3-D44))))</t>
  </si>
  <si>
    <t>IF(D58&gt;C54,"There is no reason to reject null hypothesis H0","Reject H0")</t>
  </si>
  <si>
    <t>IF(D59&gt;D56,"It is insignificant","It is significant")</t>
  </si>
  <si>
    <t>Date:2080/04/14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</si>
</sst>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"/>
    <numFmt numFmtId="166" formatCode="###0.000"/>
    <numFmt numFmtId="167" formatCode="####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b/>
      <vertAlign val="superscript"/>
      <sz val="9"/>
      <color indexed="8"/>
      <name val="Arial Bol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1"/>
    <xf numFmtId="0" fontId="5" fillId="0" borderId="0" xfId="1" applyFont="1"/>
    <xf numFmtId="0" fontId="7" fillId="0" borderId="1" xfId="1" applyFont="1" applyBorder="1" applyAlignment="1">
      <alignment horizontal="left" wrapText="1"/>
    </xf>
    <xf numFmtId="0" fontId="7" fillId="0" borderId="1" xfId="1" applyFont="1" applyBorder="1" applyAlignment="1">
      <alignment horizontal="center" wrapText="1"/>
    </xf>
    <xf numFmtId="0" fontId="7" fillId="0" borderId="2" xfId="1" applyFont="1" applyBorder="1" applyAlignment="1">
      <alignment horizontal="left" vertical="top" wrapText="1"/>
    </xf>
    <xf numFmtId="164" fontId="7" fillId="0" borderId="2" xfId="1" applyNumberFormat="1" applyFont="1" applyBorder="1" applyAlignment="1">
      <alignment horizontal="right" vertical="center"/>
    </xf>
    <xf numFmtId="0" fontId="7" fillId="0" borderId="3" xfId="1" applyFont="1" applyBorder="1" applyAlignment="1">
      <alignment horizontal="left" vertical="top" wrapText="1"/>
    </xf>
    <xf numFmtId="164" fontId="7" fillId="0" borderId="3" xfId="1" applyNumberFormat="1" applyFont="1" applyBorder="1" applyAlignment="1">
      <alignment horizontal="right" vertical="center"/>
    </xf>
    <xf numFmtId="0" fontId="7" fillId="0" borderId="4" xfId="1" applyFont="1" applyBorder="1" applyAlignment="1">
      <alignment horizontal="left" vertical="top" wrapText="1"/>
    </xf>
    <xf numFmtId="164" fontId="7" fillId="0" borderId="4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6" fontId="7" fillId="0" borderId="3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167" fontId="7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6" fillId="0" borderId="6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_Sheet1_1" xfId="1" xr:uid="{83940AB7-FF0E-416D-97DB-552CE0F43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22</xdr:row>
      <xdr:rowOff>38100</xdr:rowOff>
    </xdr:from>
    <xdr:to>
      <xdr:col>6</xdr:col>
      <xdr:colOff>171931</xdr:colOff>
      <xdr:row>26</xdr:row>
      <xdr:rowOff>78213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F2C99-D6F6-4226-A4EF-62F655AF7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061460"/>
          <a:ext cx="3600931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22D2-A421-44E1-B729-BF55760FF699}">
  <dimension ref="A1:K91"/>
  <sheetViews>
    <sheetView tabSelected="1" view="pageLayout" topLeftCell="A40" zoomScaleNormal="100" workbookViewId="0">
      <selection activeCell="H48" sqref="H48"/>
    </sheetView>
  </sheetViews>
  <sheetFormatPr defaultRowHeight="14.4" x14ac:dyDescent="0.3"/>
  <sheetData>
    <row r="1" spans="1:1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x14ac:dyDescent="0.3">
      <c r="A3" s="21"/>
      <c r="B3" s="21"/>
      <c r="C3" s="21"/>
      <c r="D3" s="20" t="s">
        <v>2</v>
      </c>
      <c r="E3" s="20"/>
      <c r="F3" s="20"/>
      <c r="G3" s="20"/>
      <c r="H3" s="20"/>
      <c r="I3" s="20"/>
      <c r="J3" s="20" t="s">
        <v>82</v>
      </c>
      <c r="K3" s="20"/>
    </row>
    <row r="4" spans="1:11" x14ac:dyDescent="0.3">
      <c r="A4" s="21"/>
      <c r="B4" s="21"/>
      <c r="C4" s="21"/>
      <c r="D4" s="20" t="s">
        <v>1</v>
      </c>
      <c r="E4" s="20"/>
      <c r="F4" s="20"/>
      <c r="G4" s="20"/>
      <c r="H4" s="20"/>
      <c r="I4" s="20"/>
    </row>
    <row r="5" spans="1:11" x14ac:dyDescent="0.3">
      <c r="A5" s="21" t="s">
        <v>3</v>
      </c>
      <c r="B5" s="21"/>
      <c r="C5" s="21"/>
    </row>
    <row r="7" spans="1:11" x14ac:dyDescent="0.3">
      <c r="A7" t="s">
        <v>4</v>
      </c>
    </row>
    <row r="8" spans="1:11" x14ac:dyDescent="0.3">
      <c r="A8" t="s">
        <v>5</v>
      </c>
    </row>
    <row r="9" spans="1:11" x14ac:dyDescent="0.3">
      <c r="A9" t="s">
        <v>6</v>
      </c>
    </row>
    <row r="10" spans="1:11" x14ac:dyDescent="0.3">
      <c r="A10" t="s">
        <v>7</v>
      </c>
    </row>
    <row r="11" spans="1:11" x14ac:dyDescent="0.3">
      <c r="A11" t="s">
        <v>8</v>
      </c>
    </row>
    <row r="13" spans="1:11" x14ac:dyDescent="0.3">
      <c r="A13" t="s">
        <v>9</v>
      </c>
      <c r="D13" t="s">
        <v>10</v>
      </c>
    </row>
    <row r="14" spans="1:11" x14ac:dyDescent="0.3">
      <c r="A14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</row>
    <row r="15" spans="1:11" x14ac:dyDescent="0.3">
      <c r="A15" t="s">
        <v>22</v>
      </c>
      <c r="B15" s="1">
        <v>20</v>
      </c>
      <c r="C15" s="1">
        <v>21</v>
      </c>
      <c r="D15" s="1">
        <v>15</v>
      </c>
      <c r="E15" s="1">
        <v>12</v>
      </c>
      <c r="F15" s="1">
        <v>14</v>
      </c>
      <c r="G15" s="1">
        <v>17</v>
      </c>
      <c r="H15" s="1">
        <v>21</v>
      </c>
      <c r="I15" s="1">
        <v>16</v>
      </c>
      <c r="J15" s="1">
        <v>20</v>
      </c>
      <c r="K15" s="1">
        <v>18</v>
      </c>
    </row>
    <row r="16" spans="1:11" x14ac:dyDescent="0.3">
      <c r="A16" t="s">
        <v>23</v>
      </c>
      <c r="B16" s="1">
        <v>7</v>
      </c>
      <c r="C16" s="1">
        <v>9</v>
      </c>
      <c r="D16" s="1">
        <v>11</v>
      </c>
      <c r="E16" s="1">
        <v>12</v>
      </c>
      <c r="F16" s="1">
        <v>10</v>
      </c>
      <c r="G16" s="1">
        <v>10</v>
      </c>
      <c r="H16" s="1">
        <v>14</v>
      </c>
      <c r="I16" s="1">
        <v>12</v>
      </c>
      <c r="J16" s="1">
        <v>8</v>
      </c>
      <c r="K16" s="1">
        <v>7</v>
      </c>
    </row>
    <row r="17" spans="1:11" x14ac:dyDescent="0.3">
      <c r="A17" t="s">
        <v>24</v>
      </c>
      <c r="B17" s="1">
        <v>8</v>
      </c>
      <c r="C17" s="1">
        <v>6</v>
      </c>
      <c r="D17" s="1">
        <v>11</v>
      </c>
      <c r="E17" s="1">
        <v>12</v>
      </c>
      <c r="F17" s="1">
        <v>9</v>
      </c>
      <c r="G17" s="1">
        <v>6</v>
      </c>
      <c r="H17" s="1">
        <v>8</v>
      </c>
      <c r="I17" s="1">
        <v>10</v>
      </c>
      <c r="J17" s="1">
        <v>8</v>
      </c>
      <c r="K17" s="1">
        <v>6</v>
      </c>
    </row>
    <row r="19" spans="1:11" x14ac:dyDescent="0.3">
      <c r="A19" t="s">
        <v>25</v>
      </c>
    </row>
    <row r="21" spans="1:11" x14ac:dyDescent="0.3">
      <c r="A21" s="20" t="s">
        <v>26</v>
      </c>
      <c r="B21" s="20"/>
    </row>
    <row r="32" spans="1:11" x14ac:dyDescent="0.3">
      <c r="A32" t="s">
        <v>9</v>
      </c>
      <c r="D32" t="s">
        <v>10</v>
      </c>
    </row>
    <row r="33" spans="1:11" x14ac:dyDescent="0.3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</row>
    <row r="34" spans="1:11" x14ac:dyDescent="0.3">
      <c r="A34" t="s">
        <v>22</v>
      </c>
      <c r="B34" s="1">
        <v>3</v>
      </c>
      <c r="C34" s="1">
        <v>3</v>
      </c>
      <c r="D34" s="1">
        <v>3</v>
      </c>
      <c r="E34" s="1">
        <v>2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</row>
    <row r="35" spans="1:11" x14ac:dyDescent="0.3">
      <c r="A35" t="s">
        <v>23</v>
      </c>
      <c r="B35" s="1">
        <v>1</v>
      </c>
      <c r="C35" s="1">
        <v>2</v>
      </c>
      <c r="D35" s="1">
        <v>1.5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1.5</v>
      </c>
      <c r="K35" s="1">
        <v>2</v>
      </c>
    </row>
    <row r="36" spans="1:11" x14ac:dyDescent="0.3">
      <c r="A36" t="s">
        <v>24</v>
      </c>
      <c r="B36" s="1">
        <v>2</v>
      </c>
      <c r="C36" s="1">
        <v>1</v>
      </c>
      <c r="D36" s="1">
        <v>1.5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1.5</v>
      </c>
      <c r="K36" s="1">
        <v>1</v>
      </c>
    </row>
    <row r="37" spans="1:11" ht="16.2" x14ac:dyDescent="0.3">
      <c r="J37" t="s">
        <v>27</v>
      </c>
      <c r="K37" t="s">
        <v>28</v>
      </c>
    </row>
    <row r="38" spans="1:11" x14ac:dyDescent="0.3">
      <c r="A38" t="s">
        <v>29</v>
      </c>
      <c r="J38">
        <f>SUM(A34:K34)</f>
        <v>29</v>
      </c>
      <c r="K38">
        <f>J38^2</f>
        <v>841</v>
      </c>
    </row>
    <row r="39" spans="1:11" x14ac:dyDescent="0.3">
      <c r="A39" t="s">
        <v>30</v>
      </c>
      <c r="J39">
        <f t="shared" ref="J39:J40" si="0">SUM(A35:K35)</f>
        <v>18</v>
      </c>
      <c r="K39">
        <f t="shared" ref="K39:K40" si="1">J39^2</f>
        <v>324</v>
      </c>
    </row>
    <row r="40" spans="1:11" x14ac:dyDescent="0.3">
      <c r="A40" t="s">
        <v>31</v>
      </c>
      <c r="J40">
        <f t="shared" si="0"/>
        <v>13</v>
      </c>
      <c r="K40">
        <f t="shared" si="1"/>
        <v>169</v>
      </c>
    </row>
    <row r="41" spans="1:11" x14ac:dyDescent="0.3">
      <c r="K41">
        <f>SUM(K38:K40)</f>
        <v>1334</v>
      </c>
    </row>
    <row r="42" spans="1:11" x14ac:dyDescent="0.3">
      <c r="A42" t="s">
        <v>32</v>
      </c>
      <c r="C42" t="s">
        <v>33</v>
      </c>
      <c r="D42" t="s">
        <v>34</v>
      </c>
      <c r="E42" s="20" t="s">
        <v>35</v>
      </c>
      <c r="F42" s="20"/>
    </row>
    <row r="43" spans="1:11" x14ac:dyDescent="0.3">
      <c r="A43" t="s">
        <v>36</v>
      </c>
      <c r="C43" t="s">
        <v>37</v>
      </c>
      <c r="D43">
        <v>10</v>
      </c>
      <c r="E43" s="20" t="s">
        <v>38</v>
      </c>
      <c r="F43" s="20"/>
    </row>
    <row r="44" spans="1:11" x14ac:dyDescent="0.3">
      <c r="A44" t="s">
        <v>39</v>
      </c>
      <c r="C44" t="s">
        <v>40</v>
      </c>
      <c r="D44">
        <v>3</v>
      </c>
      <c r="E44" s="20" t="s">
        <v>41</v>
      </c>
      <c r="F44" s="20"/>
    </row>
    <row r="45" spans="1:11" x14ac:dyDescent="0.3">
      <c r="A45">
        <v>1.5</v>
      </c>
      <c r="C45" t="s">
        <v>42</v>
      </c>
      <c r="D45">
        <v>2</v>
      </c>
      <c r="E45" s="20" t="s">
        <v>43</v>
      </c>
      <c r="F45" s="20"/>
    </row>
    <row r="46" spans="1:11" x14ac:dyDescent="0.3">
      <c r="A46">
        <v>2</v>
      </c>
      <c r="C46" t="s">
        <v>44</v>
      </c>
      <c r="D46">
        <v>3</v>
      </c>
      <c r="E46" s="20" t="s">
        <v>45</v>
      </c>
      <c r="F46" s="20"/>
    </row>
    <row r="47" spans="1:11" x14ac:dyDescent="0.3">
      <c r="A47">
        <v>1.5</v>
      </c>
      <c r="C47" t="s">
        <v>46</v>
      </c>
      <c r="D47">
        <v>2</v>
      </c>
      <c r="E47" s="20" t="s">
        <v>47</v>
      </c>
      <c r="F47" s="20"/>
    </row>
    <row r="53" spans="1:8" x14ac:dyDescent="0.3">
      <c r="A53" t="s">
        <v>48</v>
      </c>
    </row>
    <row r="54" spans="1:8" ht="15.6" x14ac:dyDescent="0.35">
      <c r="B54" t="s">
        <v>49</v>
      </c>
      <c r="C54">
        <f>((12/(D43*D44*(D44+1)))*K41-3*D43*(D44+1))/(1-(((D45^3-D45)+(D46^3-D46)+(D47^3-D47))/(D43*(D44^3-D44))))</f>
        <v>15.764705882352949</v>
      </c>
      <c r="D54" t="s">
        <v>78</v>
      </c>
    </row>
    <row r="55" spans="1:8" x14ac:dyDescent="0.3">
      <c r="D55" t="s">
        <v>79</v>
      </c>
    </row>
    <row r="56" spans="1:8" x14ac:dyDescent="0.3">
      <c r="A56" t="s">
        <v>50</v>
      </c>
      <c r="C56" t="s">
        <v>51</v>
      </c>
      <c r="D56">
        <v>0.05</v>
      </c>
    </row>
    <row r="57" spans="1:8" x14ac:dyDescent="0.3">
      <c r="A57" t="s">
        <v>52</v>
      </c>
      <c r="C57" t="s">
        <v>53</v>
      </c>
      <c r="D57">
        <f>D44-1</f>
        <v>2</v>
      </c>
      <c r="E57" t="s">
        <v>54</v>
      </c>
    </row>
    <row r="58" spans="1:8" ht="16.8" x14ac:dyDescent="0.35">
      <c r="A58" t="s">
        <v>55</v>
      </c>
      <c r="C58" t="s">
        <v>56</v>
      </c>
      <c r="D58">
        <f>_xlfn.CHISQ.INV.RT(D56,D57)</f>
        <v>5.9914645471079817</v>
      </c>
    </row>
    <row r="59" spans="1:8" x14ac:dyDescent="0.3">
      <c r="A59" t="s">
        <v>57</v>
      </c>
      <c r="C59" t="s">
        <v>58</v>
      </c>
      <c r="D59">
        <f>_xlfn.CHISQ.DIST.RT(C54,D57)</f>
        <v>3.7734414284023692E-4</v>
      </c>
    </row>
    <row r="61" spans="1:8" x14ac:dyDescent="0.3">
      <c r="A61" t="s">
        <v>59</v>
      </c>
      <c r="B61" t="str">
        <f>IF(D58&gt;C54,"There is no reason to reject null hypothesis H0","Reject H0")</f>
        <v>Reject H0</v>
      </c>
    </row>
    <row r="62" spans="1:8" x14ac:dyDescent="0.3">
      <c r="A62" t="s">
        <v>60</v>
      </c>
      <c r="B62" s="21" t="s">
        <v>80</v>
      </c>
      <c r="C62" s="21"/>
      <c r="D62" s="21"/>
      <c r="E62" s="21"/>
      <c r="F62" s="21"/>
      <c r="G62" s="21"/>
      <c r="H62" s="21"/>
    </row>
    <row r="63" spans="1:8" x14ac:dyDescent="0.3">
      <c r="A63" t="s">
        <v>61</v>
      </c>
    </row>
    <row r="64" spans="1:8" x14ac:dyDescent="0.3">
      <c r="A64" t="s">
        <v>59</v>
      </c>
      <c r="B64" s="21" t="str">
        <f>IF(D59&gt;D56,"It is insignificant","It is significant")</f>
        <v>It is significant</v>
      </c>
      <c r="C64" s="21"/>
      <c r="D64" s="21"/>
      <c r="E64" s="21"/>
      <c r="F64" s="21"/>
    </row>
    <row r="65" spans="1:7" x14ac:dyDescent="0.3">
      <c r="A65" t="s">
        <v>60</v>
      </c>
      <c r="B65" s="21" t="s">
        <v>81</v>
      </c>
      <c r="C65" s="21"/>
      <c r="D65" s="21"/>
      <c r="E65" s="21"/>
      <c r="F65" s="21"/>
    </row>
    <row r="67" spans="1:7" x14ac:dyDescent="0.3">
      <c r="A67" t="s">
        <v>62</v>
      </c>
    </row>
    <row r="68" spans="1:7" x14ac:dyDescent="0.3">
      <c r="F68" s="2" t="s">
        <v>63</v>
      </c>
    </row>
    <row r="69" spans="1:7" x14ac:dyDescent="0.3">
      <c r="D69" t="s">
        <v>64</v>
      </c>
    </row>
    <row r="70" spans="1:7" x14ac:dyDescent="0.3">
      <c r="D70" t="s">
        <v>65</v>
      </c>
    </row>
    <row r="71" spans="1:7" x14ac:dyDescent="0.3">
      <c r="D71" t="s">
        <v>66</v>
      </c>
    </row>
    <row r="74" spans="1:7" x14ac:dyDescent="0.3">
      <c r="E74" s="17" t="s">
        <v>67</v>
      </c>
      <c r="F74" s="17"/>
      <c r="G74" s="17"/>
    </row>
    <row r="77" spans="1:7" x14ac:dyDescent="0.3">
      <c r="C77" s="3"/>
      <c r="D77" s="3"/>
      <c r="E77" s="3"/>
    </row>
    <row r="78" spans="1:7" ht="17.399999999999999" x14ac:dyDescent="0.3">
      <c r="C78" s="4" t="s">
        <v>68</v>
      </c>
      <c r="D78" s="3"/>
      <c r="E78" s="3"/>
    </row>
    <row r="79" spans="1:7" x14ac:dyDescent="0.3">
      <c r="C79" s="3"/>
      <c r="D79" s="3"/>
      <c r="E79" s="3"/>
    </row>
    <row r="80" spans="1:7" ht="15" thickBot="1" x14ac:dyDescent="0.35">
      <c r="C80" s="18" t="s">
        <v>69</v>
      </c>
      <c r="D80" s="18"/>
      <c r="E80" s="3"/>
    </row>
    <row r="81" spans="3:5" ht="15.6" thickTop="1" thickBot="1" x14ac:dyDescent="0.35">
      <c r="C81" s="5" t="s">
        <v>70</v>
      </c>
      <c r="D81" s="6" t="s">
        <v>71</v>
      </c>
      <c r="E81" s="3"/>
    </row>
    <row r="82" spans="3:5" ht="15" customHeight="1" thickTop="1" x14ac:dyDescent="0.3">
      <c r="C82" s="7" t="s">
        <v>22</v>
      </c>
      <c r="D82" s="8">
        <v>2.9</v>
      </c>
      <c r="E82" s="3"/>
    </row>
    <row r="83" spans="3:5" x14ac:dyDescent="0.3">
      <c r="C83" s="9" t="s">
        <v>23</v>
      </c>
      <c r="D83" s="10">
        <v>1.8</v>
      </c>
      <c r="E83" s="3"/>
    </row>
    <row r="84" spans="3:5" ht="23.4" thickBot="1" x14ac:dyDescent="0.35">
      <c r="C84" s="11" t="s">
        <v>72</v>
      </c>
      <c r="D84" s="12">
        <v>1.3</v>
      </c>
      <c r="E84" s="3"/>
    </row>
    <row r="85" spans="3:5" ht="15" thickTop="1" x14ac:dyDescent="0.3">
      <c r="C85" s="3"/>
      <c r="D85" s="3"/>
      <c r="E85" s="3"/>
    </row>
    <row r="86" spans="3:5" ht="26.4" thickBot="1" x14ac:dyDescent="0.35">
      <c r="C86" s="18" t="s">
        <v>73</v>
      </c>
      <c r="D86" s="18"/>
      <c r="E86" s="3"/>
    </row>
    <row r="87" spans="3:5" ht="15" customHeight="1" thickTop="1" x14ac:dyDescent="0.3">
      <c r="C87" s="7" t="s">
        <v>74</v>
      </c>
      <c r="D87" s="13">
        <v>10</v>
      </c>
      <c r="E87" s="3"/>
    </row>
    <row r="88" spans="3:5" ht="22.8" x14ac:dyDescent="0.3">
      <c r="C88" s="9" t="s">
        <v>75</v>
      </c>
      <c r="D88" s="14">
        <v>15.764705882352949</v>
      </c>
      <c r="E88" s="3"/>
    </row>
    <row r="89" spans="3:5" x14ac:dyDescent="0.3">
      <c r="C89" s="9" t="s">
        <v>53</v>
      </c>
      <c r="D89" s="15">
        <v>2</v>
      </c>
      <c r="E89" s="3"/>
    </row>
    <row r="90" spans="3:5" ht="23.4" thickBot="1" x14ac:dyDescent="0.35">
      <c r="C90" s="11" t="s">
        <v>76</v>
      </c>
      <c r="D90" s="16">
        <v>3.7734414284023692E-4</v>
      </c>
      <c r="E90" s="3"/>
    </row>
    <row r="91" spans="3:5" ht="34.799999999999997" thickTop="1" x14ac:dyDescent="0.3">
      <c r="C91" s="19" t="s">
        <v>77</v>
      </c>
      <c r="D91" s="19"/>
      <c r="E91" s="3"/>
    </row>
  </sheetData>
  <mergeCells count="17">
    <mergeCell ref="B62:H62"/>
    <mergeCell ref="B64:F64"/>
    <mergeCell ref="B65:F65"/>
    <mergeCell ref="E43:F43"/>
    <mergeCell ref="E44:F44"/>
    <mergeCell ref="E45:F45"/>
    <mergeCell ref="E46:F46"/>
    <mergeCell ref="E47:F47"/>
    <mergeCell ref="E42:F42"/>
    <mergeCell ref="A3:C3"/>
    <mergeCell ref="A4:C4"/>
    <mergeCell ref="A5:C5"/>
    <mergeCell ref="A1:K1"/>
    <mergeCell ref="D4:I4"/>
    <mergeCell ref="J3:K3"/>
    <mergeCell ref="D3:I3"/>
    <mergeCell ref="A21:B21"/>
  </mergeCells>
  <printOptions gridLines="1"/>
  <pageMargins left="0.25" right="0.25" top="0.75" bottom="0.75" header="0.3" footer="0.3"/>
  <pageSetup paperSize="9" orientation="portrait" r:id="rId1"/>
  <headerFooter>
    <oddFooter>&amp;R&amp;18Page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</dc:creator>
  <cp:lastModifiedBy>Leo Messi</cp:lastModifiedBy>
  <cp:lastPrinted>2023-08-23T19:31:41Z</cp:lastPrinted>
  <dcterms:created xsi:type="dcterms:W3CDTF">2023-08-23T18:17:13Z</dcterms:created>
  <dcterms:modified xsi:type="dcterms:W3CDTF">2023-12-04T18:04:23Z</dcterms:modified>
</cp:coreProperties>
</file>